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hart" sheetId="2" state="visible" r:id="rId4"/>
    <sheet name="Sheet2" sheetId="3" state="visible" r:id="rId5"/>
    <sheet name="Sheet3" sheetId="4" state="visible" r:id="rId6"/>
  </sheets>
  <definedNames>
    <definedName function="false" hidden="false" name="Strike_1" vbProcedure="false">Sheet1!$M$4</definedName>
    <definedName function="false" hidden="false" name="Strike_10" vbProcedure="false">Sheet1!$V$4</definedName>
    <definedName function="false" hidden="false" name="Strike_11" vbProcedure="false">Sheet1!$W$4</definedName>
    <definedName function="false" hidden="false" name="Strike_12" vbProcedure="false">Sheet1!$X$4</definedName>
    <definedName function="false" hidden="false" name="Strike_2" vbProcedure="false">Sheet1!$N$4</definedName>
    <definedName function="false" hidden="false" name="Strike_3" vbProcedure="false">Sheet1!$O$4</definedName>
    <definedName function="false" hidden="false" name="Strike_4" vbProcedure="false">Sheet1!$P$4</definedName>
    <definedName function="false" hidden="false" name="Strike_5" vbProcedure="false">Sheet1!$Q$4</definedName>
    <definedName function="false" hidden="false" name="Strike_6" vbProcedure="false">Sheet1!$R$4</definedName>
    <definedName function="false" hidden="false" name="Strike_7" vbProcedure="false">Sheet1!$S$4</definedName>
    <definedName function="false" hidden="false" name="Strike_8" vbProcedure="false">Sheet1!$T$4</definedName>
    <definedName function="false" hidden="false" name="Strike_9" vbProcedure="false">Sheet1!$U$4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<sst xmlns="http://schemas.openxmlformats.org/spreadsheetml/2006/main" count="73" uniqueCount="26">
  <si>
    <t xml:space="preserve">PHILLIPS PRODUCTION COMPANY</t>
  </si>
  <si>
    <t xml:space="preserve">HEDGING SCHEDULE</t>
  </si>
  <si>
    <t xml:space="preserve">DIGITAL OPTIONS</t>
  </si>
  <si>
    <t xml:space="preserve">EUROPEAN OPTIONS</t>
  </si>
  <si>
    <t xml:space="preserve">NOTE:  The Calculated Basis is based on a formula </t>
  </si>
  <si>
    <t xml:space="preserve">Strike Price</t>
  </si>
  <si>
    <t xml:space="preserve">provided by Phillips.  The Basis is calculated as a</t>
  </si>
  <si>
    <t xml:space="preserve">Multiplier</t>
  </si>
  <si>
    <t xml:space="preserve">percentage of the NYMEX Settle price at diffiering price</t>
  </si>
  <si>
    <t xml:space="preserve">Type</t>
  </si>
  <si>
    <t xml:space="preserve">Put</t>
  </si>
  <si>
    <t xml:space="preserve">Call</t>
  </si>
  <si>
    <t xml:space="preserve">levels.</t>
  </si>
  <si>
    <t xml:space="preserve">Position</t>
  </si>
  <si>
    <t xml:space="preserve">Long</t>
  </si>
  <si>
    <t xml:space="preserve">Short</t>
  </si>
  <si>
    <t xml:space="preserve">Calculated</t>
  </si>
  <si>
    <t xml:space="preserve">Physical</t>
  </si>
  <si>
    <t xml:space="preserve">Financial</t>
  </si>
  <si>
    <t xml:space="preserve">Hedge</t>
  </si>
  <si>
    <t xml:space="preserve">NX1</t>
  </si>
  <si>
    <t xml:space="preserve">Basis</t>
  </si>
  <si>
    <t xml:space="preserve">Price</t>
  </si>
  <si>
    <t xml:space="preserve">NX1 Hedge</t>
  </si>
  <si>
    <t xml:space="preserve">less Physical</t>
  </si>
  <si>
    <t xml:space="preserve">Value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</si>
</sst>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#,##0.000_);\(#,##0.000\)"/>
    <numFmt numFmtId="168" formatCode="[$-409]#,##0.00_);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"Calculated Basis"</c:f>
              <c:strCache>
                <c:ptCount val="1"/>
                <c:pt idx="0">
                  <c:v>Calculated Basis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Sheet1!$A$11:$A$186</c:f>
              <c:strCache>
                <c:ptCount val="176"/>
                <c:pt idx="0">
                  <c:v> $1.75 </c:v>
                </c:pt>
                <c:pt idx="1">
                  <c:v> $1.80 </c:v>
                </c:pt>
                <c:pt idx="2">
                  <c:v> $1.85 </c:v>
                </c:pt>
                <c:pt idx="3">
                  <c:v> $1.90 </c:v>
                </c:pt>
                <c:pt idx="4">
                  <c:v> $1.95 </c:v>
                </c:pt>
                <c:pt idx="5">
                  <c:v> $2.00 </c:v>
                </c:pt>
                <c:pt idx="6">
                  <c:v> $2.05 </c:v>
                </c:pt>
                <c:pt idx="7">
                  <c:v> $2.10 </c:v>
                </c:pt>
                <c:pt idx="8">
                  <c:v> $2.15 </c:v>
                </c:pt>
                <c:pt idx="9">
                  <c:v> $2.20 </c:v>
                </c:pt>
                <c:pt idx="10">
                  <c:v> $2.25 </c:v>
                </c:pt>
                <c:pt idx="11">
                  <c:v> $2.30 </c:v>
                </c:pt>
                <c:pt idx="12">
                  <c:v> $2.35 </c:v>
                </c:pt>
                <c:pt idx="13">
                  <c:v> $2.40 </c:v>
                </c:pt>
                <c:pt idx="14">
                  <c:v> $2.45 </c:v>
                </c:pt>
                <c:pt idx="15">
                  <c:v> $2.50 </c:v>
                </c:pt>
                <c:pt idx="16">
                  <c:v> $2.55 </c:v>
                </c:pt>
                <c:pt idx="17">
                  <c:v> $2.60 </c:v>
                </c:pt>
                <c:pt idx="18">
                  <c:v> $2.65 </c:v>
                </c:pt>
                <c:pt idx="19">
                  <c:v> $2.70 </c:v>
                </c:pt>
                <c:pt idx="20">
                  <c:v> $2.75 </c:v>
                </c:pt>
                <c:pt idx="21">
                  <c:v> $2.80 </c:v>
                </c:pt>
                <c:pt idx="22">
                  <c:v> $2.85 </c:v>
                </c:pt>
                <c:pt idx="23">
                  <c:v> $2.90 </c:v>
                </c:pt>
                <c:pt idx="24">
                  <c:v> $2.95 </c:v>
                </c:pt>
                <c:pt idx="25">
                  <c:v> $3.00 </c:v>
                </c:pt>
                <c:pt idx="26">
                  <c:v> $3.05 </c:v>
                </c:pt>
                <c:pt idx="27">
                  <c:v> $3.10 </c:v>
                </c:pt>
                <c:pt idx="28">
                  <c:v> $3.15 </c:v>
                </c:pt>
                <c:pt idx="29">
                  <c:v> $3.20 </c:v>
                </c:pt>
                <c:pt idx="30">
                  <c:v> $3.25 </c:v>
                </c:pt>
                <c:pt idx="31">
                  <c:v> $3.30 </c:v>
                </c:pt>
                <c:pt idx="32">
                  <c:v> $3.35 </c:v>
                </c:pt>
                <c:pt idx="33">
                  <c:v> $3.40 </c:v>
                </c:pt>
                <c:pt idx="34">
                  <c:v> $3.45 </c:v>
                </c:pt>
                <c:pt idx="35">
                  <c:v> $3.50 </c:v>
                </c:pt>
                <c:pt idx="36">
                  <c:v> $3.55 </c:v>
                </c:pt>
                <c:pt idx="37">
                  <c:v> $3.60 </c:v>
                </c:pt>
                <c:pt idx="38">
                  <c:v> $3.65 </c:v>
                </c:pt>
                <c:pt idx="39">
                  <c:v> $3.70 </c:v>
                </c:pt>
                <c:pt idx="40">
                  <c:v> $3.75 </c:v>
                </c:pt>
                <c:pt idx="41">
                  <c:v> $3.80 </c:v>
                </c:pt>
                <c:pt idx="42">
                  <c:v> $3.85 </c:v>
                </c:pt>
                <c:pt idx="43">
                  <c:v> $3.90 </c:v>
                </c:pt>
                <c:pt idx="44">
                  <c:v> $3.95 </c:v>
                </c:pt>
                <c:pt idx="45">
                  <c:v> $4.00 </c:v>
                </c:pt>
                <c:pt idx="46">
                  <c:v> $4.05 </c:v>
                </c:pt>
                <c:pt idx="47">
                  <c:v> $4.10 </c:v>
                </c:pt>
                <c:pt idx="48">
                  <c:v> $4.15 </c:v>
                </c:pt>
                <c:pt idx="49">
                  <c:v> $4.20 </c:v>
                </c:pt>
                <c:pt idx="50">
                  <c:v> $4.25 </c:v>
                </c:pt>
                <c:pt idx="51">
                  <c:v> $4.30 </c:v>
                </c:pt>
                <c:pt idx="52">
                  <c:v> $4.35 </c:v>
                </c:pt>
                <c:pt idx="53">
                  <c:v> $4.40 </c:v>
                </c:pt>
                <c:pt idx="54">
                  <c:v> $4.45 </c:v>
                </c:pt>
                <c:pt idx="55">
                  <c:v> $4.50 </c:v>
                </c:pt>
                <c:pt idx="56">
                  <c:v> $4.55 </c:v>
                </c:pt>
                <c:pt idx="57">
                  <c:v> $4.60 </c:v>
                </c:pt>
                <c:pt idx="58">
                  <c:v> $4.65 </c:v>
                </c:pt>
                <c:pt idx="59">
                  <c:v> $4.70 </c:v>
                </c:pt>
                <c:pt idx="60">
                  <c:v> $4.75 </c:v>
                </c:pt>
                <c:pt idx="61">
                  <c:v> $4.80 </c:v>
                </c:pt>
                <c:pt idx="62">
                  <c:v> $4.85 </c:v>
                </c:pt>
                <c:pt idx="63">
                  <c:v> $4.90 </c:v>
                </c:pt>
                <c:pt idx="64">
                  <c:v> $4.95 </c:v>
                </c:pt>
                <c:pt idx="65">
                  <c:v> $5.00 </c:v>
                </c:pt>
                <c:pt idx="66">
                  <c:v> $5.05 </c:v>
                </c:pt>
                <c:pt idx="67">
                  <c:v> $5.10 </c:v>
                </c:pt>
                <c:pt idx="68">
                  <c:v> $5.15 </c:v>
                </c:pt>
                <c:pt idx="69">
                  <c:v> $5.20 </c:v>
                </c:pt>
                <c:pt idx="70">
                  <c:v> $5.25 </c:v>
                </c:pt>
                <c:pt idx="71">
                  <c:v> $5.30 </c:v>
                </c:pt>
                <c:pt idx="72">
                  <c:v> $5.35 </c:v>
                </c:pt>
                <c:pt idx="73">
                  <c:v> $5.40 </c:v>
                </c:pt>
                <c:pt idx="74">
                  <c:v> $5.45 </c:v>
                </c:pt>
                <c:pt idx="75">
                  <c:v> $5.50 </c:v>
                </c:pt>
                <c:pt idx="76">
                  <c:v> $5.55 </c:v>
                </c:pt>
                <c:pt idx="77">
                  <c:v> $5.60 </c:v>
                </c:pt>
                <c:pt idx="78">
                  <c:v> $5.65 </c:v>
                </c:pt>
                <c:pt idx="79">
                  <c:v> $5.70 </c:v>
                </c:pt>
                <c:pt idx="80">
                  <c:v> $5.75 </c:v>
                </c:pt>
                <c:pt idx="81">
                  <c:v> $5.80 </c:v>
                </c:pt>
                <c:pt idx="82">
                  <c:v> $5.85 </c:v>
                </c:pt>
                <c:pt idx="83">
                  <c:v> $5.90 </c:v>
                </c:pt>
                <c:pt idx="84">
                  <c:v> $5.95 </c:v>
                </c:pt>
                <c:pt idx="85">
                  <c:v> $6.00 </c:v>
                </c:pt>
                <c:pt idx="86">
                  <c:v> $6.05 </c:v>
                </c:pt>
                <c:pt idx="87">
                  <c:v> $6.10 </c:v>
                </c:pt>
                <c:pt idx="88">
                  <c:v> $6.15 </c:v>
                </c:pt>
                <c:pt idx="89">
                  <c:v> $6.20 </c:v>
                </c:pt>
                <c:pt idx="90">
                  <c:v> $6.25 </c:v>
                </c:pt>
                <c:pt idx="91">
                  <c:v> $6.30 </c:v>
                </c:pt>
                <c:pt idx="92">
                  <c:v> $6.35 </c:v>
                </c:pt>
                <c:pt idx="93">
                  <c:v> $6.40 </c:v>
                </c:pt>
                <c:pt idx="94">
                  <c:v> $6.45 </c:v>
                </c:pt>
                <c:pt idx="95">
                  <c:v> $6.50 </c:v>
                </c:pt>
                <c:pt idx="96">
                  <c:v> $6.55 </c:v>
                </c:pt>
                <c:pt idx="97">
                  <c:v> $6.60 </c:v>
                </c:pt>
                <c:pt idx="98">
                  <c:v> $6.65 </c:v>
                </c:pt>
                <c:pt idx="99">
                  <c:v> $6.70 </c:v>
                </c:pt>
                <c:pt idx="100">
                  <c:v> $6.75 </c:v>
                </c:pt>
                <c:pt idx="101">
                  <c:v> $6.80 </c:v>
                </c:pt>
                <c:pt idx="102">
                  <c:v> $6.85 </c:v>
                </c:pt>
                <c:pt idx="103">
                  <c:v> $6.90 </c:v>
                </c:pt>
                <c:pt idx="104">
                  <c:v> $6.95 </c:v>
                </c:pt>
                <c:pt idx="105">
                  <c:v> $7.00 </c:v>
                </c:pt>
                <c:pt idx="106">
                  <c:v> $7.05 </c:v>
                </c:pt>
                <c:pt idx="107">
                  <c:v> $7.10 </c:v>
                </c:pt>
                <c:pt idx="108">
                  <c:v> $7.15 </c:v>
                </c:pt>
                <c:pt idx="109">
                  <c:v> $7.20 </c:v>
                </c:pt>
                <c:pt idx="110">
                  <c:v> $7.25 </c:v>
                </c:pt>
                <c:pt idx="111">
                  <c:v> $7.30 </c:v>
                </c:pt>
                <c:pt idx="112">
                  <c:v> $7.35 </c:v>
                </c:pt>
                <c:pt idx="113">
                  <c:v> $7.40 </c:v>
                </c:pt>
                <c:pt idx="114">
                  <c:v> $7.45 </c:v>
                </c:pt>
                <c:pt idx="115">
                  <c:v> $7.50 </c:v>
                </c:pt>
                <c:pt idx="116">
                  <c:v> $7.55 </c:v>
                </c:pt>
                <c:pt idx="117">
                  <c:v> $7.60 </c:v>
                </c:pt>
                <c:pt idx="118">
                  <c:v> $7.65 </c:v>
                </c:pt>
                <c:pt idx="119">
                  <c:v> $7.70 </c:v>
                </c:pt>
                <c:pt idx="120">
                  <c:v> $7.75 </c:v>
                </c:pt>
                <c:pt idx="121">
                  <c:v> $7.80 </c:v>
                </c:pt>
                <c:pt idx="122">
                  <c:v> $7.85 </c:v>
                </c:pt>
                <c:pt idx="123">
                  <c:v> $7.90 </c:v>
                </c:pt>
                <c:pt idx="124">
                  <c:v> $7.95 </c:v>
                </c:pt>
                <c:pt idx="125">
                  <c:v> $8.00 </c:v>
                </c:pt>
                <c:pt idx="126">
                  <c:v> $8.05 </c:v>
                </c:pt>
                <c:pt idx="127">
                  <c:v> $8.10 </c:v>
                </c:pt>
                <c:pt idx="128">
                  <c:v> $8.15 </c:v>
                </c:pt>
                <c:pt idx="129">
                  <c:v> $8.20 </c:v>
                </c:pt>
                <c:pt idx="130">
                  <c:v> $8.25 </c:v>
                </c:pt>
                <c:pt idx="131">
                  <c:v> $8.30 </c:v>
                </c:pt>
                <c:pt idx="132">
                  <c:v> $8.35 </c:v>
                </c:pt>
                <c:pt idx="133">
                  <c:v> $8.40 </c:v>
                </c:pt>
                <c:pt idx="134">
                  <c:v> $8.45 </c:v>
                </c:pt>
                <c:pt idx="135">
                  <c:v> $8.50 </c:v>
                </c:pt>
                <c:pt idx="136">
                  <c:v> $8.55 </c:v>
                </c:pt>
                <c:pt idx="137">
                  <c:v> $8.60 </c:v>
                </c:pt>
                <c:pt idx="138">
                  <c:v> $8.65 </c:v>
                </c:pt>
                <c:pt idx="139">
                  <c:v> $8.70 </c:v>
                </c:pt>
                <c:pt idx="140">
                  <c:v> $8.75 </c:v>
                </c:pt>
                <c:pt idx="141">
                  <c:v> $8.80 </c:v>
                </c:pt>
                <c:pt idx="142">
                  <c:v> $8.85 </c:v>
                </c:pt>
                <c:pt idx="143">
                  <c:v> $8.90 </c:v>
                </c:pt>
                <c:pt idx="144">
                  <c:v> $8.95 </c:v>
                </c:pt>
                <c:pt idx="145">
                  <c:v> $9.00 </c:v>
                </c:pt>
                <c:pt idx="146">
                  <c:v> $9.05 </c:v>
                </c:pt>
                <c:pt idx="147">
                  <c:v> $9.10 </c:v>
                </c:pt>
                <c:pt idx="148">
                  <c:v> $9.15 </c:v>
                </c:pt>
                <c:pt idx="149">
                  <c:v> $9.20 </c:v>
                </c:pt>
                <c:pt idx="150">
                  <c:v> $9.25 </c:v>
                </c:pt>
                <c:pt idx="151">
                  <c:v> $9.30 </c:v>
                </c:pt>
                <c:pt idx="152">
                  <c:v> $9.35 </c:v>
                </c:pt>
                <c:pt idx="153">
                  <c:v> $9.40 </c:v>
                </c:pt>
                <c:pt idx="154">
                  <c:v> $9.45 </c:v>
                </c:pt>
                <c:pt idx="155">
                  <c:v> $9.50 </c:v>
                </c:pt>
                <c:pt idx="156">
                  <c:v> $9.55 </c:v>
                </c:pt>
                <c:pt idx="157">
                  <c:v> $9.60 </c:v>
                </c:pt>
                <c:pt idx="158">
                  <c:v> $9.65 </c:v>
                </c:pt>
                <c:pt idx="159">
                  <c:v> $9.70 </c:v>
                </c:pt>
                <c:pt idx="160">
                  <c:v> $9.75 </c:v>
                </c:pt>
                <c:pt idx="161">
                  <c:v> $9.80 </c:v>
                </c:pt>
                <c:pt idx="162">
                  <c:v> $9.85 </c:v>
                </c:pt>
                <c:pt idx="163">
                  <c:v> $9.90 </c:v>
                </c:pt>
                <c:pt idx="164">
                  <c:v> $9.95 </c:v>
                </c:pt>
                <c:pt idx="165">
                  <c:v> $10.00 </c:v>
                </c:pt>
                <c:pt idx="166">
                  <c:v> $10.05 </c:v>
                </c:pt>
                <c:pt idx="167">
                  <c:v> $10.10 </c:v>
                </c:pt>
                <c:pt idx="168">
                  <c:v> $10.15 </c:v>
                </c:pt>
                <c:pt idx="169">
                  <c:v> $10.20 </c:v>
                </c:pt>
                <c:pt idx="170">
                  <c:v> $10.25 </c:v>
                </c:pt>
                <c:pt idx="171">
                  <c:v> $10.30 </c:v>
                </c:pt>
                <c:pt idx="172">
                  <c:v> $10.35 </c:v>
                </c:pt>
                <c:pt idx="173">
                  <c:v> $10.40 </c:v>
                </c:pt>
                <c:pt idx="174">
                  <c:v> $10.45 </c:v>
                </c:pt>
                <c:pt idx="175">
                  <c:v> $10.50 </c:v>
                </c:pt>
              </c:strCache>
            </c:strRef>
          </c:cat>
          <c:val>
            <c:numRef>
              <c:f>Sheet1!$B$11:$B$186</c:f>
              <c:numCache>
                <c:formatCode>_(\$* #,##0.000_);_(\$* \(#,##0.000\);_(\$* \-??_);_(@_)</c:formatCode>
                <c:ptCount val="176"/>
                <c:pt idx="0">
                  <c:v>0.245</c:v>
                </c:pt>
                <c:pt idx="1">
                  <c:v>0.252</c:v>
                </c:pt>
                <c:pt idx="2">
                  <c:v>0.259</c:v>
                </c:pt>
                <c:pt idx="3">
                  <c:v>0.266</c:v>
                </c:pt>
                <c:pt idx="4">
                  <c:v>0.273</c:v>
                </c:pt>
                <c:pt idx="5">
                  <c:v>0.24</c:v>
                </c:pt>
                <c:pt idx="6">
                  <c:v>0.246</c:v>
                </c:pt>
                <c:pt idx="7">
                  <c:v>0.252</c:v>
                </c:pt>
                <c:pt idx="8">
                  <c:v>0.258</c:v>
                </c:pt>
                <c:pt idx="9">
                  <c:v>0.264</c:v>
                </c:pt>
                <c:pt idx="10">
                  <c:v>0.225</c:v>
                </c:pt>
                <c:pt idx="11">
                  <c:v>0.23</c:v>
                </c:pt>
                <c:pt idx="12">
                  <c:v>0.235</c:v>
                </c:pt>
                <c:pt idx="13">
                  <c:v>0.24</c:v>
                </c:pt>
                <c:pt idx="14">
                  <c:v>0.245</c:v>
                </c:pt>
                <c:pt idx="15">
                  <c:v>0.2</c:v>
                </c:pt>
                <c:pt idx="16">
                  <c:v>0.204</c:v>
                </c:pt>
                <c:pt idx="17">
                  <c:v>0.208</c:v>
                </c:pt>
                <c:pt idx="18">
                  <c:v>0.212</c:v>
                </c:pt>
                <c:pt idx="19">
                  <c:v>0.216</c:v>
                </c:pt>
                <c:pt idx="20">
                  <c:v>0.165</c:v>
                </c:pt>
                <c:pt idx="21">
                  <c:v>0.168</c:v>
                </c:pt>
                <c:pt idx="22">
                  <c:v>0.171</c:v>
                </c:pt>
                <c:pt idx="23">
                  <c:v>0.174</c:v>
                </c:pt>
                <c:pt idx="24">
                  <c:v>0.177</c:v>
                </c:pt>
                <c:pt idx="25">
                  <c:v>0.12</c:v>
                </c:pt>
                <c:pt idx="26">
                  <c:v>0.122</c:v>
                </c:pt>
                <c:pt idx="27">
                  <c:v>0.124</c:v>
                </c:pt>
                <c:pt idx="28">
                  <c:v>0.126</c:v>
                </c:pt>
                <c:pt idx="29">
                  <c:v>0.128</c:v>
                </c:pt>
                <c:pt idx="30">
                  <c:v>0.065</c:v>
                </c:pt>
                <c:pt idx="31">
                  <c:v>0.066</c:v>
                </c:pt>
                <c:pt idx="32">
                  <c:v>0.067</c:v>
                </c:pt>
                <c:pt idx="33">
                  <c:v>0.068</c:v>
                </c:pt>
                <c:pt idx="34">
                  <c:v>0.069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-0.08</c:v>
                </c:pt>
                <c:pt idx="46">
                  <c:v>-0.081</c:v>
                </c:pt>
                <c:pt idx="47">
                  <c:v>-0.082</c:v>
                </c:pt>
                <c:pt idx="48">
                  <c:v>-0.083</c:v>
                </c:pt>
                <c:pt idx="49">
                  <c:v>-0.084</c:v>
                </c:pt>
                <c:pt idx="50">
                  <c:v>-0.085</c:v>
                </c:pt>
                <c:pt idx="51">
                  <c:v>-0.086</c:v>
                </c:pt>
                <c:pt idx="52">
                  <c:v>-0.087</c:v>
                </c:pt>
                <c:pt idx="53">
                  <c:v>-0.088</c:v>
                </c:pt>
                <c:pt idx="54">
                  <c:v>-0.089</c:v>
                </c:pt>
                <c:pt idx="55">
                  <c:v>-0.18</c:v>
                </c:pt>
                <c:pt idx="56">
                  <c:v>-0.182</c:v>
                </c:pt>
                <c:pt idx="57">
                  <c:v>-0.184</c:v>
                </c:pt>
                <c:pt idx="58">
                  <c:v>-0.186</c:v>
                </c:pt>
                <c:pt idx="59">
                  <c:v>-0.188</c:v>
                </c:pt>
                <c:pt idx="60">
                  <c:v>-0.19</c:v>
                </c:pt>
                <c:pt idx="61">
                  <c:v>-0.192</c:v>
                </c:pt>
                <c:pt idx="62">
                  <c:v>-0.194</c:v>
                </c:pt>
                <c:pt idx="63">
                  <c:v>-0.196</c:v>
                </c:pt>
                <c:pt idx="64">
                  <c:v>-0.198</c:v>
                </c:pt>
                <c:pt idx="65">
                  <c:v>-0.3</c:v>
                </c:pt>
                <c:pt idx="66">
                  <c:v>-0.303</c:v>
                </c:pt>
                <c:pt idx="67">
                  <c:v>-0.306</c:v>
                </c:pt>
                <c:pt idx="68">
                  <c:v>-0.309</c:v>
                </c:pt>
                <c:pt idx="69">
                  <c:v>-0.312</c:v>
                </c:pt>
                <c:pt idx="70">
                  <c:v>-0.315</c:v>
                </c:pt>
                <c:pt idx="71">
                  <c:v>-0.318</c:v>
                </c:pt>
                <c:pt idx="72">
                  <c:v>-0.321</c:v>
                </c:pt>
                <c:pt idx="73">
                  <c:v>-0.324</c:v>
                </c:pt>
                <c:pt idx="74">
                  <c:v>-0.327</c:v>
                </c:pt>
                <c:pt idx="75">
                  <c:v>-0.44</c:v>
                </c:pt>
                <c:pt idx="76">
                  <c:v>-0.444</c:v>
                </c:pt>
                <c:pt idx="77">
                  <c:v>-0.448</c:v>
                </c:pt>
                <c:pt idx="78">
                  <c:v>-0.452</c:v>
                </c:pt>
                <c:pt idx="79">
                  <c:v>-0.456</c:v>
                </c:pt>
                <c:pt idx="80">
                  <c:v>-0.46</c:v>
                </c:pt>
                <c:pt idx="81">
                  <c:v>-0.464</c:v>
                </c:pt>
                <c:pt idx="82">
                  <c:v>-0.468</c:v>
                </c:pt>
                <c:pt idx="83">
                  <c:v>-0.472</c:v>
                </c:pt>
                <c:pt idx="84">
                  <c:v>-0.476</c:v>
                </c:pt>
                <c:pt idx="85">
                  <c:v>-0.6</c:v>
                </c:pt>
                <c:pt idx="86">
                  <c:v>-0.605</c:v>
                </c:pt>
                <c:pt idx="87">
                  <c:v>-0.61</c:v>
                </c:pt>
                <c:pt idx="88">
                  <c:v>-0.615</c:v>
                </c:pt>
                <c:pt idx="89">
                  <c:v>-0.62</c:v>
                </c:pt>
                <c:pt idx="90">
                  <c:v>-0.625</c:v>
                </c:pt>
                <c:pt idx="91">
                  <c:v>-0.63</c:v>
                </c:pt>
                <c:pt idx="92">
                  <c:v>-0.635</c:v>
                </c:pt>
                <c:pt idx="93">
                  <c:v>-0.64</c:v>
                </c:pt>
                <c:pt idx="94">
                  <c:v>-0.645</c:v>
                </c:pt>
                <c:pt idx="95">
                  <c:v>-0.65</c:v>
                </c:pt>
                <c:pt idx="96">
                  <c:v>-0.655</c:v>
                </c:pt>
                <c:pt idx="97">
                  <c:v>-0.66</c:v>
                </c:pt>
                <c:pt idx="98">
                  <c:v>-0.665</c:v>
                </c:pt>
                <c:pt idx="99">
                  <c:v>-0.67</c:v>
                </c:pt>
                <c:pt idx="100">
                  <c:v>-0.675</c:v>
                </c:pt>
                <c:pt idx="101">
                  <c:v>-0.68</c:v>
                </c:pt>
                <c:pt idx="102">
                  <c:v>-0.685</c:v>
                </c:pt>
                <c:pt idx="103">
                  <c:v>-0.69</c:v>
                </c:pt>
                <c:pt idx="104">
                  <c:v>-0.695</c:v>
                </c:pt>
                <c:pt idx="105">
                  <c:v>-0.7</c:v>
                </c:pt>
                <c:pt idx="106">
                  <c:v>-0.705</c:v>
                </c:pt>
                <c:pt idx="107">
                  <c:v>-0.71</c:v>
                </c:pt>
                <c:pt idx="108">
                  <c:v>-0.715</c:v>
                </c:pt>
                <c:pt idx="109">
                  <c:v>-0.72</c:v>
                </c:pt>
                <c:pt idx="110">
                  <c:v>-0.725</c:v>
                </c:pt>
                <c:pt idx="111">
                  <c:v>-0.730000000000001</c:v>
                </c:pt>
                <c:pt idx="112">
                  <c:v>-0.735000000000001</c:v>
                </c:pt>
                <c:pt idx="113">
                  <c:v>-0.74</c:v>
                </c:pt>
                <c:pt idx="114">
                  <c:v>-0.745</c:v>
                </c:pt>
                <c:pt idx="115">
                  <c:v>-0.75</c:v>
                </c:pt>
                <c:pt idx="116">
                  <c:v>-0.755000000000001</c:v>
                </c:pt>
                <c:pt idx="117">
                  <c:v>-0.760000000000001</c:v>
                </c:pt>
                <c:pt idx="118">
                  <c:v>-0.765</c:v>
                </c:pt>
                <c:pt idx="119">
                  <c:v>-0.770000000000001</c:v>
                </c:pt>
                <c:pt idx="120">
                  <c:v>-0.775000000000001</c:v>
                </c:pt>
                <c:pt idx="121">
                  <c:v>-0.780000000000001</c:v>
                </c:pt>
                <c:pt idx="122">
                  <c:v>-0.785000000000001</c:v>
                </c:pt>
                <c:pt idx="123">
                  <c:v>-0.79</c:v>
                </c:pt>
                <c:pt idx="124">
                  <c:v>-0.795000000000001</c:v>
                </c:pt>
                <c:pt idx="125">
                  <c:v>-0.800000000000001</c:v>
                </c:pt>
                <c:pt idx="126">
                  <c:v>-0.805000000000001</c:v>
                </c:pt>
                <c:pt idx="127">
                  <c:v>-0.810000000000001</c:v>
                </c:pt>
                <c:pt idx="128">
                  <c:v>-0.815000000000001</c:v>
                </c:pt>
                <c:pt idx="129">
                  <c:v>-0.820000000000001</c:v>
                </c:pt>
                <c:pt idx="130">
                  <c:v>-0.825000000000001</c:v>
                </c:pt>
                <c:pt idx="131">
                  <c:v>-0.830000000000001</c:v>
                </c:pt>
                <c:pt idx="132">
                  <c:v>-0.835000000000001</c:v>
                </c:pt>
                <c:pt idx="133">
                  <c:v>-0.840000000000001</c:v>
                </c:pt>
                <c:pt idx="134">
                  <c:v>-0.845000000000001</c:v>
                </c:pt>
                <c:pt idx="135">
                  <c:v>-0.850000000000001</c:v>
                </c:pt>
                <c:pt idx="136">
                  <c:v>-0.855000000000001</c:v>
                </c:pt>
                <c:pt idx="137">
                  <c:v>-0.860000000000001</c:v>
                </c:pt>
                <c:pt idx="138">
                  <c:v>-0.865000000000001</c:v>
                </c:pt>
                <c:pt idx="139">
                  <c:v>-0.870000000000001</c:v>
                </c:pt>
                <c:pt idx="140">
                  <c:v>-0.875000000000001</c:v>
                </c:pt>
                <c:pt idx="141">
                  <c:v>-0.880000000000001</c:v>
                </c:pt>
                <c:pt idx="142">
                  <c:v>-0.885000000000001</c:v>
                </c:pt>
                <c:pt idx="143">
                  <c:v>-0.890000000000001</c:v>
                </c:pt>
                <c:pt idx="144">
                  <c:v>-0.895000000000001</c:v>
                </c:pt>
                <c:pt idx="145">
                  <c:v>-0.900000000000001</c:v>
                </c:pt>
                <c:pt idx="146">
                  <c:v>-0.905000000000001</c:v>
                </c:pt>
                <c:pt idx="147">
                  <c:v>-0.910000000000001</c:v>
                </c:pt>
                <c:pt idx="148">
                  <c:v>-0.915000000000001</c:v>
                </c:pt>
                <c:pt idx="149">
                  <c:v>-0.920000000000001</c:v>
                </c:pt>
                <c:pt idx="150">
                  <c:v>-0.925000000000001</c:v>
                </c:pt>
                <c:pt idx="151">
                  <c:v>-0.930000000000001</c:v>
                </c:pt>
                <c:pt idx="152">
                  <c:v>-0.935000000000001</c:v>
                </c:pt>
                <c:pt idx="153">
                  <c:v>-0.940000000000001</c:v>
                </c:pt>
                <c:pt idx="154">
                  <c:v>-0.945000000000001</c:v>
                </c:pt>
                <c:pt idx="155">
                  <c:v>-0.950000000000001</c:v>
                </c:pt>
                <c:pt idx="156">
                  <c:v>-0.955000000000001</c:v>
                </c:pt>
                <c:pt idx="157">
                  <c:v>-0.960000000000001</c:v>
                </c:pt>
                <c:pt idx="158">
                  <c:v>-0.965000000000001</c:v>
                </c:pt>
                <c:pt idx="159">
                  <c:v>-0.970000000000001</c:v>
                </c:pt>
                <c:pt idx="160">
                  <c:v>-0.975000000000001</c:v>
                </c:pt>
                <c:pt idx="161">
                  <c:v>-0.980000000000001</c:v>
                </c:pt>
                <c:pt idx="162">
                  <c:v>-0.985000000000001</c:v>
                </c:pt>
                <c:pt idx="163">
                  <c:v>-0.990000000000001</c:v>
                </c:pt>
                <c:pt idx="164">
                  <c:v>-0.995000000000001</c:v>
                </c:pt>
                <c:pt idx="165">
                  <c:v>-1</c:v>
                </c:pt>
                <c:pt idx="166">
                  <c:v>-1.005</c:v>
                </c:pt>
                <c:pt idx="167">
                  <c:v>-1.01</c:v>
                </c:pt>
                <c:pt idx="168">
                  <c:v>-1.015</c:v>
                </c:pt>
                <c:pt idx="169">
                  <c:v>-1.02</c:v>
                </c:pt>
                <c:pt idx="170">
                  <c:v>-1.025</c:v>
                </c:pt>
                <c:pt idx="171">
                  <c:v>-1.03</c:v>
                </c:pt>
                <c:pt idx="172">
                  <c:v>-1.035</c:v>
                </c:pt>
                <c:pt idx="173">
                  <c:v>-1.04</c:v>
                </c:pt>
                <c:pt idx="174">
                  <c:v>-1.045</c:v>
                </c:pt>
                <c:pt idx="175">
                  <c:v>-1.05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111302"/>
        <c:axId val="62860433"/>
      </c:lineChart>
      <c:catAx>
        <c:axId val="601113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NX1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60433"/>
        <c:crossesAt val="0"/>
        <c:auto val="1"/>
        <c:lblAlgn val="ctr"/>
        <c:lblOffset val="100"/>
        <c:noMultiLvlLbl val="0"/>
      </c:catAx>
      <c:valAx>
        <c:axId val="62860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Calculated Basis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11302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10.71"/>
    <col collapsed="false" customWidth="true" hidden="false" outlineLevel="0" max="3" min="3" style="1" width="10.71"/>
    <col collapsed="false" customWidth="true" hidden="false" outlineLevel="0" max="4" min="4" style="1" width="2.7"/>
    <col collapsed="false" customWidth="true" hidden="false" outlineLevel="0" max="6" min="5" style="1" width="10.71"/>
    <col collapsed="false" customWidth="true" hidden="false" outlineLevel="0" max="7" min="7" style="1" width="2.7"/>
    <col collapsed="false" customWidth="true" hidden="false" outlineLevel="0" max="8" min="8" style="1" width="11.99"/>
    <col collapsed="false" customWidth="true" hidden="false" outlineLevel="0" max="9" min="9" style="1" width="9.14"/>
    <col collapsed="false" customWidth="true" hidden="false" outlineLevel="0" max="10" min="10" style="1" width="10.71"/>
    <col collapsed="false" customWidth="true" hidden="false" outlineLevel="0" max="11" min="11" style="1" width="2.7"/>
    <col collapsed="false" customWidth="true" hidden="false" outlineLevel="0" max="12" min="12" style="1" width="10.71"/>
    <col collapsed="false" customWidth="true" hidden="false" outlineLevel="0" max="24" min="13" style="1" width="6.7"/>
    <col collapsed="false" customWidth="true" hidden="false" outlineLevel="0" max="25" min="25" style="1" width="2.7"/>
    <col collapsed="false" customWidth="true" hidden="false" outlineLevel="0" max="37" min="26" style="1" width="6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3.5" hidden="false" customHeight="false" outlineLevel="0" collapsed="false">
      <c r="M3" s="3" t="s">
        <v>2</v>
      </c>
      <c r="Z3" s="3" t="s">
        <v>3</v>
      </c>
    </row>
    <row r="4" customFormat="false" ht="13.5" hidden="false" customHeight="false" outlineLevel="0" collapsed="false">
      <c r="A4" s="4" t="s">
        <v>4</v>
      </c>
      <c r="B4" s="5"/>
      <c r="C4" s="4"/>
      <c r="D4" s="4"/>
      <c r="E4" s="4"/>
      <c r="F4" s="4"/>
      <c r="G4" s="4"/>
      <c r="H4" s="4"/>
      <c r="L4" s="6" t="s">
        <v>5</v>
      </c>
      <c r="M4" s="7" t="n">
        <v>2</v>
      </c>
      <c r="N4" s="7" t="n">
        <v>2.25</v>
      </c>
      <c r="O4" s="7" t="n">
        <v>2.5</v>
      </c>
      <c r="P4" s="7" t="n">
        <v>2.75</v>
      </c>
      <c r="Q4" s="7" t="n">
        <v>3</v>
      </c>
      <c r="R4" s="7" t="n">
        <v>3.25</v>
      </c>
      <c r="S4" s="7" t="n">
        <v>3.5</v>
      </c>
      <c r="T4" s="7" t="n">
        <v>4</v>
      </c>
      <c r="U4" s="7" t="n">
        <v>4.5</v>
      </c>
      <c r="V4" s="7" t="n">
        <v>5</v>
      </c>
      <c r="W4" s="7" t="n">
        <v>5.5</v>
      </c>
      <c r="X4" s="7" t="n">
        <v>6</v>
      </c>
      <c r="Z4" s="8" t="n">
        <f aca="false">Strike_1</f>
        <v>2</v>
      </c>
      <c r="AA4" s="9" t="n">
        <f aca="false">Strike_2</f>
        <v>2.25</v>
      </c>
      <c r="AB4" s="9" t="n">
        <f aca="false">Strike_3</f>
        <v>2.5</v>
      </c>
      <c r="AC4" s="9" t="n">
        <f aca="false">Strike_4</f>
        <v>2.75</v>
      </c>
      <c r="AD4" s="9" t="n">
        <f aca="false">Strike_5</f>
        <v>3</v>
      </c>
      <c r="AE4" s="9" t="n">
        <f aca="false">Strike_6</f>
        <v>3.25</v>
      </c>
      <c r="AF4" s="9" t="n">
        <f aca="false">Strike_7</f>
        <v>3.5</v>
      </c>
      <c r="AG4" s="9" t="n">
        <f aca="false">Strike_8</f>
        <v>4</v>
      </c>
      <c r="AH4" s="9" t="n">
        <f aca="false">Strike_9</f>
        <v>4.5</v>
      </c>
      <c r="AI4" s="9" t="n">
        <f aca="false">Strike_10</f>
        <v>5</v>
      </c>
      <c r="AJ4" s="9" t="n">
        <f aca="false">Strike_11</f>
        <v>5.5</v>
      </c>
      <c r="AK4" s="10" t="n">
        <f aca="false">Strike_12</f>
        <v>6</v>
      </c>
    </row>
    <row r="5" customFormat="false" ht="13.5" hidden="false" customHeight="false" outlineLevel="0" collapsed="false">
      <c r="A5" s="4" t="s">
        <v>6</v>
      </c>
      <c r="B5" s="5"/>
      <c r="C5" s="4"/>
      <c r="D5" s="4"/>
      <c r="E5" s="4"/>
      <c r="F5" s="4"/>
      <c r="G5" s="4"/>
      <c r="H5" s="4"/>
      <c r="L5" s="11" t="s">
        <v>7</v>
      </c>
      <c r="M5" s="12" t="n">
        <v>0.04</v>
      </c>
      <c r="N5" s="12" t="n">
        <v>0.045</v>
      </c>
      <c r="O5" s="12" t="n">
        <v>0.05</v>
      </c>
      <c r="P5" s="12" t="n">
        <v>0.055</v>
      </c>
      <c r="Q5" s="12" t="n">
        <v>0.06</v>
      </c>
      <c r="R5" s="12" t="n">
        <v>0.065</v>
      </c>
      <c r="S5" s="12" t="n">
        <v>0.07</v>
      </c>
      <c r="T5" s="12" t="n">
        <v>0.08</v>
      </c>
      <c r="U5" s="12" t="n">
        <v>0.09</v>
      </c>
      <c r="V5" s="12" t="n">
        <v>0.1</v>
      </c>
      <c r="W5" s="12" t="n">
        <v>0.11</v>
      </c>
      <c r="X5" s="12" t="n">
        <v>0.12</v>
      </c>
      <c r="Z5" s="13" t="n">
        <v>0.02</v>
      </c>
      <c r="AA5" s="14" t="n">
        <v>0.02</v>
      </c>
      <c r="AB5" s="14" t="n">
        <v>0.02</v>
      </c>
      <c r="AC5" s="14" t="n">
        <v>0.02</v>
      </c>
      <c r="AD5" s="14" t="n">
        <v>0.02</v>
      </c>
      <c r="AE5" s="14" t="n">
        <v>0.02</v>
      </c>
      <c r="AF5" s="14" t="n">
        <v>0.02</v>
      </c>
      <c r="AG5" s="14" t="n">
        <v>0.02</v>
      </c>
      <c r="AH5" s="14" t="n">
        <v>0.02</v>
      </c>
      <c r="AI5" s="14" t="n">
        <v>0.02</v>
      </c>
      <c r="AJ5" s="14" t="n">
        <v>0.02</v>
      </c>
      <c r="AK5" s="15" t="n">
        <v>0.02</v>
      </c>
    </row>
    <row r="6" customFormat="false" ht="13.5" hidden="false" customHeight="false" outlineLevel="0" collapsed="false">
      <c r="A6" s="4" t="s">
        <v>8</v>
      </c>
      <c r="B6" s="5"/>
      <c r="C6" s="4"/>
      <c r="D6" s="4"/>
      <c r="E6" s="4"/>
      <c r="F6" s="4"/>
      <c r="G6" s="4"/>
      <c r="H6" s="4"/>
      <c r="L6" s="11" t="s">
        <v>9</v>
      </c>
      <c r="M6" s="16" t="s">
        <v>10</v>
      </c>
      <c r="N6" s="16" t="s">
        <v>10</v>
      </c>
      <c r="O6" s="16" t="s">
        <v>10</v>
      </c>
      <c r="P6" s="16" t="s">
        <v>10</v>
      </c>
      <c r="Q6" s="16" t="s">
        <v>10</v>
      </c>
      <c r="R6" s="16" t="s">
        <v>10</v>
      </c>
      <c r="S6" s="16" t="s">
        <v>10</v>
      </c>
      <c r="T6" s="16" t="s">
        <v>11</v>
      </c>
      <c r="U6" s="16" t="s">
        <v>11</v>
      </c>
      <c r="V6" s="16" t="s">
        <v>11</v>
      </c>
      <c r="W6" s="16" t="s">
        <v>11</v>
      </c>
      <c r="X6" s="16" t="s">
        <v>11</v>
      </c>
      <c r="Z6" s="17" t="s">
        <v>10</v>
      </c>
      <c r="AA6" s="18" t="s">
        <v>10</v>
      </c>
      <c r="AB6" s="18" t="s">
        <v>10</v>
      </c>
      <c r="AC6" s="18" t="s">
        <v>10</v>
      </c>
      <c r="AD6" s="18" t="s">
        <v>10</v>
      </c>
      <c r="AE6" s="18" t="s">
        <v>10</v>
      </c>
      <c r="AF6" s="18" t="s">
        <v>10</v>
      </c>
      <c r="AG6" s="18" t="s">
        <v>11</v>
      </c>
      <c r="AH6" s="18" t="s">
        <v>11</v>
      </c>
      <c r="AI6" s="18" t="s">
        <v>11</v>
      </c>
      <c r="AJ6" s="18" t="s">
        <v>11</v>
      </c>
      <c r="AK6" s="19" t="s">
        <v>11</v>
      </c>
    </row>
    <row r="7" customFormat="false" ht="13.5" hidden="false" customHeight="false" outlineLevel="0" collapsed="false">
      <c r="A7" s="4" t="s">
        <v>12</v>
      </c>
      <c r="L7" s="20" t="s">
        <v>13</v>
      </c>
      <c r="M7" s="16" t="s">
        <v>14</v>
      </c>
      <c r="N7" s="16" t="s">
        <v>14</v>
      </c>
      <c r="O7" s="16" t="s">
        <v>14</v>
      </c>
      <c r="P7" s="16" t="s">
        <v>14</v>
      </c>
      <c r="Q7" s="16" t="s">
        <v>14</v>
      </c>
      <c r="R7" s="16" t="s">
        <v>14</v>
      </c>
      <c r="S7" s="16" t="s">
        <v>14</v>
      </c>
      <c r="T7" s="16" t="s">
        <v>15</v>
      </c>
      <c r="U7" s="16" t="s">
        <v>15</v>
      </c>
      <c r="V7" s="16" t="s">
        <v>15</v>
      </c>
      <c r="W7" s="16" t="s">
        <v>15</v>
      </c>
      <c r="X7" s="16" t="s">
        <v>15</v>
      </c>
      <c r="Z7" s="21" t="s">
        <v>15</v>
      </c>
      <c r="AA7" s="22" t="s">
        <v>15</v>
      </c>
      <c r="AB7" s="22" t="s">
        <v>15</v>
      </c>
      <c r="AC7" s="22" t="s">
        <v>15</v>
      </c>
      <c r="AD7" s="22" t="s">
        <v>15</v>
      </c>
      <c r="AE7" s="22" t="s">
        <v>15</v>
      </c>
      <c r="AF7" s="22" t="s">
        <v>15</v>
      </c>
      <c r="AG7" s="22" t="s">
        <v>15</v>
      </c>
      <c r="AH7" s="22" t="s">
        <v>15</v>
      </c>
      <c r="AI7" s="22" t="s">
        <v>15</v>
      </c>
      <c r="AJ7" s="22" t="s">
        <v>15</v>
      </c>
      <c r="AK7" s="23" t="s">
        <v>15</v>
      </c>
    </row>
    <row r="8" customFormat="false" ht="13.5" hidden="false" customHeight="false" outlineLevel="0" collapsed="false">
      <c r="A8" s="24"/>
      <c r="B8" s="25"/>
      <c r="C8" s="24"/>
      <c r="D8" s="24"/>
      <c r="E8" s="24"/>
      <c r="F8" s="24"/>
      <c r="G8" s="24"/>
      <c r="H8" s="24"/>
    </row>
    <row r="9" customFormat="false" ht="12.75" hidden="false" customHeight="false" outlineLevel="0" collapsed="false">
      <c r="A9" s="26"/>
      <c r="B9" s="27" t="s">
        <v>16</v>
      </c>
      <c r="C9" s="28" t="s">
        <v>17</v>
      </c>
      <c r="D9" s="29"/>
      <c r="E9" s="26" t="s">
        <v>18</v>
      </c>
      <c r="F9" s="28" t="s">
        <v>18</v>
      </c>
      <c r="G9" s="28"/>
      <c r="H9" s="28" t="s">
        <v>18</v>
      </c>
      <c r="J9" s="30" t="s">
        <v>19</v>
      </c>
      <c r="K9" s="31"/>
    </row>
    <row r="10" customFormat="false" ht="13.5" hidden="false" customHeight="false" outlineLevel="0" collapsed="false">
      <c r="A10" s="32" t="s">
        <v>20</v>
      </c>
      <c r="B10" s="33" t="s">
        <v>21</v>
      </c>
      <c r="C10" s="34" t="s">
        <v>22</v>
      </c>
      <c r="D10" s="35"/>
      <c r="E10" s="32" t="s">
        <v>23</v>
      </c>
      <c r="F10" s="34" t="s">
        <v>22</v>
      </c>
      <c r="G10" s="34"/>
      <c r="H10" s="34" t="s">
        <v>24</v>
      </c>
      <c r="J10" s="33" t="s">
        <v>25</v>
      </c>
      <c r="K10" s="31"/>
    </row>
    <row r="11" customFormat="false" ht="12.75" hidden="false" customHeight="false" outlineLevel="0" collapsed="false">
      <c r="A11" s="36" t="n">
        <v>1.75</v>
      </c>
      <c r="B11" s="37" t="n">
        <f aca="false">+A11*0.14</f>
        <v>0.245</v>
      </c>
      <c r="C11" s="38" t="n">
        <f aca="false">+A11+B11</f>
        <v>1.995</v>
      </c>
      <c r="D11" s="39"/>
      <c r="E11" s="40" t="n">
        <v>5</v>
      </c>
      <c r="F11" s="38" t="n">
        <f aca="false">+B11+E11</f>
        <v>5.245</v>
      </c>
      <c r="G11" s="38"/>
      <c r="H11" s="38" t="n">
        <f aca="false">+F11-C11</f>
        <v>3.25</v>
      </c>
      <c r="J11" s="41" t="n">
        <f aca="false">SUM(M11:X11,Z11:AK11)</f>
        <v>0.245</v>
      </c>
      <c r="M11" s="42" t="n">
        <f aca="false">IF(M$7="Long",IF(M$6="Call",IF($A11&gt;M$4,1,0),IF(M$4&gt;$A11,1,0))*M$5,IF(M$6="Call",IF(M$4&lt;=$A11,-1,0),IF($A11&lt;=M$4,-1,0))*M$5)</f>
        <v>0.04</v>
      </c>
      <c r="N11" s="42" t="n">
        <f aca="false">IF(N$7="Long",IF(N$6="Call",IF($A11&gt;N$4,1,0),IF(N$4&gt;$A11,1,0))*N$5,IF(N$6="Call",IF(N$4&lt;=$A11,-1,0),IF($A11&lt;=N$4,-1,0))*N$5)</f>
        <v>0.045</v>
      </c>
      <c r="O11" s="42" t="n">
        <f aca="false">IF(O$7="Long",IF(O$6="Call",IF($A11&gt;O$4,1,0),IF(O$4&gt;$A11,1,0))*O$5,IF(O$6="Call",IF(O$4&lt;=$A11,-1,0),IF($A11&lt;=O$4,-1,0))*O$5)</f>
        <v>0.05</v>
      </c>
      <c r="P11" s="42" t="n">
        <f aca="false">IF(P$7="Long",IF(P$6="Call",IF($A11&gt;P$4,1,0),IF(P$4&gt;$A11,1,0))*P$5,IF(P$6="Call",IF(P$4&lt;=$A11,-1,0),IF($A11&lt;=P$4,-1,0))*P$5)</f>
        <v>0.055</v>
      </c>
      <c r="Q11" s="42" t="n">
        <f aca="false">IF(Q$7="Long",IF(Q$6="Call",IF($A11&gt;Q$4,1,0),IF(Q$4&gt;$A11,1,0))*Q$5,IF(Q$6="Call",IF(Q$4&lt;=$A11,-1,0),IF($A11&lt;=Q$4,-1,0))*Q$5)</f>
        <v>0.06</v>
      </c>
      <c r="R11" s="42" t="n">
        <f aca="false">IF(R$7="Long",IF(R$6="Call",IF($A11&gt;R$4,1,0),IF(R$4&gt;$A11,1,0))*R$5,IF(R$6="Call",IF(R$4&lt;=$A11,-1,0),IF($A11&lt;=R$4,-1,0))*R$5)</f>
        <v>0.065</v>
      </c>
      <c r="S11" s="42" t="n">
        <f aca="false">IF(S$7="Long",IF(S$6="Call",IF($A11&gt;S$4,1,0),IF(S$4&gt;$A11,1,0))*S$5,IF(S$6="Call",IF(S$4&lt;=$A11,-1,0),IF($A11&lt;=S$4,-1,0))*S$5)</f>
        <v>0.07</v>
      </c>
      <c r="T11" s="42" t="n">
        <f aca="false">IF(T$7="Long",IF(T$6="Call",IF($A11&gt;T$4,1,0),IF(T$4&gt;$A11,1,0))*T$5,IF(T$6="Call",IF(T$4&lt;=$A11,-1,0),IF($A11&lt;=T$4,-1,0))*T$5)</f>
        <v>0</v>
      </c>
      <c r="U11" s="42" t="n">
        <f aca="false">IF(U$7="Long",IF(U$6="Call",IF($A11&gt;U$4,1,0),IF(U$4&gt;$A11,1,0))*U$5,IF(U$6="Call",IF(U$4&lt;=$A11,-1,0),IF($A11&lt;=U$4,-1,0))*U$5)</f>
        <v>0</v>
      </c>
      <c r="V11" s="42" t="n">
        <f aca="false">IF(V$7="Long",IF(V$6="Call",IF($A11&gt;V$4,1,0),IF(V$4&gt;$A11,1,0))*V$5,IF(V$6="Call",IF(V$4&lt;=$A11,-1,0),IF($A11&lt;=V$4,-1,0))*V$5)</f>
        <v>0</v>
      </c>
      <c r="W11" s="42" t="n">
        <f aca="false">IF(W$7="Long",IF(W$6="Call",IF($A11&gt;W$4,1,0),IF(W$4&gt;$A11,1,0))*W$5,IF(W$6="Call",IF(W$4&lt;=$A11,-1,0),IF($A11&lt;=W$4,-1,0))*W$5)</f>
        <v>0</v>
      </c>
      <c r="X11" s="42" t="n">
        <f aca="false">IF(X$7="Long",IF(X$6="Call",IF($A11&gt;X$4,1,0),IF(X$4&gt;$A11,1,0))*X$5,IF(X$6="Call",IF(X$4&lt;=$A11,-1,0),IF($A11&lt;=X$4,-1,0))*X$5)</f>
        <v>0</v>
      </c>
      <c r="Z11" s="42" t="n">
        <f aca="false">IF(Z$7="Long",IF(Z$6="Put",MAX(Z$4-$A11,0),MAX($A11-Z$4,0))*Z$5,IF(Z$6="Put",MIN($A11-Z$4,0),MIN(Z$4-$A11,0))*Z$5)</f>
        <v>-0.005</v>
      </c>
      <c r="AA11" s="42" t="n">
        <f aca="false">IF(AA$7="Long",IF(AA$6="Put",MAX(AA$4-$A11,0),MAX($A11-AA$4,0))*AA$5,IF(AA$6="Put",MIN($A11-AA$4,0),MIN(AA$4-$A11,0))*AA$5)</f>
        <v>-0.01</v>
      </c>
      <c r="AB11" s="42" t="n">
        <f aca="false">IF(AB$7="Long",IF(AB$6="Put",MAX(AB$4-$A11,0),MAX($A11-AB$4,0))*AB$5,IF(AB$6="Put",MIN($A11-AB$4,0),MIN(AB$4-$A11,0))*AB$5)</f>
        <v>-0.015</v>
      </c>
      <c r="AC11" s="42" t="n">
        <f aca="false">IF(AC$7="Long",IF(AC$6="Put",MAX(AC$4-$A11,0),MAX($A11-AC$4,0))*AC$5,IF(AC$6="Put",MIN($A11-AC$4,0),MIN(AC$4-$A11,0))*AC$5)</f>
        <v>-0.02</v>
      </c>
      <c r="AD11" s="42" t="n">
        <f aca="false">IF(AD$7="Long",IF(AD$6="Put",MAX(AD$4-$A11,0),MAX($A11-AD$4,0))*AD$5,IF(AD$6="Put",MIN($A11-AD$4,0),MIN(AD$4-$A11,0))*AD$5)</f>
        <v>-0.025</v>
      </c>
      <c r="AE11" s="42" t="n">
        <f aca="false">IF(AE$7="Long",IF(AE$6="Put",MAX(AE$4-$A11,0),MAX($A11-AE$4,0))*AE$5,IF(AE$6="Put",MIN($A11-AE$4,0),MIN(AE$4-$A11,0))*AE$5)</f>
        <v>-0.03</v>
      </c>
      <c r="AF11" s="42" t="n">
        <f aca="false">IF(AF$7="Long",IF(AF$6="Put",MAX(AF$4-$A11,0),MAX($A11-AF$4,0))*AF$5,IF(AF$6="Put",MIN($A11-AF$4,0),MIN(AF$4-$A11,0))*AF$5)</f>
        <v>-0.035</v>
      </c>
      <c r="AG11" s="42" t="n">
        <f aca="false">IF(AG$7="Long",IF(AG$6="Put",MAX(AG$4-$A11,0),MAX($A11-AG$4,0))*AG$5,IF(AG$6="Put",MIN($A11-AG$4,0),MIN(AG$4-$A11,0))*AG$5)</f>
        <v>0</v>
      </c>
      <c r="AH11" s="42" t="n">
        <f aca="false">IF(AH$7="Long",IF(AH$6="Put",MAX(AH$4-$A11,0),MAX($A11-AH$4,0))*AH$5,IF(AH$6="Put",MIN($A11-AH$4,0),MIN(AH$4-$A11,0))*AH$5)</f>
        <v>0</v>
      </c>
      <c r="AI11" s="42" t="n">
        <f aca="false">IF(AI$7="Long",IF(AI$6="Put",MAX(AI$4-$A11,0),MAX($A11-AI$4,0))*AI$5,IF(AI$6="Put",MIN($A11-AI$4,0),MIN(AI$4-$A11,0))*AI$5)</f>
        <v>0</v>
      </c>
      <c r="AJ11" s="42" t="n">
        <f aca="false">IF(AJ$7="Long",IF(AJ$6="Put",MAX(AJ$4-$A11,0),MAX($A11-AJ$4,0))*AJ$5,IF(AJ$6="Put",MIN($A11-AJ$4,0),MIN(AJ$4-$A11,0))*AJ$5)</f>
        <v>0</v>
      </c>
      <c r="AK11" s="42" t="n">
        <f aca="false">IF(AK$7="Long",IF(AK$6="Put",MAX(AK$4-$A11,0),MAX($A11-AK$4,0))*AK$5,IF(AK$6="Put",MIN($A11-AK$4,0),MIN(AK$4-$A11,0))*AK$5)</f>
        <v>0</v>
      </c>
    </row>
    <row r="12" customFormat="false" ht="12.75" hidden="false" customHeight="false" outlineLevel="0" collapsed="false">
      <c r="A12" s="43" t="n">
        <v>1.8</v>
      </c>
      <c r="B12" s="44" t="n">
        <f aca="false">+A12*0.14</f>
        <v>0.252</v>
      </c>
      <c r="C12" s="38" t="n">
        <f aca="false">+A12+B12</f>
        <v>2.052</v>
      </c>
      <c r="D12" s="39"/>
      <c r="E12" s="40" t="n">
        <f aca="false">+E11</f>
        <v>5</v>
      </c>
      <c r="F12" s="38" t="n">
        <f aca="false">+B12+E12</f>
        <v>5.252</v>
      </c>
      <c r="G12" s="38"/>
      <c r="H12" s="38" t="n">
        <f aca="false">+F12-C12</f>
        <v>3.2</v>
      </c>
      <c r="J12" s="45" t="n">
        <f aca="false">SUM(M12:X12,Z12:AK12)</f>
        <v>0.252</v>
      </c>
      <c r="M12" s="42" t="n">
        <f aca="false">IF(M$7="Long",IF(M$6="Call",IF($A12&gt;M$4,1,0),IF(M$4&gt;$A12,1,0))*M$5,IF(M$6="Call",IF(M$4&lt;=$A12,-1,0),IF($A12&lt;=M$4,-1,0))*M$5)</f>
        <v>0.04</v>
      </c>
      <c r="N12" s="42" t="n">
        <f aca="false">IF(N$7="Long",IF(N$6="Call",IF($A12&gt;N$4,1,0),IF(N$4&gt;$A12,1,0))*N$5,IF(N$6="Call",IF(N$4&lt;=$A12,-1,0),IF($A12&lt;=N$4,-1,0))*N$5)</f>
        <v>0.045</v>
      </c>
      <c r="O12" s="42" t="n">
        <f aca="false">IF(O$7="Long",IF(O$6="Call",IF($A12&gt;O$4,1,0),IF(O$4&gt;$A12,1,0))*O$5,IF(O$6="Call",IF(O$4&lt;=$A12,-1,0),IF($A12&lt;=O$4,-1,0))*O$5)</f>
        <v>0.05</v>
      </c>
      <c r="P12" s="42" t="n">
        <f aca="false">IF(P$7="Long",IF(P$6="Call",IF($A12&gt;P$4,1,0),IF(P$4&gt;$A12,1,0))*P$5,IF(P$6="Call",IF(P$4&lt;=$A12,-1,0),IF($A12&lt;=P$4,-1,0))*P$5)</f>
        <v>0.055</v>
      </c>
      <c r="Q12" s="42" t="n">
        <f aca="false">IF(Q$7="Long",IF(Q$6="Call",IF($A12&gt;Q$4,1,0),IF(Q$4&gt;$A12,1,0))*Q$5,IF(Q$6="Call",IF(Q$4&lt;=$A12,-1,0),IF($A12&lt;=Q$4,-1,0))*Q$5)</f>
        <v>0.06</v>
      </c>
      <c r="R12" s="42" t="n">
        <f aca="false">IF(R$7="Long",IF(R$6="Call",IF($A12&gt;R$4,1,0),IF(R$4&gt;$A12,1,0))*R$5,IF(R$6="Call",IF(R$4&lt;=$A12,-1,0),IF($A12&lt;=R$4,-1,0))*R$5)</f>
        <v>0.065</v>
      </c>
      <c r="S12" s="42" t="n">
        <f aca="false">IF(S$7="Long",IF(S$6="Call",IF($A12&gt;S$4,1,0),IF(S$4&gt;$A12,1,0))*S$5,IF(S$6="Call",IF(S$4&lt;=$A12,-1,0),IF($A12&lt;=S$4,-1,0))*S$5)</f>
        <v>0.07</v>
      </c>
      <c r="T12" s="42" t="n">
        <f aca="false">IF(T$7="Long",IF(T$6="Call",IF($A12&gt;T$4,1,0),IF(T$4&gt;$A12,1,0))*T$5,IF(T$6="Call",IF(T$4&lt;=$A12,-1,0),IF($A12&lt;=T$4,-1,0))*T$5)</f>
        <v>0</v>
      </c>
      <c r="U12" s="42" t="n">
        <f aca="false">IF(U$7="Long",IF(U$6="Call",IF($A12&gt;U$4,1,0),IF(U$4&gt;$A12,1,0))*U$5,IF(U$6="Call",IF(U$4&lt;=$A12,-1,0),IF($A12&lt;=U$4,-1,0))*U$5)</f>
        <v>0</v>
      </c>
      <c r="V12" s="42" t="n">
        <f aca="false">IF(V$7="Long",IF(V$6="Call",IF($A12&gt;V$4,1,0),IF(V$4&gt;$A12,1,0))*V$5,IF(V$6="Call",IF(V$4&lt;=$A12,-1,0),IF($A12&lt;=V$4,-1,0))*V$5)</f>
        <v>0</v>
      </c>
      <c r="W12" s="42" t="n">
        <f aca="false">IF(W$7="Long",IF(W$6="Call",IF($A12&gt;W$4,1,0),IF(W$4&gt;$A12,1,0))*W$5,IF(W$6="Call",IF(W$4&lt;=$A12,-1,0),IF($A12&lt;=W$4,-1,0))*W$5)</f>
        <v>0</v>
      </c>
      <c r="X12" s="42" t="n">
        <f aca="false">IF(X$7="Long",IF(X$6="Call",IF($A12&gt;X$4,1,0),IF(X$4&gt;$A12,1,0))*X$5,IF(X$6="Call",IF(X$4&lt;=$A12,-1,0),IF($A12&lt;=X$4,-1,0))*X$5)</f>
        <v>0</v>
      </c>
      <c r="Z12" s="42" t="n">
        <f aca="false">IF(Z$7="Long",IF(Z$6="Put",MAX(Z$4-$A12,0),MAX($A12-Z$4,0))*Z$5,IF(Z$6="Put",MIN($A12-Z$4,0),MIN(Z$4-$A12,0))*Z$5)</f>
        <v>-0.004</v>
      </c>
      <c r="AA12" s="42" t="n">
        <f aca="false">IF(AA$7="Long",IF(AA$6="Put",MAX(AA$4-$A12,0),MAX($A12-AA$4,0))*AA$5,IF(AA$6="Put",MIN($A12-AA$4,0),MIN(AA$4-$A12,0))*AA$5)</f>
        <v>-0.009</v>
      </c>
      <c r="AB12" s="42" t="n">
        <f aca="false">IF(AB$7="Long",IF(AB$6="Put",MAX(AB$4-$A12,0),MAX($A12-AB$4,0))*AB$5,IF(AB$6="Put",MIN($A12-AB$4,0),MIN(AB$4-$A12,0))*AB$5)</f>
        <v>-0.014</v>
      </c>
      <c r="AC12" s="42" t="n">
        <f aca="false">IF(AC$7="Long",IF(AC$6="Put",MAX(AC$4-$A12,0),MAX($A12-AC$4,0))*AC$5,IF(AC$6="Put",MIN($A12-AC$4,0),MIN(AC$4-$A12,0))*AC$5)</f>
        <v>-0.019</v>
      </c>
      <c r="AD12" s="42" t="n">
        <f aca="false">IF(AD$7="Long",IF(AD$6="Put",MAX(AD$4-$A12,0),MAX($A12-AD$4,0))*AD$5,IF(AD$6="Put",MIN($A12-AD$4,0),MIN(AD$4-$A12,0))*AD$5)</f>
        <v>-0.024</v>
      </c>
      <c r="AE12" s="42" t="n">
        <f aca="false">IF(AE$7="Long",IF(AE$6="Put",MAX(AE$4-$A12,0),MAX($A12-AE$4,0))*AE$5,IF(AE$6="Put",MIN($A12-AE$4,0),MIN(AE$4-$A12,0))*AE$5)</f>
        <v>-0.029</v>
      </c>
      <c r="AF12" s="42" t="n">
        <f aca="false">IF(AF$7="Long",IF(AF$6="Put",MAX(AF$4-$A12,0),MAX($A12-AF$4,0))*AF$5,IF(AF$6="Put",MIN($A12-AF$4,0),MIN(AF$4-$A12,0))*AF$5)</f>
        <v>-0.034</v>
      </c>
      <c r="AG12" s="42" t="n">
        <f aca="false">IF(AG$7="Long",IF(AG$6="Put",MAX(AG$4-$A12,0),MAX($A12-AG$4,0))*AG$5,IF(AG$6="Put",MIN($A12-AG$4,0),MIN(AG$4-$A12,0))*AG$5)</f>
        <v>0</v>
      </c>
      <c r="AH12" s="42" t="n">
        <f aca="false">IF(AH$7="Long",IF(AH$6="Put",MAX(AH$4-$A12,0),MAX($A12-AH$4,0))*AH$5,IF(AH$6="Put",MIN($A12-AH$4,0),MIN(AH$4-$A12,0))*AH$5)</f>
        <v>0</v>
      </c>
      <c r="AI12" s="42" t="n">
        <f aca="false">IF(AI$7="Long",IF(AI$6="Put",MAX(AI$4-$A12,0),MAX($A12-AI$4,0))*AI$5,IF(AI$6="Put",MIN($A12-AI$4,0),MIN(AI$4-$A12,0))*AI$5)</f>
        <v>0</v>
      </c>
      <c r="AJ12" s="42" t="n">
        <f aca="false">IF(AJ$7="Long",IF(AJ$6="Put",MAX(AJ$4-$A12,0),MAX($A12-AJ$4,0))*AJ$5,IF(AJ$6="Put",MIN($A12-AJ$4,0),MIN(AJ$4-$A12,0))*AJ$5)</f>
        <v>0</v>
      </c>
      <c r="AK12" s="42" t="n">
        <f aca="false">IF(AK$7="Long",IF(AK$6="Put",MAX(AK$4-$A12,0),MAX($A12-AK$4,0))*AK$5,IF(AK$6="Put",MIN($A12-AK$4,0),MIN(AK$4-$A12,0))*AK$5)</f>
        <v>0</v>
      </c>
    </row>
    <row r="13" customFormat="false" ht="12.75" hidden="false" customHeight="false" outlineLevel="0" collapsed="false">
      <c r="A13" s="43" t="n">
        <v>1.85</v>
      </c>
      <c r="B13" s="44" t="n">
        <f aca="false">+A13*0.14</f>
        <v>0.259</v>
      </c>
      <c r="C13" s="38" t="n">
        <f aca="false">+A13+B13</f>
        <v>2.109</v>
      </c>
      <c r="D13" s="39"/>
      <c r="E13" s="40" t="n">
        <f aca="false">+E12</f>
        <v>5</v>
      </c>
      <c r="F13" s="38" t="n">
        <f aca="false">+B13+E13</f>
        <v>5.259</v>
      </c>
      <c r="G13" s="38"/>
      <c r="H13" s="38" t="n">
        <f aca="false">+F13-C13</f>
        <v>3.15</v>
      </c>
      <c r="J13" s="45" t="n">
        <f aca="false">SUM(M13:X13,Z13:AK13)</f>
        <v>0.259</v>
      </c>
      <c r="M13" s="42" t="n">
        <f aca="false">IF(M$7="Long",IF(M$6="Call",IF($A13&gt;M$4,1,0),IF(M$4&gt;$A13,1,0))*M$5,IF(M$6="Call",IF(M$4&lt;=$A13,-1,0),IF($A13&lt;=M$4,-1,0))*M$5)</f>
        <v>0.04</v>
      </c>
      <c r="N13" s="42" t="n">
        <f aca="false">IF(N$7="Long",IF(N$6="Call",IF($A13&gt;N$4,1,0),IF(N$4&gt;$A13,1,0))*N$5,IF(N$6="Call",IF(N$4&lt;=$A13,-1,0),IF($A13&lt;=N$4,-1,0))*N$5)</f>
        <v>0.045</v>
      </c>
      <c r="O13" s="42" t="n">
        <f aca="false">IF(O$7="Long",IF(O$6="Call",IF($A13&gt;O$4,1,0),IF(O$4&gt;$A13,1,0))*O$5,IF(O$6="Call",IF(O$4&lt;=$A13,-1,0),IF($A13&lt;=O$4,-1,0))*O$5)</f>
        <v>0.05</v>
      </c>
      <c r="P13" s="42" t="n">
        <f aca="false">IF(P$7="Long",IF(P$6="Call",IF($A13&gt;P$4,1,0),IF(P$4&gt;$A13,1,0))*P$5,IF(P$6="Call",IF(P$4&lt;=$A13,-1,0),IF($A13&lt;=P$4,-1,0))*P$5)</f>
        <v>0.055</v>
      </c>
      <c r="Q13" s="42" t="n">
        <f aca="false">IF(Q$7="Long",IF(Q$6="Call",IF($A13&gt;Q$4,1,0),IF(Q$4&gt;$A13,1,0))*Q$5,IF(Q$6="Call",IF(Q$4&lt;=$A13,-1,0),IF($A13&lt;=Q$4,-1,0))*Q$5)</f>
        <v>0.06</v>
      </c>
      <c r="R13" s="42" t="n">
        <f aca="false">IF(R$7="Long",IF(R$6="Call",IF($A13&gt;R$4,1,0),IF(R$4&gt;$A13,1,0))*R$5,IF(R$6="Call",IF(R$4&lt;=$A13,-1,0),IF($A13&lt;=R$4,-1,0))*R$5)</f>
        <v>0.065</v>
      </c>
      <c r="S13" s="42" t="n">
        <f aca="false">IF(S$7="Long",IF(S$6="Call",IF($A13&gt;S$4,1,0),IF(S$4&gt;$A13,1,0))*S$5,IF(S$6="Call",IF(S$4&lt;=$A13,-1,0),IF($A13&lt;=S$4,-1,0))*S$5)</f>
        <v>0.07</v>
      </c>
      <c r="T13" s="42" t="n">
        <f aca="false">IF(T$7="Long",IF(T$6="Call",IF($A13&gt;T$4,1,0),IF(T$4&gt;$A13,1,0))*T$5,IF(T$6="Call",IF(T$4&lt;=$A13,-1,0),IF($A13&lt;=T$4,-1,0))*T$5)</f>
        <v>0</v>
      </c>
      <c r="U13" s="42" t="n">
        <f aca="false">IF(U$7="Long",IF(U$6="Call",IF($A13&gt;U$4,1,0),IF(U$4&gt;$A13,1,0))*U$5,IF(U$6="Call",IF(U$4&lt;=$A13,-1,0),IF($A13&lt;=U$4,-1,0))*U$5)</f>
        <v>0</v>
      </c>
      <c r="V13" s="42" t="n">
        <f aca="false">IF(V$7="Long",IF(V$6="Call",IF($A13&gt;V$4,1,0),IF(V$4&gt;$A13,1,0))*V$5,IF(V$6="Call",IF(V$4&lt;=$A13,-1,0),IF($A13&lt;=V$4,-1,0))*V$5)</f>
        <v>0</v>
      </c>
      <c r="W13" s="42" t="n">
        <f aca="false">IF(W$7="Long",IF(W$6="Call",IF($A13&gt;W$4,1,0),IF(W$4&gt;$A13,1,0))*W$5,IF(W$6="Call",IF(W$4&lt;=$A13,-1,0),IF($A13&lt;=W$4,-1,0))*W$5)</f>
        <v>0</v>
      </c>
      <c r="X13" s="42" t="n">
        <f aca="false">IF(X$7="Long",IF(X$6="Call",IF($A13&gt;X$4,1,0),IF(X$4&gt;$A13,1,0))*X$5,IF(X$6="Call",IF(X$4&lt;=$A13,-1,0),IF($A13&lt;=X$4,-1,0))*X$5)</f>
        <v>0</v>
      </c>
      <c r="Z13" s="42" t="n">
        <f aca="false">IF(Z$7="Long",IF(Z$6="Put",MAX(Z$4-$A13,0),MAX($A13-Z$4,0))*Z$5,IF(Z$6="Put",MIN($A13-Z$4,0),MIN(Z$4-$A13,0))*Z$5)</f>
        <v>-0.003</v>
      </c>
      <c r="AA13" s="42" t="n">
        <f aca="false">IF(AA$7="Long",IF(AA$6="Put",MAX(AA$4-$A13,0),MAX($A13-AA$4,0))*AA$5,IF(AA$6="Put",MIN($A13-AA$4,0),MIN(AA$4-$A13,0))*AA$5)</f>
        <v>-0.008</v>
      </c>
      <c r="AB13" s="42" t="n">
        <f aca="false">IF(AB$7="Long",IF(AB$6="Put",MAX(AB$4-$A13,0),MAX($A13-AB$4,0))*AB$5,IF(AB$6="Put",MIN($A13-AB$4,0),MIN(AB$4-$A13,0))*AB$5)</f>
        <v>-0.013</v>
      </c>
      <c r="AC13" s="42" t="n">
        <f aca="false">IF(AC$7="Long",IF(AC$6="Put",MAX(AC$4-$A13,0),MAX($A13-AC$4,0))*AC$5,IF(AC$6="Put",MIN($A13-AC$4,0),MIN(AC$4-$A13,0))*AC$5)</f>
        <v>-0.018</v>
      </c>
      <c r="AD13" s="42" t="n">
        <f aca="false">IF(AD$7="Long",IF(AD$6="Put",MAX(AD$4-$A13,0),MAX($A13-AD$4,0))*AD$5,IF(AD$6="Put",MIN($A13-AD$4,0),MIN(AD$4-$A13,0))*AD$5)</f>
        <v>-0.023</v>
      </c>
      <c r="AE13" s="42" t="n">
        <f aca="false">IF(AE$7="Long",IF(AE$6="Put",MAX(AE$4-$A13,0),MAX($A13-AE$4,0))*AE$5,IF(AE$6="Put",MIN($A13-AE$4,0),MIN(AE$4-$A13,0))*AE$5)</f>
        <v>-0.028</v>
      </c>
      <c r="AF13" s="42" t="n">
        <f aca="false">IF(AF$7="Long",IF(AF$6="Put",MAX(AF$4-$A13,0),MAX($A13-AF$4,0))*AF$5,IF(AF$6="Put",MIN($A13-AF$4,0),MIN(AF$4-$A13,0))*AF$5)</f>
        <v>-0.033</v>
      </c>
      <c r="AG13" s="42" t="n">
        <f aca="false">IF(AG$7="Long",IF(AG$6="Put",MAX(AG$4-$A13,0),MAX($A13-AG$4,0))*AG$5,IF(AG$6="Put",MIN($A13-AG$4,0),MIN(AG$4-$A13,0))*AG$5)</f>
        <v>0</v>
      </c>
      <c r="AH13" s="42" t="n">
        <f aca="false">IF(AH$7="Long",IF(AH$6="Put",MAX(AH$4-$A13,0),MAX($A13-AH$4,0))*AH$5,IF(AH$6="Put",MIN($A13-AH$4,0),MIN(AH$4-$A13,0))*AH$5)</f>
        <v>0</v>
      </c>
      <c r="AI13" s="42" t="n">
        <f aca="false">IF(AI$7="Long",IF(AI$6="Put",MAX(AI$4-$A13,0),MAX($A13-AI$4,0))*AI$5,IF(AI$6="Put",MIN($A13-AI$4,0),MIN(AI$4-$A13,0))*AI$5)</f>
        <v>0</v>
      </c>
      <c r="AJ13" s="42" t="n">
        <f aca="false">IF(AJ$7="Long",IF(AJ$6="Put",MAX(AJ$4-$A13,0),MAX($A13-AJ$4,0))*AJ$5,IF(AJ$6="Put",MIN($A13-AJ$4,0),MIN(AJ$4-$A13,0))*AJ$5)</f>
        <v>0</v>
      </c>
      <c r="AK13" s="42" t="n">
        <f aca="false">IF(AK$7="Long",IF(AK$6="Put",MAX(AK$4-$A13,0),MAX($A13-AK$4,0))*AK$5,IF(AK$6="Put",MIN($A13-AK$4,0),MIN(AK$4-$A13,0))*AK$5)</f>
        <v>0</v>
      </c>
    </row>
    <row r="14" customFormat="false" ht="12.75" hidden="false" customHeight="false" outlineLevel="0" collapsed="false">
      <c r="A14" s="43" t="n">
        <v>1.9</v>
      </c>
      <c r="B14" s="44" t="n">
        <f aca="false">+A14*0.14</f>
        <v>0.266</v>
      </c>
      <c r="C14" s="38" t="n">
        <f aca="false">+A14+B14</f>
        <v>2.166</v>
      </c>
      <c r="D14" s="39"/>
      <c r="E14" s="40" t="n">
        <f aca="false">+E13</f>
        <v>5</v>
      </c>
      <c r="F14" s="38" t="n">
        <f aca="false">+B14+E14</f>
        <v>5.266</v>
      </c>
      <c r="G14" s="38"/>
      <c r="H14" s="38" t="n">
        <f aca="false">+F14-C14</f>
        <v>3.1</v>
      </c>
      <c r="J14" s="45" t="n">
        <f aca="false">SUM(M14:X14,Z14:AK14)</f>
        <v>0.266</v>
      </c>
      <c r="M14" s="42" t="n">
        <f aca="false">IF(M$7="Long",IF(M$6="Call",IF($A14&gt;M$4,1,0),IF(M$4&gt;$A14,1,0))*M$5,IF(M$6="Call",IF(M$4&lt;=$A14,-1,0),IF($A14&lt;=M$4,-1,0))*M$5)</f>
        <v>0.04</v>
      </c>
      <c r="N14" s="42" t="n">
        <f aca="false">IF(N$7="Long",IF(N$6="Call",IF($A14&gt;N$4,1,0),IF(N$4&gt;$A14,1,0))*N$5,IF(N$6="Call",IF(N$4&lt;=$A14,-1,0),IF($A14&lt;=N$4,-1,0))*N$5)</f>
        <v>0.045</v>
      </c>
      <c r="O14" s="42" t="n">
        <f aca="false">IF(O$7="Long",IF(O$6="Call",IF($A14&gt;O$4,1,0),IF(O$4&gt;$A14,1,0))*O$5,IF(O$6="Call",IF(O$4&lt;=$A14,-1,0),IF($A14&lt;=O$4,-1,0))*O$5)</f>
        <v>0.05</v>
      </c>
      <c r="P14" s="42" t="n">
        <f aca="false">IF(P$7="Long",IF(P$6="Call",IF($A14&gt;P$4,1,0),IF(P$4&gt;$A14,1,0))*P$5,IF(P$6="Call",IF(P$4&lt;=$A14,-1,0),IF($A14&lt;=P$4,-1,0))*P$5)</f>
        <v>0.055</v>
      </c>
      <c r="Q14" s="42" t="n">
        <f aca="false">IF(Q$7="Long",IF(Q$6="Call",IF($A14&gt;Q$4,1,0),IF(Q$4&gt;$A14,1,0))*Q$5,IF(Q$6="Call",IF(Q$4&lt;=$A14,-1,0),IF($A14&lt;=Q$4,-1,0))*Q$5)</f>
        <v>0.06</v>
      </c>
      <c r="R14" s="42" t="n">
        <f aca="false">IF(R$7="Long",IF(R$6="Call",IF($A14&gt;R$4,1,0),IF(R$4&gt;$A14,1,0))*R$5,IF(R$6="Call",IF(R$4&lt;=$A14,-1,0),IF($A14&lt;=R$4,-1,0))*R$5)</f>
        <v>0.065</v>
      </c>
      <c r="S14" s="42" t="n">
        <f aca="false">IF(S$7="Long",IF(S$6="Call",IF($A14&gt;S$4,1,0),IF(S$4&gt;$A14,1,0))*S$5,IF(S$6="Call",IF(S$4&lt;=$A14,-1,0),IF($A14&lt;=S$4,-1,0))*S$5)</f>
        <v>0.07</v>
      </c>
      <c r="T14" s="42" t="n">
        <f aca="false">IF(T$7="Long",IF(T$6="Call",IF($A14&gt;T$4,1,0),IF(T$4&gt;$A14,1,0))*T$5,IF(T$6="Call",IF(T$4&lt;=$A14,-1,0),IF($A14&lt;=T$4,-1,0))*T$5)</f>
        <v>0</v>
      </c>
      <c r="U14" s="42" t="n">
        <f aca="false">IF(U$7="Long",IF(U$6="Call",IF($A14&gt;U$4,1,0),IF(U$4&gt;$A14,1,0))*U$5,IF(U$6="Call",IF(U$4&lt;=$A14,-1,0),IF($A14&lt;=U$4,-1,0))*U$5)</f>
        <v>0</v>
      </c>
      <c r="V14" s="42" t="n">
        <f aca="false">IF(V$7="Long",IF(V$6="Call",IF($A14&gt;V$4,1,0),IF(V$4&gt;$A14,1,0))*V$5,IF(V$6="Call",IF(V$4&lt;=$A14,-1,0),IF($A14&lt;=V$4,-1,0))*V$5)</f>
        <v>0</v>
      </c>
      <c r="W14" s="42" t="n">
        <f aca="false">IF(W$7="Long",IF(W$6="Call",IF($A14&gt;W$4,1,0),IF(W$4&gt;$A14,1,0))*W$5,IF(W$6="Call",IF(W$4&lt;=$A14,-1,0),IF($A14&lt;=W$4,-1,0))*W$5)</f>
        <v>0</v>
      </c>
      <c r="X14" s="42" t="n">
        <f aca="false">IF(X$7="Long",IF(X$6="Call",IF($A14&gt;X$4,1,0),IF(X$4&gt;$A14,1,0))*X$5,IF(X$6="Call",IF(X$4&lt;=$A14,-1,0),IF($A14&lt;=X$4,-1,0))*X$5)</f>
        <v>0</v>
      </c>
      <c r="Z14" s="42" t="n">
        <f aca="false">IF(Z$7="Long",IF(Z$6="Put",MAX(Z$4-$A14,0),MAX($A14-Z$4,0))*Z$5,IF(Z$6="Put",MIN($A14-Z$4,0),MIN(Z$4-$A14,0))*Z$5)</f>
        <v>-0.002</v>
      </c>
      <c r="AA14" s="42" t="n">
        <f aca="false">IF(AA$7="Long",IF(AA$6="Put",MAX(AA$4-$A14,0),MAX($A14-AA$4,0))*AA$5,IF(AA$6="Put",MIN($A14-AA$4,0),MIN(AA$4-$A14,0))*AA$5)</f>
        <v>-0.007</v>
      </c>
      <c r="AB14" s="42" t="n">
        <f aca="false">IF(AB$7="Long",IF(AB$6="Put",MAX(AB$4-$A14,0),MAX($A14-AB$4,0))*AB$5,IF(AB$6="Put",MIN($A14-AB$4,0),MIN(AB$4-$A14,0))*AB$5)</f>
        <v>-0.012</v>
      </c>
      <c r="AC14" s="42" t="n">
        <f aca="false">IF(AC$7="Long",IF(AC$6="Put",MAX(AC$4-$A14,0),MAX($A14-AC$4,0))*AC$5,IF(AC$6="Put",MIN($A14-AC$4,0),MIN(AC$4-$A14,0))*AC$5)</f>
        <v>-0.017</v>
      </c>
      <c r="AD14" s="42" t="n">
        <f aca="false">IF(AD$7="Long",IF(AD$6="Put",MAX(AD$4-$A14,0),MAX($A14-AD$4,0))*AD$5,IF(AD$6="Put",MIN($A14-AD$4,0),MIN(AD$4-$A14,0))*AD$5)</f>
        <v>-0.022</v>
      </c>
      <c r="AE14" s="42" t="n">
        <f aca="false">IF(AE$7="Long",IF(AE$6="Put",MAX(AE$4-$A14,0),MAX($A14-AE$4,0))*AE$5,IF(AE$6="Put",MIN($A14-AE$4,0),MIN(AE$4-$A14,0))*AE$5)</f>
        <v>-0.027</v>
      </c>
      <c r="AF14" s="42" t="n">
        <f aca="false">IF(AF$7="Long",IF(AF$6="Put",MAX(AF$4-$A14,0),MAX($A14-AF$4,0))*AF$5,IF(AF$6="Put",MIN($A14-AF$4,0),MIN(AF$4-$A14,0))*AF$5)</f>
        <v>-0.032</v>
      </c>
      <c r="AG14" s="42" t="n">
        <f aca="false">IF(AG$7="Long",IF(AG$6="Put",MAX(AG$4-$A14,0),MAX($A14-AG$4,0))*AG$5,IF(AG$6="Put",MIN($A14-AG$4,0),MIN(AG$4-$A14,0))*AG$5)</f>
        <v>0</v>
      </c>
      <c r="AH14" s="42" t="n">
        <f aca="false">IF(AH$7="Long",IF(AH$6="Put",MAX(AH$4-$A14,0),MAX($A14-AH$4,0))*AH$5,IF(AH$6="Put",MIN($A14-AH$4,0),MIN(AH$4-$A14,0))*AH$5)</f>
        <v>0</v>
      </c>
      <c r="AI14" s="42" t="n">
        <f aca="false">IF(AI$7="Long",IF(AI$6="Put",MAX(AI$4-$A14,0),MAX($A14-AI$4,0))*AI$5,IF(AI$6="Put",MIN($A14-AI$4,0),MIN(AI$4-$A14,0))*AI$5)</f>
        <v>0</v>
      </c>
      <c r="AJ14" s="42" t="n">
        <f aca="false">IF(AJ$7="Long",IF(AJ$6="Put",MAX(AJ$4-$A14,0),MAX($A14-AJ$4,0))*AJ$5,IF(AJ$6="Put",MIN($A14-AJ$4,0),MIN(AJ$4-$A14,0))*AJ$5)</f>
        <v>0</v>
      </c>
      <c r="AK14" s="42" t="n">
        <f aca="false">IF(AK$7="Long",IF(AK$6="Put",MAX(AK$4-$A14,0),MAX($A14-AK$4,0))*AK$5,IF(AK$6="Put",MIN($A14-AK$4,0),MIN(AK$4-$A14,0))*AK$5)</f>
        <v>0</v>
      </c>
    </row>
    <row r="15" customFormat="false" ht="12.75" hidden="false" customHeight="false" outlineLevel="0" collapsed="false">
      <c r="A15" s="43" t="n">
        <v>1.95</v>
      </c>
      <c r="B15" s="44" t="n">
        <f aca="false">+A15*0.14</f>
        <v>0.273</v>
      </c>
      <c r="C15" s="38" t="n">
        <f aca="false">+A15+B15</f>
        <v>2.223</v>
      </c>
      <c r="D15" s="39"/>
      <c r="E15" s="40" t="n">
        <f aca="false">+E14</f>
        <v>5</v>
      </c>
      <c r="F15" s="38" t="n">
        <f aca="false">+B15+E15</f>
        <v>5.273</v>
      </c>
      <c r="G15" s="38"/>
      <c r="H15" s="38" t="n">
        <f aca="false">+F15-C15</f>
        <v>3.05</v>
      </c>
      <c r="J15" s="45" t="n">
        <f aca="false">SUM(M15:X15,Z15:AK15)</f>
        <v>0.273</v>
      </c>
      <c r="M15" s="42" t="n">
        <f aca="false">IF(M$7="Long",IF(M$6="Call",IF($A15&gt;M$4,1,0),IF(M$4&gt;$A15,1,0))*M$5,IF(M$6="Call",IF(M$4&lt;=$A15,-1,0),IF($A15&lt;=M$4,-1,0))*M$5)</f>
        <v>0.04</v>
      </c>
      <c r="N15" s="42" t="n">
        <f aca="false">IF(N$7="Long",IF(N$6="Call",IF($A15&gt;N$4,1,0),IF(N$4&gt;$A15,1,0))*N$5,IF(N$6="Call",IF(N$4&lt;=$A15,-1,0),IF($A15&lt;=N$4,-1,0))*N$5)</f>
        <v>0.045</v>
      </c>
      <c r="O15" s="42" t="n">
        <f aca="false">IF(O$7="Long",IF(O$6="Call",IF($A15&gt;O$4,1,0),IF(O$4&gt;$A15,1,0))*O$5,IF(O$6="Call",IF(O$4&lt;=$A15,-1,0),IF($A15&lt;=O$4,-1,0))*O$5)</f>
        <v>0.05</v>
      </c>
      <c r="P15" s="42" t="n">
        <f aca="false">IF(P$7="Long",IF(P$6="Call",IF($A15&gt;P$4,1,0),IF(P$4&gt;$A15,1,0))*P$5,IF(P$6="Call",IF(P$4&lt;=$A15,-1,0),IF($A15&lt;=P$4,-1,0))*P$5)</f>
        <v>0.055</v>
      </c>
      <c r="Q15" s="42" t="n">
        <f aca="false">IF(Q$7="Long",IF(Q$6="Call",IF($A15&gt;Q$4,1,0),IF(Q$4&gt;$A15,1,0))*Q$5,IF(Q$6="Call",IF(Q$4&lt;=$A15,-1,0),IF($A15&lt;=Q$4,-1,0))*Q$5)</f>
        <v>0.06</v>
      </c>
      <c r="R15" s="42" t="n">
        <f aca="false">IF(R$7="Long",IF(R$6="Call",IF($A15&gt;R$4,1,0),IF(R$4&gt;$A15,1,0))*R$5,IF(R$6="Call",IF(R$4&lt;=$A15,-1,0),IF($A15&lt;=R$4,-1,0))*R$5)</f>
        <v>0.065</v>
      </c>
      <c r="S15" s="42" t="n">
        <f aca="false">IF(S$7="Long",IF(S$6="Call",IF($A15&gt;S$4,1,0),IF(S$4&gt;$A15,1,0))*S$5,IF(S$6="Call",IF(S$4&lt;=$A15,-1,0),IF($A15&lt;=S$4,-1,0))*S$5)</f>
        <v>0.07</v>
      </c>
      <c r="T15" s="42" t="n">
        <f aca="false">IF(T$7="Long",IF(T$6="Call",IF($A15&gt;T$4,1,0),IF(T$4&gt;$A15,1,0))*T$5,IF(T$6="Call",IF(T$4&lt;=$A15,-1,0),IF($A15&lt;=T$4,-1,0))*T$5)</f>
        <v>0</v>
      </c>
      <c r="U15" s="42" t="n">
        <f aca="false">IF(U$7="Long",IF(U$6="Call",IF($A15&gt;U$4,1,0),IF(U$4&gt;$A15,1,0))*U$5,IF(U$6="Call",IF(U$4&lt;=$A15,-1,0),IF($A15&lt;=U$4,-1,0))*U$5)</f>
        <v>0</v>
      </c>
      <c r="V15" s="42" t="n">
        <f aca="false">IF(V$7="Long",IF(V$6="Call",IF($A15&gt;V$4,1,0),IF(V$4&gt;$A15,1,0))*V$5,IF(V$6="Call",IF(V$4&lt;=$A15,-1,0),IF($A15&lt;=V$4,-1,0))*V$5)</f>
        <v>0</v>
      </c>
      <c r="W15" s="42" t="n">
        <f aca="false">IF(W$7="Long",IF(W$6="Call",IF($A15&gt;W$4,1,0),IF(W$4&gt;$A15,1,0))*W$5,IF(W$6="Call",IF(W$4&lt;=$A15,-1,0),IF($A15&lt;=W$4,-1,0))*W$5)</f>
        <v>0</v>
      </c>
      <c r="X15" s="42" t="n">
        <f aca="false">IF(X$7="Long",IF(X$6="Call",IF($A15&gt;X$4,1,0),IF(X$4&gt;$A15,1,0))*X$5,IF(X$6="Call",IF(X$4&lt;=$A15,-1,0),IF($A15&lt;=X$4,-1,0))*X$5)</f>
        <v>0</v>
      </c>
      <c r="Z15" s="42" t="n">
        <f aca="false">IF(Z$7="Long",IF(Z$6="Put",MAX(Z$4-$A15,0),MAX($A15-Z$4,0))*Z$5,IF(Z$6="Put",MIN($A15-Z$4,0),MIN(Z$4-$A15,0))*Z$5)</f>
        <v>-0.001</v>
      </c>
      <c r="AA15" s="42" t="n">
        <f aca="false">IF(AA$7="Long",IF(AA$6="Put",MAX(AA$4-$A15,0),MAX($A15-AA$4,0))*AA$5,IF(AA$6="Put",MIN($A15-AA$4,0),MIN(AA$4-$A15,0))*AA$5)</f>
        <v>-0.006</v>
      </c>
      <c r="AB15" s="42" t="n">
        <f aca="false">IF(AB$7="Long",IF(AB$6="Put",MAX(AB$4-$A15,0),MAX($A15-AB$4,0))*AB$5,IF(AB$6="Put",MIN($A15-AB$4,0),MIN(AB$4-$A15,0))*AB$5)</f>
        <v>-0.011</v>
      </c>
      <c r="AC15" s="42" t="n">
        <f aca="false">IF(AC$7="Long",IF(AC$6="Put",MAX(AC$4-$A15,0),MAX($A15-AC$4,0))*AC$5,IF(AC$6="Put",MIN($A15-AC$4,0),MIN(AC$4-$A15,0))*AC$5)</f>
        <v>-0.016</v>
      </c>
      <c r="AD15" s="42" t="n">
        <f aca="false">IF(AD$7="Long",IF(AD$6="Put",MAX(AD$4-$A15,0),MAX($A15-AD$4,0))*AD$5,IF(AD$6="Put",MIN($A15-AD$4,0),MIN(AD$4-$A15,0))*AD$5)</f>
        <v>-0.021</v>
      </c>
      <c r="AE15" s="42" t="n">
        <f aca="false">IF(AE$7="Long",IF(AE$6="Put",MAX(AE$4-$A15,0),MAX($A15-AE$4,0))*AE$5,IF(AE$6="Put",MIN($A15-AE$4,0),MIN(AE$4-$A15,0))*AE$5)</f>
        <v>-0.026</v>
      </c>
      <c r="AF15" s="42" t="n">
        <f aca="false">IF(AF$7="Long",IF(AF$6="Put",MAX(AF$4-$A15,0),MAX($A15-AF$4,0))*AF$5,IF(AF$6="Put",MIN($A15-AF$4,0),MIN(AF$4-$A15,0))*AF$5)</f>
        <v>-0.031</v>
      </c>
      <c r="AG15" s="42" t="n">
        <f aca="false">IF(AG$7="Long",IF(AG$6="Put",MAX(AG$4-$A15,0),MAX($A15-AG$4,0))*AG$5,IF(AG$6="Put",MIN($A15-AG$4,0),MIN(AG$4-$A15,0))*AG$5)</f>
        <v>0</v>
      </c>
      <c r="AH15" s="42" t="n">
        <f aca="false">IF(AH$7="Long",IF(AH$6="Put",MAX(AH$4-$A15,0),MAX($A15-AH$4,0))*AH$5,IF(AH$6="Put",MIN($A15-AH$4,0),MIN(AH$4-$A15,0))*AH$5)</f>
        <v>0</v>
      </c>
      <c r="AI15" s="42" t="n">
        <f aca="false">IF(AI$7="Long",IF(AI$6="Put",MAX(AI$4-$A15,0),MAX($A15-AI$4,0))*AI$5,IF(AI$6="Put",MIN($A15-AI$4,0),MIN(AI$4-$A15,0))*AI$5)</f>
        <v>0</v>
      </c>
      <c r="AJ15" s="42" t="n">
        <f aca="false">IF(AJ$7="Long",IF(AJ$6="Put",MAX(AJ$4-$A15,0),MAX($A15-AJ$4,0))*AJ$5,IF(AJ$6="Put",MIN($A15-AJ$4,0),MIN(AJ$4-$A15,0))*AJ$5)</f>
        <v>0</v>
      </c>
      <c r="AK15" s="42" t="n">
        <f aca="false">IF(AK$7="Long",IF(AK$6="Put",MAX(AK$4-$A15,0),MAX($A15-AK$4,0))*AK$5,IF(AK$6="Put",MIN($A15-AK$4,0),MIN(AK$4-$A15,0))*AK$5)</f>
        <v>0</v>
      </c>
    </row>
    <row r="16" customFormat="false" ht="12.75" hidden="false" customHeight="false" outlineLevel="0" collapsed="false">
      <c r="A16" s="43" t="n">
        <v>2</v>
      </c>
      <c r="B16" s="44" t="n">
        <f aca="false">+A16*0.12</f>
        <v>0.24</v>
      </c>
      <c r="C16" s="38" t="n">
        <f aca="false">+A16+B16</f>
        <v>2.24</v>
      </c>
      <c r="D16" s="39"/>
      <c r="E16" s="40" t="n">
        <f aca="false">+E15</f>
        <v>5</v>
      </c>
      <c r="F16" s="38" t="n">
        <f aca="false">+B16+E16</f>
        <v>5.24</v>
      </c>
      <c r="G16" s="38"/>
      <c r="H16" s="38" t="n">
        <f aca="false">+F16-C16</f>
        <v>3</v>
      </c>
      <c r="J16" s="45" t="n">
        <f aca="false">SUM(M16:X16,Z16:AK16)</f>
        <v>0.24</v>
      </c>
      <c r="M16" s="42" t="n">
        <f aca="false">IF(M$7="Long",IF(M$6="Call",IF($A16&gt;M$4,1,0),IF(M$4&gt;$A16,1,0))*M$5,IF(M$6="Call",IF(M$4&lt;=$A16,-1,0),IF($A16&lt;=M$4,-1,0))*M$5)</f>
        <v>0</v>
      </c>
      <c r="N16" s="42" t="n">
        <f aca="false">IF(N$7="Long",IF(N$6="Call",IF($A16&gt;N$4,1,0),IF(N$4&gt;$A16,1,0))*N$5,IF(N$6="Call",IF(N$4&lt;=$A16,-1,0),IF($A16&lt;=N$4,-1,0))*N$5)</f>
        <v>0.045</v>
      </c>
      <c r="O16" s="42" t="n">
        <f aca="false">IF(O$7="Long",IF(O$6="Call",IF($A16&gt;O$4,1,0),IF(O$4&gt;$A16,1,0))*O$5,IF(O$6="Call",IF(O$4&lt;=$A16,-1,0),IF($A16&lt;=O$4,-1,0))*O$5)</f>
        <v>0.05</v>
      </c>
      <c r="P16" s="42" t="n">
        <f aca="false">IF(P$7="Long",IF(P$6="Call",IF($A16&gt;P$4,1,0),IF(P$4&gt;$A16,1,0))*P$5,IF(P$6="Call",IF(P$4&lt;=$A16,-1,0),IF($A16&lt;=P$4,-1,0))*P$5)</f>
        <v>0.055</v>
      </c>
      <c r="Q16" s="42" t="n">
        <f aca="false">IF(Q$7="Long",IF(Q$6="Call",IF($A16&gt;Q$4,1,0),IF(Q$4&gt;$A16,1,0))*Q$5,IF(Q$6="Call",IF(Q$4&lt;=$A16,-1,0),IF($A16&lt;=Q$4,-1,0))*Q$5)</f>
        <v>0.06</v>
      </c>
      <c r="R16" s="42" t="n">
        <f aca="false">IF(R$7="Long",IF(R$6="Call",IF($A16&gt;R$4,1,0),IF(R$4&gt;$A16,1,0))*R$5,IF(R$6="Call",IF(R$4&lt;=$A16,-1,0),IF($A16&lt;=R$4,-1,0))*R$5)</f>
        <v>0.065</v>
      </c>
      <c r="S16" s="42" t="n">
        <f aca="false">IF(S$7="Long",IF(S$6="Call",IF($A16&gt;S$4,1,0),IF(S$4&gt;$A16,1,0))*S$5,IF(S$6="Call",IF(S$4&lt;=$A16,-1,0),IF($A16&lt;=S$4,-1,0))*S$5)</f>
        <v>0.07</v>
      </c>
      <c r="T16" s="42" t="n">
        <f aca="false">IF(T$7="Long",IF(T$6="Call",IF($A16&gt;T$4,1,0),IF(T$4&gt;$A16,1,0))*T$5,IF(T$6="Call",IF(T$4&lt;=$A16,-1,0),IF($A16&lt;=T$4,-1,0))*T$5)</f>
        <v>0</v>
      </c>
      <c r="U16" s="42" t="n">
        <f aca="false">IF(U$7="Long",IF(U$6="Call",IF($A16&gt;U$4,1,0),IF(U$4&gt;$A16,1,0))*U$5,IF(U$6="Call",IF(U$4&lt;=$A16,-1,0),IF($A16&lt;=U$4,-1,0))*U$5)</f>
        <v>0</v>
      </c>
      <c r="V16" s="42" t="n">
        <f aca="false">IF(V$7="Long",IF(V$6="Call",IF($A16&gt;V$4,1,0),IF(V$4&gt;$A16,1,0))*V$5,IF(V$6="Call",IF(V$4&lt;=$A16,-1,0),IF($A16&lt;=V$4,-1,0))*V$5)</f>
        <v>0</v>
      </c>
      <c r="W16" s="42" t="n">
        <f aca="false">IF(W$7="Long",IF(W$6="Call",IF($A16&gt;W$4,1,0),IF(W$4&gt;$A16,1,0))*W$5,IF(W$6="Call",IF(W$4&lt;=$A16,-1,0),IF($A16&lt;=W$4,-1,0))*W$5)</f>
        <v>0</v>
      </c>
      <c r="X16" s="42" t="n">
        <f aca="false">IF(X$7="Long",IF(X$6="Call",IF($A16&gt;X$4,1,0),IF(X$4&gt;$A16,1,0))*X$5,IF(X$6="Call",IF(X$4&lt;=$A16,-1,0),IF($A16&lt;=X$4,-1,0))*X$5)</f>
        <v>0</v>
      </c>
      <c r="Z16" s="42" t="n">
        <f aca="false">IF(Z$7="Long",IF(Z$6="Put",MAX(Z$4-$A16,0),MAX($A16-Z$4,0))*Z$5,IF(Z$6="Put",MIN($A16-Z$4,0),MIN(Z$4-$A16,0))*Z$5)</f>
        <v>0</v>
      </c>
      <c r="AA16" s="42" t="n">
        <f aca="false">IF(AA$7="Long",IF(AA$6="Put",MAX(AA$4-$A16,0),MAX($A16-AA$4,0))*AA$5,IF(AA$6="Put",MIN($A16-AA$4,0),MIN(AA$4-$A16,0))*AA$5)</f>
        <v>-0.005</v>
      </c>
      <c r="AB16" s="42" t="n">
        <f aca="false">IF(AB$7="Long",IF(AB$6="Put",MAX(AB$4-$A16,0),MAX($A16-AB$4,0))*AB$5,IF(AB$6="Put",MIN($A16-AB$4,0),MIN(AB$4-$A16,0))*AB$5)</f>
        <v>-0.01</v>
      </c>
      <c r="AC16" s="42" t="n">
        <f aca="false">IF(AC$7="Long",IF(AC$6="Put",MAX(AC$4-$A16,0),MAX($A16-AC$4,0))*AC$5,IF(AC$6="Put",MIN($A16-AC$4,0),MIN(AC$4-$A16,0))*AC$5)</f>
        <v>-0.015</v>
      </c>
      <c r="AD16" s="42" t="n">
        <f aca="false">IF(AD$7="Long",IF(AD$6="Put",MAX(AD$4-$A16,0),MAX($A16-AD$4,0))*AD$5,IF(AD$6="Put",MIN($A16-AD$4,0),MIN(AD$4-$A16,0))*AD$5)</f>
        <v>-0.02</v>
      </c>
      <c r="AE16" s="42" t="n">
        <f aca="false">IF(AE$7="Long",IF(AE$6="Put",MAX(AE$4-$A16,0),MAX($A16-AE$4,0))*AE$5,IF(AE$6="Put",MIN($A16-AE$4,0),MIN(AE$4-$A16,0))*AE$5)</f>
        <v>-0.025</v>
      </c>
      <c r="AF16" s="42" t="n">
        <f aca="false">IF(AF$7="Long",IF(AF$6="Put",MAX(AF$4-$A16,0),MAX($A16-AF$4,0))*AF$5,IF(AF$6="Put",MIN($A16-AF$4,0),MIN(AF$4-$A16,0))*AF$5)</f>
        <v>-0.03</v>
      </c>
      <c r="AG16" s="42" t="n">
        <f aca="false">IF(AG$7="Long",IF(AG$6="Put",MAX(AG$4-$A16,0),MAX($A16-AG$4,0))*AG$5,IF(AG$6="Put",MIN($A16-AG$4,0),MIN(AG$4-$A16,0))*AG$5)</f>
        <v>0</v>
      </c>
      <c r="AH16" s="42" t="n">
        <f aca="false">IF(AH$7="Long",IF(AH$6="Put",MAX(AH$4-$A16,0),MAX($A16-AH$4,0))*AH$5,IF(AH$6="Put",MIN($A16-AH$4,0),MIN(AH$4-$A16,0))*AH$5)</f>
        <v>0</v>
      </c>
      <c r="AI16" s="42" t="n">
        <f aca="false">IF(AI$7="Long",IF(AI$6="Put",MAX(AI$4-$A16,0),MAX($A16-AI$4,0))*AI$5,IF(AI$6="Put",MIN($A16-AI$4,0),MIN(AI$4-$A16,0))*AI$5)</f>
        <v>0</v>
      </c>
      <c r="AJ16" s="42" t="n">
        <f aca="false">IF(AJ$7="Long",IF(AJ$6="Put",MAX(AJ$4-$A16,0),MAX($A16-AJ$4,0))*AJ$5,IF(AJ$6="Put",MIN($A16-AJ$4,0),MIN(AJ$4-$A16,0))*AJ$5)</f>
        <v>0</v>
      </c>
      <c r="AK16" s="42" t="n">
        <f aca="false">IF(AK$7="Long",IF(AK$6="Put",MAX(AK$4-$A16,0),MAX($A16-AK$4,0))*AK$5,IF(AK$6="Put",MIN($A16-AK$4,0),MIN(AK$4-$A16,0))*AK$5)</f>
        <v>0</v>
      </c>
    </row>
    <row r="17" customFormat="false" ht="12.75" hidden="false" customHeight="false" outlineLevel="0" collapsed="false">
      <c r="A17" s="43" t="n">
        <v>2.05</v>
      </c>
      <c r="B17" s="44" t="n">
        <f aca="false">+A17*0.12</f>
        <v>0.246</v>
      </c>
      <c r="C17" s="38" t="n">
        <f aca="false">+A17+B17</f>
        <v>2.296</v>
      </c>
      <c r="D17" s="39"/>
      <c r="E17" s="40" t="n">
        <f aca="false">+E16</f>
        <v>5</v>
      </c>
      <c r="F17" s="38" t="n">
        <f aca="false">+B17+E17</f>
        <v>5.246</v>
      </c>
      <c r="G17" s="38"/>
      <c r="H17" s="38" t="n">
        <f aca="false">+F17-C17</f>
        <v>2.95</v>
      </c>
      <c r="J17" s="45" t="n">
        <f aca="false">SUM(M17:X17,Z17:AK17)</f>
        <v>0.246</v>
      </c>
      <c r="M17" s="42" t="n">
        <f aca="false">IF(M$7="Long",IF(M$6="Call",IF($A17&gt;M$4,1,0),IF(M$4&gt;$A17,1,0))*M$5,IF(M$6="Call",IF(M$4&lt;=$A17,-1,0),IF($A17&lt;=M$4,-1,0))*M$5)</f>
        <v>0</v>
      </c>
      <c r="N17" s="42" t="n">
        <f aca="false">IF(N$7="Long",IF(N$6="Call",IF($A17&gt;N$4,1,0),IF(N$4&gt;$A17,1,0))*N$5,IF(N$6="Call",IF(N$4&lt;=$A17,-1,0),IF($A17&lt;=N$4,-1,0))*N$5)</f>
        <v>0.045</v>
      </c>
      <c r="O17" s="42" t="n">
        <f aca="false">IF(O$7="Long",IF(O$6="Call",IF($A17&gt;O$4,1,0),IF(O$4&gt;$A17,1,0))*O$5,IF(O$6="Call",IF(O$4&lt;=$A17,-1,0),IF($A17&lt;=O$4,-1,0))*O$5)</f>
        <v>0.05</v>
      </c>
      <c r="P17" s="42" t="n">
        <f aca="false">IF(P$7="Long",IF(P$6="Call",IF($A17&gt;P$4,1,0),IF(P$4&gt;$A17,1,0))*P$5,IF(P$6="Call",IF(P$4&lt;=$A17,-1,0),IF($A17&lt;=P$4,-1,0))*P$5)</f>
        <v>0.055</v>
      </c>
      <c r="Q17" s="42" t="n">
        <f aca="false">IF(Q$7="Long",IF(Q$6="Call",IF($A17&gt;Q$4,1,0),IF(Q$4&gt;$A17,1,0))*Q$5,IF(Q$6="Call",IF(Q$4&lt;=$A17,-1,0),IF($A17&lt;=Q$4,-1,0))*Q$5)</f>
        <v>0.06</v>
      </c>
      <c r="R17" s="42" t="n">
        <f aca="false">IF(R$7="Long",IF(R$6="Call",IF($A17&gt;R$4,1,0),IF(R$4&gt;$A17,1,0))*R$5,IF(R$6="Call",IF(R$4&lt;=$A17,-1,0),IF($A17&lt;=R$4,-1,0))*R$5)</f>
        <v>0.065</v>
      </c>
      <c r="S17" s="42" t="n">
        <f aca="false">IF(S$7="Long",IF(S$6="Call",IF($A17&gt;S$4,1,0),IF(S$4&gt;$A17,1,0))*S$5,IF(S$6="Call",IF(S$4&lt;=$A17,-1,0),IF($A17&lt;=S$4,-1,0))*S$5)</f>
        <v>0.07</v>
      </c>
      <c r="T17" s="42" t="n">
        <f aca="false">IF(T$7="Long",IF(T$6="Call",IF($A17&gt;T$4,1,0),IF(T$4&gt;$A17,1,0))*T$5,IF(T$6="Call",IF(T$4&lt;=$A17,-1,0),IF($A17&lt;=T$4,-1,0))*T$5)</f>
        <v>0</v>
      </c>
      <c r="U17" s="42" t="n">
        <f aca="false">IF(U$7="Long",IF(U$6="Call",IF($A17&gt;U$4,1,0),IF(U$4&gt;$A17,1,0))*U$5,IF(U$6="Call",IF(U$4&lt;=$A17,-1,0),IF($A17&lt;=U$4,-1,0))*U$5)</f>
        <v>0</v>
      </c>
      <c r="V17" s="42" t="n">
        <f aca="false">IF(V$7="Long",IF(V$6="Call",IF($A17&gt;V$4,1,0),IF(V$4&gt;$A17,1,0))*V$5,IF(V$6="Call",IF(V$4&lt;=$A17,-1,0),IF($A17&lt;=V$4,-1,0))*V$5)</f>
        <v>0</v>
      </c>
      <c r="W17" s="42" t="n">
        <f aca="false">IF(W$7="Long",IF(W$6="Call",IF($A17&gt;W$4,1,0),IF(W$4&gt;$A17,1,0))*W$5,IF(W$6="Call",IF(W$4&lt;=$A17,-1,0),IF($A17&lt;=W$4,-1,0))*W$5)</f>
        <v>0</v>
      </c>
      <c r="X17" s="42" t="n">
        <f aca="false">IF(X$7="Long",IF(X$6="Call",IF($A17&gt;X$4,1,0),IF(X$4&gt;$A17,1,0))*X$5,IF(X$6="Call",IF(X$4&lt;=$A17,-1,0),IF($A17&lt;=X$4,-1,0))*X$5)</f>
        <v>0</v>
      </c>
      <c r="Z17" s="42" t="n">
        <f aca="false">IF(Z$7="Long",IF(Z$6="Put",MAX(Z$4-$A17,0),MAX($A17-Z$4,0))*Z$5,IF(Z$6="Put",MIN($A17-Z$4,0),MIN(Z$4-$A17,0))*Z$5)</f>
        <v>0</v>
      </c>
      <c r="AA17" s="42" t="n">
        <f aca="false">IF(AA$7="Long",IF(AA$6="Put",MAX(AA$4-$A17,0),MAX($A17-AA$4,0))*AA$5,IF(AA$6="Put",MIN($A17-AA$4,0),MIN(AA$4-$A17,0))*AA$5)</f>
        <v>-0.004</v>
      </c>
      <c r="AB17" s="42" t="n">
        <f aca="false">IF(AB$7="Long",IF(AB$6="Put",MAX(AB$4-$A17,0),MAX($A17-AB$4,0))*AB$5,IF(AB$6="Put",MIN($A17-AB$4,0),MIN(AB$4-$A17,0))*AB$5)</f>
        <v>-0.00900000000000001</v>
      </c>
      <c r="AC17" s="42" t="n">
        <f aca="false">IF(AC$7="Long",IF(AC$6="Put",MAX(AC$4-$A17,0),MAX($A17-AC$4,0))*AC$5,IF(AC$6="Put",MIN($A17-AC$4,0),MIN(AC$4-$A17,0))*AC$5)</f>
        <v>-0.014</v>
      </c>
      <c r="AD17" s="42" t="n">
        <f aca="false">IF(AD$7="Long",IF(AD$6="Put",MAX(AD$4-$A17,0),MAX($A17-AD$4,0))*AD$5,IF(AD$6="Put",MIN($A17-AD$4,0),MIN(AD$4-$A17,0))*AD$5)</f>
        <v>-0.019</v>
      </c>
      <c r="AE17" s="42" t="n">
        <f aca="false">IF(AE$7="Long",IF(AE$6="Put",MAX(AE$4-$A17,0),MAX($A17-AE$4,0))*AE$5,IF(AE$6="Put",MIN($A17-AE$4,0),MIN(AE$4-$A17,0))*AE$5)</f>
        <v>-0.024</v>
      </c>
      <c r="AF17" s="42" t="n">
        <f aca="false">IF(AF$7="Long",IF(AF$6="Put",MAX(AF$4-$A17,0),MAX($A17-AF$4,0))*AF$5,IF(AF$6="Put",MIN($A17-AF$4,0),MIN(AF$4-$A17,0))*AF$5)</f>
        <v>-0.029</v>
      </c>
      <c r="AG17" s="42" t="n">
        <f aca="false">IF(AG$7="Long",IF(AG$6="Put",MAX(AG$4-$A17,0),MAX($A17-AG$4,0))*AG$5,IF(AG$6="Put",MIN($A17-AG$4,0),MIN(AG$4-$A17,0))*AG$5)</f>
        <v>0</v>
      </c>
      <c r="AH17" s="42" t="n">
        <f aca="false">IF(AH$7="Long",IF(AH$6="Put",MAX(AH$4-$A17,0),MAX($A17-AH$4,0))*AH$5,IF(AH$6="Put",MIN($A17-AH$4,0),MIN(AH$4-$A17,0))*AH$5)</f>
        <v>0</v>
      </c>
      <c r="AI17" s="42" t="n">
        <f aca="false">IF(AI$7="Long",IF(AI$6="Put",MAX(AI$4-$A17,0),MAX($A17-AI$4,0))*AI$5,IF(AI$6="Put",MIN($A17-AI$4,0),MIN(AI$4-$A17,0))*AI$5)</f>
        <v>0</v>
      </c>
      <c r="AJ17" s="42" t="n">
        <f aca="false">IF(AJ$7="Long",IF(AJ$6="Put",MAX(AJ$4-$A17,0),MAX($A17-AJ$4,0))*AJ$5,IF(AJ$6="Put",MIN($A17-AJ$4,0),MIN(AJ$4-$A17,0))*AJ$5)</f>
        <v>0</v>
      </c>
      <c r="AK17" s="42" t="n">
        <f aca="false">IF(AK$7="Long",IF(AK$6="Put",MAX(AK$4-$A17,0),MAX($A17-AK$4,0))*AK$5,IF(AK$6="Put",MIN($A17-AK$4,0),MIN(AK$4-$A17,0))*AK$5)</f>
        <v>0</v>
      </c>
    </row>
    <row r="18" customFormat="false" ht="12.75" hidden="false" customHeight="false" outlineLevel="0" collapsed="false">
      <c r="A18" s="43" t="n">
        <v>2.1</v>
      </c>
      <c r="B18" s="44" t="n">
        <f aca="false">+A18*0.12</f>
        <v>0.252</v>
      </c>
      <c r="C18" s="38" t="n">
        <f aca="false">+A18+B18</f>
        <v>2.352</v>
      </c>
      <c r="D18" s="39"/>
      <c r="E18" s="40" t="n">
        <f aca="false">+E17</f>
        <v>5</v>
      </c>
      <c r="F18" s="38" t="n">
        <f aca="false">+B18+E18</f>
        <v>5.252</v>
      </c>
      <c r="G18" s="38"/>
      <c r="H18" s="38" t="n">
        <f aca="false">+F18-C18</f>
        <v>2.9</v>
      </c>
      <c r="J18" s="45" t="n">
        <f aca="false">SUM(M18:X18,Z18:AK18)</f>
        <v>0.252</v>
      </c>
      <c r="M18" s="42" t="n">
        <f aca="false">IF(M$7="Long",IF(M$6="Call",IF($A18&gt;M$4,1,0),IF(M$4&gt;$A18,1,0))*M$5,IF(M$6="Call",IF(M$4&lt;=$A18,-1,0),IF($A18&lt;=M$4,-1,0))*M$5)</f>
        <v>0</v>
      </c>
      <c r="N18" s="42" t="n">
        <f aca="false">IF(N$7="Long",IF(N$6="Call",IF($A18&gt;N$4,1,0),IF(N$4&gt;$A18,1,0))*N$5,IF(N$6="Call",IF(N$4&lt;=$A18,-1,0),IF($A18&lt;=N$4,-1,0))*N$5)</f>
        <v>0.045</v>
      </c>
      <c r="O18" s="42" t="n">
        <f aca="false">IF(O$7="Long",IF(O$6="Call",IF($A18&gt;O$4,1,0),IF(O$4&gt;$A18,1,0))*O$5,IF(O$6="Call",IF(O$4&lt;=$A18,-1,0),IF($A18&lt;=O$4,-1,0))*O$5)</f>
        <v>0.05</v>
      </c>
      <c r="P18" s="42" t="n">
        <f aca="false">IF(P$7="Long",IF(P$6="Call",IF($A18&gt;P$4,1,0),IF(P$4&gt;$A18,1,0))*P$5,IF(P$6="Call",IF(P$4&lt;=$A18,-1,0),IF($A18&lt;=P$4,-1,0))*P$5)</f>
        <v>0.055</v>
      </c>
      <c r="Q18" s="42" t="n">
        <f aca="false">IF(Q$7="Long",IF(Q$6="Call",IF($A18&gt;Q$4,1,0),IF(Q$4&gt;$A18,1,0))*Q$5,IF(Q$6="Call",IF(Q$4&lt;=$A18,-1,0),IF($A18&lt;=Q$4,-1,0))*Q$5)</f>
        <v>0.06</v>
      </c>
      <c r="R18" s="42" t="n">
        <f aca="false">IF(R$7="Long",IF(R$6="Call",IF($A18&gt;R$4,1,0),IF(R$4&gt;$A18,1,0))*R$5,IF(R$6="Call",IF(R$4&lt;=$A18,-1,0),IF($A18&lt;=R$4,-1,0))*R$5)</f>
        <v>0.065</v>
      </c>
      <c r="S18" s="42" t="n">
        <f aca="false">IF(S$7="Long",IF(S$6="Call",IF($A18&gt;S$4,1,0),IF(S$4&gt;$A18,1,0))*S$5,IF(S$6="Call",IF(S$4&lt;=$A18,-1,0),IF($A18&lt;=S$4,-1,0))*S$5)</f>
        <v>0.07</v>
      </c>
      <c r="T18" s="42" t="n">
        <f aca="false">IF(T$7="Long",IF(T$6="Call",IF($A18&gt;T$4,1,0),IF(T$4&gt;$A18,1,0))*T$5,IF(T$6="Call",IF(T$4&lt;=$A18,-1,0),IF($A18&lt;=T$4,-1,0))*T$5)</f>
        <v>0</v>
      </c>
      <c r="U18" s="42" t="n">
        <f aca="false">IF(U$7="Long",IF(U$6="Call",IF($A18&gt;U$4,1,0),IF(U$4&gt;$A18,1,0))*U$5,IF(U$6="Call",IF(U$4&lt;=$A18,-1,0),IF($A18&lt;=U$4,-1,0))*U$5)</f>
        <v>0</v>
      </c>
      <c r="V18" s="42" t="n">
        <f aca="false">IF(V$7="Long",IF(V$6="Call",IF($A18&gt;V$4,1,0),IF(V$4&gt;$A18,1,0))*V$5,IF(V$6="Call",IF(V$4&lt;=$A18,-1,0),IF($A18&lt;=V$4,-1,0))*V$5)</f>
        <v>0</v>
      </c>
      <c r="W18" s="42" t="n">
        <f aca="false">IF(W$7="Long",IF(W$6="Call",IF($A18&gt;W$4,1,0),IF(W$4&gt;$A18,1,0))*W$5,IF(W$6="Call",IF(W$4&lt;=$A18,-1,0),IF($A18&lt;=W$4,-1,0))*W$5)</f>
        <v>0</v>
      </c>
      <c r="X18" s="42" t="n">
        <f aca="false">IF(X$7="Long",IF(X$6="Call",IF($A18&gt;X$4,1,0),IF(X$4&gt;$A18,1,0))*X$5,IF(X$6="Call",IF(X$4&lt;=$A18,-1,0),IF($A18&lt;=X$4,-1,0))*X$5)</f>
        <v>0</v>
      </c>
      <c r="Z18" s="42" t="n">
        <f aca="false">IF(Z$7="Long",IF(Z$6="Put",MAX(Z$4-$A18,0),MAX($A18-Z$4,0))*Z$5,IF(Z$6="Put",MIN($A18-Z$4,0),MIN(Z$4-$A18,0))*Z$5)</f>
        <v>0</v>
      </c>
      <c r="AA18" s="42" t="n">
        <f aca="false">IF(AA$7="Long",IF(AA$6="Put",MAX(AA$4-$A18,0),MAX($A18-AA$4,0))*AA$5,IF(AA$6="Put",MIN($A18-AA$4,0),MIN(AA$4-$A18,0))*AA$5)</f>
        <v>-0.003</v>
      </c>
      <c r="AB18" s="42" t="n">
        <f aca="false">IF(AB$7="Long",IF(AB$6="Put",MAX(AB$4-$A18,0),MAX($A18-AB$4,0))*AB$5,IF(AB$6="Put",MIN($A18-AB$4,0),MIN(AB$4-$A18,0))*AB$5)</f>
        <v>-0.008</v>
      </c>
      <c r="AC18" s="42" t="n">
        <f aca="false">IF(AC$7="Long",IF(AC$6="Put",MAX(AC$4-$A18,0),MAX($A18-AC$4,0))*AC$5,IF(AC$6="Put",MIN($A18-AC$4,0),MIN(AC$4-$A18,0))*AC$5)</f>
        <v>-0.013</v>
      </c>
      <c r="AD18" s="42" t="n">
        <f aca="false">IF(AD$7="Long",IF(AD$6="Put",MAX(AD$4-$A18,0),MAX($A18-AD$4,0))*AD$5,IF(AD$6="Put",MIN($A18-AD$4,0),MIN(AD$4-$A18,0))*AD$5)</f>
        <v>-0.018</v>
      </c>
      <c r="AE18" s="42" t="n">
        <f aca="false">IF(AE$7="Long",IF(AE$6="Put",MAX(AE$4-$A18,0),MAX($A18-AE$4,0))*AE$5,IF(AE$6="Put",MIN($A18-AE$4,0),MIN(AE$4-$A18,0))*AE$5)</f>
        <v>-0.023</v>
      </c>
      <c r="AF18" s="42" t="n">
        <f aca="false">IF(AF$7="Long",IF(AF$6="Put",MAX(AF$4-$A18,0),MAX($A18-AF$4,0))*AF$5,IF(AF$6="Put",MIN($A18-AF$4,0),MIN(AF$4-$A18,0))*AF$5)</f>
        <v>-0.028</v>
      </c>
      <c r="AG18" s="42" t="n">
        <f aca="false">IF(AG$7="Long",IF(AG$6="Put",MAX(AG$4-$A18,0),MAX($A18-AG$4,0))*AG$5,IF(AG$6="Put",MIN($A18-AG$4,0),MIN(AG$4-$A18,0))*AG$5)</f>
        <v>0</v>
      </c>
      <c r="AH18" s="42" t="n">
        <f aca="false">IF(AH$7="Long",IF(AH$6="Put",MAX(AH$4-$A18,0),MAX($A18-AH$4,0))*AH$5,IF(AH$6="Put",MIN($A18-AH$4,0),MIN(AH$4-$A18,0))*AH$5)</f>
        <v>0</v>
      </c>
      <c r="AI18" s="42" t="n">
        <f aca="false">IF(AI$7="Long",IF(AI$6="Put",MAX(AI$4-$A18,0),MAX($A18-AI$4,0))*AI$5,IF(AI$6="Put",MIN($A18-AI$4,0),MIN(AI$4-$A18,0))*AI$5)</f>
        <v>0</v>
      </c>
      <c r="AJ18" s="42" t="n">
        <f aca="false">IF(AJ$7="Long",IF(AJ$6="Put",MAX(AJ$4-$A18,0),MAX($A18-AJ$4,0))*AJ$5,IF(AJ$6="Put",MIN($A18-AJ$4,0),MIN(AJ$4-$A18,0))*AJ$5)</f>
        <v>0</v>
      </c>
      <c r="AK18" s="42" t="n">
        <f aca="false">IF(AK$7="Long",IF(AK$6="Put",MAX(AK$4-$A18,0),MAX($A18-AK$4,0))*AK$5,IF(AK$6="Put",MIN($A18-AK$4,0),MIN(AK$4-$A18,0))*AK$5)</f>
        <v>0</v>
      </c>
    </row>
    <row r="19" customFormat="false" ht="12.75" hidden="false" customHeight="false" outlineLevel="0" collapsed="false">
      <c r="A19" s="43" t="n">
        <v>2.15</v>
      </c>
      <c r="B19" s="44" t="n">
        <f aca="false">+A19*0.12</f>
        <v>0.258</v>
      </c>
      <c r="C19" s="38" t="n">
        <f aca="false">+A19+B19</f>
        <v>2.408</v>
      </c>
      <c r="D19" s="39"/>
      <c r="E19" s="40" t="n">
        <f aca="false">+E18</f>
        <v>5</v>
      </c>
      <c r="F19" s="38" t="n">
        <f aca="false">+B19+E19</f>
        <v>5.258</v>
      </c>
      <c r="G19" s="38"/>
      <c r="H19" s="38" t="n">
        <f aca="false">+F19-C19</f>
        <v>2.85</v>
      </c>
      <c r="J19" s="45" t="n">
        <f aca="false">SUM(M19:X19,Z19:AK19)</f>
        <v>0.258</v>
      </c>
      <c r="M19" s="42" t="n">
        <f aca="false">IF(M$7="Long",IF(M$6="Call",IF($A19&gt;M$4,1,0),IF(M$4&gt;$A19,1,0))*M$5,IF(M$6="Call",IF(M$4&lt;=$A19,-1,0),IF($A19&lt;=M$4,-1,0))*M$5)</f>
        <v>0</v>
      </c>
      <c r="N19" s="42" t="n">
        <f aca="false">IF(N$7="Long",IF(N$6="Call",IF($A19&gt;N$4,1,0),IF(N$4&gt;$A19,1,0))*N$5,IF(N$6="Call",IF(N$4&lt;=$A19,-1,0),IF($A19&lt;=N$4,-1,0))*N$5)</f>
        <v>0.045</v>
      </c>
      <c r="O19" s="42" t="n">
        <f aca="false">IF(O$7="Long",IF(O$6="Call",IF($A19&gt;O$4,1,0),IF(O$4&gt;$A19,1,0))*O$5,IF(O$6="Call",IF(O$4&lt;=$A19,-1,0),IF($A19&lt;=O$4,-1,0))*O$5)</f>
        <v>0.05</v>
      </c>
      <c r="P19" s="42" t="n">
        <f aca="false">IF(P$7="Long",IF(P$6="Call",IF($A19&gt;P$4,1,0),IF(P$4&gt;$A19,1,0))*P$5,IF(P$6="Call",IF(P$4&lt;=$A19,-1,0),IF($A19&lt;=P$4,-1,0))*P$5)</f>
        <v>0.055</v>
      </c>
      <c r="Q19" s="42" t="n">
        <f aca="false">IF(Q$7="Long",IF(Q$6="Call",IF($A19&gt;Q$4,1,0),IF(Q$4&gt;$A19,1,0))*Q$5,IF(Q$6="Call",IF(Q$4&lt;=$A19,-1,0),IF($A19&lt;=Q$4,-1,0))*Q$5)</f>
        <v>0.06</v>
      </c>
      <c r="R19" s="42" t="n">
        <f aca="false">IF(R$7="Long",IF(R$6="Call",IF($A19&gt;R$4,1,0),IF(R$4&gt;$A19,1,0))*R$5,IF(R$6="Call",IF(R$4&lt;=$A19,-1,0),IF($A19&lt;=R$4,-1,0))*R$5)</f>
        <v>0.065</v>
      </c>
      <c r="S19" s="42" t="n">
        <f aca="false">IF(S$7="Long",IF(S$6="Call",IF($A19&gt;S$4,1,0),IF(S$4&gt;$A19,1,0))*S$5,IF(S$6="Call",IF(S$4&lt;=$A19,-1,0),IF($A19&lt;=S$4,-1,0))*S$5)</f>
        <v>0.07</v>
      </c>
      <c r="T19" s="42" t="n">
        <f aca="false">IF(T$7="Long",IF(T$6="Call",IF($A19&gt;T$4,1,0),IF(T$4&gt;$A19,1,0))*T$5,IF(T$6="Call",IF(T$4&lt;=$A19,-1,0),IF($A19&lt;=T$4,-1,0))*T$5)</f>
        <v>0</v>
      </c>
      <c r="U19" s="42" t="n">
        <f aca="false">IF(U$7="Long",IF(U$6="Call",IF($A19&gt;U$4,1,0),IF(U$4&gt;$A19,1,0))*U$5,IF(U$6="Call",IF(U$4&lt;=$A19,-1,0),IF($A19&lt;=U$4,-1,0))*U$5)</f>
        <v>0</v>
      </c>
      <c r="V19" s="42" t="n">
        <f aca="false">IF(V$7="Long",IF(V$6="Call",IF($A19&gt;V$4,1,0),IF(V$4&gt;$A19,1,0))*V$5,IF(V$6="Call",IF(V$4&lt;=$A19,-1,0),IF($A19&lt;=V$4,-1,0))*V$5)</f>
        <v>0</v>
      </c>
      <c r="W19" s="42" t="n">
        <f aca="false">IF(W$7="Long",IF(W$6="Call",IF($A19&gt;W$4,1,0),IF(W$4&gt;$A19,1,0))*W$5,IF(W$6="Call",IF(W$4&lt;=$A19,-1,0),IF($A19&lt;=W$4,-1,0))*W$5)</f>
        <v>0</v>
      </c>
      <c r="X19" s="42" t="n">
        <f aca="false">IF(X$7="Long",IF(X$6="Call",IF($A19&gt;X$4,1,0),IF(X$4&gt;$A19,1,0))*X$5,IF(X$6="Call",IF(X$4&lt;=$A19,-1,0),IF($A19&lt;=X$4,-1,0))*X$5)</f>
        <v>0</v>
      </c>
      <c r="Z19" s="42" t="n">
        <f aca="false">IF(Z$7="Long",IF(Z$6="Put",MAX(Z$4-$A19,0),MAX($A19-Z$4,0))*Z$5,IF(Z$6="Put",MIN($A19-Z$4,0),MIN(Z$4-$A19,0))*Z$5)</f>
        <v>0</v>
      </c>
      <c r="AA19" s="42" t="n">
        <f aca="false">IF(AA$7="Long",IF(AA$6="Put",MAX(AA$4-$A19,0),MAX($A19-AA$4,0))*AA$5,IF(AA$6="Put",MIN($A19-AA$4,0),MIN(AA$4-$A19,0))*AA$5)</f>
        <v>-0.002</v>
      </c>
      <c r="AB19" s="42" t="n">
        <f aca="false">IF(AB$7="Long",IF(AB$6="Put",MAX(AB$4-$A19,0),MAX($A19-AB$4,0))*AB$5,IF(AB$6="Put",MIN($A19-AB$4,0),MIN(AB$4-$A19,0))*AB$5)</f>
        <v>-0.007</v>
      </c>
      <c r="AC19" s="42" t="n">
        <f aca="false">IF(AC$7="Long",IF(AC$6="Put",MAX(AC$4-$A19,0),MAX($A19-AC$4,0))*AC$5,IF(AC$6="Put",MIN($A19-AC$4,0),MIN(AC$4-$A19,0))*AC$5)</f>
        <v>-0.012</v>
      </c>
      <c r="AD19" s="42" t="n">
        <f aca="false">IF(AD$7="Long",IF(AD$6="Put",MAX(AD$4-$A19,0),MAX($A19-AD$4,0))*AD$5,IF(AD$6="Put",MIN($A19-AD$4,0),MIN(AD$4-$A19,0))*AD$5)</f>
        <v>-0.017</v>
      </c>
      <c r="AE19" s="42" t="n">
        <f aca="false">IF(AE$7="Long",IF(AE$6="Put",MAX(AE$4-$A19,0),MAX($A19-AE$4,0))*AE$5,IF(AE$6="Put",MIN($A19-AE$4,0),MIN(AE$4-$A19,0))*AE$5)</f>
        <v>-0.022</v>
      </c>
      <c r="AF19" s="42" t="n">
        <f aca="false">IF(AF$7="Long",IF(AF$6="Put",MAX(AF$4-$A19,0),MAX($A19-AF$4,0))*AF$5,IF(AF$6="Put",MIN($A19-AF$4,0),MIN(AF$4-$A19,0))*AF$5)</f>
        <v>-0.027</v>
      </c>
      <c r="AG19" s="42" t="n">
        <f aca="false">IF(AG$7="Long",IF(AG$6="Put",MAX(AG$4-$A19,0),MAX($A19-AG$4,0))*AG$5,IF(AG$6="Put",MIN($A19-AG$4,0),MIN(AG$4-$A19,0))*AG$5)</f>
        <v>0</v>
      </c>
      <c r="AH19" s="42" t="n">
        <f aca="false">IF(AH$7="Long",IF(AH$6="Put",MAX(AH$4-$A19,0),MAX($A19-AH$4,0))*AH$5,IF(AH$6="Put",MIN($A19-AH$4,0),MIN(AH$4-$A19,0))*AH$5)</f>
        <v>0</v>
      </c>
      <c r="AI19" s="42" t="n">
        <f aca="false">IF(AI$7="Long",IF(AI$6="Put",MAX(AI$4-$A19,0),MAX($A19-AI$4,0))*AI$5,IF(AI$6="Put",MIN($A19-AI$4,0),MIN(AI$4-$A19,0))*AI$5)</f>
        <v>0</v>
      </c>
      <c r="AJ19" s="42" t="n">
        <f aca="false">IF(AJ$7="Long",IF(AJ$6="Put",MAX(AJ$4-$A19,0),MAX($A19-AJ$4,0))*AJ$5,IF(AJ$6="Put",MIN($A19-AJ$4,0),MIN(AJ$4-$A19,0))*AJ$5)</f>
        <v>0</v>
      </c>
      <c r="AK19" s="42" t="n">
        <f aca="false">IF(AK$7="Long",IF(AK$6="Put",MAX(AK$4-$A19,0),MAX($A19-AK$4,0))*AK$5,IF(AK$6="Put",MIN($A19-AK$4,0),MIN(AK$4-$A19,0))*AK$5)</f>
        <v>0</v>
      </c>
    </row>
    <row r="20" customFormat="false" ht="12.75" hidden="false" customHeight="false" outlineLevel="0" collapsed="false">
      <c r="A20" s="43" t="n">
        <v>2.2</v>
      </c>
      <c r="B20" s="44" t="n">
        <f aca="false">+A20*0.12</f>
        <v>0.264</v>
      </c>
      <c r="C20" s="38" t="n">
        <f aca="false">+A20+B20</f>
        <v>2.464</v>
      </c>
      <c r="D20" s="39"/>
      <c r="E20" s="40" t="n">
        <f aca="false">+E19</f>
        <v>5</v>
      </c>
      <c r="F20" s="38" t="n">
        <f aca="false">+B20+E20</f>
        <v>5.264</v>
      </c>
      <c r="G20" s="38"/>
      <c r="H20" s="38" t="n">
        <f aca="false">+F20-C20</f>
        <v>2.8</v>
      </c>
      <c r="J20" s="45" t="n">
        <f aca="false">SUM(M20:X20,Z20:AK20)</f>
        <v>0.264</v>
      </c>
      <c r="M20" s="42" t="n">
        <f aca="false">IF(M$7="Long",IF(M$6="Call",IF($A20&gt;M$4,1,0),IF(M$4&gt;$A20,1,0))*M$5,IF(M$6="Call",IF(M$4&lt;=$A20,-1,0),IF($A20&lt;=M$4,-1,0))*M$5)</f>
        <v>0</v>
      </c>
      <c r="N20" s="42" t="n">
        <f aca="false">IF(N$7="Long",IF(N$6="Call",IF($A20&gt;N$4,1,0),IF(N$4&gt;$A20,1,0))*N$5,IF(N$6="Call",IF(N$4&lt;=$A20,-1,0),IF($A20&lt;=N$4,-1,0))*N$5)</f>
        <v>0.045</v>
      </c>
      <c r="O20" s="42" t="n">
        <f aca="false">IF(O$7="Long",IF(O$6="Call",IF($A20&gt;O$4,1,0),IF(O$4&gt;$A20,1,0))*O$5,IF(O$6="Call",IF(O$4&lt;=$A20,-1,0),IF($A20&lt;=O$4,-1,0))*O$5)</f>
        <v>0.05</v>
      </c>
      <c r="P20" s="42" t="n">
        <f aca="false">IF(P$7="Long",IF(P$6="Call",IF($A20&gt;P$4,1,0),IF(P$4&gt;$A20,1,0))*P$5,IF(P$6="Call",IF(P$4&lt;=$A20,-1,0),IF($A20&lt;=P$4,-1,0))*P$5)</f>
        <v>0.055</v>
      </c>
      <c r="Q20" s="42" t="n">
        <f aca="false">IF(Q$7="Long",IF(Q$6="Call",IF($A20&gt;Q$4,1,0),IF(Q$4&gt;$A20,1,0))*Q$5,IF(Q$6="Call",IF(Q$4&lt;=$A20,-1,0),IF($A20&lt;=Q$4,-1,0))*Q$5)</f>
        <v>0.06</v>
      </c>
      <c r="R20" s="42" t="n">
        <f aca="false">IF(R$7="Long",IF(R$6="Call",IF($A20&gt;R$4,1,0),IF(R$4&gt;$A20,1,0))*R$5,IF(R$6="Call",IF(R$4&lt;=$A20,-1,0),IF($A20&lt;=R$4,-1,0))*R$5)</f>
        <v>0.065</v>
      </c>
      <c r="S20" s="42" t="n">
        <f aca="false">IF(S$7="Long",IF(S$6="Call",IF($A20&gt;S$4,1,0),IF(S$4&gt;$A20,1,0))*S$5,IF(S$6="Call",IF(S$4&lt;=$A20,-1,0),IF($A20&lt;=S$4,-1,0))*S$5)</f>
        <v>0.07</v>
      </c>
      <c r="T20" s="42" t="n">
        <f aca="false">IF(T$7="Long",IF(T$6="Call",IF($A20&gt;T$4,1,0),IF(T$4&gt;$A20,1,0))*T$5,IF(T$6="Call",IF(T$4&lt;=$A20,-1,0),IF($A20&lt;=T$4,-1,0))*T$5)</f>
        <v>0</v>
      </c>
      <c r="U20" s="42" t="n">
        <f aca="false">IF(U$7="Long",IF(U$6="Call",IF($A20&gt;U$4,1,0),IF(U$4&gt;$A20,1,0))*U$5,IF(U$6="Call",IF(U$4&lt;=$A20,-1,0),IF($A20&lt;=U$4,-1,0))*U$5)</f>
        <v>0</v>
      </c>
      <c r="V20" s="42" t="n">
        <f aca="false">IF(V$7="Long",IF(V$6="Call",IF($A20&gt;V$4,1,0),IF(V$4&gt;$A20,1,0))*V$5,IF(V$6="Call",IF(V$4&lt;=$A20,-1,0),IF($A20&lt;=V$4,-1,0))*V$5)</f>
        <v>0</v>
      </c>
      <c r="W20" s="42" t="n">
        <f aca="false">IF(W$7="Long",IF(W$6="Call",IF($A20&gt;W$4,1,0),IF(W$4&gt;$A20,1,0))*W$5,IF(W$6="Call",IF(W$4&lt;=$A20,-1,0),IF($A20&lt;=W$4,-1,0))*W$5)</f>
        <v>0</v>
      </c>
      <c r="X20" s="42" t="n">
        <f aca="false">IF(X$7="Long",IF(X$6="Call",IF($A20&gt;X$4,1,0),IF(X$4&gt;$A20,1,0))*X$5,IF(X$6="Call",IF(X$4&lt;=$A20,-1,0),IF($A20&lt;=X$4,-1,0))*X$5)</f>
        <v>0</v>
      </c>
      <c r="Z20" s="42" t="n">
        <f aca="false">IF(Z$7="Long",IF(Z$6="Put",MAX(Z$4-$A20,0),MAX($A20-Z$4,0))*Z$5,IF(Z$6="Put",MIN($A20-Z$4,0),MIN(Z$4-$A20,0))*Z$5)</f>
        <v>0</v>
      </c>
      <c r="AA20" s="42" t="n">
        <f aca="false">IF(AA$7="Long",IF(AA$6="Put",MAX(AA$4-$A20,0),MAX($A20-AA$4,0))*AA$5,IF(AA$6="Put",MIN($A20-AA$4,0),MIN(AA$4-$A20,0))*AA$5)</f>
        <v>-0.000999999999999997</v>
      </c>
      <c r="AB20" s="42" t="n">
        <f aca="false">IF(AB$7="Long",IF(AB$6="Put",MAX(AB$4-$A20,0),MAX($A20-AB$4,0))*AB$5,IF(AB$6="Put",MIN($A20-AB$4,0),MIN(AB$4-$A20,0))*AB$5)</f>
        <v>-0.006</v>
      </c>
      <c r="AC20" s="42" t="n">
        <f aca="false">IF(AC$7="Long",IF(AC$6="Put",MAX(AC$4-$A20,0),MAX($A20-AC$4,0))*AC$5,IF(AC$6="Put",MIN($A20-AC$4,0),MIN(AC$4-$A20,0))*AC$5)</f>
        <v>-0.011</v>
      </c>
      <c r="AD20" s="42" t="n">
        <f aca="false">IF(AD$7="Long",IF(AD$6="Put",MAX(AD$4-$A20,0),MAX($A20-AD$4,0))*AD$5,IF(AD$6="Put",MIN($A20-AD$4,0),MIN(AD$4-$A20,0))*AD$5)</f>
        <v>-0.016</v>
      </c>
      <c r="AE20" s="42" t="n">
        <f aca="false">IF(AE$7="Long",IF(AE$6="Put",MAX(AE$4-$A20,0),MAX($A20-AE$4,0))*AE$5,IF(AE$6="Put",MIN($A20-AE$4,0),MIN(AE$4-$A20,0))*AE$5)</f>
        <v>-0.021</v>
      </c>
      <c r="AF20" s="42" t="n">
        <f aca="false">IF(AF$7="Long",IF(AF$6="Put",MAX(AF$4-$A20,0),MAX($A20-AF$4,0))*AF$5,IF(AF$6="Put",MIN($A20-AF$4,0),MIN(AF$4-$A20,0))*AF$5)</f>
        <v>-0.026</v>
      </c>
      <c r="AG20" s="42" t="n">
        <f aca="false">IF(AG$7="Long",IF(AG$6="Put",MAX(AG$4-$A20,0),MAX($A20-AG$4,0))*AG$5,IF(AG$6="Put",MIN($A20-AG$4,0),MIN(AG$4-$A20,0))*AG$5)</f>
        <v>0</v>
      </c>
      <c r="AH20" s="42" t="n">
        <f aca="false">IF(AH$7="Long",IF(AH$6="Put",MAX(AH$4-$A20,0),MAX($A20-AH$4,0))*AH$5,IF(AH$6="Put",MIN($A20-AH$4,0),MIN(AH$4-$A20,0))*AH$5)</f>
        <v>0</v>
      </c>
      <c r="AI20" s="42" t="n">
        <f aca="false">IF(AI$7="Long",IF(AI$6="Put",MAX(AI$4-$A20,0),MAX($A20-AI$4,0))*AI$5,IF(AI$6="Put",MIN($A20-AI$4,0),MIN(AI$4-$A20,0))*AI$5)</f>
        <v>0</v>
      </c>
      <c r="AJ20" s="42" t="n">
        <f aca="false">IF(AJ$7="Long",IF(AJ$6="Put",MAX(AJ$4-$A20,0),MAX($A20-AJ$4,0))*AJ$5,IF(AJ$6="Put",MIN($A20-AJ$4,0),MIN(AJ$4-$A20,0))*AJ$5)</f>
        <v>0</v>
      </c>
      <c r="AK20" s="42" t="n">
        <f aca="false">IF(AK$7="Long",IF(AK$6="Put",MAX(AK$4-$A20,0),MAX($A20-AK$4,0))*AK$5,IF(AK$6="Put",MIN($A20-AK$4,0),MIN(AK$4-$A20,0))*AK$5)</f>
        <v>0</v>
      </c>
    </row>
    <row r="21" customFormat="false" ht="12.75" hidden="false" customHeight="false" outlineLevel="0" collapsed="false">
      <c r="A21" s="43" t="n">
        <v>2.25</v>
      </c>
      <c r="B21" s="44" t="n">
        <f aca="false">+A21*0.1</f>
        <v>0.225</v>
      </c>
      <c r="C21" s="38" t="n">
        <f aca="false">+A21+B21</f>
        <v>2.475</v>
      </c>
      <c r="D21" s="39"/>
      <c r="E21" s="40" t="n">
        <f aca="false">+E20</f>
        <v>5</v>
      </c>
      <c r="F21" s="38" t="n">
        <f aca="false">+B21+E21</f>
        <v>5.225</v>
      </c>
      <c r="G21" s="38"/>
      <c r="H21" s="38" t="n">
        <f aca="false">+F21-C21</f>
        <v>2.75</v>
      </c>
      <c r="J21" s="45" t="n">
        <f aca="false">SUM(M21:X21,Z21:AK21)</f>
        <v>0.225</v>
      </c>
      <c r="M21" s="42" t="n">
        <f aca="false">IF(M$7="Long",IF(M$6="Call",IF($A21&gt;M$4,1,0),IF(M$4&gt;$A21,1,0))*M$5,IF(M$6="Call",IF(M$4&lt;=$A21,-1,0),IF($A21&lt;=M$4,-1,0))*M$5)</f>
        <v>0</v>
      </c>
      <c r="N21" s="42" t="n">
        <f aca="false">IF(N$7="Long",IF(N$6="Call",IF($A21&gt;N$4,1,0),IF(N$4&gt;$A21,1,0))*N$5,IF(N$6="Call",IF(N$4&lt;=$A21,-1,0),IF($A21&lt;=N$4,-1,0))*N$5)</f>
        <v>0</v>
      </c>
      <c r="O21" s="42" t="n">
        <f aca="false">IF(O$7="Long",IF(O$6="Call",IF($A21&gt;O$4,1,0),IF(O$4&gt;$A21,1,0))*O$5,IF(O$6="Call",IF(O$4&lt;=$A21,-1,0),IF($A21&lt;=O$4,-1,0))*O$5)</f>
        <v>0.05</v>
      </c>
      <c r="P21" s="42" t="n">
        <f aca="false">IF(P$7="Long",IF(P$6="Call",IF($A21&gt;P$4,1,0),IF(P$4&gt;$A21,1,0))*P$5,IF(P$6="Call",IF(P$4&lt;=$A21,-1,0),IF($A21&lt;=P$4,-1,0))*P$5)</f>
        <v>0.055</v>
      </c>
      <c r="Q21" s="42" t="n">
        <f aca="false">IF(Q$7="Long",IF(Q$6="Call",IF($A21&gt;Q$4,1,0),IF(Q$4&gt;$A21,1,0))*Q$5,IF(Q$6="Call",IF(Q$4&lt;=$A21,-1,0),IF($A21&lt;=Q$4,-1,0))*Q$5)</f>
        <v>0.06</v>
      </c>
      <c r="R21" s="42" t="n">
        <f aca="false">IF(R$7="Long",IF(R$6="Call",IF($A21&gt;R$4,1,0),IF(R$4&gt;$A21,1,0))*R$5,IF(R$6="Call",IF(R$4&lt;=$A21,-1,0),IF($A21&lt;=R$4,-1,0))*R$5)</f>
        <v>0.065</v>
      </c>
      <c r="S21" s="42" t="n">
        <f aca="false">IF(S$7="Long",IF(S$6="Call",IF($A21&gt;S$4,1,0),IF(S$4&gt;$A21,1,0))*S$5,IF(S$6="Call",IF(S$4&lt;=$A21,-1,0),IF($A21&lt;=S$4,-1,0))*S$5)</f>
        <v>0.07</v>
      </c>
      <c r="T21" s="42" t="n">
        <f aca="false">IF(T$7="Long",IF(T$6="Call",IF($A21&gt;T$4,1,0),IF(T$4&gt;$A21,1,0))*T$5,IF(T$6="Call",IF(T$4&lt;=$A21,-1,0),IF($A21&lt;=T$4,-1,0))*T$5)</f>
        <v>0</v>
      </c>
      <c r="U21" s="42" t="n">
        <f aca="false">IF(U$7="Long",IF(U$6="Call",IF($A21&gt;U$4,1,0),IF(U$4&gt;$A21,1,0))*U$5,IF(U$6="Call",IF(U$4&lt;=$A21,-1,0),IF($A21&lt;=U$4,-1,0))*U$5)</f>
        <v>0</v>
      </c>
      <c r="V21" s="42" t="n">
        <f aca="false">IF(V$7="Long",IF(V$6="Call",IF($A21&gt;V$4,1,0),IF(V$4&gt;$A21,1,0))*V$5,IF(V$6="Call",IF(V$4&lt;=$A21,-1,0),IF($A21&lt;=V$4,-1,0))*V$5)</f>
        <v>0</v>
      </c>
      <c r="W21" s="42" t="n">
        <f aca="false">IF(W$7="Long",IF(W$6="Call",IF($A21&gt;W$4,1,0),IF(W$4&gt;$A21,1,0))*W$5,IF(W$6="Call",IF(W$4&lt;=$A21,-1,0),IF($A21&lt;=W$4,-1,0))*W$5)</f>
        <v>0</v>
      </c>
      <c r="X21" s="42" t="n">
        <f aca="false">IF(X$7="Long",IF(X$6="Call",IF($A21&gt;X$4,1,0),IF(X$4&gt;$A21,1,0))*X$5,IF(X$6="Call",IF(X$4&lt;=$A21,-1,0),IF($A21&lt;=X$4,-1,0))*X$5)</f>
        <v>0</v>
      </c>
      <c r="Z21" s="42" t="n">
        <f aca="false">IF(Z$7="Long",IF(Z$6="Put",MAX(Z$4-$A21,0),MAX($A21-Z$4,0))*Z$5,IF(Z$6="Put",MIN($A21-Z$4,0),MIN(Z$4-$A21,0))*Z$5)</f>
        <v>0</v>
      </c>
      <c r="AA21" s="42" t="n">
        <f aca="false">IF(AA$7="Long",IF(AA$6="Put",MAX(AA$4-$A21,0),MAX($A21-AA$4,0))*AA$5,IF(AA$6="Put",MIN($A21-AA$4,0),MIN(AA$4-$A21,0))*AA$5)</f>
        <v>0</v>
      </c>
      <c r="AB21" s="42" t="n">
        <f aca="false">IF(AB$7="Long",IF(AB$6="Put",MAX(AB$4-$A21,0),MAX($A21-AB$4,0))*AB$5,IF(AB$6="Put",MIN($A21-AB$4,0),MIN(AB$4-$A21,0))*AB$5)</f>
        <v>-0.005</v>
      </c>
      <c r="AC21" s="42" t="n">
        <f aca="false">IF(AC$7="Long",IF(AC$6="Put",MAX(AC$4-$A21,0),MAX($A21-AC$4,0))*AC$5,IF(AC$6="Put",MIN($A21-AC$4,0),MIN(AC$4-$A21,0))*AC$5)</f>
        <v>-0.01</v>
      </c>
      <c r="AD21" s="42" t="n">
        <f aca="false">IF(AD$7="Long",IF(AD$6="Put",MAX(AD$4-$A21,0),MAX($A21-AD$4,0))*AD$5,IF(AD$6="Put",MIN($A21-AD$4,0),MIN(AD$4-$A21,0))*AD$5)</f>
        <v>-0.015</v>
      </c>
      <c r="AE21" s="42" t="n">
        <f aca="false">IF(AE$7="Long",IF(AE$6="Put",MAX(AE$4-$A21,0),MAX($A21-AE$4,0))*AE$5,IF(AE$6="Put",MIN($A21-AE$4,0),MIN(AE$4-$A21,0))*AE$5)</f>
        <v>-0.02</v>
      </c>
      <c r="AF21" s="42" t="n">
        <f aca="false">IF(AF$7="Long",IF(AF$6="Put",MAX(AF$4-$A21,0),MAX($A21-AF$4,0))*AF$5,IF(AF$6="Put",MIN($A21-AF$4,0),MIN(AF$4-$A21,0))*AF$5)</f>
        <v>-0.025</v>
      </c>
      <c r="AG21" s="42" t="n">
        <f aca="false">IF(AG$7="Long",IF(AG$6="Put",MAX(AG$4-$A21,0),MAX($A21-AG$4,0))*AG$5,IF(AG$6="Put",MIN($A21-AG$4,0),MIN(AG$4-$A21,0))*AG$5)</f>
        <v>0</v>
      </c>
      <c r="AH21" s="42" t="n">
        <f aca="false">IF(AH$7="Long",IF(AH$6="Put",MAX(AH$4-$A21,0),MAX($A21-AH$4,0))*AH$5,IF(AH$6="Put",MIN($A21-AH$4,0),MIN(AH$4-$A21,0))*AH$5)</f>
        <v>0</v>
      </c>
      <c r="AI21" s="42" t="n">
        <f aca="false">IF(AI$7="Long",IF(AI$6="Put",MAX(AI$4-$A21,0),MAX($A21-AI$4,0))*AI$5,IF(AI$6="Put",MIN($A21-AI$4,0),MIN(AI$4-$A21,0))*AI$5)</f>
        <v>0</v>
      </c>
      <c r="AJ21" s="42" t="n">
        <f aca="false">IF(AJ$7="Long",IF(AJ$6="Put",MAX(AJ$4-$A21,0),MAX($A21-AJ$4,0))*AJ$5,IF(AJ$6="Put",MIN($A21-AJ$4,0),MIN(AJ$4-$A21,0))*AJ$5)</f>
        <v>0</v>
      </c>
      <c r="AK21" s="42" t="n">
        <f aca="false">IF(AK$7="Long",IF(AK$6="Put",MAX(AK$4-$A21,0),MAX($A21-AK$4,0))*AK$5,IF(AK$6="Put",MIN($A21-AK$4,0),MIN(AK$4-$A21,0))*AK$5)</f>
        <v>0</v>
      </c>
    </row>
    <row r="22" customFormat="false" ht="12.75" hidden="false" customHeight="false" outlineLevel="0" collapsed="false">
      <c r="A22" s="43" t="n">
        <v>2.3</v>
      </c>
      <c r="B22" s="44" t="n">
        <f aca="false">+A22*0.1</f>
        <v>0.23</v>
      </c>
      <c r="C22" s="38" t="n">
        <f aca="false">+A22+B22</f>
        <v>2.53</v>
      </c>
      <c r="D22" s="39"/>
      <c r="E22" s="40" t="n">
        <f aca="false">+E21</f>
        <v>5</v>
      </c>
      <c r="F22" s="38" t="n">
        <f aca="false">+B22+E22</f>
        <v>5.23</v>
      </c>
      <c r="G22" s="38"/>
      <c r="H22" s="38" t="n">
        <f aca="false">+F22-C22</f>
        <v>2.7</v>
      </c>
      <c r="J22" s="45" t="n">
        <f aca="false">SUM(M22:X22,Z22:AK22)</f>
        <v>0.23</v>
      </c>
      <c r="M22" s="42" t="n">
        <f aca="false">IF(M$7="Long",IF(M$6="Call",IF($A22&gt;M$4,1,0),IF(M$4&gt;$A22,1,0))*M$5,IF(M$6="Call",IF(M$4&lt;=$A22,-1,0),IF($A22&lt;=M$4,-1,0))*M$5)</f>
        <v>0</v>
      </c>
      <c r="N22" s="42" t="n">
        <f aca="false">IF(N$7="Long",IF(N$6="Call",IF($A22&gt;N$4,1,0),IF(N$4&gt;$A22,1,0))*N$5,IF(N$6="Call",IF(N$4&lt;=$A22,-1,0),IF($A22&lt;=N$4,-1,0))*N$5)</f>
        <v>0</v>
      </c>
      <c r="O22" s="42" t="n">
        <f aca="false">IF(O$7="Long",IF(O$6="Call",IF($A22&gt;O$4,1,0),IF(O$4&gt;$A22,1,0))*O$5,IF(O$6="Call",IF(O$4&lt;=$A22,-1,0),IF($A22&lt;=O$4,-1,0))*O$5)</f>
        <v>0.05</v>
      </c>
      <c r="P22" s="42" t="n">
        <f aca="false">IF(P$7="Long",IF(P$6="Call",IF($A22&gt;P$4,1,0),IF(P$4&gt;$A22,1,0))*P$5,IF(P$6="Call",IF(P$4&lt;=$A22,-1,0),IF($A22&lt;=P$4,-1,0))*P$5)</f>
        <v>0.055</v>
      </c>
      <c r="Q22" s="42" t="n">
        <f aca="false">IF(Q$7="Long",IF(Q$6="Call",IF($A22&gt;Q$4,1,0),IF(Q$4&gt;$A22,1,0))*Q$5,IF(Q$6="Call",IF(Q$4&lt;=$A22,-1,0),IF($A22&lt;=Q$4,-1,0))*Q$5)</f>
        <v>0.06</v>
      </c>
      <c r="R22" s="42" t="n">
        <f aca="false">IF(R$7="Long",IF(R$6="Call",IF($A22&gt;R$4,1,0),IF(R$4&gt;$A22,1,0))*R$5,IF(R$6="Call",IF(R$4&lt;=$A22,-1,0),IF($A22&lt;=R$4,-1,0))*R$5)</f>
        <v>0.065</v>
      </c>
      <c r="S22" s="42" t="n">
        <f aca="false">IF(S$7="Long",IF(S$6="Call",IF($A22&gt;S$4,1,0),IF(S$4&gt;$A22,1,0))*S$5,IF(S$6="Call",IF(S$4&lt;=$A22,-1,0),IF($A22&lt;=S$4,-1,0))*S$5)</f>
        <v>0.07</v>
      </c>
      <c r="T22" s="42" t="n">
        <f aca="false">IF(T$7="Long",IF(T$6="Call",IF($A22&gt;T$4,1,0),IF(T$4&gt;$A22,1,0))*T$5,IF(T$6="Call",IF(T$4&lt;=$A22,-1,0),IF($A22&lt;=T$4,-1,0))*T$5)</f>
        <v>0</v>
      </c>
      <c r="U22" s="42" t="n">
        <f aca="false">IF(U$7="Long",IF(U$6="Call",IF($A22&gt;U$4,1,0),IF(U$4&gt;$A22,1,0))*U$5,IF(U$6="Call",IF(U$4&lt;=$A22,-1,0),IF($A22&lt;=U$4,-1,0))*U$5)</f>
        <v>0</v>
      </c>
      <c r="V22" s="42" t="n">
        <f aca="false">IF(V$7="Long",IF(V$6="Call",IF($A22&gt;V$4,1,0),IF(V$4&gt;$A22,1,0))*V$5,IF(V$6="Call",IF(V$4&lt;=$A22,-1,0),IF($A22&lt;=V$4,-1,0))*V$5)</f>
        <v>0</v>
      </c>
      <c r="W22" s="42" t="n">
        <f aca="false">IF(W$7="Long",IF(W$6="Call",IF($A22&gt;W$4,1,0),IF(W$4&gt;$A22,1,0))*W$5,IF(W$6="Call",IF(W$4&lt;=$A22,-1,0),IF($A22&lt;=W$4,-1,0))*W$5)</f>
        <v>0</v>
      </c>
      <c r="X22" s="42" t="n">
        <f aca="false">IF(X$7="Long",IF(X$6="Call",IF($A22&gt;X$4,1,0),IF(X$4&gt;$A22,1,0))*X$5,IF(X$6="Call",IF(X$4&lt;=$A22,-1,0),IF($A22&lt;=X$4,-1,0))*X$5)</f>
        <v>0</v>
      </c>
      <c r="Z22" s="42" t="n">
        <f aca="false">IF(Z$7="Long",IF(Z$6="Put",MAX(Z$4-$A22,0),MAX($A22-Z$4,0))*Z$5,IF(Z$6="Put",MIN($A22-Z$4,0),MIN(Z$4-$A22,0))*Z$5)</f>
        <v>0</v>
      </c>
      <c r="AA22" s="42" t="n">
        <f aca="false">IF(AA$7="Long",IF(AA$6="Put",MAX(AA$4-$A22,0),MAX($A22-AA$4,0))*AA$5,IF(AA$6="Put",MIN($A22-AA$4,0),MIN(AA$4-$A22,0))*AA$5)</f>
        <v>0</v>
      </c>
      <c r="AB22" s="42" t="n">
        <f aca="false">IF(AB$7="Long",IF(AB$6="Put",MAX(AB$4-$A22,0),MAX($A22-AB$4,0))*AB$5,IF(AB$6="Put",MIN($A22-AB$4,0),MIN(AB$4-$A22,0))*AB$5)</f>
        <v>-0.004</v>
      </c>
      <c r="AC22" s="42" t="n">
        <f aca="false">IF(AC$7="Long",IF(AC$6="Put",MAX(AC$4-$A22,0),MAX($A22-AC$4,0))*AC$5,IF(AC$6="Put",MIN($A22-AC$4,0),MIN(AC$4-$A22,0))*AC$5)</f>
        <v>-0.00900000000000001</v>
      </c>
      <c r="AD22" s="42" t="n">
        <f aca="false">IF(AD$7="Long",IF(AD$6="Put",MAX(AD$4-$A22,0),MAX($A22-AD$4,0))*AD$5,IF(AD$6="Put",MIN($A22-AD$4,0),MIN(AD$4-$A22,0))*AD$5)</f>
        <v>-0.014</v>
      </c>
      <c r="AE22" s="42" t="n">
        <f aca="false">IF(AE$7="Long",IF(AE$6="Put",MAX(AE$4-$A22,0),MAX($A22-AE$4,0))*AE$5,IF(AE$6="Put",MIN($A22-AE$4,0),MIN(AE$4-$A22,0))*AE$5)</f>
        <v>-0.019</v>
      </c>
      <c r="AF22" s="42" t="n">
        <f aca="false">IF(AF$7="Long",IF(AF$6="Put",MAX(AF$4-$A22,0),MAX($A22-AF$4,0))*AF$5,IF(AF$6="Put",MIN($A22-AF$4,0),MIN(AF$4-$A22,0))*AF$5)</f>
        <v>-0.024</v>
      </c>
      <c r="AG22" s="42" t="n">
        <f aca="false">IF(AG$7="Long",IF(AG$6="Put",MAX(AG$4-$A22,0),MAX($A22-AG$4,0))*AG$5,IF(AG$6="Put",MIN($A22-AG$4,0),MIN(AG$4-$A22,0))*AG$5)</f>
        <v>0</v>
      </c>
      <c r="AH22" s="42" t="n">
        <f aca="false">IF(AH$7="Long",IF(AH$6="Put",MAX(AH$4-$A22,0),MAX($A22-AH$4,0))*AH$5,IF(AH$6="Put",MIN($A22-AH$4,0),MIN(AH$4-$A22,0))*AH$5)</f>
        <v>0</v>
      </c>
      <c r="AI22" s="42" t="n">
        <f aca="false">IF(AI$7="Long",IF(AI$6="Put",MAX(AI$4-$A22,0),MAX($A22-AI$4,0))*AI$5,IF(AI$6="Put",MIN($A22-AI$4,0),MIN(AI$4-$A22,0))*AI$5)</f>
        <v>0</v>
      </c>
      <c r="AJ22" s="42" t="n">
        <f aca="false">IF(AJ$7="Long",IF(AJ$6="Put",MAX(AJ$4-$A22,0),MAX($A22-AJ$4,0))*AJ$5,IF(AJ$6="Put",MIN($A22-AJ$4,0),MIN(AJ$4-$A22,0))*AJ$5)</f>
        <v>0</v>
      </c>
      <c r="AK22" s="42" t="n">
        <f aca="false">IF(AK$7="Long",IF(AK$6="Put",MAX(AK$4-$A22,0),MAX($A22-AK$4,0))*AK$5,IF(AK$6="Put",MIN($A22-AK$4,0),MIN(AK$4-$A22,0))*AK$5)</f>
        <v>0</v>
      </c>
    </row>
    <row r="23" customFormat="false" ht="12.75" hidden="false" customHeight="false" outlineLevel="0" collapsed="false">
      <c r="A23" s="43" t="n">
        <v>2.35</v>
      </c>
      <c r="B23" s="44" t="n">
        <f aca="false">+A23*0.1</f>
        <v>0.235</v>
      </c>
      <c r="C23" s="38" t="n">
        <f aca="false">+A23+B23</f>
        <v>2.585</v>
      </c>
      <c r="D23" s="39"/>
      <c r="E23" s="40" t="n">
        <f aca="false">+E22</f>
        <v>5</v>
      </c>
      <c r="F23" s="38" t="n">
        <f aca="false">+B23+E23</f>
        <v>5.235</v>
      </c>
      <c r="G23" s="38"/>
      <c r="H23" s="38" t="n">
        <f aca="false">+F23-C23</f>
        <v>2.65</v>
      </c>
      <c r="J23" s="45" t="n">
        <f aca="false">SUM(M23:X23,Z23:AK23)</f>
        <v>0.235</v>
      </c>
      <c r="M23" s="42" t="n">
        <f aca="false">IF(M$7="Long",IF(M$6="Call",IF($A23&gt;M$4,1,0),IF(M$4&gt;$A23,1,0))*M$5,IF(M$6="Call",IF(M$4&lt;=$A23,-1,0),IF($A23&lt;=M$4,-1,0))*M$5)</f>
        <v>0</v>
      </c>
      <c r="N23" s="42" t="n">
        <f aca="false">IF(N$7="Long",IF(N$6="Call",IF($A23&gt;N$4,1,0),IF(N$4&gt;$A23,1,0))*N$5,IF(N$6="Call",IF(N$4&lt;=$A23,-1,0),IF($A23&lt;=N$4,-1,0))*N$5)</f>
        <v>0</v>
      </c>
      <c r="O23" s="42" t="n">
        <f aca="false">IF(O$7="Long",IF(O$6="Call",IF($A23&gt;O$4,1,0),IF(O$4&gt;$A23,1,0))*O$5,IF(O$6="Call",IF(O$4&lt;=$A23,-1,0),IF($A23&lt;=O$4,-1,0))*O$5)</f>
        <v>0.05</v>
      </c>
      <c r="P23" s="42" t="n">
        <f aca="false">IF(P$7="Long",IF(P$6="Call",IF($A23&gt;P$4,1,0),IF(P$4&gt;$A23,1,0))*P$5,IF(P$6="Call",IF(P$4&lt;=$A23,-1,0),IF($A23&lt;=P$4,-1,0))*P$5)</f>
        <v>0.055</v>
      </c>
      <c r="Q23" s="42" t="n">
        <f aca="false">IF(Q$7="Long",IF(Q$6="Call",IF($A23&gt;Q$4,1,0),IF(Q$4&gt;$A23,1,0))*Q$5,IF(Q$6="Call",IF(Q$4&lt;=$A23,-1,0),IF($A23&lt;=Q$4,-1,0))*Q$5)</f>
        <v>0.06</v>
      </c>
      <c r="R23" s="42" t="n">
        <f aca="false">IF(R$7="Long",IF(R$6="Call",IF($A23&gt;R$4,1,0),IF(R$4&gt;$A23,1,0))*R$5,IF(R$6="Call",IF(R$4&lt;=$A23,-1,0),IF($A23&lt;=R$4,-1,0))*R$5)</f>
        <v>0.065</v>
      </c>
      <c r="S23" s="42" t="n">
        <f aca="false">IF(S$7="Long",IF(S$6="Call",IF($A23&gt;S$4,1,0),IF(S$4&gt;$A23,1,0))*S$5,IF(S$6="Call",IF(S$4&lt;=$A23,-1,0),IF($A23&lt;=S$4,-1,0))*S$5)</f>
        <v>0.07</v>
      </c>
      <c r="T23" s="42" t="n">
        <f aca="false">IF(T$7="Long",IF(T$6="Call",IF($A23&gt;T$4,1,0),IF(T$4&gt;$A23,1,0))*T$5,IF(T$6="Call",IF(T$4&lt;=$A23,-1,0),IF($A23&lt;=T$4,-1,0))*T$5)</f>
        <v>0</v>
      </c>
      <c r="U23" s="42" t="n">
        <f aca="false">IF(U$7="Long",IF(U$6="Call",IF($A23&gt;U$4,1,0),IF(U$4&gt;$A23,1,0))*U$5,IF(U$6="Call",IF(U$4&lt;=$A23,-1,0),IF($A23&lt;=U$4,-1,0))*U$5)</f>
        <v>0</v>
      </c>
      <c r="V23" s="42" t="n">
        <f aca="false">IF(V$7="Long",IF(V$6="Call",IF($A23&gt;V$4,1,0),IF(V$4&gt;$A23,1,0))*V$5,IF(V$6="Call",IF(V$4&lt;=$A23,-1,0),IF($A23&lt;=V$4,-1,0))*V$5)</f>
        <v>0</v>
      </c>
      <c r="W23" s="42" t="n">
        <f aca="false">IF(W$7="Long",IF(W$6="Call",IF($A23&gt;W$4,1,0),IF(W$4&gt;$A23,1,0))*W$5,IF(W$6="Call",IF(W$4&lt;=$A23,-1,0),IF($A23&lt;=W$4,-1,0))*W$5)</f>
        <v>0</v>
      </c>
      <c r="X23" s="42" t="n">
        <f aca="false">IF(X$7="Long",IF(X$6="Call",IF($A23&gt;X$4,1,0),IF(X$4&gt;$A23,1,0))*X$5,IF(X$6="Call",IF(X$4&lt;=$A23,-1,0),IF($A23&lt;=X$4,-1,0))*X$5)</f>
        <v>0</v>
      </c>
      <c r="Z23" s="42" t="n">
        <f aca="false">IF(Z$7="Long",IF(Z$6="Put",MAX(Z$4-$A23,0),MAX($A23-Z$4,0))*Z$5,IF(Z$6="Put",MIN($A23-Z$4,0),MIN(Z$4-$A23,0))*Z$5)</f>
        <v>0</v>
      </c>
      <c r="AA23" s="42" t="n">
        <f aca="false">IF(AA$7="Long",IF(AA$6="Put",MAX(AA$4-$A23,0),MAX($A23-AA$4,0))*AA$5,IF(AA$6="Put",MIN($A23-AA$4,0),MIN(AA$4-$A23,0))*AA$5)</f>
        <v>0</v>
      </c>
      <c r="AB23" s="42" t="n">
        <f aca="false">IF(AB$7="Long",IF(AB$6="Put",MAX(AB$4-$A23,0),MAX($A23-AB$4,0))*AB$5,IF(AB$6="Put",MIN($A23-AB$4,0),MIN(AB$4-$A23,0))*AB$5)</f>
        <v>-0.003</v>
      </c>
      <c r="AC23" s="42" t="n">
        <f aca="false">IF(AC$7="Long",IF(AC$6="Put",MAX(AC$4-$A23,0),MAX($A23-AC$4,0))*AC$5,IF(AC$6="Put",MIN($A23-AC$4,0),MIN(AC$4-$A23,0))*AC$5)</f>
        <v>-0.008</v>
      </c>
      <c r="AD23" s="42" t="n">
        <f aca="false">IF(AD$7="Long",IF(AD$6="Put",MAX(AD$4-$A23,0),MAX($A23-AD$4,0))*AD$5,IF(AD$6="Put",MIN($A23-AD$4,0),MIN(AD$4-$A23,0))*AD$5)</f>
        <v>-0.013</v>
      </c>
      <c r="AE23" s="42" t="n">
        <f aca="false">IF(AE$7="Long",IF(AE$6="Put",MAX(AE$4-$A23,0),MAX($A23-AE$4,0))*AE$5,IF(AE$6="Put",MIN($A23-AE$4,0),MIN(AE$4-$A23,0))*AE$5)</f>
        <v>-0.018</v>
      </c>
      <c r="AF23" s="42" t="n">
        <f aca="false">IF(AF$7="Long",IF(AF$6="Put",MAX(AF$4-$A23,0),MAX($A23-AF$4,0))*AF$5,IF(AF$6="Put",MIN($A23-AF$4,0),MIN(AF$4-$A23,0))*AF$5)</f>
        <v>-0.023</v>
      </c>
      <c r="AG23" s="42" t="n">
        <f aca="false">IF(AG$7="Long",IF(AG$6="Put",MAX(AG$4-$A23,0),MAX($A23-AG$4,0))*AG$5,IF(AG$6="Put",MIN($A23-AG$4,0),MIN(AG$4-$A23,0))*AG$5)</f>
        <v>0</v>
      </c>
      <c r="AH23" s="42" t="n">
        <f aca="false">IF(AH$7="Long",IF(AH$6="Put",MAX(AH$4-$A23,0),MAX($A23-AH$4,0))*AH$5,IF(AH$6="Put",MIN($A23-AH$4,0),MIN(AH$4-$A23,0))*AH$5)</f>
        <v>0</v>
      </c>
      <c r="AI23" s="42" t="n">
        <f aca="false">IF(AI$7="Long",IF(AI$6="Put",MAX(AI$4-$A23,0),MAX($A23-AI$4,0))*AI$5,IF(AI$6="Put",MIN($A23-AI$4,0),MIN(AI$4-$A23,0))*AI$5)</f>
        <v>0</v>
      </c>
      <c r="AJ23" s="42" t="n">
        <f aca="false">IF(AJ$7="Long",IF(AJ$6="Put",MAX(AJ$4-$A23,0),MAX($A23-AJ$4,0))*AJ$5,IF(AJ$6="Put",MIN($A23-AJ$4,0),MIN(AJ$4-$A23,0))*AJ$5)</f>
        <v>0</v>
      </c>
      <c r="AK23" s="42" t="n">
        <f aca="false">IF(AK$7="Long",IF(AK$6="Put",MAX(AK$4-$A23,0),MAX($A23-AK$4,0))*AK$5,IF(AK$6="Put",MIN($A23-AK$4,0),MIN(AK$4-$A23,0))*AK$5)</f>
        <v>0</v>
      </c>
    </row>
    <row r="24" customFormat="false" ht="12.75" hidden="false" customHeight="false" outlineLevel="0" collapsed="false">
      <c r="A24" s="43" t="n">
        <v>2.4</v>
      </c>
      <c r="B24" s="44" t="n">
        <f aca="false">+A24*0.1</f>
        <v>0.24</v>
      </c>
      <c r="C24" s="38" t="n">
        <f aca="false">+A24+B24</f>
        <v>2.64</v>
      </c>
      <c r="D24" s="39"/>
      <c r="E24" s="40" t="n">
        <f aca="false">+E23</f>
        <v>5</v>
      </c>
      <c r="F24" s="38" t="n">
        <f aca="false">+B24+E24</f>
        <v>5.24</v>
      </c>
      <c r="G24" s="38"/>
      <c r="H24" s="38" t="n">
        <f aca="false">+F24-C24</f>
        <v>2.6</v>
      </c>
      <c r="J24" s="45" t="n">
        <f aca="false">SUM(M24:X24,Z24:AK24)</f>
        <v>0.24</v>
      </c>
      <c r="M24" s="42" t="n">
        <f aca="false">IF(M$7="Long",IF(M$6="Call",IF($A24&gt;M$4,1,0),IF(M$4&gt;$A24,1,0))*M$5,IF(M$6="Call",IF(M$4&lt;=$A24,-1,0),IF($A24&lt;=M$4,-1,0))*M$5)</f>
        <v>0</v>
      </c>
      <c r="N24" s="42" t="n">
        <f aca="false">IF(N$7="Long",IF(N$6="Call",IF($A24&gt;N$4,1,0),IF(N$4&gt;$A24,1,0))*N$5,IF(N$6="Call",IF(N$4&lt;=$A24,-1,0),IF($A24&lt;=N$4,-1,0))*N$5)</f>
        <v>0</v>
      </c>
      <c r="O24" s="42" t="n">
        <f aca="false">IF(O$7="Long",IF(O$6="Call",IF($A24&gt;O$4,1,0),IF(O$4&gt;$A24,1,0))*O$5,IF(O$6="Call",IF(O$4&lt;=$A24,-1,0),IF($A24&lt;=O$4,-1,0))*O$5)</f>
        <v>0.05</v>
      </c>
      <c r="P24" s="42" t="n">
        <f aca="false">IF(P$7="Long",IF(P$6="Call",IF($A24&gt;P$4,1,0),IF(P$4&gt;$A24,1,0))*P$5,IF(P$6="Call",IF(P$4&lt;=$A24,-1,0),IF($A24&lt;=P$4,-1,0))*P$5)</f>
        <v>0.055</v>
      </c>
      <c r="Q24" s="42" t="n">
        <f aca="false">IF(Q$7="Long",IF(Q$6="Call",IF($A24&gt;Q$4,1,0),IF(Q$4&gt;$A24,1,0))*Q$5,IF(Q$6="Call",IF(Q$4&lt;=$A24,-1,0),IF($A24&lt;=Q$4,-1,0))*Q$5)</f>
        <v>0.06</v>
      </c>
      <c r="R24" s="42" t="n">
        <f aca="false">IF(R$7="Long",IF(R$6="Call",IF($A24&gt;R$4,1,0),IF(R$4&gt;$A24,1,0))*R$5,IF(R$6="Call",IF(R$4&lt;=$A24,-1,0),IF($A24&lt;=R$4,-1,0))*R$5)</f>
        <v>0.065</v>
      </c>
      <c r="S24" s="42" t="n">
        <f aca="false">IF(S$7="Long",IF(S$6="Call",IF($A24&gt;S$4,1,0),IF(S$4&gt;$A24,1,0))*S$5,IF(S$6="Call",IF(S$4&lt;=$A24,-1,0),IF($A24&lt;=S$4,-1,0))*S$5)</f>
        <v>0.07</v>
      </c>
      <c r="T24" s="42" t="n">
        <f aca="false">IF(T$7="Long",IF(T$6="Call",IF($A24&gt;T$4,1,0),IF(T$4&gt;$A24,1,0))*T$5,IF(T$6="Call",IF(T$4&lt;=$A24,-1,0),IF($A24&lt;=T$4,-1,0))*T$5)</f>
        <v>0</v>
      </c>
      <c r="U24" s="42" t="n">
        <f aca="false">IF(U$7="Long",IF(U$6="Call",IF($A24&gt;U$4,1,0),IF(U$4&gt;$A24,1,0))*U$5,IF(U$6="Call",IF(U$4&lt;=$A24,-1,0),IF($A24&lt;=U$4,-1,0))*U$5)</f>
        <v>0</v>
      </c>
      <c r="V24" s="42" t="n">
        <f aca="false">IF(V$7="Long",IF(V$6="Call",IF($A24&gt;V$4,1,0),IF(V$4&gt;$A24,1,0))*V$5,IF(V$6="Call",IF(V$4&lt;=$A24,-1,0),IF($A24&lt;=V$4,-1,0))*V$5)</f>
        <v>0</v>
      </c>
      <c r="W24" s="42" t="n">
        <f aca="false">IF(W$7="Long",IF(W$6="Call",IF($A24&gt;W$4,1,0),IF(W$4&gt;$A24,1,0))*W$5,IF(W$6="Call",IF(W$4&lt;=$A24,-1,0),IF($A24&lt;=W$4,-1,0))*W$5)</f>
        <v>0</v>
      </c>
      <c r="X24" s="42" t="n">
        <f aca="false">IF(X$7="Long",IF(X$6="Call",IF($A24&gt;X$4,1,0),IF(X$4&gt;$A24,1,0))*X$5,IF(X$6="Call",IF(X$4&lt;=$A24,-1,0),IF($A24&lt;=X$4,-1,0))*X$5)</f>
        <v>0</v>
      </c>
      <c r="Z24" s="42" t="n">
        <f aca="false">IF(Z$7="Long",IF(Z$6="Put",MAX(Z$4-$A24,0),MAX($A24-Z$4,0))*Z$5,IF(Z$6="Put",MIN($A24-Z$4,0),MIN(Z$4-$A24,0))*Z$5)</f>
        <v>0</v>
      </c>
      <c r="AA24" s="42" t="n">
        <f aca="false">IF(AA$7="Long",IF(AA$6="Put",MAX(AA$4-$A24,0),MAX($A24-AA$4,0))*AA$5,IF(AA$6="Put",MIN($A24-AA$4,0),MIN(AA$4-$A24,0))*AA$5)</f>
        <v>0</v>
      </c>
      <c r="AB24" s="42" t="n">
        <f aca="false">IF(AB$7="Long",IF(AB$6="Put",MAX(AB$4-$A24,0),MAX($A24-AB$4,0))*AB$5,IF(AB$6="Put",MIN($A24-AB$4,0),MIN(AB$4-$A24,0))*AB$5)</f>
        <v>-0.002</v>
      </c>
      <c r="AC24" s="42" t="n">
        <f aca="false">IF(AC$7="Long",IF(AC$6="Put",MAX(AC$4-$A24,0),MAX($A24-AC$4,0))*AC$5,IF(AC$6="Put",MIN($A24-AC$4,0),MIN(AC$4-$A24,0))*AC$5)</f>
        <v>-0.007</v>
      </c>
      <c r="AD24" s="42" t="n">
        <f aca="false">IF(AD$7="Long",IF(AD$6="Put",MAX(AD$4-$A24,0),MAX($A24-AD$4,0))*AD$5,IF(AD$6="Put",MIN($A24-AD$4,0),MIN(AD$4-$A24,0))*AD$5)</f>
        <v>-0.012</v>
      </c>
      <c r="AE24" s="42" t="n">
        <f aca="false">IF(AE$7="Long",IF(AE$6="Put",MAX(AE$4-$A24,0),MAX($A24-AE$4,0))*AE$5,IF(AE$6="Put",MIN($A24-AE$4,0),MIN(AE$4-$A24,0))*AE$5)</f>
        <v>-0.017</v>
      </c>
      <c r="AF24" s="42" t="n">
        <f aca="false">IF(AF$7="Long",IF(AF$6="Put",MAX(AF$4-$A24,0),MAX($A24-AF$4,0))*AF$5,IF(AF$6="Put",MIN($A24-AF$4,0),MIN(AF$4-$A24,0))*AF$5)</f>
        <v>-0.022</v>
      </c>
      <c r="AG24" s="42" t="n">
        <f aca="false">IF(AG$7="Long",IF(AG$6="Put",MAX(AG$4-$A24,0),MAX($A24-AG$4,0))*AG$5,IF(AG$6="Put",MIN($A24-AG$4,0),MIN(AG$4-$A24,0))*AG$5)</f>
        <v>0</v>
      </c>
      <c r="AH24" s="42" t="n">
        <f aca="false">IF(AH$7="Long",IF(AH$6="Put",MAX(AH$4-$A24,0),MAX($A24-AH$4,0))*AH$5,IF(AH$6="Put",MIN($A24-AH$4,0),MIN(AH$4-$A24,0))*AH$5)</f>
        <v>0</v>
      </c>
      <c r="AI24" s="42" t="n">
        <f aca="false">IF(AI$7="Long",IF(AI$6="Put",MAX(AI$4-$A24,0),MAX($A24-AI$4,0))*AI$5,IF(AI$6="Put",MIN($A24-AI$4,0),MIN(AI$4-$A24,0))*AI$5)</f>
        <v>0</v>
      </c>
      <c r="AJ24" s="42" t="n">
        <f aca="false">IF(AJ$7="Long",IF(AJ$6="Put",MAX(AJ$4-$A24,0),MAX($A24-AJ$4,0))*AJ$5,IF(AJ$6="Put",MIN($A24-AJ$4,0),MIN(AJ$4-$A24,0))*AJ$5)</f>
        <v>0</v>
      </c>
      <c r="AK24" s="42" t="n">
        <f aca="false">IF(AK$7="Long",IF(AK$6="Put",MAX(AK$4-$A24,0),MAX($A24-AK$4,0))*AK$5,IF(AK$6="Put",MIN($A24-AK$4,0),MIN(AK$4-$A24,0))*AK$5)</f>
        <v>0</v>
      </c>
    </row>
    <row r="25" customFormat="false" ht="12.75" hidden="false" customHeight="false" outlineLevel="0" collapsed="false">
      <c r="A25" s="43" t="n">
        <v>2.45</v>
      </c>
      <c r="B25" s="44" t="n">
        <f aca="false">+A25*0.1</f>
        <v>0.245</v>
      </c>
      <c r="C25" s="38" t="n">
        <f aca="false">+A25+B25</f>
        <v>2.695</v>
      </c>
      <c r="D25" s="39"/>
      <c r="E25" s="40" t="n">
        <f aca="false">+E24</f>
        <v>5</v>
      </c>
      <c r="F25" s="38" t="n">
        <f aca="false">+B25+E25</f>
        <v>5.245</v>
      </c>
      <c r="G25" s="38"/>
      <c r="H25" s="38" t="n">
        <f aca="false">+F25-C25</f>
        <v>2.55</v>
      </c>
      <c r="J25" s="45" t="n">
        <f aca="false">SUM(M25:X25,Z25:AK25)</f>
        <v>0.245</v>
      </c>
      <c r="M25" s="42" t="n">
        <f aca="false">IF(M$7="Long",IF(M$6="Call",IF($A25&gt;M$4,1,0),IF(M$4&gt;$A25,1,0))*M$5,IF(M$6="Call",IF(M$4&lt;=$A25,-1,0),IF($A25&lt;=M$4,-1,0))*M$5)</f>
        <v>0</v>
      </c>
      <c r="N25" s="42" t="n">
        <f aca="false">IF(N$7="Long",IF(N$6="Call",IF($A25&gt;N$4,1,0),IF(N$4&gt;$A25,1,0))*N$5,IF(N$6="Call",IF(N$4&lt;=$A25,-1,0),IF($A25&lt;=N$4,-1,0))*N$5)</f>
        <v>0</v>
      </c>
      <c r="O25" s="42" t="n">
        <f aca="false">IF(O$7="Long",IF(O$6="Call",IF($A25&gt;O$4,1,0),IF(O$4&gt;$A25,1,0))*O$5,IF(O$6="Call",IF(O$4&lt;=$A25,-1,0),IF($A25&lt;=O$4,-1,0))*O$5)</f>
        <v>0.05</v>
      </c>
      <c r="P25" s="42" t="n">
        <f aca="false">IF(P$7="Long",IF(P$6="Call",IF($A25&gt;P$4,1,0),IF(P$4&gt;$A25,1,0))*P$5,IF(P$6="Call",IF(P$4&lt;=$A25,-1,0),IF($A25&lt;=P$4,-1,0))*P$5)</f>
        <v>0.055</v>
      </c>
      <c r="Q25" s="42" t="n">
        <f aca="false">IF(Q$7="Long",IF(Q$6="Call",IF($A25&gt;Q$4,1,0),IF(Q$4&gt;$A25,1,0))*Q$5,IF(Q$6="Call",IF(Q$4&lt;=$A25,-1,0),IF($A25&lt;=Q$4,-1,0))*Q$5)</f>
        <v>0.06</v>
      </c>
      <c r="R25" s="42" t="n">
        <f aca="false">IF(R$7="Long",IF(R$6="Call",IF($A25&gt;R$4,1,0),IF(R$4&gt;$A25,1,0))*R$5,IF(R$6="Call",IF(R$4&lt;=$A25,-1,0),IF($A25&lt;=R$4,-1,0))*R$5)</f>
        <v>0.065</v>
      </c>
      <c r="S25" s="42" t="n">
        <f aca="false">IF(S$7="Long",IF(S$6="Call",IF($A25&gt;S$4,1,0),IF(S$4&gt;$A25,1,0))*S$5,IF(S$6="Call",IF(S$4&lt;=$A25,-1,0),IF($A25&lt;=S$4,-1,0))*S$5)</f>
        <v>0.07</v>
      </c>
      <c r="T25" s="42" t="n">
        <f aca="false">IF(T$7="Long",IF(T$6="Call",IF($A25&gt;T$4,1,0),IF(T$4&gt;$A25,1,0))*T$5,IF(T$6="Call",IF(T$4&lt;=$A25,-1,0),IF($A25&lt;=T$4,-1,0))*T$5)</f>
        <v>0</v>
      </c>
      <c r="U25" s="42" t="n">
        <f aca="false">IF(U$7="Long",IF(U$6="Call",IF($A25&gt;U$4,1,0),IF(U$4&gt;$A25,1,0))*U$5,IF(U$6="Call",IF(U$4&lt;=$A25,-1,0),IF($A25&lt;=U$4,-1,0))*U$5)</f>
        <v>0</v>
      </c>
      <c r="V25" s="42" t="n">
        <f aca="false">IF(V$7="Long",IF(V$6="Call",IF($A25&gt;V$4,1,0),IF(V$4&gt;$A25,1,0))*V$5,IF(V$6="Call",IF(V$4&lt;=$A25,-1,0),IF($A25&lt;=V$4,-1,0))*V$5)</f>
        <v>0</v>
      </c>
      <c r="W25" s="42" t="n">
        <f aca="false">IF(W$7="Long",IF(W$6="Call",IF($A25&gt;W$4,1,0),IF(W$4&gt;$A25,1,0))*W$5,IF(W$6="Call",IF(W$4&lt;=$A25,-1,0),IF($A25&lt;=W$4,-1,0))*W$5)</f>
        <v>0</v>
      </c>
      <c r="X25" s="42" t="n">
        <f aca="false">IF(X$7="Long",IF(X$6="Call",IF($A25&gt;X$4,1,0),IF(X$4&gt;$A25,1,0))*X$5,IF(X$6="Call",IF(X$4&lt;=$A25,-1,0),IF($A25&lt;=X$4,-1,0))*X$5)</f>
        <v>0</v>
      </c>
      <c r="Z25" s="42" t="n">
        <f aca="false">IF(Z$7="Long",IF(Z$6="Put",MAX(Z$4-$A25,0),MAX($A25-Z$4,0))*Z$5,IF(Z$6="Put",MIN($A25-Z$4,0),MIN(Z$4-$A25,0))*Z$5)</f>
        <v>0</v>
      </c>
      <c r="AA25" s="42" t="n">
        <f aca="false">IF(AA$7="Long",IF(AA$6="Put",MAX(AA$4-$A25,0),MAX($A25-AA$4,0))*AA$5,IF(AA$6="Put",MIN($A25-AA$4,0),MIN(AA$4-$A25,0))*AA$5)</f>
        <v>0</v>
      </c>
      <c r="AB25" s="42" t="n">
        <f aca="false">IF(AB$7="Long",IF(AB$6="Put",MAX(AB$4-$A25,0),MAX($A25-AB$4,0))*AB$5,IF(AB$6="Put",MIN($A25-AB$4,0),MIN(AB$4-$A25,0))*AB$5)</f>
        <v>-0.000999999999999997</v>
      </c>
      <c r="AC25" s="42" t="n">
        <f aca="false">IF(AC$7="Long",IF(AC$6="Put",MAX(AC$4-$A25,0),MAX($A25-AC$4,0))*AC$5,IF(AC$6="Put",MIN($A25-AC$4,0),MIN(AC$4-$A25,0))*AC$5)</f>
        <v>-0.006</v>
      </c>
      <c r="AD25" s="42" t="n">
        <f aca="false">IF(AD$7="Long",IF(AD$6="Put",MAX(AD$4-$A25,0),MAX($A25-AD$4,0))*AD$5,IF(AD$6="Put",MIN($A25-AD$4,0),MIN(AD$4-$A25,0))*AD$5)</f>
        <v>-0.011</v>
      </c>
      <c r="AE25" s="42" t="n">
        <f aca="false">IF(AE$7="Long",IF(AE$6="Put",MAX(AE$4-$A25,0),MAX($A25-AE$4,0))*AE$5,IF(AE$6="Put",MIN($A25-AE$4,0),MIN(AE$4-$A25,0))*AE$5)</f>
        <v>-0.016</v>
      </c>
      <c r="AF25" s="42" t="n">
        <f aca="false">IF(AF$7="Long",IF(AF$6="Put",MAX(AF$4-$A25,0),MAX($A25-AF$4,0))*AF$5,IF(AF$6="Put",MIN($A25-AF$4,0),MIN(AF$4-$A25,0))*AF$5)</f>
        <v>-0.021</v>
      </c>
      <c r="AG25" s="42" t="n">
        <f aca="false">IF(AG$7="Long",IF(AG$6="Put",MAX(AG$4-$A25,0),MAX($A25-AG$4,0))*AG$5,IF(AG$6="Put",MIN($A25-AG$4,0),MIN(AG$4-$A25,0))*AG$5)</f>
        <v>0</v>
      </c>
      <c r="AH25" s="42" t="n">
        <f aca="false">IF(AH$7="Long",IF(AH$6="Put",MAX(AH$4-$A25,0),MAX($A25-AH$4,0))*AH$5,IF(AH$6="Put",MIN($A25-AH$4,0),MIN(AH$4-$A25,0))*AH$5)</f>
        <v>0</v>
      </c>
      <c r="AI25" s="42" t="n">
        <f aca="false">IF(AI$7="Long",IF(AI$6="Put",MAX(AI$4-$A25,0),MAX($A25-AI$4,0))*AI$5,IF(AI$6="Put",MIN($A25-AI$4,0),MIN(AI$4-$A25,0))*AI$5)</f>
        <v>0</v>
      </c>
      <c r="AJ25" s="42" t="n">
        <f aca="false">IF(AJ$7="Long",IF(AJ$6="Put",MAX(AJ$4-$A25,0),MAX($A25-AJ$4,0))*AJ$5,IF(AJ$6="Put",MIN($A25-AJ$4,0),MIN(AJ$4-$A25,0))*AJ$5)</f>
        <v>0</v>
      </c>
      <c r="AK25" s="42" t="n">
        <f aca="false">IF(AK$7="Long",IF(AK$6="Put",MAX(AK$4-$A25,0),MAX($A25-AK$4,0))*AK$5,IF(AK$6="Put",MIN($A25-AK$4,0),MIN(AK$4-$A25,0))*AK$5)</f>
        <v>0</v>
      </c>
    </row>
    <row r="26" customFormat="false" ht="12.75" hidden="false" customHeight="false" outlineLevel="0" collapsed="false">
      <c r="A26" s="43" t="n">
        <v>2.5</v>
      </c>
      <c r="B26" s="44" t="n">
        <f aca="false">+A26*0.08</f>
        <v>0.2</v>
      </c>
      <c r="C26" s="38" t="n">
        <f aca="false">+A26+B26</f>
        <v>2.7</v>
      </c>
      <c r="D26" s="39"/>
      <c r="E26" s="40" t="n">
        <f aca="false">+E25</f>
        <v>5</v>
      </c>
      <c r="F26" s="38" t="n">
        <f aca="false">+B26+E26</f>
        <v>5.2</v>
      </c>
      <c r="G26" s="38"/>
      <c r="H26" s="38" t="n">
        <f aca="false">+F26-C26</f>
        <v>2.5</v>
      </c>
      <c r="J26" s="45" t="n">
        <f aca="false">SUM(M26:X26,Z26:AK26)</f>
        <v>0.2</v>
      </c>
      <c r="M26" s="42" t="n">
        <f aca="false">IF(M$7="Long",IF(M$6="Call",IF($A26&gt;M$4,1,0),IF(M$4&gt;$A26,1,0))*M$5,IF(M$6="Call",IF(M$4&lt;=$A26,-1,0),IF($A26&lt;=M$4,-1,0))*M$5)</f>
        <v>0</v>
      </c>
      <c r="N26" s="42" t="n">
        <f aca="false">IF(N$7="Long",IF(N$6="Call",IF($A26&gt;N$4,1,0),IF(N$4&gt;$A26,1,0))*N$5,IF(N$6="Call",IF(N$4&lt;=$A26,-1,0),IF($A26&lt;=N$4,-1,0))*N$5)</f>
        <v>0</v>
      </c>
      <c r="O26" s="42" t="n">
        <f aca="false">IF(O$7="Long",IF(O$6="Call",IF($A26&gt;O$4,1,0),IF(O$4&gt;$A26,1,0))*O$5,IF(O$6="Call",IF(O$4&lt;=$A26,-1,0),IF($A26&lt;=O$4,-1,0))*O$5)</f>
        <v>0</v>
      </c>
      <c r="P26" s="42" t="n">
        <f aca="false">IF(P$7="Long",IF(P$6="Call",IF($A26&gt;P$4,1,0),IF(P$4&gt;$A26,1,0))*P$5,IF(P$6="Call",IF(P$4&lt;=$A26,-1,0),IF($A26&lt;=P$4,-1,0))*P$5)</f>
        <v>0.055</v>
      </c>
      <c r="Q26" s="42" t="n">
        <f aca="false">IF(Q$7="Long",IF(Q$6="Call",IF($A26&gt;Q$4,1,0),IF(Q$4&gt;$A26,1,0))*Q$5,IF(Q$6="Call",IF(Q$4&lt;=$A26,-1,0),IF($A26&lt;=Q$4,-1,0))*Q$5)</f>
        <v>0.06</v>
      </c>
      <c r="R26" s="42" t="n">
        <f aca="false">IF(R$7="Long",IF(R$6="Call",IF($A26&gt;R$4,1,0),IF(R$4&gt;$A26,1,0))*R$5,IF(R$6="Call",IF(R$4&lt;=$A26,-1,0),IF($A26&lt;=R$4,-1,0))*R$5)</f>
        <v>0.065</v>
      </c>
      <c r="S26" s="42" t="n">
        <f aca="false">IF(S$7="Long",IF(S$6="Call",IF($A26&gt;S$4,1,0),IF(S$4&gt;$A26,1,0))*S$5,IF(S$6="Call",IF(S$4&lt;=$A26,-1,0),IF($A26&lt;=S$4,-1,0))*S$5)</f>
        <v>0.07</v>
      </c>
      <c r="T26" s="42" t="n">
        <f aca="false">IF(T$7="Long",IF(T$6="Call",IF($A26&gt;T$4,1,0),IF(T$4&gt;$A26,1,0))*T$5,IF(T$6="Call",IF(T$4&lt;=$A26,-1,0),IF($A26&lt;=T$4,-1,0))*T$5)</f>
        <v>0</v>
      </c>
      <c r="U26" s="42" t="n">
        <f aca="false">IF(U$7="Long",IF(U$6="Call",IF($A26&gt;U$4,1,0),IF(U$4&gt;$A26,1,0))*U$5,IF(U$6="Call",IF(U$4&lt;=$A26,-1,0),IF($A26&lt;=U$4,-1,0))*U$5)</f>
        <v>0</v>
      </c>
      <c r="V26" s="42" t="n">
        <f aca="false">IF(V$7="Long",IF(V$6="Call",IF($A26&gt;V$4,1,0),IF(V$4&gt;$A26,1,0))*V$5,IF(V$6="Call",IF(V$4&lt;=$A26,-1,0),IF($A26&lt;=V$4,-1,0))*V$5)</f>
        <v>0</v>
      </c>
      <c r="W26" s="42" t="n">
        <f aca="false">IF(W$7="Long",IF(W$6="Call",IF($A26&gt;W$4,1,0),IF(W$4&gt;$A26,1,0))*W$5,IF(W$6="Call",IF(W$4&lt;=$A26,-1,0),IF($A26&lt;=W$4,-1,0))*W$5)</f>
        <v>0</v>
      </c>
      <c r="X26" s="42" t="n">
        <f aca="false">IF(X$7="Long",IF(X$6="Call",IF($A26&gt;X$4,1,0),IF(X$4&gt;$A26,1,0))*X$5,IF(X$6="Call",IF(X$4&lt;=$A26,-1,0),IF($A26&lt;=X$4,-1,0))*X$5)</f>
        <v>0</v>
      </c>
      <c r="Z26" s="42" t="n">
        <f aca="false">IF(Z$7="Long",IF(Z$6="Put",MAX(Z$4-$A26,0),MAX($A26-Z$4,0))*Z$5,IF(Z$6="Put",MIN($A26-Z$4,0),MIN(Z$4-$A26,0))*Z$5)</f>
        <v>0</v>
      </c>
      <c r="AA26" s="42" t="n">
        <f aca="false">IF(AA$7="Long",IF(AA$6="Put",MAX(AA$4-$A26,0),MAX($A26-AA$4,0))*AA$5,IF(AA$6="Put",MIN($A26-AA$4,0),MIN(AA$4-$A26,0))*AA$5)</f>
        <v>0</v>
      </c>
      <c r="AB26" s="42" t="n">
        <f aca="false">IF(AB$7="Long",IF(AB$6="Put",MAX(AB$4-$A26,0),MAX($A26-AB$4,0))*AB$5,IF(AB$6="Put",MIN($A26-AB$4,0),MIN(AB$4-$A26,0))*AB$5)</f>
        <v>0</v>
      </c>
      <c r="AC26" s="42" t="n">
        <f aca="false">IF(AC$7="Long",IF(AC$6="Put",MAX(AC$4-$A26,0),MAX($A26-AC$4,0))*AC$5,IF(AC$6="Put",MIN($A26-AC$4,0),MIN(AC$4-$A26,0))*AC$5)</f>
        <v>-0.005</v>
      </c>
      <c r="AD26" s="42" t="n">
        <f aca="false">IF(AD$7="Long",IF(AD$6="Put",MAX(AD$4-$A26,0),MAX($A26-AD$4,0))*AD$5,IF(AD$6="Put",MIN($A26-AD$4,0),MIN(AD$4-$A26,0))*AD$5)</f>
        <v>-0.01</v>
      </c>
      <c r="AE26" s="42" t="n">
        <f aca="false">IF(AE$7="Long",IF(AE$6="Put",MAX(AE$4-$A26,0),MAX($A26-AE$4,0))*AE$5,IF(AE$6="Put",MIN($A26-AE$4,0),MIN(AE$4-$A26,0))*AE$5)</f>
        <v>-0.015</v>
      </c>
      <c r="AF26" s="42" t="n">
        <f aca="false">IF(AF$7="Long",IF(AF$6="Put",MAX(AF$4-$A26,0),MAX($A26-AF$4,0))*AF$5,IF(AF$6="Put",MIN($A26-AF$4,0),MIN(AF$4-$A26,0))*AF$5)</f>
        <v>-0.02</v>
      </c>
      <c r="AG26" s="42" t="n">
        <f aca="false">IF(AG$7="Long",IF(AG$6="Put",MAX(AG$4-$A26,0),MAX($A26-AG$4,0))*AG$5,IF(AG$6="Put",MIN($A26-AG$4,0),MIN(AG$4-$A26,0))*AG$5)</f>
        <v>0</v>
      </c>
      <c r="AH26" s="42" t="n">
        <f aca="false">IF(AH$7="Long",IF(AH$6="Put",MAX(AH$4-$A26,0),MAX($A26-AH$4,0))*AH$5,IF(AH$6="Put",MIN($A26-AH$4,0),MIN(AH$4-$A26,0))*AH$5)</f>
        <v>0</v>
      </c>
      <c r="AI26" s="42" t="n">
        <f aca="false">IF(AI$7="Long",IF(AI$6="Put",MAX(AI$4-$A26,0),MAX($A26-AI$4,0))*AI$5,IF(AI$6="Put",MIN($A26-AI$4,0),MIN(AI$4-$A26,0))*AI$5)</f>
        <v>0</v>
      </c>
      <c r="AJ26" s="42" t="n">
        <f aca="false">IF(AJ$7="Long",IF(AJ$6="Put",MAX(AJ$4-$A26,0),MAX($A26-AJ$4,0))*AJ$5,IF(AJ$6="Put",MIN($A26-AJ$4,0),MIN(AJ$4-$A26,0))*AJ$5)</f>
        <v>0</v>
      </c>
      <c r="AK26" s="42" t="n">
        <f aca="false">IF(AK$7="Long",IF(AK$6="Put",MAX(AK$4-$A26,0),MAX($A26-AK$4,0))*AK$5,IF(AK$6="Put",MIN($A26-AK$4,0),MIN(AK$4-$A26,0))*AK$5)</f>
        <v>0</v>
      </c>
    </row>
    <row r="27" customFormat="false" ht="12.75" hidden="false" customHeight="false" outlineLevel="0" collapsed="false">
      <c r="A27" s="43" t="n">
        <v>2.55</v>
      </c>
      <c r="B27" s="44" t="n">
        <f aca="false">+A27*0.08</f>
        <v>0.204</v>
      </c>
      <c r="C27" s="38" t="n">
        <f aca="false">+A27+B27</f>
        <v>2.754</v>
      </c>
      <c r="D27" s="39"/>
      <c r="E27" s="40" t="n">
        <f aca="false">+E26</f>
        <v>5</v>
      </c>
      <c r="F27" s="38" t="n">
        <f aca="false">+B27+E27</f>
        <v>5.204</v>
      </c>
      <c r="G27" s="38"/>
      <c r="H27" s="38" t="n">
        <f aca="false">+F27-C27</f>
        <v>2.45</v>
      </c>
      <c r="J27" s="45" t="n">
        <f aca="false">SUM(M27:X27,Z27:AK27)</f>
        <v>0.204</v>
      </c>
      <c r="M27" s="42" t="n">
        <f aca="false">IF(M$7="Long",IF(M$6="Call",IF($A27&gt;M$4,1,0),IF(M$4&gt;$A27,1,0))*M$5,IF(M$6="Call",IF(M$4&lt;=$A27,-1,0),IF($A27&lt;=M$4,-1,0))*M$5)</f>
        <v>0</v>
      </c>
      <c r="N27" s="42" t="n">
        <f aca="false">IF(N$7="Long",IF(N$6="Call",IF($A27&gt;N$4,1,0),IF(N$4&gt;$A27,1,0))*N$5,IF(N$6="Call",IF(N$4&lt;=$A27,-1,0),IF($A27&lt;=N$4,-1,0))*N$5)</f>
        <v>0</v>
      </c>
      <c r="O27" s="42" t="n">
        <f aca="false">IF(O$7="Long",IF(O$6="Call",IF($A27&gt;O$4,1,0),IF(O$4&gt;$A27,1,0))*O$5,IF(O$6="Call",IF(O$4&lt;=$A27,-1,0),IF($A27&lt;=O$4,-1,0))*O$5)</f>
        <v>0</v>
      </c>
      <c r="P27" s="42" t="n">
        <f aca="false">IF(P$7="Long",IF(P$6="Call",IF($A27&gt;P$4,1,0),IF(P$4&gt;$A27,1,0))*P$5,IF(P$6="Call",IF(P$4&lt;=$A27,-1,0),IF($A27&lt;=P$4,-1,0))*P$5)</f>
        <v>0.055</v>
      </c>
      <c r="Q27" s="42" t="n">
        <f aca="false">IF(Q$7="Long",IF(Q$6="Call",IF($A27&gt;Q$4,1,0),IF(Q$4&gt;$A27,1,0))*Q$5,IF(Q$6="Call",IF(Q$4&lt;=$A27,-1,0),IF($A27&lt;=Q$4,-1,0))*Q$5)</f>
        <v>0.06</v>
      </c>
      <c r="R27" s="42" t="n">
        <f aca="false">IF(R$7="Long",IF(R$6="Call",IF($A27&gt;R$4,1,0),IF(R$4&gt;$A27,1,0))*R$5,IF(R$6="Call",IF(R$4&lt;=$A27,-1,0),IF($A27&lt;=R$4,-1,0))*R$5)</f>
        <v>0.065</v>
      </c>
      <c r="S27" s="42" t="n">
        <f aca="false">IF(S$7="Long",IF(S$6="Call",IF($A27&gt;S$4,1,0),IF(S$4&gt;$A27,1,0))*S$5,IF(S$6="Call",IF(S$4&lt;=$A27,-1,0),IF($A27&lt;=S$4,-1,0))*S$5)</f>
        <v>0.07</v>
      </c>
      <c r="T27" s="42" t="n">
        <f aca="false">IF(T$7="Long",IF(T$6="Call",IF($A27&gt;T$4,1,0),IF(T$4&gt;$A27,1,0))*T$5,IF(T$6="Call",IF(T$4&lt;=$A27,-1,0),IF($A27&lt;=T$4,-1,0))*T$5)</f>
        <v>0</v>
      </c>
      <c r="U27" s="42" t="n">
        <f aca="false">IF(U$7="Long",IF(U$6="Call",IF($A27&gt;U$4,1,0),IF(U$4&gt;$A27,1,0))*U$5,IF(U$6="Call",IF(U$4&lt;=$A27,-1,0),IF($A27&lt;=U$4,-1,0))*U$5)</f>
        <v>0</v>
      </c>
      <c r="V27" s="42" t="n">
        <f aca="false">IF(V$7="Long",IF(V$6="Call",IF($A27&gt;V$4,1,0),IF(V$4&gt;$A27,1,0))*V$5,IF(V$6="Call",IF(V$4&lt;=$A27,-1,0),IF($A27&lt;=V$4,-1,0))*V$5)</f>
        <v>0</v>
      </c>
      <c r="W27" s="42" t="n">
        <f aca="false">IF(W$7="Long",IF(W$6="Call",IF($A27&gt;W$4,1,0),IF(W$4&gt;$A27,1,0))*W$5,IF(W$6="Call",IF(W$4&lt;=$A27,-1,0),IF($A27&lt;=W$4,-1,0))*W$5)</f>
        <v>0</v>
      </c>
      <c r="X27" s="42" t="n">
        <f aca="false">IF(X$7="Long",IF(X$6="Call",IF($A27&gt;X$4,1,0),IF(X$4&gt;$A27,1,0))*X$5,IF(X$6="Call",IF(X$4&lt;=$A27,-1,0),IF($A27&lt;=X$4,-1,0))*X$5)</f>
        <v>0</v>
      </c>
      <c r="Z27" s="42" t="n">
        <f aca="false">IF(Z$7="Long",IF(Z$6="Put",MAX(Z$4-$A27,0),MAX($A27-Z$4,0))*Z$5,IF(Z$6="Put",MIN($A27-Z$4,0),MIN(Z$4-$A27,0))*Z$5)</f>
        <v>0</v>
      </c>
      <c r="AA27" s="42" t="n">
        <f aca="false">IF(AA$7="Long",IF(AA$6="Put",MAX(AA$4-$A27,0),MAX($A27-AA$4,0))*AA$5,IF(AA$6="Put",MIN($A27-AA$4,0),MIN(AA$4-$A27,0))*AA$5)</f>
        <v>0</v>
      </c>
      <c r="AB27" s="42" t="n">
        <f aca="false">IF(AB$7="Long",IF(AB$6="Put",MAX(AB$4-$A27,0),MAX($A27-AB$4,0))*AB$5,IF(AB$6="Put",MIN($A27-AB$4,0),MIN(AB$4-$A27,0))*AB$5)</f>
        <v>0</v>
      </c>
      <c r="AC27" s="42" t="n">
        <f aca="false">IF(AC$7="Long",IF(AC$6="Put",MAX(AC$4-$A27,0),MAX($A27-AC$4,0))*AC$5,IF(AC$6="Put",MIN($A27-AC$4,0),MIN(AC$4-$A27,0))*AC$5)</f>
        <v>-0.004</v>
      </c>
      <c r="AD27" s="42" t="n">
        <f aca="false">IF(AD$7="Long",IF(AD$6="Put",MAX(AD$4-$A27,0),MAX($A27-AD$4,0))*AD$5,IF(AD$6="Put",MIN($A27-AD$4,0),MIN(AD$4-$A27,0))*AD$5)</f>
        <v>-0.00900000000000001</v>
      </c>
      <c r="AE27" s="42" t="n">
        <f aca="false">IF(AE$7="Long",IF(AE$6="Put",MAX(AE$4-$A27,0),MAX($A27-AE$4,0))*AE$5,IF(AE$6="Put",MIN($A27-AE$4,0),MIN(AE$4-$A27,0))*AE$5)</f>
        <v>-0.014</v>
      </c>
      <c r="AF27" s="42" t="n">
        <f aca="false">IF(AF$7="Long",IF(AF$6="Put",MAX(AF$4-$A27,0),MAX($A27-AF$4,0))*AF$5,IF(AF$6="Put",MIN($A27-AF$4,0),MIN(AF$4-$A27,0))*AF$5)</f>
        <v>-0.019</v>
      </c>
      <c r="AG27" s="42" t="n">
        <f aca="false">IF(AG$7="Long",IF(AG$6="Put",MAX(AG$4-$A27,0),MAX($A27-AG$4,0))*AG$5,IF(AG$6="Put",MIN($A27-AG$4,0),MIN(AG$4-$A27,0))*AG$5)</f>
        <v>0</v>
      </c>
      <c r="AH27" s="42" t="n">
        <f aca="false">IF(AH$7="Long",IF(AH$6="Put",MAX(AH$4-$A27,0),MAX($A27-AH$4,0))*AH$5,IF(AH$6="Put",MIN($A27-AH$4,0),MIN(AH$4-$A27,0))*AH$5)</f>
        <v>0</v>
      </c>
      <c r="AI27" s="42" t="n">
        <f aca="false">IF(AI$7="Long",IF(AI$6="Put",MAX(AI$4-$A27,0),MAX($A27-AI$4,0))*AI$5,IF(AI$6="Put",MIN($A27-AI$4,0),MIN(AI$4-$A27,0))*AI$5)</f>
        <v>0</v>
      </c>
      <c r="AJ27" s="42" t="n">
        <f aca="false">IF(AJ$7="Long",IF(AJ$6="Put",MAX(AJ$4-$A27,0),MAX($A27-AJ$4,0))*AJ$5,IF(AJ$6="Put",MIN($A27-AJ$4,0),MIN(AJ$4-$A27,0))*AJ$5)</f>
        <v>0</v>
      </c>
      <c r="AK27" s="42" t="n">
        <f aca="false">IF(AK$7="Long",IF(AK$6="Put",MAX(AK$4-$A27,0),MAX($A27-AK$4,0))*AK$5,IF(AK$6="Put",MIN($A27-AK$4,0),MIN(AK$4-$A27,0))*AK$5)</f>
        <v>0</v>
      </c>
    </row>
    <row r="28" customFormat="false" ht="12.75" hidden="false" customHeight="false" outlineLevel="0" collapsed="false">
      <c r="A28" s="43" t="n">
        <v>2.6</v>
      </c>
      <c r="B28" s="44" t="n">
        <f aca="false">+A28*0.08</f>
        <v>0.208</v>
      </c>
      <c r="C28" s="38" t="n">
        <f aca="false">+A28+B28</f>
        <v>2.808</v>
      </c>
      <c r="D28" s="39"/>
      <c r="E28" s="40" t="n">
        <f aca="false">+E27</f>
        <v>5</v>
      </c>
      <c r="F28" s="38" t="n">
        <f aca="false">+B28+E28</f>
        <v>5.208</v>
      </c>
      <c r="G28" s="38"/>
      <c r="H28" s="38" t="n">
        <f aca="false">+F28-C28</f>
        <v>2.4</v>
      </c>
      <c r="J28" s="45" t="n">
        <f aca="false">SUM(M28:X28,Z28:AK28)</f>
        <v>0.208</v>
      </c>
      <c r="M28" s="42" t="n">
        <f aca="false">IF(M$7="Long",IF(M$6="Call",IF($A28&gt;M$4,1,0),IF(M$4&gt;$A28,1,0))*M$5,IF(M$6="Call",IF(M$4&lt;=$A28,-1,0),IF($A28&lt;=M$4,-1,0))*M$5)</f>
        <v>0</v>
      </c>
      <c r="N28" s="42" t="n">
        <f aca="false">IF(N$7="Long",IF(N$6="Call",IF($A28&gt;N$4,1,0),IF(N$4&gt;$A28,1,0))*N$5,IF(N$6="Call",IF(N$4&lt;=$A28,-1,0),IF($A28&lt;=N$4,-1,0))*N$5)</f>
        <v>0</v>
      </c>
      <c r="O28" s="42" t="n">
        <f aca="false">IF(O$7="Long",IF(O$6="Call",IF($A28&gt;O$4,1,0),IF(O$4&gt;$A28,1,0))*O$5,IF(O$6="Call",IF(O$4&lt;=$A28,-1,0),IF($A28&lt;=O$4,-1,0))*O$5)</f>
        <v>0</v>
      </c>
      <c r="P28" s="42" t="n">
        <f aca="false">IF(P$7="Long",IF(P$6="Call",IF($A28&gt;P$4,1,0),IF(P$4&gt;$A28,1,0))*P$5,IF(P$6="Call",IF(P$4&lt;=$A28,-1,0),IF($A28&lt;=P$4,-1,0))*P$5)</f>
        <v>0.055</v>
      </c>
      <c r="Q28" s="42" t="n">
        <f aca="false">IF(Q$7="Long",IF(Q$6="Call",IF($A28&gt;Q$4,1,0),IF(Q$4&gt;$A28,1,0))*Q$5,IF(Q$6="Call",IF(Q$4&lt;=$A28,-1,0),IF($A28&lt;=Q$4,-1,0))*Q$5)</f>
        <v>0.06</v>
      </c>
      <c r="R28" s="42" t="n">
        <f aca="false">IF(R$7="Long",IF(R$6="Call",IF($A28&gt;R$4,1,0),IF(R$4&gt;$A28,1,0))*R$5,IF(R$6="Call",IF(R$4&lt;=$A28,-1,0),IF($A28&lt;=R$4,-1,0))*R$5)</f>
        <v>0.065</v>
      </c>
      <c r="S28" s="42" t="n">
        <f aca="false">IF(S$7="Long",IF(S$6="Call",IF($A28&gt;S$4,1,0),IF(S$4&gt;$A28,1,0))*S$5,IF(S$6="Call",IF(S$4&lt;=$A28,-1,0),IF($A28&lt;=S$4,-1,0))*S$5)</f>
        <v>0.07</v>
      </c>
      <c r="T28" s="42" t="n">
        <f aca="false">IF(T$7="Long",IF(T$6="Call",IF($A28&gt;T$4,1,0),IF(T$4&gt;$A28,1,0))*T$5,IF(T$6="Call",IF(T$4&lt;=$A28,-1,0),IF($A28&lt;=T$4,-1,0))*T$5)</f>
        <v>0</v>
      </c>
      <c r="U28" s="42" t="n">
        <f aca="false">IF(U$7="Long",IF(U$6="Call",IF($A28&gt;U$4,1,0),IF(U$4&gt;$A28,1,0))*U$5,IF(U$6="Call",IF(U$4&lt;=$A28,-1,0),IF($A28&lt;=U$4,-1,0))*U$5)</f>
        <v>0</v>
      </c>
      <c r="V28" s="42" t="n">
        <f aca="false">IF(V$7="Long",IF(V$6="Call",IF($A28&gt;V$4,1,0),IF(V$4&gt;$A28,1,0))*V$5,IF(V$6="Call",IF(V$4&lt;=$A28,-1,0),IF($A28&lt;=V$4,-1,0))*V$5)</f>
        <v>0</v>
      </c>
      <c r="W28" s="42" t="n">
        <f aca="false">IF(W$7="Long",IF(W$6="Call",IF($A28&gt;W$4,1,0),IF(W$4&gt;$A28,1,0))*W$5,IF(W$6="Call",IF(W$4&lt;=$A28,-1,0),IF($A28&lt;=W$4,-1,0))*W$5)</f>
        <v>0</v>
      </c>
      <c r="X28" s="42" t="n">
        <f aca="false">IF(X$7="Long",IF(X$6="Call",IF($A28&gt;X$4,1,0),IF(X$4&gt;$A28,1,0))*X$5,IF(X$6="Call",IF(X$4&lt;=$A28,-1,0),IF($A28&lt;=X$4,-1,0))*X$5)</f>
        <v>0</v>
      </c>
      <c r="Z28" s="42" t="n">
        <f aca="false">IF(Z$7="Long",IF(Z$6="Put",MAX(Z$4-$A28,0),MAX($A28-Z$4,0))*Z$5,IF(Z$6="Put",MIN($A28-Z$4,0),MIN(Z$4-$A28,0))*Z$5)</f>
        <v>0</v>
      </c>
      <c r="AA28" s="42" t="n">
        <f aca="false">IF(AA$7="Long",IF(AA$6="Put",MAX(AA$4-$A28,0),MAX($A28-AA$4,0))*AA$5,IF(AA$6="Put",MIN($A28-AA$4,0),MIN(AA$4-$A28,0))*AA$5)</f>
        <v>0</v>
      </c>
      <c r="AB28" s="42" t="n">
        <f aca="false">IF(AB$7="Long",IF(AB$6="Put",MAX(AB$4-$A28,0),MAX($A28-AB$4,0))*AB$5,IF(AB$6="Put",MIN($A28-AB$4,0),MIN(AB$4-$A28,0))*AB$5)</f>
        <v>0</v>
      </c>
      <c r="AC28" s="42" t="n">
        <f aca="false">IF(AC$7="Long",IF(AC$6="Put",MAX(AC$4-$A28,0),MAX($A28-AC$4,0))*AC$5,IF(AC$6="Put",MIN($A28-AC$4,0),MIN(AC$4-$A28,0))*AC$5)</f>
        <v>-0.003</v>
      </c>
      <c r="AD28" s="42" t="n">
        <f aca="false">IF(AD$7="Long",IF(AD$6="Put",MAX(AD$4-$A28,0),MAX($A28-AD$4,0))*AD$5,IF(AD$6="Put",MIN($A28-AD$4,0),MIN(AD$4-$A28,0))*AD$5)</f>
        <v>-0.008</v>
      </c>
      <c r="AE28" s="42" t="n">
        <f aca="false">IF(AE$7="Long",IF(AE$6="Put",MAX(AE$4-$A28,0),MAX($A28-AE$4,0))*AE$5,IF(AE$6="Put",MIN($A28-AE$4,0),MIN(AE$4-$A28,0))*AE$5)</f>
        <v>-0.013</v>
      </c>
      <c r="AF28" s="42" t="n">
        <f aca="false">IF(AF$7="Long",IF(AF$6="Put",MAX(AF$4-$A28,0),MAX($A28-AF$4,0))*AF$5,IF(AF$6="Put",MIN($A28-AF$4,0),MIN(AF$4-$A28,0))*AF$5)</f>
        <v>-0.018</v>
      </c>
      <c r="AG28" s="42" t="n">
        <f aca="false">IF(AG$7="Long",IF(AG$6="Put",MAX(AG$4-$A28,0),MAX($A28-AG$4,0))*AG$5,IF(AG$6="Put",MIN($A28-AG$4,0),MIN(AG$4-$A28,0))*AG$5)</f>
        <v>0</v>
      </c>
      <c r="AH28" s="42" t="n">
        <f aca="false">IF(AH$7="Long",IF(AH$6="Put",MAX(AH$4-$A28,0),MAX($A28-AH$4,0))*AH$5,IF(AH$6="Put",MIN($A28-AH$4,0),MIN(AH$4-$A28,0))*AH$5)</f>
        <v>0</v>
      </c>
      <c r="AI28" s="42" t="n">
        <f aca="false">IF(AI$7="Long",IF(AI$6="Put",MAX(AI$4-$A28,0),MAX($A28-AI$4,0))*AI$5,IF(AI$6="Put",MIN($A28-AI$4,0),MIN(AI$4-$A28,0))*AI$5)</f>
        <v>0</v>
      </c>
      <c r="AJ28" s="42" t="n">
        <f aca="false">IF(AJ$7="Long",IF(AJ$6="Put",MAX(AJ$4-$A28,0),MAX($A28-AJ$4,0))*AJ$5,IF(AJ$6="Put",MIN($A28-AJ$4,0),MIN(AJ$4-$A28,0))*AJ$5)</f>
        <v>0</v>
      </c>
      <c r="AK28" s="42" t="n">
        <f aca="false">IF(AK$7="Long",IF(AK$6="Put",MAX(AK$4-$A28,0),MAX($A28-AK$4,0))*AK$5,IF(AK$6="Put",MIN($A28-AK$4,0),MIN(AK$4-$A28,0))*AK$5)</f>
        <v>0</v>
      </c>
    </row>
    <row r="29" customFormat="false" ht="12.75" hidden="false" customHeight="false" outlineLevel="0" collapsed="false">
      <c r="A29" s="43" t="n">
        <v>2.65</v>
      </c>
      <c r="B29" s="44" t="n">
        <f aca="false">+A29*0.08</f>
        <v>0.212</v>
      </c>
      <c r="C29" s="38" t="n">
        <f aca="false">+A29+B29</f>
        <v>2.862</v>
      </c>
      <c r="D29" s="39"/>
      <c r="E29" s="40" t="n">
        <f aca="false">+E28</f>
        <v>5</v>
      </c>
      <c r="F29" s="38" t="n">
        <f aca="false">+B29+E29</f>
        <v>5.212</v>
      </c>
      <c r="G29" s="38"/>
      <c r="H29" s="38" t="n">
        <f aca="false">+F29-C29</f>
        <v>2.35</v>
      </c>
      <c r="J29" s="45" t="n">
        <f aca="false">SUM(M29:X29,Z29:AK29)</f>
        <v>0.212</v>
      </c>
      <c r="M29" s="42" t="n">
        <f aca="false">IF(M$7="Long",IF(M$6="Call",IF($A29&gt;M$4,1,0),IF(M$4&gt;$A29,1,0))*M$5,IF(M$6="Call",IF(M$4&lt;=$A29,-1,0),IF($A29&lt;=M$4,-1,0))*M$5)</f>
        <v>0</v>
      </c>
      <c r="N29" s="42" t="n">
        <f aca="false">IF(N$7="Long",IF(N$6="Call",IF($A29&gt;N$4,1,0),IF(N$4&gt;$A29,1,0))*N$5,IF(N$6="Call",IF(N$4&lt;=$A29,-1,0),IF($A29&lt;=N$4,-1,0))*N$5)</f>
        <v>0</v>
      </c>
      <c r="O29" s="42" t="n">
        <f aca="false">IF(O$7="Long",IF(O$6="Call",IF($A29&gt;O$4,1,0),IF(O$4&gt;$A29,1,0))*O$5,IF(O$6="Call",IF(O$4&lt;=$A29,-1,0),IF($A29&lt;=O$4,-1,0))*O$5)</f>
        <v>0</v>
      </c>
      <c r="P29" s="42" t="n">
        <f aca="false">IF(P$7="Long",IF(P$6="Call",IF($A29&gt;P$4,1,0),IF(P$4&gt;$A29,1,0))*P$5,IF(P$6="Call",IF(P$4&lt;=$A29,-1,0),IF($A29&lt;=P$4,-1,0))*P$5)</f>
        <v>0.055</v>
      </c>
      <c r="Q29" s="42" t="n">
        <f aca="false">IF(Q$7="Long",IF(Q$6="Call",IF($A29&gt;Q$4,1,0),IF(Q$4&gt;$A29,1,0))*Q$5,IF(Q$6="Call",IF(Q$4&lt;=$A29,-1,0),IF($A29&lt;=Q$4,-1,0))*Q$5)</f>
        <v>0.06</v>
      </c>
      <c r="R29" s="42" t="n">
        <f aca="false">IF(R$7="Long",IF(R$6="Call",IF($A29&gt;R$4,1,0),IF(R$4&gt;$A29,1,0))*R$5,IF(R$6="Call",IF(R$4&lt;=$A29,-1,0),IF($A29&lt;=R$4,-1,0))*R$5)</f>
        <v>0.065</v>
      </c>
      <c r="S29" s="42" t="n">
        <f aca="false">IF(S$7="Long",IF(S$6="Call",IF($A29&gt;S$4,1,0),IF(S$4&gt;$A29,1,0))*S$5,IF(S$6="Call",IF(S$4&lt;=$A29,-1,0),IF($A29&lt;=S$4,-1,0))*S$5)</f>
        <v>0.07</v>
      </c>
      <c r="T29" s="42" t="n">
        <f aca="false">IF(T$7="Long",IF(T$6="Call",IF($A29&gt;T$4,1,0),IF(T$4&gt;$A29,1,0))*T$5,IF(T$6="Call",IF(T$4&lt;=$A29,-1,0),IF($A29&lt;=T$4,-1,0))*T$5)</f>
        <v>0</v>
      </c>
      <c r="U29" s="42" t="n">
        <f aca="false">IF(U$7="Long",IF(U$6="Call",IF($A29&gt;U$4,1,0),IF(U$4&gt;$A29,1,0))*U$5,IF(U$6="Call",IF(U$4&lt;=$A29,-1,0),IF($A29&lt;=U$4,-1,0))*U$5)</f>
        <v>0</v>
      </c>
      <c r="V29" s="42" t="n">
        <f aca="false">IF(V$7="Long",IF(V$6="Call",IF($A29&gt;V$4,1,0),IF(V$4&gt;$A29,1,0))*V$5,IF(V$6="Call",IF(V$4&lt;=$A29,-1,0),IF($A29&lt;=V$4,-1,0))*V$5)</f>
        <v>0</v>
      </c>
      <c r="W29" s="42" t="n">
        <f aca="false">IF(W$7="Long",IF(W$6="Call",IF($A29&gt;W$4,1,0),IF(W$4&gt;$A29,1,0))*W$5,IF(W$6="Call",IF(W$4&lt;=$A29,-1,0),IF($A29&lt;=W$4,-1,0))*W$5)</f>
        <v>0</v>
      </c>
      <c r="X29" s="42" t="n">
        <f aca="false">IF(X$7="Long",IF(X$6="Call",IF($A29&gt;X$4,1,0),IF(X$4&gt;$A29,1,0))*X$5,IF(X$6="Call",IF(X$4&lt;=$A29,-1,0),IF($A29&lt;=X$4,-1,0))*X$5)</f>
        <v>0</v>
      </c>
      <c r="Z29" s="42" t="n">
        <f aca="false">IF(Z$7="Long",IF(Z$6="Put",MAX(Z$4-$A29,0),MAX($A29-Z$4,0))*Z$5,IF(Z$6="Put",MIN($A29-Z$4,0),MIN(Z$4-$A29,0))*Z$5)</f>
        <v>0</v>
      </c>
      <c r="AA29" s="42" t="n">
        <f aca="false">IF(AA$7="Long",IF(AA$6="Put",MAX(AA$4-$A29,0),MAX($A29-AA$4,0))*AA$5,IF(AA$6="Put",MIN($A29-AA$4,0),MIN(AA$4-$A29,0))*AA$5)</f>
        <v>0</v>
      </c>
      <c r="AB29" s="42" t="n">
        <f aca="false">IF(AB$7="Long",IF(AB$6="Put",MAX(AB$4-$A29,0),MAX($A29-AB$4,0))*AB$5,IF(AB$6="Put",MIN($A29-AB$4,0),MIN(AB$4-$A29,0))*AB$5)</f>
        <v>0</v>
      </c>
      <c r="AC29" s="42" t="n">
        <f aca="false">IF(AC$7="Long",IF(AC$6="Put",MAX(AC$4-$A29,0),MAX($A29-AC$4,0))*AC$5,IF(AC$6="Put",MIN($A29-AC$4,0),MIN(AC$4-$A29,0))*AC$5)</f>
        <v>-0.002</v>
      </c>
      <c r="AD29" s="42" t="n">
        <f aca="false">IF(AD$7="Long",IF(AD$6="Put",MAX(AD$4-$A29,0),MAX($A29-AD$4,0))*AD$5,IF(AD$6="Put",MIN($A29-AD$4,0),MIN(AD$4-$A29,0))*AD$5)</f>
        <v>-0.007</v>
      </c>
      <c r="AE29" s="42" t="n">
        <f aca="false">IF(AE$7="Long",IF(AE$6="Put",MAX(AE$4-$A29,0),MAX($A29-AE$4,0))*AE$5,IF(AE$6="Put",MIN($A29-AE$4,0),MIN(AE$4-$A29,0))*AE$5)</f>
        <v>-0.012</v>
      </c>
      <c r="AF29" s="42" t="n">
        <f aca="false">IF(AF$7="Long",IF(AF$6="Put",MAX(AF$4-$A29,0),MAX($A29-AF$4,0))*AF$5,IF(AF$6="Put",MIN($A29-AF$4,0),MIN(AF$4-$A29,0))*AF$5)</f>
        <v>-0.017</v>
      </c>
      <c r="AG29" s="42" t="n">
        <f aca="false">IF(AG$7="Long",IF(AG$6="Put",MAX(AG$4-$A29,0),MAX($A29-AG$4,0))*AG$5,IF(AG$6="Put",MIN($A29-AG$4,0),MIN(AG$4-$A29,0))*AG$5)</f>
        <v>0</v>
      </c>
      <c r="AH29" s="42" t="n">
        <f aca="false">IF(AH$7="Long",IF(AH$6="Put",MAX(AH$4-$A29,0),MAX($A29-AH$4,0))*AH$5,IF(AH$6="Put",MIN($A29-AH$4,0),MIN(AH$4-$A29,0))*AH$5)</f>
        <v>0</v>
      </c>
      <c r="AI29" s="42" t="n">
        <f aca="false">IF(AI$7="Long",IF(AI$6="Put",MAX(AI$4-$A29,0),MAX($A29-AI$4,0))*AI$5,IF(AI$6="Put",MIN($A29-AI$4,0),MIN(AI$4-$A29,0))*AI$5)</f>
        <v>0</v>
      </c>
      <c r="AJ29" s="42" t="n">
        <f aca="false">IF(AJ$7="Long",IF(AJ$6="Put",MAX(AJ$4-$A29,0),MAX($A29-AJ$4,0))*AJ$5,IF(AJ$6="Put",MIN($A29-AJ$4,0),MIN(AJ$4-$A29,0))*AJ$5)</f>
        <v>0</v>
      </c>
      <c r="AK29" s="42" t="n">
        <f aca="false">IF(AK$7="Long",IF(AK$6="Put",MAX(AK$4-$A29,0),MAX($A29-AK$4,0))*AK$5,IF(AK$6="Put",MIN($A29-AK$4,0),MIN(AK$4-$A29,0))*AK$5)</f>
        <v>0</v>
      </c>
    </row>
    <row r="30" customFormat="false" ht="12.75" hidden="false" customHeight="false" outlineLevel="0" collapsed="false">
      <c r="A30" s="43" t="n">
        <v>2.7</v>
      </c>
      <c r="B30" s="44" t="n">
        <f aca="false">+A30*0.08</f>
        <v>0.216</v>
      </c>
      <c r="C30" s="38" t="n">
        <f aca="false">+A30+B30</f>
        <v>2.916</v>
      </c>
      <c r="D30" s="39"/>
      <c r="E30" s="40" t="n">
        <f aca="false">+E29</f>
        <v>5</v>
      </c>
      <c r="F30" s="38" t="n">
        <f aca="false">+B30+E30</f>
        <v>5.216</v>
      </c>
      <c r="G30" s="38"/>
      <c r="H30" s="38" t="n">
        <f aca="false">+F30-C30</f>
        <v>2.3</v>
      </c>
      <c r="J30" s="45" t="n">
        <f aca="false">SUM(M30:X30,Z30:AK30)</f>
        <v>0.216</v>
      </c>
      <c r="M30" s="42" t="n">
        <f aca="false">IF(M$7="Long",IF(M$6="Call",IF($A30&gt;M$4,1,0),IF(M$4&gt;$A30,1,0))*M$5,IF(M$6="Call",IF(M$4&lt;=$A30,-1,0),IF($A30&lt;=M$4,-1,0))*M$5)</f>
        <v>0</v>
      </c>
      <c r="N30" s="42" t="n">
        <f aca="false">IF(N$7="Long",IF(N$6="Call",IF($A30&gt;N$4,1,0),IF(N$4&gt;$A30,1,0))*N$5,IF(N$6="Call",IF(N$4&lt;=$A30,-1,0),IF($A30&lt;=N$4,-1,0))*N$5)</f>
        <v>0</v>
      </c>
      <c r="O30" s="42" t="n">
        <f aca="false">IF(O$7="Long",IF(O$6="Call",IF($A30&gt;O$4,1,0),IF(O$4&gt;$A30,1,0))*O$5,IF(O$6="Call",IF(O$4&lt;=$A30,-1,0),IF($A30&lt;=O$4,-1,0))*O$5)</f>
        <v>0</v>
      </c>
      <c r="P30" s="42" t="n">
        <f aca="false">IF(P$7="Long",IF(P$6="Call",IF($A30&gt;P$4,1,0),IF(P$4&gt;$A30,1,0))*P$5,IF(P$6="Call",IF(P$4&lt;=$A30,-1,0),IF($A30&lt;=P$4,-1,0))*P$5)</f>
        <v>0.055</v>
      </c>
      <c r="Q30" s="42" t="n">
        <f aca="false">IF(Q$7="Long",IF(Q$6="Call",IF($A30&gt;Q$4,1,0),IF(Q$4&gt;$A30,1,0))*Q$5,IF(Q$6="Call",IF(Q$4&lt;=$A30,-1,0),IF($A30&lt;=Q$4,-1,0))*Q$5)</f>
        <v>0.06</v>
      </c>
      <c r="R30" s="42" t="n">
        <f aca="false">IF(R$7="Long",IF(R$6="Call",IF($A30&gt;R$4,1,0),IF(R$4&gt;$A30,1,0))*R$5,IF(R$6="Call",IF(R$4&lt;=$A30,-1,0),IF($A30&lt;=R$4,-1,0))*R$5)</f>
        <v>0.065</v>
      </c>
      <c r="S30" s="42" t="n">
        <f aca="false">IF(S$7="Long",IF(S$6="Call",IF($A30&gt;S$4,1,0),IF(S$4&gt;$A30,1,0))*S$5,IF(S$6="Call",IF(S$4&lt;=$A30,-1,0),IF($A30&lt;=S$4,-1,0))*S$5)</f>
        <v>0.07</v>
      </c>
      <c r="T30" s="42" t="n">
        <f aca="false">IF(T$7="Long",IF(T$6="Call",IF($A30&gt;T$4,1,0),IF(T$4&gt;$A30,1,0))*T$5,IF(T$6="Call",IF(T$4&lt;=$A30,-1,0),IF($A30&lt;=T$4,-1,0))*T$5)</f>
        <v>0</v>
      </c>
      <c r="U30" s="42" t="n">
        <f aca="false">IF(U$7="Long",IF(U$6="Call",IF($A30&gt;U$4,1,0),IF(U$4&gt;$A30,1,0))*U$5,IF(U$6="Call",IF(U$4&lt;=$A30,-1,0),IF($A30&lt;=U$4,-1,0))*U$5)</f>
        <v>0</v>
      </c>
      <c r="V30" s="42" t="n">
        <f aca="false">IF(V$7="Long",IF(V$6="Call",IF($A30&gt;V$4,1,0),IF(V$4&gt;$A30,1,0))*V$5,IF(V$6="Call",IF(V$4&lt;=$A30,-1,0),IF($A30&lt;=V$4,-1,0))*V$5)</f>
        <v>0</v>
      </c>
      <c r="W30" s="42" t="n">
        <f aca="false">IF(W$7="Long",IF(W$6="Call",IF($A30&gt;W$4,1,0),IF(W$4&gt;$A30,1,0))*W$5,IF(W$6="Call",IF(W$4&lt;=$A30,-1,0),IF($A30&lt;=W$4,-1,0))*W$5)</f>
        <v>0</v>
      </c>
      <c r="X30" s="42" t="n">
        <f aca="false">IF(X$7="Long",IF(X$6="Call",IF($A30&gt;X$4,1,0),IF(X$4&gt;$A30,1,0))*X$5,IF(X$6="Call",IF(X$4&lt;=$A30,-1,0),IF($A30&lt;=X$4,-1,0))*X$5)</f>
        <v>0</v>
      </c>
      <c r="Z30" s="42" t="n">
        <f aca="false">IF(Z$7="Long",IF(Z$6="Put",MAX(Z$4-$A30,0),MAX($A30-Z$4,0))*Z$5,IF(Z$6="Put",MIN($A30-Z$4,0),MIN(Z$4-$A30,0))*Z$5)</f>
        <v>0</v>
      </c>
      <c r="AA30" s="42" t="n">
        <f aca="false">IF(AA$7="Long",IF(AA$6="Put",MAX(AA$4-$A30,0),MAX($A30-AA$4,0))*AA$5,IF(AA$6="Put",MIN($A30-AA$4,0),MIN(AA$4-$A30,0))*AA$5)</f>
        <v>0</v>
      </c>
      <c r="AB30" s="42" t="n">
        <f aca="false">IF(AB$7="Long",IF(AB$6="Put",MAX(AB$4-$A30,0),MAX($A30-AB$4,0))*AB$5,IF(AB$6="Put",MIN($A30-AB$4,0),MIN(AB$4-$A30,0))*AB$5)</f>
        <v>0</v>
      </c>
      <c r="AC30" s="42" t="n">
        <f aca="false">IF(AC$7="Long",IF(AC$6="Put",MAX(AC$4-$A30,0),MAX($A30-AC$4,0))*AC$5,IF(AC$6="Put",MIN($A30-AC$4,0),MIN(AC$4-$A30,0))*AC$5)</f>
        <v>-0.000999999999999997</v>
      </c>
      <c r="AD30" s="42" t="n">
        <f aca="false">IF(AD$7="Long",IF(AD$6="Put",MAX(AD$4-$A30,0),MAX($A30-AD$4,0))*AD$5,IF(AD$6="Put",MIN($A30-AD$4,0),MIN(AD$4-$A30,0))*AD$5)</f>
        <v>-0.006</v>
      </c>
      <c r="AE30" s="42" t="n">
        <f aca="false">IF(AE$7="Long",IF(AE$6="Put",MAX(AE$4-$A30,0),MAX($A30-AE$4,0))*AE$5,IF(AE$6="Put",MIN($A30-AE$4,0),MIN(AE$4-$A30,0))*AE$5)</f>
        <v>-0.011</v>
      </c>
      <c r="AF30" s="42" t="n">
        <f aca="false">IF(AF$7="Long",IF(AF$6="Put",MAX(AF$4-$A30,0),MAX($A30-AF$4,0))*AF$5,IF(AF$6="Put",MIN($A30-AF$4,0),MIN(AF$4-$A30,0))*AF$5)</f>
        <v>-0.016</v>
      </c>
      <c r="AG30" s="42" t="n">
        <f aca="false">IF(AG$7="Long",IF(AG$6="Put",MAX(AG$4-$A30,0),MAX($A30-AG$4,0))*AG$5,IF(AG$6="Put",MIN($A30-AG$4,0),MIN(AG$4-$A30,0))*AG$5)</f>
        <v>0</v>
      </c>
      <c r="AH30" s="42" t="n">
        <f aca="false">IF(AH$7="Long",IF(AH$6="Put",MAX(AH$4-$A30,0),MAX($A30-AH$4,0))*AH$5,IF(AH$6="Put",MIN($A30-AH$4,0),MIN(AH$4-$A30,0))*AH$5)</f>
        <v>0</v>
      </c>
      <c r="AI30" s="42" t="n">
        <f aca="false">IF(AI$7="Long",IF(AI$6="Put",MAX(AI$4-$A30,0),MAX($A30-AI$4,0))*AI$5,IF(AI$6="Put",MIN($A30-AI$4,0),MIN(AI$4-$A30,0))*AI$5)</f>
        <v>0</v>
      </c>
      <c r="AJ30" s="42" t="n">
        <f aca="false">IF(AJ$7="Long",IF(AJ$6="Put",MAX(AJ$4-$A30,0),MAX($A30-AJ$4,0))*AJ$5,IF(AJ$6="Put",MIN($A30-AJ$4,0),MIN(AJ$4-$A30,0))*AJ$5)</f>
        <v>0</v>
      </c>
      <c r="AK30" s="42" t="n">
        <f aca="false">IF(AK$7="Long",IF(AK$6="Put",MAX(AK$4-$A30,0),MAX($A30-AK$4,0))*AK$5,IF(AK$6="Put",MIN($A30-AK$4,0),MIN(AK$4-$A30,0))*AK$5)</f>
        <v>0</v>
      </c>
    </row>
    <row r="31" customFormat="false" ht="12.75" hidden="false" customHeight="false" outlineLevel="0" collapsed="false">
      <c r="A31" s="43" t="n">
        <v>2.75</v>
      </c>
      <c r="B31" s="44" t="n">
        <f aca="false">+A31*0.06</f>
        <v>0.165</v>
      </c>
      <c r="C31" s="38" t="n">
        <f aca="false">+A31+B31</f>
        <v>2.915</v>
      </c>
      <c r="D31" s="39"/>
      <c r="E31" s="40" t="n">
        <f aca="false">+E30</f>
        <v>5</v>
      </c>
      <c r="F31" s="38" t="n">
        <f aca="false">+B31+E31</f>
        <v>5.165</v>
      </c>
      <c r="G31" s="38"/>
      <c r="H31" s="38" t="n">
        <f aca="false">+F31-C31</f>
        <v>2.25</v>
      </c>
      <c r="J31" s="45" t="n">
        <f aca="false">SUM(M31:X31,Z31:AK31)</f>
        <v>0.165</v>
      </c>
      <c r="M31" s="42" t="n">
        <f aca="false">IF(M$7="Long",IF(M$6="Call",IF($A31&gt;M$4,1,0),IF(M$4&gt;$A31,1,0))*M$5,IF(M$6="Call",IF(M$4&lt;=$A31,-1,0),IF($A31&lt;=M$4,-1,0))*M$5)</f>
        <v>0</v>
      </c>
      <c r="N31" s="42" t="n">
        <f aca="false">IF(N$7="Long",IF(N$6="Call",IF($A31&gt;N$4,1,0),IF(N$4&gt;$A31,1,0))*N$5,IF(N$6="Call",IF(N$4&lt;=$A31,-1,0),IF($A31&lt;=N$4,-1,0))*N$5)</f>
        <v>0</v>
      </c>
      <c r="O31" s="42" t="n">
        <f aca="false">IF(O$7="Long",IF(O$6="Call",IF($A31&gt;O$4,1,0),IF(O$4&gt;$A31,1,0))*O$5,IF(O$6="Call",IF(O$4&lt;=$A31,-1,0),IF($A31&lt;=O$4,-1,0))*O$5)</f>
        <v>0</v>
      </c>
      <c r="P31" s="42" t="n">
        <f aca="false">IF(P$7="Long",IF(P$6="Call",IF($A31&gt;P$4,1,0),IF(P$4&gt;$A31,1,0))*P$5,IF(P$6="Call",IF(P$4&lt;=$A31,-1,0),IF($A31&lt;=P$4,-1,0))*P$5)</f>
        <v>0</v>
      </c>
      <c r="Q31" s="42" t="n">
        <f aca="false">IF(Q$7="Long",IF(Q$6="Call",IF($A31&gt;Q$4,1,0),IF(Q$4&gt;$A31,1,0))*Q$5,IF(Q$6="Call",IF(Q$4&lt;=$A31,-1,0),IF($A31&lt;=Q$4,-1,0))*Q$5)</f>
        <v>0.06</v>
      </c>
      <c r="R31" s="42" t="n">
        <f aca="false">IF(R$7="Long",IF(R$6="Call",IF($A31&gt;R$4,1,0),IF(R$4&gt;$A31,1,0))*R$5,IF(R$6="Call",IF(R$4&lt;=$A31,-1,0),IF($A31&lt;=R$4,-1,0))*R$5)</f>
        <v>0.065</v>
      </c>
      <c r="S31" s="42" t="n">
        <f aca="false">IF(S$7="Long",IF(S$6="Call",IF($A31&gt;S$4,1,0),IF(S$4&gt;$A31,1,0))*S$5,IF(S$6="Call",IF(S$4&lt;=$A31,-1,0),IF($A31&lt;=S$4,-1,0))*S$5)</f>
        <v>0.07</v>
      </c>
      <c r="T31" s="42" t="n">
        <f aca="false">IF(T$7="Long",IF(T$6="Call",IF($A31&gt;T$4,1,0),IF(T$4&gt;$A31,1,0))*T$5,IF(T$6="Call",IF(T$4&lt;=$A31,-1,0),IF($A31&lt;=T$4,-1,0))*T$5)</f>
        <v>0</v>
      </c>
      <c r="U31" s="42" t="n">
        <f aca="false">IF(U$7="Long",IF(U$6="Call",IF($A31&gt;U$4,1,0),IF(U$4&gt;$A31,1,0))*U$5,IF(U$6="Call",IF(U$4&lt;=$A31,-1,0),IF($A31&lt;=U$4,-1,0))*U$5)</f>
        <v>0</v>
      </c>
      <c r="V31" s="42" t="n">
        <f aca="false">IF(V$7="Long",IF(V$6="Call",IF($A31&gt;V$4,1,0),IF(V$4&gt;$A31,1,0))*V$5,IF(V$6="Call",IF(V$4&lt;=$A31,-1,0),IF($A31&lt;=V$4,-1,0))*V$5)</f>
        <v>0</v>
      </c>
      <c r="W31" s="42" t="n">
        <f aca="false">IF(W$7="Long",IF(W$6="Call",IF($A31&gt;W$4,1,0),IF(W$4&gt;$A31,1,0))*W$5,IF(W$6="Call",IF(W$4&lt;=$A31,-1,0),IF($A31&lt;=W$4,-1,0))*W$5)</f>
        <v>0</v>
      </c>
      <c r="X31" s="42" t="n">
        <f aca="false">IF(X$7="Long",IF(X$6="Call",IF($A31&gt;X$4,1,0),IF(X$4&gt;$A31,1,0))*X$5,IF(X$6="Call",IF(X$4&lt;=$A31,-1,0),IF($A31&lt;=X$4,-1,0))*X$5)</f>
        <v>0</v>
      </c>
      <c r="Z31" s="42" t="n">
        <f aca="false">IF(Z$7="Long",IF(Z$6="Put",MAX(Z$4-$A31,0),MAX($A31-Z$4,0))*Z$5,IF(Z$6="Put",MIN($A31-Z$4,0),MIN(Z$4-$A31,0))*Z$5)</f>
        <v>0</v>
      </c>
      <c r="AA31" s="42" t="n">
        <f aca="false">IF(AA$7="Long",IF(AA$6="Put",MAX(AA$4-$A31,0),MAX($A31-AA$4,0))*AA$5,IF(AA$6="Put",MIN($A31-AA$4,0),MIN(AA$4-$A31,0))*AA$5)</f>
        <v>0</v>
      </c>
      <c r="AB31" s="42" t="n">
        <f aca="false">IF(AB$7="Long",IF(AB$6="Put",MAX(AB$4-$A31,0),MAX($A31-AB$4,0))*AB$5,IF(AB$6="Put",MIN($A31-AB$4,0),MIN(AB$4-$A31,0))*AB$5)</f>
        <v>0</v>
      </c>
      <c r="AC31" s="42" t="n">
        <f aca="false">IF(AC$7="Long",IF(AC$6="Put",MAX(AC$4-$A31,0),MAX($A31-AC$4,0))*AC$5,IF(AC$6="Put",MIN($A31-AC$4,0),MIN(AC$4-$A31,0))*AC$5)</f>
        <v>0</v>
      </c>
      <c r="AD31" s="42" t="n">
        <f aca="false">IF(AD$7="Long",IF(AD$6="Put",MAX(AD$4-$A31,0),MAX($A31-AD$4,0))*AD$5,IF(AD$6="Put",MIN($A31-AD$4,0),MIN(AD$4-$A31,0))*AD$5)</f>
        <v>-0.005</v>
      </c>
      <c r="AE31" s="42" t="n">
        <f aca="false">IF(AE$7="Long",IF(AE$6="Put",MAX(AE$4-$A31,0),MAX($A31-AE$4,0))*AE$5,IF(AE$6="Put",MIN($A31-AE$4,0),MIN(AE$4-$A31,0))*AE$5)</f>
        <v>-0.01</v>
      </c>
      <c r="AF31" s="42" t="n">
        <f aca="false">IF(AF$7="Long",IF(AF$6="Put",MAX(AF$4-$A31,0),MAX($A31-AF$4,0))*AF$5,IF(AF$6="Put",MIN($A31-AF$4,0),MIN(AF$4-$A31,0))*AF$5)</f>
        <v>-0.015</v>
      </c>
      <c r="AG31" s="42" t="n">
        <f aca="false">IF(AG$7="Long",IF(AG$6="Put",MAX(AG$4-$A31,0),MAX($A31-AG$4,0))*AG$5,IF(AG$6="Put",MIN($A31-AG$4,0),MIN(AG$4-$A31,0))*AG$5)</f>
        <v>0</v>
      </c>
      <c r="AH31" s="42" t="n">
        <f aca="false">IF(AH$7="Long",IF(AH$6="Put",MAX(AH$4-$A31,0),MAX($A31-AH$4,0))*AH$5,IF(AH$6="Put",MIN($A31-AH$4,0),MIN(AH$4-$A31,0))*AH$5)</f>
        <v>0</v>
      </c>
      <c r="AI31" s="42" t="n">
        <f aca="false">IF(AI$7="Long",IF(AI$6="Put",MAX(AI$4-$A31,0),MAX($A31-AI$4,0))*AI$5,IF(AI$6="Put",MIN($A31-AI$4,0),MIN(AI$4-$A31,0))*AI$5)</f>
        <v>0</v>
      </c>
      <c r="AJ31" s="42" t="n">
        <f aca="false">IF(AJ$7="Long",IF(AJ$6="Put",MAX(AJ$4-$A31,0),MAX($A31-AJ$4,0))*AJ$5,IF(AJ$6="Put",MIN($A31-AJ$4,0),MIN(AJ$4-$A31,0))*AJ$5)</f>
        <v>0</v>
      </c>
      <c r="AK31" s="42" t="n">
        <f aca="false">IF(AK$7="Long",IF(AK$6="Put",MAX(AK$4-$A31,0),MAX($A31-AK$4,0))*AK$5,IF(AK$6="Put",MIN($A31-AK$4,0),MIN(AK$4-$A31,0))*AK$5)</f>
        <v>0</v>
      </c>
    </row>
    <row r="32" customFormat="false" ht="12.75" hidden="false" customHeight="false" outlineLevel="0" collapsed="false">
      <c r="A32" s="43" t="n">
        <v>2.8</v>
      </c>
      <c r="B32" s="44" t="n">
        <f aca="false">+A32*0.06</f>
        <v>0.168</v>
      </c>
      <c r="C32" s="38" t="n">
        <f aca="false">+A32+B32</f>
        <v>2.968</v>
      </c>
      <c r="D32" s="39"/>
      <c r="E32" s="40" t="n">
        <f aca="false">+E31</f>
        <v>5</v>
      </c>
      <c r="F32" s="38" t="n">
        <f aca="false">+B32+E32</f>
        <v>5.168</v>
      </c>
      <c r="G32" s="38"/>
      <c r="H32" s="38" t="n">
        <f aca="false">+F32-C32</f>
        <v>2.2</v>
      </c>
      <c r="J32" s="45" t="n">
        <f aca="false">SUM(M32:X32,Z32:AK32)</f>
        <v>0.168</v>
      </c>
      <c r="M32" s="42" t="n">
        <f aca="false">IF(M$7="Long",IF(M$6="Call",IF($A32&gt;M$4,1,0),IF(M$4&gt;$A32,1,0))*M$5,IF(M$6="Call",IF(M$4&lt;=$A32,-1,0),IF($A32&lt;=M$4,-1,0))*M$5)</f>
        <v>0</v>
      </c>
      <c r="N32" s="42" t="n">
        <f aca="false">IF(N$7="Long",IF(N$6="Call",IF($A32&gt;N$4,1,0),IF(N$4&gt;$A32,1,0))*N$5,IF(N$6="Call",IF(N$4&lt;=$A32,-1,0),IF($A32&lt;=N$4,-1,0))*N$5)</f>
        <v>0</v>
      </c>
      <c r="O32" s="42" t="n">
        <f aca="false">IF(O$7="Long",IF(O$6="Call",IF($A32&gt;O$4,1,0),IF(O$4&gt;$A32,1,0))*O$5,IF(O$6="Call",IF(O$4&lt;=$A32,-1,0),IF($A32&lt;=O$4,-1,0))*O$5)</f>
        <v>0</v>
      </c>
      <c r="P32" s="42" t="n">
        <f aca="false">IF(P$7="Long",IF(P$6="Call",IF($A32&gt;P$4,1,0),IF(P$4&gt;$A32,1,0))*P$5,IF(P$6="Call",IF(P$4&lt;=$A32,-1,0),IF($A32&lt;=P$4,-1,0))*P$5)</f>
        <v>0</v>
      </c>
      <c r="Q32" s="42" t="n">
        <f aca="false">IF(Q$7="Long",IF(Q$6="Call",IF($A32&gt;Q$4,1,0),IF(Q$4&gt;$A32,1,0))*Q$5,IF(Q$6="Call",IF(Q$4&lt;=$A32,-1,0),IF($A32&lt;=Q$4,-1,0))*Q$5)</f>
        <v>0.06</v>
      </c>
      <c r="R32" s="42" t="n">
        <f aca="false">IF(R$7="Long",IF(R$6="Call",IF($A32&gt;R$4,1,0),IF(R$4&gt;$A32,1,0))*R$5,IF(R$6="Call",IF(R$4&lt;=$A32,-1,0),IF($A32&lt;=R$4,-1,0))*R$5)</f>
        <v>0.065</v>
      </c>
      <c r="S32" s="42" t="n">
        <f aca="false">IF(S$7="Long",IF(S$6="Call",IF($A32&gt;S$4,1,0),IF(S$4&gt;$A32,1,0))*S$5,IF(S$6="Call",IF(S$4&lt;=$A32,-1,0),IF($A32&lt;=S$4,-1,0))*S$5)</f>
        <v>0.07</v>
      </c>
      <c r="T32" s="42" t="n">
        <f aca="false">IF(T$7="Long",IF(T$6="Call",IF($A32&gt;T$4,1,0),IF(T$4&gt;$A32,1,0))*T$5,IF(T$6="Call",IF(T$4&lt;=$A32,-1,0),IF($A32&lt;=T$4,-1,0))*T$5)</f>
        <v>0</v>
      </c>
      <c r="U32" s="42" t="n">
        <f aca="false">IF(U$7="Long",IF(U$6="Call",IF($A32&gt;U$4,1,0),IF(U$4&gt;$A32,1,0))*U$5,IF(U$6="Call",IF(U$4&lt;=$A32,-1,0),IF($A32&lt;=U$4,-1,0))*U$5)</f>
        <v>0</v>
      </c>
      <c r="V32" s="42" t="n">
        <f aca="false">IF(V$7="Long",IF(V$6="Call",IF($A32&gt;V$4,1,0),IF(V$4&gt;$A32,1,0))*V$5,IF(V$6="Call",IF(V$4&lt;=$A32,-1,0),IF($A32&lt;=V$4,-1,0))*V$5)</f>
        <v>0</v>
      </c>
      <c r="W32" s="42" t="n">
        <f aca="false">IF(W$7="Long",IF(W$6="Call",IF($A32&gt;W$4,1,0),IF(W$4&gt;$A32,1,0))*W$5,IF(W$6="Call",IF(W$4&lt;=$A32,-1,0),IF($A32&lt;=W$4,-1,0))*W$5)</f>
        <v>0</v>
      </c>
      <c r="X32" s="42" t="n">
        <f aca="false">IF(X$7="Long",IF(X$6="Call",IF($A32&gt;X$4,1,0),IF(X$4&gt;$A32,1,0))*X$5,IF(X$6="Call",IF(X$4&lt;=$A32,-1,0),IF($A32&lt;=X$4,-1,0))*X$5)</f>
        <v>0</v>
      </c>
      <c r="Z32" s="42" t="n">
        <f aca="false">IF(Z$7="Long",IF(Z$6="Put",MAX(Z$4-$A32,0),MAX($A32-Z$4,0))*Z$5,IF(Z$6="Put",MIN($A32-Z$4,0),MIN(Z$4-$A32,0))*Z$5)</f>
        <v>0</v>
      </c>
      <c r="AA32" s="42" t="n">
        <f aca="false">IF(AA$7="Long",IF(AA$6="Put",MAX(AA$4-$A32,0),MAX($A32-AA$4,0))*AA$5,IF(AA$6="Put",MIN($A32-AA$4,0),MIN(AA$4-$A32,0))*AA$5)</f>
        <v>0</v>
      </c>
      <c r="AB32" s="42" t="n">
        <f aca="false">IF(AB$7="Long",IF(AB$6="Put",MAX(AB$4-$A32,0),MAX($A32-AB$4,0))*AB$5,IF(AB$6="Put",MIN($A32-AB$4,0),MIN(AB$4-$A32,0))*AB$5)</f>
        <v>0</v>
      </c>
      <c r="AC32" s="42" t="n">
        <f aca="false">IF(AC$7="Long",IF(AC$6="Put",MAX(AC$4-$A32,0),MAX($A32-AC$4,0))*AC$5,IF(AC$6="Put",MIN($A32-AC$4,0),MIN(AC$4-$A32,0))*AC$5)</f>
        <v>0</v>
      </c>
      <c r="AD32" s="42" t="n">
        <f aca="false">IF(AD$7="Long",IF(AD$6="Put",MAX(AD$4-$A32,0),MAX($A32-AD$4,0))*AD$5,IF(AD$6="Put",MIN($A32-AD$4,0),MIN(AD$4-$A32,0))*AD$5)</f>
        <v>-0.004</v>
      </c>
      <c r="AE32" s="42" t="n">
        <f aca="false">IF(AE$7="Long",IF(AE$6="Put",MAX(AE$4-$A32,0),MAX($A32-AE$4,0))*AE$5,IF(AE$6="Put",MIN($A32-AE$4,0),MIN(AE$4-$A32,0))*AE$5)</f>
        <v>-0.00900000000000001</v>
      </c>
      <c r="AF32" s="42" t="n">
        <f aca="false">IF(AF$7="Long",IF(AF$6="Put",MAX(AF$4-$A32,0),MAX($A32-AF$4,0))*AF$5,IF(AF$6="Put",MIN($A32-AF$4,0),MIN(AF$4-$A32,0))*AF$5)</f>
        <v>-0.014</v>
      </c>
      <c r="AG32" s="42" t="n">
        <f aca="false">IF(AG$7="Long",IF(AG$6="Put",MAX(AG$4-$A32,0),MAX($A32-AG$4,0))*AG$5,IF(AG$6="Put",MIN($A32-AG$4,0),MIN(AG$4-$A32,0))*AG$5)</f>
        <v>0</v>
      </c>
      <c r="AH32" s="42" t="n">
        <f aca="false">IF(AH$7="Long",IF(AH$6="Put",MAX(AH$4-$A32,0),MAX($A32-AH$4,0))*AH$5,IF(AH$6="Put",MIN($A32-AH$4,0),MIN(AH$4-$A32,0))*AH$5)</f>
        <v>0</v>
      </c>
      <c r="AI32" s="42" t="n">
        <f aca="false">IF(AI$7="Long",IF(AI$6="Put",MAX(AI$4-$A32,0),MAX($A32-AI$4,0))*AI$5,IF(AI$6="Put",MIN($A32-AI$4,0),MIN(AI$4-$A32,0))*AI$5)</f>
        <v>0</v>
      </c>
      <c r="AJ32" s="42" t="n">
        <f aca="false">IF(AJ$7="Long",IF(AJ$6="Put",MAX(AJ$4-$A32,0),MAX($A32-AJ$4,0))*AJ$5,IF(AJ$6="Put",MIN($A32-AJ$4,0),MIN(AJ$4-$A32,0))*AJ$5)</f>
        <v>0</v>
      </c>
      <c r="AK32" s="42" t="n">
        <f aca="false">IF(AK$7="Long",IF(AK$6="Put",MAX(AK$4-$A32,0),MAX($A32-AK$4,0))*AK$5,IF(AK$6="Put",MIN($A32-AK$4,0),MIN(AK$4-$A32,0))*AK$5)</f>
        <v>0</v>
      </c>
    </row>
    <row r="33" customFormat="false" ht="12.75" hidden="false" customHeight="false" outlineLevel="0" collapsed="false">
      <c r="A33" s="43" t="n">
        <v>2.85</v>
      </c>
      <c r="B33" s="44" t="n">
        <f aca="false">+A33*0.06</f>
        <v>0.171</v>
      </c>
      <c r="C33" s="38" t="n">
        <f aca="false">+A33+B33</f>
        <v>3.021</v>
      </c>
      <c r="D33" s="39"/>
      <c r="E33" s="40" t="n">
        <f aca="false">+E32</f>
        <v>5</v>
      </c>
      <c r="F33" s="38" t="n">
        <f aca="false">+B33+E33</f>
        <v>5.171</v>
      </c>
      <c r="G33" s="38"/>
      <c r="H33" s="38" t="n">
        <f aca="false">+F33-C33</f>
        <v>2.15</v>
      </c>
      <c r="J33" s="45" t="n">
        <f aca="false">SUM(M33:X33,Z33:AK33)</f>
        <v>0.171</v>
      </c>
      <c r="M33" s="42" t="n">
        <f aca="false">IF(M$7="Long",IF(M$6="Call",IF($A33&gt;M$4,1,0),IF(M$4&gt;$A33,1,0))*M$5,IF(M$6="Call",IF(M$4&lt;=$A33,-1,0),IF($A33&lt;=M$4,-1,0))*M$5)</f>
        <v>0</v>
      </c>
      <c r="N33" s="42" t="n">
        <f aca="false">IF(N$7="Long",IF(N$6="Call",IF($A33&gt;N$4,1,0),IF(N$4&gt;$A33,1,0))*N$5,IF(N$6="Call",IF(N$4&lt;=$A33,-1,0),IF($A33&lt;=N$4,-1,0))*N$5)</f>
        <v>0</v>
      </c>
      <c r="O33" s="42" t="n">
        <f aca="false">IF(O$7="Long",IF(O$6="Call",IF($A33&gt;O$4,1,0),IF(O$4&gt;$A33,1,0))*O$5,IF(O$6="Call",IF(O$4&lt;=$A33,-1,0),IF($A33&lt;=O$4,-1,0))*O$5)</f>
        <v>0</v>
      </c>
      <c r="P33" s="42" t="n">
        <f aca="false">IF(P$7="Long",IF(P$6="Call",IF($A33&gt;P$4,1,0),IF(P$4&gt;$A33,1,0))*P$5,IF(P$6="Call",IF(P$4&lt;=$A33,-1,0),IF($A33&lt;=P$4,-1,0))*P$5)</f>
        <v>0</v>
      </c>
      <c r="Q33" s="42" t="n">
        <f aca="false">IF(Q$7="Long",IF(Q$6="Call",IF($A33&gt;Q$4,1,0),IF(Q$4&gt;$A33,1,0))*Q$5,IF(Q$6="Call",IF(Q$4&lt;=$A33,-1,0),IF($A33&lt;=Q$4,-1,0))*Q$5)</f>
        <v>0.06</v>
      </c>
      <c r="R33" s="42" t="n">
        <f aca="false">IF(R$7="Long",IF(R$6="Call",IF($A33&gt;R$4,1,0),IF(R$4&gt;$A33,1,0))*R$5,IF(R$6="Call",IF(R$4&lt;=$A33,-1,0),IF($A33&lt;=R$4,-1,0))*R$5)</f>
        <v>0.065</v>
      </c>
      <c r="S33" s="42" t="n">
        <f aca="false">IF(S$7="Long",IF(S$6="Call",IF($A33&gt;S$4,1,0),IF(S$4&gt;$A33,1,0))*S$5,IF(S$6="Call",IF(S$4&lt;=$A33,-1,0),IF($A33&lt;=S$4,-1,0))*S$5)</f>
        <v>0.07</v>
      </c>
      <c r="T33" s="42" t="n">
        <f aca="false">IF(T$7="Long",IF(T$6="Call",IF($A33&gt;T$4,1,0),IF(T$4&gt;$A33,1,0))*T$5,IF(T$6="Call",IF(T$4&lt;=$A33,-1,0),IF($A33&lt;=T$4,-1,0))*T$5)</f>
        <v>0</v>
      </c>
      <c r="U33" s="42" t="n">
        <f aca="false">IF(U$7="Long",IF(U$6="Call",IF($A33&gt;U$4,1,0),IF(U$4&gt;$A33,1,0))*U$5,IF(U$6="Call",IF(U$4&lt;=$A33,-1,0),IF($A33&lt;=U$4,-1,0))*U$5)</f>
        <v>0</v>
      </c>
      <c r="V33" s="42" t="n">
        <f aca="false">IF(V$7="Long",IF(V$6="Call",IF($A33&gt;V$4,1,0),IF(V$4&gt;$A33,1,0))*V$5,IF(V$6="Call",IF(V$4&lt;=$A33,-1,0),IF($A33&lt;=V$4,-1,0))*V$5)</f>
        <v>0</v>
      </c>
      <c r="W33" s="42" t="n">
        <f aca="false">IF(W$7="Long",IF(W$6="Call",IF($A33&gt;W$4,1,0),IF(W$4&gt;$A33,1,0))*W$5,IF(W$6="Call",IF(W$4&lt;=$A33,-1,0),IF($A33&lt;=W$4,-1,0))*W$5)</f>
        <v>0</v>
      </c>
      <c r="X33" s="42" t="n">
        <f aca="false">IF(X$7="Long",IF(X$6="Call",IF($A33&gt;X$4,1,0),IF(X$4&gt;$A33,1,0))*X$5,IF(X$6="Call",IF(X$4&lt;=$A33,-1,0),IF($A33&lt;=X$4,-1,0))*X$5)</f>
        <v>0</v>
      </c>
      <c r="Z33" s="42" t="n">
        <f aca="false">IF(Z$7="Long",IF(Z$6="Put",MAX(Z$4-$A33,0),MAX($A33-Z$4,0))*Z$5,IF(Z$6="Put",MIN($A33-Z$4,0),MIN(Z$4-$A33,0))*Z$5)</f>
        <v>0</v>
      </c>
      <c r="AA33" s="42" t="n">
        <f aca="false">IF(AA$7="Long",IF(AA$6="Put",MAX(AA$4-$A33,0),MAX($A33-AA$4,0))*AA$5,IF(AA$6="Put",MIN($A33-AA$4,0),MIN(AA$4-$A33,0))*AA$5)</f>
        <v>0</v>
      </c>
      <c r="AB33" s="42" t="n">
        <f aca="false">IF(AB$7="Long",IF(AB$6="Put",MAX(AB$4-$A33,0),MAX($A33-AB$4,0))*AB$5,IF(AB$6="Put",MIN($A33-AB$4,0),MIN(AB$4-$A33,0))*AB$5)</f>
        <v>0</v>
      </c>
      <c r="AC33" s="42" t="n">
        <f aca="false">IF(AC$7="Long",IF(AC$6="Put",MAX(AC$4-$A33,0),MAX($A33-AC$4,0))*AC$5,IF(AC$6="Put",MIN($A33-AC$4,0),MIN(AC$4-$A33,0))*AC$5)</f>
        <v>0</v>
      </c>
      <c r="AD33" s="42" t="n">
        <f aca="false">IF(AD$7="Long",IF(AD$6="Put",MAX(AD$4-$A33,0),MAX($A33-AD$4,0))*AD$5,IF(AD$6="Put",MIN($A33-AD$4,0),MIN(AD$4-$A33,0))*AD$5)</f>
        <v>-0.003</v>
      </c>
      <c r="AE33" s="42" t="n">
        <f aca="false">IF(AE$7="Long",IF(AE$6="Put",MAX(AE$4-$A33,0),MAX($A33-AE$4,0))*AE$5,IF(AE$6="Put",MIN($A33-AE$4,0),MIN(AE$4-$A33,0))*AE$5)</f>
        <v>-0.008</v>
      </c>
      <c r="AF33" s="42" t="n">
        <f aca="false">IF(AF$7="Long",IF(AF$6="Put",MAX(AF$4-$A33,0),MAX($A33-AF$4,0))*AF$5,IF(AF$6="Put",MIN($A33-AF$4,0),MIN(AF$4-$A33,0))*AF$5)</f>
        <v>-0.013</v>
      </c>
      <c r="AG33" s="42" t="n">
        <f aca="false">IF(AG$7="Long",IF(AG$6="Put",MAX(AG$4-$A33,0),MAX($A33-AG$4,0))*AG$5,IF(AG$6="Put",MIN($A33-AG$4,0),MIN(AG$4-$A33,0))*AG$5)</f>
        <v>0</v>
      </c>
      <c r="AH33" s="42" t="n">
        <f aca="false">IF(AH$7="Long",IF(AH$6="Put",MAX(AH$4-$A33,0),MAX($A33-AH$4,0))*AH$5,IF(AH$6="Put",MIN($A33-AH$4,0),MIN(AH$4-$A33,0))*AH$5)</f>
        <v>0</v>
      </c>
      <c r="AI33" s="42" t="n">
        <f aca="false">IF(AI$7="Long",IF(AI$6="Put",MAX(AI$4-$A33,0),MAX($A33-AI$4,0))*AI$5,IF(AI$6="Put",MIN($A33-AI$4,0),MIN(AI$4-$A33,0))*AI$5)</f>
        <v>0</v>
      </c>
      <c r="AJ33" s="42" t="n">
        <f aca="false">IF(AJ$7="Long",IF(AJ$6="Put",MAX(AJ$4-$A33,0),MAX($A33-AJ$4,0))*AJ$5,IF(AJ$6="Put",MIN($A33-AJ$4,0),MIN(AJ$4-$A33,0))*AJ$5)</f>
        <v>0</v>
      </c>
      <c r="AK33" s="42" t="n">
        <f aca="false">IF(AK$7="Long",IF(AK$6="Put",MAX(AK$4-$A33,0),MAX($A33-AK$4,0))*AK$5,IF(AK$6="Put",MIN($A33-AK$4,0),MIN(AK$4-$A33,0))*AK$5)</f>
        <v>0</v>
      </c>
    </row>
    <row r="34" customFormat="false" ht="12.75" hidden="false" customHeight="false" outlineLevel="0" collapsed="false">
      <c r="A34" s="43" t="n">
        <v>2.9</v>
      </c>
      <c r="B34" s="44" t="n">
        <f aca="false">+A34*0.06</f>
        <v>0.174</v>
      </c>
      <c r="C34" s="38" t="n">
        <f aca="false">+A34+B34</f>
        <v>3.074</v>
      </c>
      <c r="D34" s="39"/>
      <c r="E34" s="40" t="n">
        <f aca="false">+E33</f>
        <v>5</v>
      </c>
      <c r="F34" s="38" t="n">
        <f aca="false">+B34+E34</f>
        <v>5.174</v>
      </c>
      <c r="G34" s="38"/>
      <c r="H34" s="38" t="n">
        <f aca="false">+F34-C34</f>
        <v>2.1</v>
      </c>
      <c r="J34" s="45" t="n">
        <f aca="false">SUM(M34:X34,Z34:AK34)</f>
        <v>0.174</v>
      </c>
      <c r="M34" s="42" t="n">
        <f aca="false">IF(M$7="Long",IF(M$6="Call",IF($A34&gt;M$4,1,0),IF(M$4&gt;$A34,1,0))*M$5,IF(M$6="Call",IF(M$4&lt;=$A34,-1,0),IF($A34&lt;=M$4,-1,0))*M$5)</f>
        <v>0</v>
      </c>
      <c r="N34" s="42" t="n">
        <f aca="false">IF(N$7="Long",IF(N$6="Call",IF($A34&gt;N$4,1,0),IF(N$4&gt;$A34,1,0))*N$5,IF(N$6="Call",IF(N$4&lt;=$A34,-1,0),IF($A34&lt;=N$4,-1,0))*N$5)</f>
        <v>0</v>
      </c>
      <c r="O34" s="42" t="n">
        <f aca="false">IF(O$7="Long",IF(O$6="Call",IF($A34&gt;O$4,1,0),IF(O$4&gt;$A34,1,0))*O$5,IF(O$6="Call",IF(O$4&lt;=$A34,-1,0),IF($A34&lt;=O$4,-1,0))*O$5)</f>
        <v>0</v>
      </c>
      <c r="P34" s="42" t="n">
        <f aca="false">IF(P$7="Long",IF(P$6="Call",IF($A34&gt;P$4,1,0),IF(P$4&gt;$A34,1,0))*P$5,IF(P$6="Call",IF(P$4&lt;=$A34,-1,0),IF($A34&lt;=P$4,-1,0))*P$5)</f>
        <v>0</v>
      </c>
      <c r="Q34" s="42" t="n">
        <f aca="false">IF(Q$7="Long",IF(Q$6="Call",IF($A34&gt;Q$4,1,0),IF(Q$4&gt;$A34,1,0))*Q$5,IF(Q$6="Call",IF(Q$4&lt;=$A34,-1,0),IF($A34&lt;=Q$4,-1,0))*Q$5)</f>
        <v>0.06</v>
      </c>
      <c r="R34" s="42" t="n">
        <f aca="false">IF(R$7="Long",IF(R$6="Call",IF($A34&gt;R$4,1,0),IF(R$4&gt;$A34,1,0))*R$5,IF(R$6="Call",IF(R$4&lt;=$A34,-1,0),IF($A34&lt;=R$4,-1,0))*R$5)</f>
        <v>0.065</v>
      </c>
      <c r="S34" s="42" t="n">
        <f aca="false">IF(S$7="Long",IF(S$6="Call",IF($A34&gt;S$4,1,0),IF(S$4&gt;$A34,1,0))*S$5,IF(S$6="Call",IF(S$4&lt;=$A34,-1,0),IF($A34&lt;=S$4,-1,0))*S$5)</f>
        <v>0.07</v>
      </c>
      <c r="T34" s="42" t="n">
        <f aca="false">IF(T$7="Long",IF(T$6="Call",IF($A34&gt;T$4,1,0),IF(T$4&gt;$A34,1,0))*T$5,IF(T$6="Call",IF(T$4&lt;=$A34,-1,0),IF($A34&lt;=T$4,-1,0))*T$5)</f>
        <v>0</v>
      </c>
      <c r="U34" s="42" t="n">
        <f aca="false">IF(U$7="Long",IF(U$6="Call",IF($A34&gt;U$4,1,0),IF(U$4&gt;$A34,1,0))*U$5,IF(U$6="Call",IF(U$4&lt;=$A34,-1,0),IF($A34&lt;=U$4,-1,0))*U$5)</f>
        <v>0</v>
      </c>
      <c r="V34" s="42" t="n">
        <f aca="false">IF(V$7="Long",IF(V$6="Call",IF($A34&gt;V$4,1,0),IF(V$4&gt;$A34,1,0))*V$5,IF(V$6="Call",IF(V$4&lt;=$A34,-1,0),IF($A34&lt;=V$4,-1,0))*V$5)</f>
        <v>0</v>
      </c>
      <c r="W34" s="42" t="n">
        <f aca="false">IF(W$7="Long",IF(W$6="Call",IF($A34&gt;W$4,1,0),IF(W$4&gt;$A34,1,0))*W$5,IF(W$6="Call",IF(W$4&lt;=$A34,-1,0),IF($A34&lt;=W$4,-1,0))*W$5)</f>
        <v>0</v>
      </c>
      <c r="X34" s="42" t="n">
        <f aca="false">IF(X$7="Long",IF(X$6="Call",IF($A34&gt;X$4,1,0),IF(X$4&gt;$A34,1,0))*X$5,IF(X$6="Call",IF(X$4&lt;=$A34,-1,0),IF($A34&lt;=X$4,-1,0))*X$5)</f>
        <v>0</v>
      </c>
      <c r="Z34" s="42" t="n">
        <f aca="false">IF(Z$7="Long",IF(Z$6="Put",MAX(Z$4-$A34,0),MAX($A34-Z$4,0))*Z$5,IF(Z$6="Put",MIN($A34-Z$4,0),MIN(Z$4-$A34,0))*Z$5)</f>
        <v>0</v>
      </c>
      <c r="AA34" s="42" t="n">
        <f aca="false">IF(AA$7="Long",IF(AA$6="Put",MAX(AA$4-$A34,0),MAX($A34-AA$4,0))*AA$5,IF(AA$6="Put",MIN($A34-AA$4,0),MIN(AA$4-$A34,0))*AA$5)</f>
        <v>0</v>
      </c>
      <c r="AB34" s="42" t="n">
        <f aca="false">IF(AB$7="Long",IF(AB$6="Put",MAX(AB$4-$A34,0),MAX($A34-AB$4,0))*AB$5,IF(AB$6="Put",MIN($A34-AB$4,0),MIN(AB$4-$A34,0))*AB$5)</f>
        <v>0</v>
      </c>
      <c r="AC34" s="42" t="n">
        <f aca="false">IF(AC$7="Long",IF(AC$6="Put",MAX(AC$4-$A34,0),MAX($A34-AC$4,0))*AC$5,IF(AC$6="Put",MIN($A34-AC$4,0),MIN(AC$4-$A34,0))*AC$5)</f>
        <v>0</v>
      </c>
      <c r="AD34" s="42" t="n">
        <f aca="false">IF(AD$7="Long",IF(AD$6="Put",MAX(AD$4-$A34,0),MAX($A34-AD$4,0))*AD$5,IF(AD$6="Put",MIN($A34-AD$4,0),MIN(AD$4-$A34,0))*AD$5)</f>
        <v>-0.002</v>
      </c>
      <c r="AE34" s="42" t="n">
        <f aca="false">IF(AE$7="Long",IF(AE$6="Put",MAX(AE$4-$A34,0),MAX($A34-AE$4,0))*AE$5,IF(AE$6="Put",MIN($A34-AE$4,0),MIN(AE$4-$A34,0))*AE$5)</f>
        <v>-0.007</v>
      </c>
      <c r="AF34" s="42" t="n">
        <f aca="false">IF(AF$7="Long",IF(AF$6="Put",MAX(AF$4-$A34,0),MAX($A34-AF$4,0))*AF$5,IF(AF$6="Put",MIN($A34-AF$4,0),MIN(AF$4-$A34,0))*AF$5)</f>
        <v>-0.012</v>
      </c>
      <c r="AG34" s="42" t="n">
        <f aca="false">IF(AG$7="Long",IF(AG$6="Put",MAX(AG$4-$A34,0),MAX($A34-AG$4,0))*AG$5,IF(AG$6="Put",MIN($A34-AG$4,0),MIN(AG$4-$A34,0))*AG$5)</f>
        <v>0</v>
      </c>
      <c r="AH34" s="42" t="n">
        <f aca="false">IF(AH$7="Long",IF(AH$6="Put",MAX(AH$4-$A34,0),MAX($A34-AH$4,0))*AH$5,IF(AH$6="Put",MIN($A34-AH$4,0),MIN(AH$4-$A34,0))*AH$5)</f>
        <v>0</v>
      </c>
      <c r="AI34" s="42" t="n">
        <f aca="false">IF(AI$7="Long",IF(AI$6="Put",MAX(AI$4-$A34,0),MAX($A34-AI$4,0))*AI$5,IF(AI$6="Put",MIN($A34-AI$4,0),MIN(AI$4-$A34,0))*AI$5)</f>
        <v>0</v>
      </c>
      <c r="AJ34" s="42" t="n">
        <f aca="false">IF(AJ$7="Long",IF(AJ$6="Put",MAX(AJ$4-$A34,0),MAX($A34-AJ$4,0))*AJ$5,IF(AJ$6="Put",MIN($A34-AJ$4,0),MIN(AJ$4-$A34,0))*AJ$5)</f>
        <v>0</v>
      </c>
      <c r="AK34" s="42" t="n">
        <f aca="false">IF(AK$7="Long",IF(AK$6="Put",MAX(AK$4-$A34,0),MAX($A34-AK$4,0))*AK$5,IF(AK$6="Put",MIN($A34-AK$4,0),MIN(AK$4-$A34,0))*AK$5)</f>
        <v>0</v>
      </c>
    </row>
    <row r="35" customFormat="false" ht="12.75" hidden="false" customHeight="false" outlineLevel="0" collapsed="false">
      <c r="A35" s="43" t="n">
        <v>2.95</v>
      </c>
      <c r="B35" s="44" t="n">
        <f aca="false">+A35*0.06</f>
        <v>0.177</v>
      </c>
      <c r="C35" s="38" t="n">
        <f aca="false">+A35+B35</f>
        <v>3.127</v>
      </c>
      <c r="D35" s="39"/>
      <c r="E35" s="40" t="n">
        <f aca="false">+E34</f>
        <v>5</v>
      </c>
      <c r="F35" s="38" t="n">
        <f aca="false">+B35+E35</f>
        <v>5.177</v>
      </c>
      <c r="G35" s="38"/>
      <c r="H35" s="38" t="n">
        <f aca="false">+F35-C35</f>
        <v>2.05</v>
      </c>
      <c r="J35" s="45" t="n">
        <f aca="false">SUM(M35:X35,Z35:AK35)</f>
        <v>0.177</v>
      </c>
      <c r="M35" s="42" t="n">
        <f aca="false">IF(M$7="Long",IF(M$6="Call",IF($A35&gt;M$4,1,0),IF(M$4&gt;$A35,1,0))*M$5,IF(M$6="Call",IF(M$4&lt;=$A35,-1,0),IF($A35&lt;=M$4,-1,0))*M$5)</f>
        <v>0</v>
      </c>
      <c r="N35" s="42" t="n">
        <f aca="false">IF(N$7="Long",IF(N$6="Call",IF($A35&gt;N$4,1,0),IF(N$4&gt;$A35,1,0))*N$5,IF(N$6="Call",IF(N$4&lt;=$A35,-1,0),IF($A35&lt;=N$4,-1,0))*N$5)</f>
        <v>0</v>
      </c>
      <c r="O35" s="42" t="n">
        <f aca="false">IF(O$7="Long",IF(O$6="Call",IF($A35&gt;O$4,1,0),IF(O$4&gt;$A35,1,0))*O$5,IF(O$6="Call",IF(O$4&lt;=$A35,-1,0),IF($A35&lt;=O$4,-1,0))*O$5)</f>
        <v>0</v>
      </c>
      <c r="P35" s="42" t="n">
        <f aca="false">IF(P$7="Long",IF(P$6="Call",IF($A35&gt;P$4,1,0),IF(P$4&gt;$A35,1,0))*P$5,IF(P$6="Call",IF(P$4&lt;=$A35,-1,0),IF($A35&lt;=P$4,-1,0))*P$5)</f>
        <v>0</v>
      </c>
      <c r="Q35" s="42" t="n">
        <f aca="false">IF(Q$7="Long",IF(Q$6="Call",IF($A35&gt;Q$4,1,0),IF(Q$4&gt;$A35,1,0))*Q$5,IF(Q$6="Call",IF(Q$4&lt;=$A35,-1,0),IF($A35&lt;=Q$4,-1,0))*Q$5)</f>
        <v>0.06</v>
      </c>
      <c r="R35" s="42" t="n">
        <f aca="false">IF(R$7="Long",IF(R$6="Call",IF($A35&gt;R$4,1,0),IF(R$4&gt;$A35,1,0))*R$5,IF(R$6="Call",IF(R$4&lt;=$A35,-1,0),IF($A35&lt;=R$4,-1,0))*R$5)</f>
        <v>0.065</v>
      </c>
      <c r="S35" s="42" t="n">
        <f aca="false">IF(S$7="Long",IF(S$6="Call",IF($A35&gt;S$4,1,0),IF(S$4&gt;$A35,1,0))*S$5,IF(S$6="Call",IF(S$4&lt;=$A35,-1,0),IF($A35&lt;=S$4,-1,0))*S$5)</f>
        <v>0.07</v>
      </c>
      <c r="T35" s="42" t="n">
        <f aca="false">IF(T$7="Long",IF(T$6="Call",IF($A35&gt;T$4,1,0),IF(T$4&gt;$A35,1,0))*T$5,IF(T$6="Call",IF(T$4&lt;=$A35,-1,0),IF($A35&lt;=T$4,-1,0))*T$5)</f>
        <v>0</v>
      </c>
      <c r="U35" s="42" t="n">
        <f aca="false">IF(U$7="Long",IF(U$6="Call",IF($A35&gt;U$4,1,0),IF(U$4&gt;$A35,1,0))*U$5,IF(U$6="Call",IF(U$4&lt;=$A35,-1,0),IF($A35&lt;=U$4,-1,0))*U$5)</f>
        <v>0</v>
      </c>
      <c r="V35" s="42" t="n">
        <f aca="false">IF(V$7="Long",IF(V$6="Call",IF($A35&gt;V$4,1,0),IF(V$4&gt;$A35,1,0))*V$5,IF(V$6="Call",IF(V$4&lt;=$A35,-1,0),IF($A35&lt;=V$4,-1,0))*V$5)</f>
        <v>0</v>
      </c>
      <c r="W35" s="42" t="n">
        <f aca="false">IF(W$7="Long",IF(W$6="Call",IF($A35&gt;W$4,1,0),IF(W$4&gt;$A35,1,0))*W$5,IF(W$6="Call",IF(W$4&lt;=$A35,-1,0),IF($A35&lt;=W$4,-1,0))*W$5)</f>
        <v>0</v>
      </c>
      <c r="X35" s="42" t="n">
        <f aca="false">IF(X$7="Long",IF(X$6="Call",IF($A35&gt;X$4,1,0),IF(X$4&gt;$A35,1,0))*X$5,IF(X$6="Call",IF(X$4&lt;=$A35,-1,0),IF($A35&lt;=X$4,-1,0))*X$5)</f>
        <v>0</v>
      </c>
      <c r="Z35" s="42" t="n">
        <f aca="false">IF(Z$7="Long",IF(Z$6="Put",MAX(Z$4-$A35,0),MAX($A35-Z$4,0))*Z$5,IF(Z$6="Put",MIN($A35-Z$4,0),MIN(Z$4-$A35,0))*Z$5)</f>
        <v>0</v>
      </c>
      <c r="AA35" s="42" t="n">
        <f aca="false">IF(AA$7="Long",IF(AA$6="Put",MAX(AA$4-$A35,0),MAX($A35-AA$4,0))*AA$5,IF(AA$6="Put",MIN($A35-AA$4,0),MIN(AA$4-$A35,0))*AA$5)</f>
        <v>0</v>
      </c>
      <c r="AB35" s="42" t="n">
        <f aca="false">IF(AB$7="Long",IF(AB$6="Put",MAX(AB$4-$A35,0),MAX($A35-AB$4,0))*AB$5,IF(AB$6="Put",MIN($A35-AB$4,0),MIN(AB$4-$A35,0))*AB$5)</f>
        <v>0</v>
      </c>
      <c r="AC35" s="42" t="n">
        <f aca="false">IF(AC$7="Long",IF(AC$6="Put",MAX(AC$4-$A35,0),MAX($A35-AC$4,0))*AC$5,IF(AC$6="Put",MIN($A35-AC$4,0),MIN(AC$4-$A35,0))*AC$5)</f>
        <v>0</v>
      </c>
      <c r="AD35" s="42" t="n">
        <f aca="false">IF(AD$7="Long",IF(AD$6="Put",MAX(AD$4-$A35,0),MAX($A35-AD$4,0))*AD$5,IF(AD$6="Put",MIN($A35-AD$4,0),MIN(AD$4-$A35,0))*AD$5)</f>
        <v>-0.000999999999999997</v>
      </c>
      <c r="AE35" s="42" t="n">
        <f aca="false">IF(AE$7="Long",IF(AE$6="Put",MAX(AE$4-$A35,0),MAX($A35-AE$4,0))*AE$5,IF(AE$6="Put",MIN($A35-AE$4,0),MIN(AE$4-$A35,0))*AE$5)</f>
        <v>-0.006</v>
      </c>
      <c r="AF35" s="42" t="n">
        <f aca="false">IF(AF$7="Long",IF(AF$6="Put",MAX(AF$4-$A35,0),MAX($A35-AF$4,0))*AF$5,IF(AF$6="Put",MIN($A35-AF$4,0),MIN(AF$4-$A35,0))*AF$5)</f>
        <v>-0.011</v>
      </c>
      <c r="AG35" s="42" t="n">
        <f aca="false">IF(AG$7="Long",IF(AG$6="Put",MAX(AG$4-$A35,0),MAX($A35-AG$4,0))*AG$5,IF(AG$6="Put",MIN($A35-AG$4,0),MIN(AG$4-$A35,0))*AG$5)</f>
        <v>0</v>
      </c>
      <c r="AH35" s="42" t="n">
        <f aca="false">IF(AH$7="Long",IF(AH$6="Put",MAX(AH$4-$A35,0),MAX($A35-AH$4,0))*AH$5,IF(AH$6="Put",MIN($A35-AH$4,0),MIN(AH$4-$A35,0))*AH$5)</f>
        <v>0</v>
      </c>
      <c r="AI35" s="42" t="n">
        <f aca="false">IF(AI$7="Long",IF(AI$6="Put",MAX(AI$4-$A35,0),MAX($A35-AI$4,0))*AI$5,IF(AI$6="Put",MIN($A35-AI$4,0),MIN(AI$4-$A35,0))*AI$5)</f>
        <v>0</v>
      </c>
      <c r="AJ35" s="42" t="n">
        <f aca="false">IF(AJ$7="Long",IF(AJ$6="Put",MAX(AJ$4-$A35,0),MAX($A35-AJ$4,0))*AJ$5,IF(AJ$6="Put",MIN($A35-AJ$4,0),MIN(AJ$4-$A35,0))*AJ$5)</f>
        <v>0</v>
      </c>
      <c r="AK35" s="42" t="n">
        <f aca="false">IF(AK$7="Long",IF(AK$6="Put",MAX(AK$4-$A35,0),MAX($A35-AK$4,0))*AK$5,IF(AK$6="Put",MIN($A35-AK$4,0),MIN(AK$4-$A35,0))*AK$5)</f>
        <v>0</v>
      </c>
    </row>
    <row r="36" customFormat="false" ht="12.75" hidden="false" customHeight="false" outlineLevel="0" collapsed="false">
      <c r="A36" s="43" t="n">
        <v>3</v>
      </c>
      <c r="B36" s="44" t="n">
        <f aca="false">+A36*0.04</f>
        <v>0.12</v>
      </c>
      <c r="C36" s="38" t="n">
        <f aca="false">+A36+B36</f>
        <v>3.12</v>
      </c>
      <c r="D36" s="39"/>
      <c r="E36" s="40" t="n">
        <f aca="false">+E35</f>
        <v>5</v>
      </c>
      <c r="F36" s="38" t="n">
        <f aca="false">+B36+E36</f>
        <v>5.12</v>
      </c>
      <c r="G36" s="38"/>
      <c r="H36" s="38" t="n">
        <f aca="false">+F36-C36</f>
        <v>2</v>
      </c>
      <c r="J36" s="45" t="n">
        <f aca="false">SUM(M36:X36,Z36:AK36)</f>
        <v>0.12</v>
      </c>
      <c r="M36" s="42" t="n">
        <f aca="false">IF(M$7="Long",IF(M$6="Call",IF($A36&gt;M$4,1,0),IF(M$4&gt;$A36,1,0))*M$5,IF(M$6="Call",IF(M$4&lt;=$A36,-1,0),IF($A36&lt;=M$4,-1,0))*M$5)</f>
        <v>0</v>
      </c>
      <c r="N36" s="42" t="n">
        <f aca="false">IF(N$7="Long",IF(N$6="Call",IF($A36&gt;N$4,1,0),IF(N$4&gt;$A36,1,0))*N$5,IF(N$6="Call",IF(N$4&lt;=$A36,-1,0),IF($A36&lt;=N$4,-1,0))*N$5)</f>
        <v>0</v>
      </c>
      <c r="O36" s="42" t="n">
        <f aca="false">IF(O$7="Long",IF(O$6="Call",IF($A36&gt;O$4,1,0),IF(O$4&gt;$A36,1,0))*O$5,IF(O$6="Call",IF(O$4&lt;=$A36,-1,0),IF($A36&lt;=O$4,-1,0))*O$5)</f>
        <v>0</v>
      </c>
      <c r="P36" s="42" t="n">
        <f aca="false">IF(P$7="Long",IF(P$6="Call",IF($A36&gt;P$4,1,0),IF(P$4&gt;$A36,1,0))*P$5,IF(P$6="Call",IF(P$4&lt;=$A36,-1,0),IF($A36&lt;=P$4,-1,0))*P$5)</f>
        <v>0</v>
      </c>
      <c r="Q36" s="42" t="n">
        <f aca="false">IF(Q$7="Long",IF(Q$6="Call",IF($A36&gt;Q$4,1,0),IF(Q$4&gt;$A36,1,0))*Q$5,IF(Q$6="Call",IF(Q$4&lt;=$A36,-1,0),IF($A36&lt;=Q$4,-1,0))*Q$5)</f>
        <v>0</v>
      </c>
      <c r="R36" s="42" t="n">
        <f aca="false">IF(R$7="Long",IF(R$6="Call",IF($A36&gt;R$4,1,0),IF(R$4&gt;$A36,1,0))*R$5,IF(R$6="Call",IF(R$4&lt;=$A36,-1,0),IF($A36&lt;=R$4,-1,0))*R$5)</f>
        <v>0.065</v>
      </c>
      <c r="S36" s="42" t="n">
        <f aca="false">IF(S$7="Long",IF(S$6="Call",IF($A36&gt;S$4,1,0),IF(S$4&gt;$A36,1,0))*S$5,IF(S$6="Call",IF(S$4&lt;=$A36,-1,0),IF($A36&lt;=S$4,-1,0))*S$5)</f>
        <v>0.07</v>
      </c>
      <c r="T36" s="42" t="n">
        <f aca="false">IF(T$7="Long",IF(T$6="Call",IF($A36&gt;T$4,1,0),IF(T$4&gt;$A36,1,0))*T$5,IF(T$6="Call",IF(T$4&lt;=$A36,-1,0),IF($A36&lt;=T$4,-1,0))*T$5)</f>
        <v>0</v>
      </c>
      <c r="U36" s="42" t="n">
        <f aca="false">IF(U$7="Long",IF(U$6="Call",IF($A36&gt;U$4,1,0),IF(U$4&gt;$A36,1,0))*U$5,IF(U$6="Call",IF(U$4&lt;=$A36,-1,0),IF($A36&lt;=U$4,-1,0))*U$5)</f>
        <v>0</v>
      </c>
      <c r="V36" s="42" t="n">
        <f aca="false">IF(V$7="Long",IF(V$6="Call",IF($A36&gt;V$4,1,0),IF(V$4&gt;$A36,1,0))*V$5,IF(V$6="Call",IF(V$4&lt;=$A36,-1,0),IF($A36&lt;=V$4,-1,0))*V$5)</f>
        <v>0</v>
      </c>
      <c r="W36" s="42" t="n">
        <f aca="false">IF(W$7="Long",IF(W$6="Call",IF($A36&gt;W$4,1,0),IF(W$4&gt;$A36,1,0))*W$5,IF(W$6="Call",IF(W$4&lt;=$A36,-1,0),IF($A36&lt;=W$4,-1,0))*W$5)</f>
        <v>0</v>
      </c>
      <c r="X36" s="42" t="n">
        <f aca="false">IF(X$7="Long",IF(X$6="Call",IF($A36&gt;X$4,1,0),IF(X$4&gt;$A36,1,0))*X$5,IF(X$6="Call",IF(X$4&lt;=$A36,-1,0),IF($A36&lt;=X$4,-1,0))*X$5)</f>
        <v>0</v>
      </c>
      <c r="Z36" s="42" t="n">
        <f aca="false">IF(Z$7="Long",IF(Z$6="Put",MAX(Z$4-$A36,0),MAX($A36-Z$4,0))*Z$5,IF(Z$6="Put",MIN($A36-Z$4,0),MIN(Z$4-$A36,0))*Z$5)</f>
        <v>0</v>
      </c>
      <c r="AA36" s="42" t="n">
        <f aca="false">IF(AA$7="Long",IF(AA$6="Put",MAX(AA$4-$A36,0),MAX($A36-AA$4,0))*AA$5,IF(AA$6="Put",MIN($A36-AA$4,0),MIN(AA$4-$A36,0))*AA$5)</f>
        <v>0</v>
      </c>
      <c r="AB36" s="42" t="n">
        <f aca="false">IF(AB$7="Long",IF(AB$6="Put",MAX(AB$4-$A36,0),MAX($A36-AB$4,0))*AB$5,IF(AB$6="Put",MIN($A36-AB$4,0),MIN(AB$4-$A36,0))*AB$5)</f>
        <v>0</v>
      </c>
      <c r="AC36" s="42" t="n">
        <f aca="false">IF(AC$7="Long",IF(AC$6="Put",MAX(AC$4-$A36,0),MAX($A36-AC$4,0))*AC$5,IF(AC$6="Put",MIN($A36-AC$4,0),MIN(AC$4-$A36,0))*AC$5)</f>
        <v>0</v>
      </c>
      <c r="AD36" s="42" t="n">
        <f aca="false">IF(AD$7="Long",IF(AD$6="Put",MAX(AD$4-$A36,0),MAX($A36-AD$4,0))*AD$5,IF(AD$6="Put",MIN($A36-AD$4,0),MIN(AD$4-$A36,0))*AD$5)</f>
        <v>0</v>
      </c>
      <c r="AE36" s="42" t="n">
        <f aca="false">IF(AE$7="Long",IF(AE$6="Put",MAX(AE$4-$A36,0),MAX($A36-AE$4,0))*AE$5,IF(AE$6="Put",MIN($A36-AE$4,0),MIN(AE$4-$A36,0))*AE$5)</f>
        <v>-0.005</v>
      </c>
      <c r="AF36" s="42" t="n">
        <f aca="false">IF(AF$7="Long",IF(AF$6="Put",MAX(AF$4-$A36,0),MAX($A36-AF$4,0))*AF$5,IF(AF$6="Put",MIN($A36-AF$4,0),MIN(AF$4-$A36,0))*AF$5)</f>
        <v>-0.01</v>
      </c>
      <c r="AG36" s="42" t="n">
        <f aca="false">IF(AG$7="Long",IF(AG$6="Put",MAX(AG$4-$A36,0),MAX($A36-AG$4,0))*AG$5,IF(AG$6="Put",MIN($A36-AG$4,0),MIN(AG$4-$A36,0))*AG$5)</f>
        <v>0</v>
      </c>
      <c r="AH36" s="42" t="n">
        <f aca="false">IF(AH$7="Long",IF(AH$6="Put",MAX(AH$4-$A36,0),MAX($A36-AH$4,0))*AH$5,IF(AH$6="Put",MIN($A36-AH$4,0),MIN(AH$4-$A36,0))*AH$5)</f>
        <v>0</v>
      </c>
      <c r="AI36" s="42" t="n">
        <f aca="false">IF(AI$7="Long",IF(AI$6="Put",MAX(AI$4-$A36,0),MAX($A36-AI$4,0))*AI$5,IF(AI$6="Put",MIN($A36-AI$4,0),MIN(AI$4-$A36,0))*AI$5)</f>
        <v>0</v>
      </c>
      <c r="AJ36" s="42" t="n">
        <f aca="false">IF(AJ$7="Long",IF(AJ$6="Put",MAX(AJ$4-$A36,0),MAX($A36-AJ$4,0))*AJ$5,IF(AJ$6="Put",MIN($A36-AJ$4,0),MIN(AJ$4-$A36,0))*AJ$5)</f>
        <v>0</v>
      </c>
      <c r="AK36" s="42" t="n">
        <f aca="false">IF(AK$7="Long",IF(AK$6="Put",MAX(AK$4-$A36,0),MAX($A36-AK$4,0))*AK$5,IF(AK$6="Put",MIN($A36-AK$4,0),MIN(AK$4-$A36,0))*AK$5)</f>
        <v>0</v>
      </c>
    </row>
    <row r="37" customFormat="false" ht="12.75" hidden="false" customHeight="false" outlineLevel="0" collapsed="false">
      <c r="A37" s="43" t="n">
        <v>3.05</v>
      </c>
      <c r="B37" s="44" t="n">
        <f aca="false">+A37*0.04</f>
        <v>0.122</v>
      </c>
      <c r="C37" s="38" t="n">
        <f aca="false">+A37+B37</f>
        <v>3.172</v>
      </c>
      <c r="D37" s="39"/>
      <c r="E37" s="40" t="n">
        <f aca="false">+E36</f>
        <v>5</v>
      </c>
      <c r="F37" s="38" t="n">
        <f aca="false">+B37+E37</f>
        <v>5.122</v>
      </c>
      <c r="G37" s="38"/>
      <c r="H37" s="38" t="n">
        <f aca="false">+F37-C37</f>
        <v>1.95</v>
      </c>
      <c r="J37" s="45" t="n">
        <f aca="false">SUM(M37:X37,Z37:AK37)</f>
        <v>0.122</v>
      </c>
      <c r="M37" s="42" t="n">
        <f aca="false">IF(M$7="Long",IF(M$6="Call",IF($A37&gt;M$4,1,0),IF(M$4&gt;$A37,1,0))*M$5,IF(M$6="Call",IF(M$4&lt;=$A37,-1,0),IF($A37&lt;=M$4,-1,0))*M$5)</f>
        <v>0</v>
      </c>
      <c r="N37" s="42" t="n">
        <f aca="false">IF(N$7="Long",IF(N$6="Call",IF($A37&gt;N$4,1,0),IF(N$4&gt;$A37,1,0))*N$5,IF(N$6="Call",IF(N$4&lt;=$A37,-1,0),IF($A37&lt;=N$4,-1,0))*N$5)</f>
        <v>0</v>
      </c>
      <c r="O37" s="42" t="n">
        <f aca="false">IF(O$7="Long",IF(O$6="Call",IF($A37&gt;O$4,1,0),IF(O$4&gt;$A37,1,0))*O$5,IF(O$6="Call",IF(O$4&lt;=$A37,-1,0),IF($A37&lt;=O$4,-1,0))*O$5)</f>
        <v>0</v>
      </c>
      <c r="P37" s="42" t="n">
        <f aca="false">IF(P$7="Long",IF(P$6="Call",IF($A37&gt;P$4,1,0),IF(P$4&gt;$A37,1,0))*P$5,IF(P$6="Call",IF(P$4&lt;=$A37,-1,0),IF($A37&lt;=P$4,-1,0))*P$5)</f>
        <v>0</v>
      </c>
      <c r="Q37" s="42" t="n">
        <f aca="false">IF(Q$7="Long",IF(Q$6="Call",IF($A37&gt;Q$4,1,0),IF(Q$4&gt;$A37,1,0))*Q$5,IF(Q$6="Call",IF(Q$4&lt;=$A37,-1,0),IF($A37&lt;=Q$4,-1,0))*Q$5)</f>
        <v>0</v>
      </c>
      <c r="R37" s="42" t="n">
        <f aca="false">IF(R$7="Long",IF(R$6="Call",IF($A37&gt;R$4,1,0),IF(R$4&gt;$A37,1,0))*R$5,IF(R$6="Call",IF(R$4&lt;=$A37,-1,0),IF($A37&lt;=R$4,-1,0))*R$5)</f>
        <v>0.065</v>
      </c>
      <c r="S37" s="42" t="n">
        <f aca="false">IF(S$7="Long",IF(S$6="Call",IF($A37&gt;S$4,1,0),IF(S$4&gt;$A37,1,0))*S$5,IF(S$6="Call",IF(S$4&lt;=$A37,-1,0),IF($A37&lt;=S$4,-1,0))*S$5)</f>
        <v>0.07</v>
      </c>
      <c r="T37" s="42" t="n">
        <f aca="false">IF(T$7="Long",IF(T$6="Call",IF($A37&gt;T$4,1,0),IF(T$4&gt;$A37,1,0))*T$5,IF(T$6="Call",IF(T$4&lt;=$A37,-1,0),IF($A37&lt;=T$4,-1,0))*T$5)</f>
        <v>0</v>
      </c>
      <c r="U37" s="42" t="n">
        <f aca="false">IF(U$7="Long",IF(U$6="Call",IF($A37&gt;U$4,1,0),IF(U$4&gt;$A37,1,0))*U$5,IF(U$6="Call",IF(U$4&lt;=$A37,-1,0),IF($A37&lt;=U$4,-1,0))*U$5)</f>
        <v>0</v>
      </c>
      <c r="V37" s="42" t="n">
        <f aca="false">IF(V$7="Long",IF(V$6="Call",IF($A37&gt;V$4,1,0),IF(V$4&gt;$A37,1,0))*V$5,IF(V$6="Call",IF(V$4&lt;=$A37,-1,0),IF($A37&lt;=V$4,-1,0))*V$5)</f>
        <v>0</v>
      </c>
      <c r="W37" s="42" t="n">
        <f aca="false">IF(W$7="Long",IF(W$6="Call",IF($A37&gt;W$4,1,0),IF(W$4&gt;$A37,1,0))*W$5,IF(W$6="Call",IF(W$4&lt;=$A37,-1,0),IF($A37&lt;=W$4,-1,0))*W$5)</f>
        <v>0</v>
      </c>
      <c r="X37" s="42" t="n">
        <f aca="false">IF(X$7="Long",IF(X$6="Call",IF($A37&gt;X$4,1,0),IF(X$4&gt;$A37,1,0))*X$5,IF(X$6="Call",IF(X$4&lt;=$A37,-1,0),IF($A37&lt;=X$4,-1,0))*X$5)</f>
        <v>0</v>
      </c>
      <c r="Z37" s="42" t="n">
        <f aca="false">IF(Z$7="Long",IF(Z$6="Put",MAX(Z$4-$A37,0),MAX($A37-Z$4,0))*Z$5,IF(Z$6="Put",MIN($A37-Z$4,0),MIN(Z$4-$A37,0))*Z$5)</f>
        <v>0</v>
      </c>
      <c r="AA37" s="42" t="n">
        <f aca="false">IF(AA$7="Long",IF(AA$6="Put",MAX(AA$4-$A37,0),MAX($A37-AA$4,0))*AA$5,IF(AA$6="Put",MIN($A37-AA$4,0),MIN(AA$4-$A37,0))*AA$5)</f>
        <v>0</v>
      </c>
      <c r="AB37" s="42" t="n">
        <f aca="false">IF(AB$7="Long",IF(AB$6="Put",MAX(AB$4-$A37,0),MAX($A37-AB$4,0))*AB$5,IF(AB$6="Put",MIN($A37-AB$4,0),MIN(AB$4-$A37,0))*AB$5)</f>
        <v>0</v>
      </c>
      <c r="AC37" s="42" t="n">
        <f aca="false">IF(AC$7="Long",IF(AC$6="Put",MAX(AC$4-$A37,0),MAX($A37-AC$4,0))*AC$5,IF(AC$6="Put",MIN($A37-AC$4,0),MIN(AC$4-$A37,0))*AC$5)</f>
        <v>0</v>
      </c>
      <c r="AD37" s="42" t="n">
        <f aca="false">IF(AD$7="Long",IF(AD$6="Put",MAX(AD$4-$A37,0),MAX($A37-AD$4,0))*AD$5,IF(AD$6="Put",MIN($A37-AD$4,0),MIN(AD$4-$A37,0))*AD$5)</f>
        <v>0</v>
      </c>
      <c r="AE37" s="42" t="n">
        <f aca="false">IF(AE$7="Long",IF(AE$6="Put",MAX(AE$4-$A37,0),MAX($A37-AE$4,0))*AE$5,IF(AE$6="Put",MIN($A37-AE$4,0),MIN(AE$4-$A37,0))*AE$5)</f>
        <v>-0.004</v>
      </c>
      <c r="AF37" s="42" t="n">
        <f aca="false">IF(AF$7="Long",IF(AF$6="Put",MAX(AF$4-$A37,0),MAX($A37-AF$4,0))*AF$5,IF(AF$6="Put",MIN($A37-AF$4,0),MIN(AF$4-$A37,0))*AF$5)</f>
        <v>-0.00900000000000001</v>
      </c>
      <c r="AG37" s="42" t="n">
        <f aca="false">IF(AG$7="Long",IF(AG$6="Put",MAX(AG$4-$A37,0),MAX($A37-AG$4,0))*AG$5,IF(AG$6="Put",MIN($A37-AG$4,0),MIN(AG$4-$A37,0))*AG$5)</f>
        <v>0</v>
      </c>
      <c r="AH37" s="42" t="n">
        <f aca="false">IF(AH$7="Long",IF(AH$6="Put",MAX(AH$4-$A37,0),MAX($A37-AH$4,0))*AH$5,IF(AH$6="Put",MIN($A37-AH$4,0),MIN(AH$4-$A37,0))*AH$5)</f>
        <v>0</v>
      </c>
      <c r="AI37" s="42" t="n">
        <f aca="false">IF(AI$7="Long",IF(AI$6="Put",MAX(AI$4-$A37,0),MAX($A37-AI$4,0))*AI$5,IF(AI$6="Put",MIN($A37-AI$4,0),MIN(AI$4-$A37,0))*AI$5)</f>
        <v>0</v>
      </c>
      <c r="AJ37" s="42" t="n">
        <f aca="false">IF(AJ$7="Long",IF(AJ$6="Put",MAX(AJ$4-$A37,0),MAX($A37-AJ$4,0))*AJ$5,IF(AJ$6="Put",MIN($A37-AJ$4,0),MIN(AJ$4-$A37,0))*AJ$5)</f>
        <v>0</v>
      </c>
      <c r="AK37" s="42" t="n">
        <f aca="false">IF(AK$7="Long",IF(AK$6="Put",MAX(AK$4-$A37,0),MAX($A37-AK$4,0))*AK$5,IF(AK$6="Put",MIN($A37-AK$4,0),MIN(AK$4-$A37,0))*AK$5)</f>
        <v>0</v>
      </c>
    </row>
    <row r="38" customFormat="false" ht="12.75" hidden="false" customHeight="false" outlineLevel="0" collapsed="false">
      <c r="A38" s="43" t="n">
        <v>3.1</v>
      </c>
      <c r="B38" s="44" t="n">
        <f aca="false">+A38*0.04</f>
        <v>0.124</v>
      </c>
      <c r="C38" s="38" t="n">
        <f aca="false">+A38+B38</f>
        <v>3.224</v>
      </c>
      <c r="D38" s="39"/>
      <c r="E38" s="40" t="n">
        <f aca="false">+E37</f>
        <v>5</v>
      </c>
      <c r="F38" s="38" t="n">
        <f aca="false">+B38+E38</f>
        <v>5.124</v>
      </c>
      <c r="G38" s="38"/>
      <c r="H38" s="38" t="n">
        <f aca="false">+F38-C38</f>
        <v>1.9</v>
      </c>
      <c r="J38" s="45" t="n">
        <f aca="false">SUM(M38:X38,Z38:AK38)</f>
        <v>0.124</v>
      </c>
      <c r="M38" s="42" t="n">
        <f aca="false">IF(M$7="Long",IF(M$6="Call",IF($A38&gt;M$4,1,0),IF(M$4&gt;$A38,1,0))*M$5,IF(M$6="Call",IF(M$4&lt;=$A38,-1,0),IF($A38&lt;=M$4,-1,0))*M$5)</f>
        <v>0</v>
      </c>
      <c r="N38" s="42" t="n">
        <f aca="false">IF(N$7="Long",IF(N$6="Call",IF($A38&gt;N$4,1,0),IF(N$4&gt;$A38,1,0))*N$5,IF(N$6="Call",IF(N$4&lt;=$A38,-1,0),IF($A38&lt;=N$4,-1,0))*N$5)</f>
        <v>0</v>
      </c>
      <c r="O38" s="42" t="n">
        <f aca="false">IF(O$7="Long",IF(O$6="Call",IF($A38&gt;O$4,1,0),IF(O$4&gt;$A38,1,0))*O$5,IF(O$6="Call",IF(O$4&lt;=$A38,-1,0),IF($A38&lt;=O$4,-1,0))*O$5)</f>
        <v>0</v>
      </c>
      <c r="P38" s="42" t="n">
        <f aca="false">IF(P$7="Long",IF(P$6="Call",IF($A38&gt;P$4,1,0),IF(P$4&gt;$A38,1,0))*P$5,IF(P$6="Call",IF(P$4&lt;=$A38,-1,0),IF($A38&lt;=P$4,-1,0))*P$5)</f>
        <v>0</v>
      </c>
      <c r="Q38" s="42" t="n">
        <f aca="false">IF(Q$7="Long",IF(Q$6="Call",IF($A38&gt;Q$4,1,0),IF(Q$4&gt;$A38,1,0))*Q$5,IF(Q$6="Call",IF(Q$4&lt;=$A38,-1,0),IF($A38&lt;=Q$4,-1,0))*Q$5)</f>
        <v>0</v>
      </c>
      <c r="R38" s="42" t="n">
        <f aca="false">IF(R$7="Long",IF(R$6="Call",IF($A38&gt;R$4,1,0),IF(R$4&gt;$A38,1,0))*R$5,IF(R$6="Call",IF(R$4&lt;=$A38,-1,0),IF($A38&lt;=R$4,-1,0))*R$5)</f>
        <v>0.065</v>
      </c>
      <c r="S38" s="42" t="n">
        <f aca="false">IF(S$7="Long",IF(S$6="Call",IF($A38&gt;S$4,1,0),IF(S$4&gt;$A38,1,0))*S$5,IF(S$6="Call",IF(S$4&lt;=$A38,-1,0),IF($A38&lt;=S$4,-1,0))*S$5)</f>
        <v>0.07</v>
      </c>
      <c r="T38" s="42" t="n">
        <f aca="false">IF(T$7="Long",IF(T$6="Call",IF($A38&gt;T$4,1,0),IF(T$4&gt;$A38,1,0))*T$5,IF(T$6="Call",IF(T$4&lt;=$A38,-1,0),IF($A38&lt;=T$4,-1,0))*T$5)</f>
        <v>0</v>
      </c>
      <c r="U38" s="42" t="n">
        <f aca="false">IF(U$7="Long",IF(U$6="Call",IF($A38&gt;U$4,1,0),IF(U$4&gt;$A38,1,0))*U$5,IF(U$6="Call",IF(U$4&lt;=$A38,-1,0),IF($A38&lt;=U$4,-1,0))*U$5)</f>
        <v>0</v>
      </c>
      <c r="V38" s="42" t="n">
        <f aca="false">IF(V$7="Long",IF(V$6="Call",IF($A38&gt;V$4,1,0),IF(V$4&gt;$A38,1,0))*V$5,IF(V$6="Call",IF(V$4&lt;=$A38,-1,0),IF($A38&lt;=V$4,-1,0))*V$5)</f>
        <v>0</v>
      </c>
      <c r="W38" s="42" t="n">
        <f aca="false">IF(W$7="Long",IF(W$6="Call",IF($A38&gt;W$4,1,0),IF(W$4&gt;$A38,1,0))*W$5,IF(W$6="Call",IF(W$4&lt;=$A38,-1,0),IF($A38&lt;=W$4,-1,0))*W$5)</f>
        <v>0</v>
      </c>
      <c r="X38" s="42" t="n">
        <f aca="false">IF(X$7="Long",IF(X$6="Call",IF($A38&gt;X$4,1,0),IF(X$4&gt;$A38,1,0))*X$5,IF(X$6="Call",IF(X$4&lt;=$A38,-1,0),IF($A38&lt;=X$4,-1,0))*X$5)</f>
        <v>0</v>
      </c>
      <c r="Z38" s="42" t="n">
        <f aca="false">IF(Z$7="Long",IF(Z$6="Put",MAX(Z$4-$A38,0),MAX($A38-Z$4,0))*Z$5,IF(Z$6="Put",MIN($A38-Z$4,0),MIN(Z$4-$A38,0))*Z$5)</f>
        <v>0</v>
      </c>
      <c r="AA38" s="42" t="n">
        <f aca="false">IF(AA$7="Long",IF(AA$6="Put",MAX(AA$4-$A38,0),MAX($A38-AA$4,0))*AA$5,IF(AA$6="Put",MIN($A38-AA$4,0),MIN(AA$4-$A38,0))*AA$5)</f>
        <v>0</v>
      </c>
      <c r="AB38" s="42" t="n">
        <f aca="false">IF(AB$7="Long",IF(AB$6="Put",MAX(AB$4-$A38,0),MAX($A38-AB$4,0))*AB$5,IF(AB$6="Put",MIN($A38-AB$4,0),MIN(AB$4-$A38,0))*AB$5)</f>
        <v>0</v>
      </c>
      <c r="AC38" s="42" t="n">
        <f aca="false">IF(AC$7="Long",IF(AC$6="Put",MAX(AC$4-$A38,0),MAX($A38-AC$4,0))*AC$5,IF(AC$6="Put",MIN($A38-AC$4,0),MIN(AC$4-$A38,0))*AC$5)</f>
        <v>0</v>
      </c>
      <c r="AD38" s="42" t="n">
        <f aca="false">IF(AD$7="Long",IF(AD$6="Put",MAX(AD$4-$A38,0),MAX($A38-AD$4,0))*AD$5,IF(AD$6="Put",MIN($A38-AD$4,0),MIN(AD$4-$A38,0))*AD$5)</f>
        <v>0</v>
      </c>
      <c r="AE38" s="42" t="n">
        <f aca="false">IF(AE$7="Long",IF(AE$6="Put",MAX(AE$4-$A38,0),MAX($A38-AE$4,0))*AE$5,IF(AE$6="Put",MIN($A38-AE$4,0),MIN(AE$4-$A38,0))*AE$5)</f>
        <v>-0.003</v>
      </c>
      <c r="AF38" s="42" t="n">
        <f aca="false">IF(AF$7="Long",IF(AF$6="Put",MAX(AF$4-$A38,0),MAX($A38-AF$4,0))*AF$5,IF(AF$6="Put",MIN($A38-AF$4,0),MIN(AF$4-$A38,0))*AF$5)</f>
        <v>-0.008</v>
      </c>
      <c r="AG38" s="42" t="n">
        <f aca="false">IF(AG$7="Long",IF(AG$6="Put",MAX(AG$4-$A38,0),MAX($A38-AG$4,0))*AG$5,IF(AG$6="Put",MIN($A38-AG$4,0),MIN(AG$4-$A38,0))*AG$5)</f>
        <v>0</v>
      </c>
      <c r="AH38" s="42" t="n">
        <f aca="false">IF(AH$7="Long",IF(AH$6="Put",MAX(AH$4-$A38,0),MAX($A38-AH$4,0))*AH$5,IF(AH$6="Put",MIN($A38-AH$4,0),MIN(AH$4-$A38,0))*AH$5)</f>
        <v>0</v>
      </c>
      <c r="AI38" s="42" t="n">
        <f aca="false">IF(AI$7="Long",IF(AI$6="Put",MAX(AI$4-$A38,0),MAX($A38-AI$4,0))*AI$5,IF(AI$6="Put",MIN($A38-AI$4,0),MIN(AI$4-$A38,0))*AI$5)</f>
        <v>0</v>
      </c>
      <c r="AJ38" s="42" t="n">
        <f aca="false">IF(AJ$7="Long",IF(AJ$6="Put",MAX(AJ$4-$A38,0),MAX($A38-AJ$4,0))*AJ$5,IF(AJ$6="Put",MIN($A38-AJ$4,0),MIN(AJ$4-$A38,0))*AJ$5)</f>
        <v>0</v>
      </c>
      <c r="AK38" s="42" t="n">
        <f aca="false">IF(AK$7="Long",IF(AK$6="Put",MAX(AK$4-$A38,0),MAX($A38-AK$4,0))*AK$5,IF(AK$6="Put",MIN($A38-AK$4,0),MIN(AK$4-$A38,0))*AK$5)</f>
        <v>0</v>
      </c>
    </row>
    <row r="39" customFormat="false" ht="12.75" hidden="false" customHeight="false" outlineLevel="0" collapsed="false">
      <c r="A39" s="43" t="n">
        <v>3.15</v>
      </c>
      <c r="B39" s="44" t="n">
        <f aca="false">+A39*0.04</f>
        <v>0.126</v>
      </c>
      <c r="C39" s="38" t="n">
        <f aca="false">+A39+B39</f>
        <v>3.276</v>
      </c>
      <c r="D39" s="39"/>
      <c r="E39" s="40" t="n">
        <f aca="false">+E38</f>
        <v>5</v>
      </c>
      <c r="F39" s="38" t="n">
        <f aca="false">+B39+E39</f>
        <v>5.126</v>
      </c>
      <c r="G39" s="38"/>
      <c r="H39" s="38" t="n">
        <f aca="false">+F39-C39</f>
        <v>1.85</v>
      </c>
      <c r="J39" s="45" t="n">
        <f aca="false">SUM(M39:X39,Z39:AK39)</f>
        <v>0.126</v>
      </c>
      <c r="M39" s="42" t="n">
        <f aca="false">IF(M$7="Long",IF(M$6="Call",IF($A39&gt;M$4,1,0),IF(M$4&gt;$A39,1,0))*M$5,IF(M$6="Call",IF(M$4&lt;=$A39,-1,0),IF($A39&lt;=M$4,-1,0))*M$5)</f>
        <v>0</v>
      </c>
      <c r="N39" s="42" t="n">
        <f aca="false">IF(N$7="Long",IF(N$6="Call",IF($A39&gt;N$4,1,0),IF(N$4&gt;$A39,1,0))*N$5,IF(N$6="Call",IF(N$4&lt;=$A39,-1,0),IF($A39&lt;=N$4,-1,0))*N$5)</f>
        <v>0</v>
      </c>
      <c r="O39" s="42" t="n">
        <f aca="false">IF(O$7="Long",IF(O$6="Call",IF($A39&gt;O$4,1,0),IF(O$4&gt;$A39,1,0))*O$5,IF(O$6="Call",IF(O$4&lt;=$A39,-1,0),IF($A39&lt;=O$4,-1,0))*O$5)</f>
        <v>0</v>
      </c>
      <c r="P39" s="42" t="n">
        <f aca="false">IF(P$7="Long",IF(P$6="Call",IF($A39&gt;P$4,1,0),IF(P$4&gt;$A39,1,0))*P$5,IF(P$6="Call",IF(P$4&lt;=$A39,-1,0),IF($A39&lt;=P$4,-1,0))*P$5)</f>
        <v>0</v>
      </c>
      <c r="Q39" s="42" t="n">
        <f aca="false">IF(Q$7="Long",IF(Q$6="Call",IF($A39&gt;Q$4,1,0),IF(Q$4&gt;$A39,1,0))*Q$5,IF(Q$6="Call",IF(Q$4&lt;=$A39,-1,0),IF($A39&lt;=Q$4,-1,0))*Q$5)</f>
        <v>0</v>
      </c>
      <c r="R39" s="42" t="n">
        <f aca="false">IF(R$7="Long",IF(R$6="Call",IF($A39&gt;R$4,1,0),IF(R$4&gt;$A39,1,0))*R$5,IF(R$6="Call",IF(R$4&lt;=$A39,-1,0),IF($A39&lt;=R$4,-1,0))*R$5)</f>
        <v>0.065</v>
      </c>
      <c r="S39" s="42" t="n">
        <f aca="false">IF(S$7="Long",IF(S$6="Call",IF($A39&gt;S$4,1,0),IF(S$4&gt;$A39,1,0))*S$5,IF(S$6="Call",IF(S$4&lt;=$A39,-1,0),IF($A39&lt;=S$4,-1,0))*S$5)</f>
        <v>0.07</v>
      </c>
      <c r="T39" s="42" t="n">
        <f aca="false">IF(T$7="Long",IF(T$6="Call",IF($A39&gt;T$4,1,0),IF(T$4&gt;$A39,1,0))*T$5,IF(T$6="Call",IF(T$4&lt;=$A39,-1,0),IF($A39&lt;=T$4,-1,0))*T$5)</f>
        <v>0</v>
      </c>
      <c r="U39" s="42" t="n">
        <f aca="false">IF(U$7="Long",IF(U$6="Call",IF($A39&gt;U$4,1,0),IF(U$4&gt;$A39,1,0))*U$5,IF(U$6="Call",IF(U$4&lt;=$A39,-1,0),IF($A39&lt;=U$4,-1,0))*U$5)</f>
        <v>0</v>
      </c>
      <c r="V39" s="42" t="n">
        <f aca="false">IF(V$7="Long",IF(V$6="Call",IF($A39&gt;V$4,1,0),IF(V$4&gt;$A39,1,0))*V$5,IF(V$6="Call",IF(V$4&lt;=$A39,-1,0),IF($A39&lt;=V$4,-1,0))*V$5)</f>
        <v>0</v>
      </c>
      <c r="W39" s="42" t="n">
        <f aca="false">IF(W$7="Long",IF(W$6="Call",IF($A39&gt;W$4,1,0),IF(W$4&gt;$A39,1,0))*W$5,IF(W$6="Call",IF(W$4&lt;=$A39,-1,0),IF($A39&lt;=W$4,-1,0))*W$5)</f>
        <v>0</v>
      </c>
      <c r="X39" s="42" t="n">
        <f aca="false">IF(X$7="Long",IF(X$6="Call",IF($A39&gt;X$4,1,0),IF(X$4&gt;$A39,1,0))*X$5,IF(X$6="Call",IF(X$4&lt;=$A39,-1,0),IF($A39&lt;=X$4,-1,0))*X$5)</f>
        <v>0</v>
      </c>
      <c r="Z39" s="42" t="n">
        <f aca="false">IF(Z$7="Long",IF(Z$6="Put",MAX(Z$4-$A39,0),MAX($A39-Z$4,0))*Z$5,IF(Z$6="Put",MIN($A39-Z$4,0),MIN(Z$4-$A39,0))*Z$5)</f>
        <v>0</v>
      </c>
      <c r="AA39" s="42" t="n">
        <f aca="false">IF(AA$7="Long",IF(AA$6="Put",MAX(AA$4-$A39,0),MAX($A39-AA$4,0))*AA$5,IF(AA$6="Put",MIN($A39-AA$4,0),MIN(AA$4-$A39,0))*AA$5)</f>
        <v>0</v>
      </c>
      <c r="AB39" s="42" t="n">
        <f aca="false">IF(AB$7="Long",IF(AB$6="Put",MAX(AB$4-$A39,0),MAX($A39-AB$4,0))*AB$5,IF(AB$6="Put",MIN($A39-AB$4,0),MIN(AB$4-$A39,0))*AB$5)</f>
        <v>0</v>
      </c>
      <c r="AC39" s="42" t="n">
        <f aca="false">IF(AC$7="Long",IF(AC$6="Put",MAX(AC$4-$A39,0),MAX($A39-AC$4,0))*AC$5,IF(AC$6="Put",MIN($A39-AC$4,0),MIN(AC$4-$A39,0))*AC$5)</f>
        <v>0</v>
      </c>
      <c r="AD39" s="42" t="n">
        <f aca="false">IF(AD$7="Long",IF(AD$6="Put",MAX(AD$4-$A39,0),MAX($A39-AD$4,0))*AD$5,IF(AD$6="Put",MIN($A39-AD$4,0),MIN(AD$4-$A39,0))*AD$5)</f>
        <v>0</v>
      </c>
      <c r="AE39" s="42" t="n">
        <f aca="false">IF(AE$7="Long",IF(AE$6="Put",MAX(AE$4-$A39,0),MAX($A39-AE$4,0))*AE$5,IF(AE$6="Put",MIN($A39-AE$4,0),MIN(AE$4-$A39,0))*AE$5)</f>
        <v>-0.002</v>
      </c>
      <c r="AF39" s="42" t="n">
        <f aca="false">IF(AF$7="Long",IF(AF$6="Put",MAX(AF$4-$A39,0),MAX($A39-AF$4,0))*AF$5,IF(AF$6="Put",MIN($A39-AF$4,0),MIN(AF$4-$A39,0))*AF$5)</f>
        <v>-0.007</v>
      </c>
      <c r="AG39" s="42" t="n">
        <f aca="false">IF(AG$7="Long",IF(AG$6="Put",MAX(AG$4-$A39,0),MAX($A39-AG$4,0))*AG$5,IF(AG$6="Put",MIN($A39-AG$4,0),MIN(AG$4-$A39,0))*AG$5)</f>
        <v>0</v>
      </c>
      <c r="AH39" s="42" t="n">
        <f aca="false">IF(AH$7="Long",IF(AH$6="Put",MAX(AH$4-$A39,0),MAX($A39-AH$4,0))*AH$5,IF(AH$6="Put",MIN($A39-AH$4,0),MIN(AH$4-$A39,0))*AH$5)</f>
        <v>0</v>
      </c>
      <c r="AI39" s="42" t="n">
        <f aca="false">IF(AI$7="Long",IF(AI$6="Put",MAX(AI$4-$A39,0),MAX($A39-AI$4,0))*AI$5,IF(AI$6="Put",MIN($A39-AI$4,0),MIN(AI$4-$A39,0))*AI$5)</f>
        <v>0</v>
      </c>
      <c r="AJ39" s="42" t="n">
        <f aca="false">IF(AJ$7="Long",IF(AJ$6="Put",MAX(AJ$4-$A39,0),MAX($A39-AJ$4,0))*AJ$5,IF(AJ$6="Put",MIN($A39-AJ$4,0),MIN(AJ$4-$A39,0))*AJ$5)</f>
        <v>0</v>
      </c>
      <c r="AK39" s="42" t="n">
        <f aca="false">IF(AK$7="Long",IF(AK$6="Put",MAX(AK$4-$A39,0),MAX($A39-AK$4,0))*AK$5,IF(AK$6="Put",MIN($A39-AK$4,0),MIN(AK$4-$A39,0))*AK$5)</f>
        <v>0</v>
      </c>
    </row>
    <row r="40" customFormat="false" ht="12.75" hidden="false" customHeight="false" outlineLevel="0" collapsed="false">
      <c r="A40" s="43" t="n">
        <v>3.2</v>
      </c>
      <c r="B40" s="44" t="n">
        <f aca="false">+A40*0.04</f>
        <v>0.128</v>
      </c>
      <c r="C40" s="38" t="n">
        <f aca="false">+A40+B40</f>
        <v>3.328</v>
      </c>
      <c r="D40" s="39"/>
      <c r="E40" s="40" t="n">
        <f aca="false">+E39</f>
        <v>5</v>
      </c>
      <c r="F40" s="38" t="n">
        <f aca="false">+B40+E40</f>
        <v>5.128</v>
      </c>
      <c r="G40" s="38"/>
      <c r="H40" s="38" t="n">
        <f aca="false">+F40-C40</f>
        <v>1.8</v>
      </c>
      <c r="J40" s="45" t="n">
        <f aca="false">SUM(M40:X40,Z40:AK40)</f>
        <v>0.128</v>
      </c>
      <c r="M40" s="42" t="n">
        <f aca="false">IF(M$7="Long",IF(M$6="Call",IF($A40&gt;M$4,1,0),IF(M$4&gt;$A40,1,0))*M$5,IF(M$6="Call",IF(M$4&lt;=$A40,-1,0),IF($A40&lt;=M$4,-1,0))*M$5)</f>
        <v>0</v>
      </c>
      <c r="N40" s="42" t="n">
        <f aca="false">IF(N$7="Long",IF(N$6="Call",IF($A40&gt;N$4,1,0),IF(N$4&gt;$A40,1,0))*N$5,IF(N$6="Call",IF(N$4&lt;=$A40,-1,0),IF($A40&lt;=N$4,-1,0))*N$5)</f>
        <v>0</v>
      </c>
      <c r="O40" s="42" t="n">
        <f aca="false">IF(O$7="Long",IF(O$6="Call",IF($A40&gt;O$4,1,0),IF(O$4&gt;$A40,1,0))*O$5,IF(O$6="Call",IF(O$4&lt;=$A40,-1,0),IF($A40&lt;=O$4,-1,0))*O$5)</f>
        <v>0</v>
      </c>
      <c r="P40" s="42" t="n">
        <f aca="false">IF(P$7="Long",IF(P$6="Call",IF($A40&gt;P$4,1,0),IF(P$4&gt;$A40,1,0))*P$5,IF(P$6="Call",IF(P$4&lt;=$A40,-1,0),IF($A40&lt;=P$4,-1,0))*P$5)</f>
        <v>0</v>
      </c>
      <c r="Q40" s="42" t="n">
        <f aca="false">IF(Q$7="Long",IF(Q$6="Call",IF($A40&gt;Q$4,1,0),IF(Q$4&gt;$A40,1,0))*Q$5,IF(Q$6="Call",IF(Q$4&lt;=$A40,-1,0),IF($A40&lt;=Q$4,-1,0))*Q$5)</f>
        <v>0</v>
      </c>
      <c r="R40" s="42" t="n">
        <f aca="false">IF(R$7="Long",IF(R$6="Call",IF($A40&gt;R$4,1,0),IF(R$4&gt;$A40,1,0))*R$5,IF(R$6="Call",IF(R$4&lt;=$A40,-1,0),IF($A40&lt;=R$4,-1,0))*R$5)</f>
        <v>0.065</v>
      </c>
      <c r="S40" s="42" t="n">
        <f aca="false">IF(S$7="Long",IF(S$6="Call",IF($A40&gt;S$4,1,0),IF(S$4&gt;$A40,1,0))*S$5,IF(S$6="Call",IF(S$4&lt;=$A40,-1,0),IF($A40&lt;=S$4,-1,0))*S$5)</f>
        <v>0.07</v>
      </c>
      <c r="T40" s="42" t="n">
        <f aca="false">IF(T$7="Long",IF(T$6="Call",IF($A40&gt;T$4,1,0),IF(T$4&gt;$A40,1,0))*T$5,IF(T$6="Call",IF(T$4&lt;=$A40,-1,0),IF($A40&lt;=T$4,-1,0))*T$5)</f>
        <v>0</v>
      </c>
      <c r="U40" s="42" t="n">
        <f aca="false">IF(U$7="Long",IF(U$6="Call",IF($A40&gt;U$4,1,0),IF(U$4&gt;$A40,1,0))*U$5,IF(U$6="Call",IF(U$4&lt;=$A40,-1,0),IF($A40&lt;=U$4,-1,0))*U$5)</f>
        <v>0</v>
      </c>
      <c r="V40" s="42" t="n">
        <f aca="false">IF(V$7="Long",IF(V$6="Call",IF($A40&gt;V$4,1,0),IF(V$4&gt;$A40,1,0))*V$5,IF(V$6="Call",IF(V$4&lt;=$A40,-1,0),IF($A40&lt;=V$4,-1,0))*V$5)</f>
        <v>0</v>
      </c>
      <c r="W40" s="42" t="n">
        <f aca="false">IF(W$7="Long",IF(W$6="Call",IF($A40&gt;W$4,1,0),IF(W$4&gt;$A40,1,0))*W$5,IF(W$6="Call",IF(W$4&lt;=$A40,-1,0),IF($A40&lt;=W$4,-1,0))*W$5)</f>
        <v>0</v>
      </c>
      <c r="X40" s="42" t="n">
        <f aca="false">IF(X$7="Long",IF(X$6="Call",IF($A40&gt;X$4,1,0),IF(X$4&gt;$A40,1,0))*X$5,IF(X$6="Call",IF(X$4&lt;=$A40,-1,0),IF($A40&lt;=X$4,-1,0))*X$5)</f>
        <v>0</v>
      </c>
      <c r="Z40" s="42" t="n">
        <f aca="false">IF(Z$7="Long",IF(Z$6="Put",MAX(Z$4-$A40,0),MAX($A40-Z$4,0))*Z$5,IF(Z$6="Put",MIN($A40-Z$4,0),MIN(Z$4-$A40,0))*Z$5)</f>
        <v>0</v>
      </c>
      <c r="AA40" s="42" t="n">
        <f aca="false">IF(AA$7="Long",IF(AA$6="Put",MAX(AA$4-$A40,0),MAX($A40-AA$4,0))*AA$5,IF(AA$6="Put",MIN($A40-AA$4,0),MIN(AA$4-$A40,0))*AA$5)</f>
        <v>0</v>
      </c>
      <c r="AB40" s="42" t="n">
        <f aca="false">IF(AB$7="Long",IF(AB$6="Put",MAX(AB$4-$A40,0),MAX($A40-AB$4,0))*AB$5,IF(AB$6="Put",MIN($A40-AB$4,0),MIN(AB$4-$A40,0))*AB$5)</f>
        <v>0</v>
      </c>
      <c r="AC40" s="42" t="n">
        <f aca="false">IF(AC$7="Long",IF(AC$6="Put",MAX(AC$4-$A40,0),MAX($A40-AC$4,0))*AC$5,IF(AC$6="Put",MIN($A40-AC$4,0),MIN(AC$4-$A40,0))*AC$5)</f>
        <v>0</v>
      </c>
      <c r="AD40" s="42" t="n">
        <f aca="false">IF(AD$7="Long",IF(AD$6="Put",MAX(AD$4-$A40,0),MAX($A40-AD$4,0))*AD$5,IF(AD$6="Put",MIN($A40-AD$4,0),MIN(AD$4-$A40,0))*AD$5)</f>
        <v>0</v>
      </c>
      <c r="AE40" s="42" t="n">
        <f aca="false">IF(AE$7="Long",IF(AE$6="Put",MAX(AE$4-$A40,0),MAX($A40-AE$4,0))*AE$5,IF(AE$6="Put",MIN($A40-AE$4,0),MIN(AE$4-$A40,0))*AE$5)</f>
        <v>-0.000999999999999997</v>
      </c>
      <c r="AF40" s="42" t="n">
        <f aca="false">IF(AF$7="Long",IF(AF$6="Put",MAX(AF$4-$A40,0),MAX($A40-AF$4,0))*AF$5,IF(AF$6="Put",MIN($A40-AF$4,0),MIN(AF$4-$A40,0))*AF$5)</f>
        <v>-0.006</v>
      </c>
      <c r="AG40" s="42" t="n">
        <f aca="false">IF(AG$7="Long",IF(AG$6="Put",MAX(AG$4-$A40,0),MAX($A40-AG$4,0))*AG$5,IF(AG$6="Put",MIN($A40-AG$4,0),MIN(AG$4-$A40,0))*AG$5)</f>
        <v>0</v>
      </c>
      <c r="AH40" s="42" t="n">
        <f aca="false">IF(AH$7="Long",IF(AH$6="Put",MAX(AH$4-$A40,0),MAX($A40-AH$4,0))*AH$5,IF(AH$6="Put",MIN($A40-AH$4,0),MIN(AH$4-$A40,0))*AH$5)</f>
        <v>0</v>
      </c>
      <c r="AI40" s="42" t="n">
        <f aca="false">IF(AI$7="Long",IF(AI$6="Put",MAX(AI$4-$A40,0),MAX($A40-AI$4,0))*AI$5,IF(AI$6="Put",MIN($A40-AI$4,0),MIN(AI$4-$A40,0))*AI$5)</f>
        <v>0</v>
      </c>
      <c r="AJ40" s="42" t="n">
        <f aca="false">IF(AJ$7="Long",IF(AJ$6="Put",MAX(AJ$4-$A40,0),MAX($A40-AJ$4,0))*AJ$5,IF(AJ$6="Put",MIN($A40-AJ$4,0),MIN(AJ$4-$A40,0))*AJ$5)</f>
        <v>0</v>
      </c>
      <c r="AK40" s="42" t="n">
        <f aca="false">IF(AK$7="Long",IF(AK$6="Put",MAX(AK$4-$A40,0),MAX($A40-AK$4,0))*AK$5,IF(AK$6="Put",MIN($A40-AK$4,0),MIN(AK$4-$A40,0))*AK$5)</f>
        <v>0</v>
      </c>
    </row>
    <row r="41" customFormat="false" ht="12.75" hidden="false" customHeight="false" outlineLevel="0" collapsed="false">
      <c r="A41" s="43" t="n">
        <v>3.25</v>
      </c>
      <c r="B41" s="44" t="n">
        <f aca="false">+A41*0.02</f>
        <v>0.065</v>
      </c>
      <c r="C41" s="38" t="n">
        <f aca="false">+A41+B41</f>
        <v>3.315</v>
      </c>
      <c r="D41" s="39"/>
      <c r="E41" s="40" t="n">
        <f aca="false">+E40</f>
        <v>5</v>
      </c>
      <c r="F41" s="38" t="n">
        <f aca="false">+B41+E41</f>
        <v>5.065</v>
      </c>
      <c r="G41" s="38"/>
      <c r="H41" s="38" t="n">
        <f aca="false">+F41-C41</f>
        <v>1.75</v>
      </c>
      <c r="J41" s="45" t="n">
        <f aca="false">SUM(M41:X41,Z41:AK41)</f>
        <v>0.065</v>
      </c>
      <c r="M41" s="42" t="n">
        <f aca="false">IF(M$7="Long",IF(M$6="Call",IF($A41&gt;M$4,1,0),IF(M$4&gt;$A41,1,0))*M$5,IF(M$6="Call",IF(M$4&lt;=$A41,-1,0),IF($A41&lt;=M$4,-1,0))*M$5)</f>
        <v>0</v>
      </c>
      <c r="N41" s="42" t="n">
        <f aca="false">IF(N$7="Long",IF(N$6="Call",IF($A41&gt;N$4,1,0),IF(N$4&gt;$A41,1,0))*N$5,IF(N$6="Call",IF(N$4&lt;=$A41,-1,0),IF($A41&lt;=N$4,-1,0))*N$5)</f>
        <v>0</v>
      </c>
      <c r="O41" s="42" t="n">
        <f aca="false">IF(O$7="Long",IF(O$6="Call",IF($A41&gt;O$4,1,0),IF(O$4&gt;$A41,1,0))*O$5,IF(O$6="Call",IF(O$4&lt;=$A41,-1,0),IF($A41&lt;=O$4,-1,0))*O$5)</f>
        <v>0</v>
      </c>
      <c r="P41" s="42" t="n">
        <f aca="false">IF(P$7="Long",IF(P$6="Call",IF($A41&gt;P$4,1,0),IF(P$4&gt;$A41,1,0))*P$5,IF(P$6="Call",IF(P$4&lt;=$A41,-1,0),IF($A41&lt;=P$4,-1,0))*P$5)</f>
        <v>0</v>
      </c>
      <c r="Q41" s="42" t="n">
        <f aca="false">IF(Q$7="Long",IF(Q$6="Call",IF($A41&gt;Q$4,1,0),IF(Q$4&gt;$A41,1,0))*Q$5,IF(Q$6="Call",IF(Q$4&lt;=$A41,-1,0),IF($A41&lt;=Q$4,-1,0))*Q$5)</f>
        <v>0</v>
      </c>
      <c r="R41" s="42" t="n">
        <f aca="false">IF(R$7="Long",IF(R$6="Call",IF($A41&gt;R$4,1,0),IF(R$4&gt;$A41,1,0))*R$5,IF(R$6="Call",IF(R$4&lt;=$A41,-1,0),IF($A41&lt;=R$4,-1,0))*R$5)</f>
        <v>0</v>
      </c>
      <c r="S41" s="42" t="n">
        <f aca="false">IF(S$7="Long",IF(S$6="Call",IF($A41&gt;S$4,1,0),IF(S$4&gt;$A41,1,0))*S$5,IF(S$6="Call",IF(S$4&lt;=$A41,-1,0),IF($A41&lt;=S$4,-1,0))*S$5)</f>
        <v>0.07</v>
      </c>
      <c r="T41" s="42" t="n">
        <f aca="false">IF(T$7="Long",IF(T$6="Call",IF($A41&gt;T$4,1,0),IF(T$4&gt;$A41,1,0))*T$5,IF(T$6="Call",IF(T$4&lt;=$A41,-1,0),IF($A41&lt;=T$4,-1,0))*T$5)</f>
        <v>0</v>
      </c>
      <c r="U41" s="42" t="n">
        <f aca="false">IF(U$7="Long",IF(U$6="Call",IF($A41&gt;U$4,1,0),IF(U$4&gt;$A41,1,0))*U$5,IF(U$6="Call",IF(U$4&lt;=$A41,-1,0),IF($A41&lt;=U$4,-1,0))*U$5)</f>
        <v>0</v>
      </c>
      <c r="V41" s="42" t="n">
        <f aca="false">IF(V$7="Long",IF(V$6="Call",IF($A41&gt;V$4,1,0),IF(V$4&gt;$A41,1,0))*V$5,IF(V$6="Call",IF(V$4&lt;=$A41,-1,0),IF($A41&lt;=V$4,-1,0))*V$5)</f>
        <v>0</v>
      </c>
      <c r="W41" s="42" t="n">
        <f aca="false">IF(W$7="Long",IF(W$6="Call",IF($A41&gt;W$4,1,0),IF(W$4&gt;$A41,1,0))*W$5,IF(W$6="Call",IF(W$4&lt;=$A41,-1,0),IF($A41&lt;=W$4,-1,0))*W$5)</f>
        <v>0</v>
      </c>
      <c r="X41" s="42" t="n">
        <f aca="false">IF(X$7="Long",IF(X$6="Call",IF($A41&gt;X$4,1,0),IF(X$4&gt;$A41,1,0))*X$5,IF(X$6="Call",IF(X$4&lt;=$A41,-1,0),IF($A41&lt;=X$4,-1,0))*X$5)</f>
        <v>0</v>
      </c>
      <c r="Z41" s="42" t="n">
        <f aca="false">IF(Z$7="Long",IF(Z$6="Put",MAX(Z$4-$A41,0),MAX($A41-Z$4,0))*Z$5,IF(Z$6="Put",MIN($A41-Z$4,0),MIN(Z$4-$A41,0))*Z$5)</f>
        <v>0</v>
      </c>
      <c r="AA41" s="42" t="n">
        <f aca="false">IF(AA$7="Long",IF(AA$6="Put",MAX(AA$4-$A41,0),MAX($A41-AA$4,0))*AA$5,IF(AA$6="Put",MIN($A41-AA$4,0),MIN(AA$4-$A41,0))*AA$5)</f>
        <v>0</v>
      </c>
      <c r="AB41" s="42" t="n">
        <f aca="false">IF(AB$7="Long",IF(AB$6="Put",MAX(AB$4-$A41,0),MAX($A41-AB$4,0))*AB$5,IF(AB$6="Put",MIN($A41-AB$4,0),MIN(AB$4-$A41,0))*AB$5)</f>
        <v>0</v>
      </c>
      <c r="AC41" s="42" t="n">
        <f aca="false">IF(AC$7="Long",IF(AC$6="Put",MAX(AC$4-$A41,0),MAX($A41-AC$4,0))*AC$5,IF(AC$6="Put",MIN($A41-AC$4,0),MIN(AC$4-$A41,0))*AC$5)</f>
        <v>0</v>
      </c>
      <c r="AD41" s="42" t="n">
        <f aca="false">IF(AD$7="Long",IF(AD$6="Put",MAX(AD$4-$A41,0),MAX($A41-AD$4,0))*AD$5,IF(AD$6="Put",MIN($A41-AD$4,0),MIN(AD$4-$A41,0))*AD$5)</f>
        <v>0</v>
      </c>
      <c r="AE41" s="42" t="n">
        <f aca="false">IF(AE$7="Long",IF(AE$6="Put",MAX(AE$4-$A41,0),MAX($A41-AE$4,0))*AE$5,IF(AE$6="Put",MIN($A41-AE$4,0),MIN(AE$4-$A41,0))*AE$5)</f>
        <v>0</v>
      </c>
      <c r="AF41" s="42" t="n">
        <f aca="false">IF(AF$7="Long",IF(AF$6="Put",MAX(AF$4-$A41,0),MAX($A41-AF$4,0))*AF$5,IF(AF$6="Put",MIN($A41-AF$4,0),MIN(AF$4-$A41,0))*AF$5)</f>
        <v>-0.005</v>
      </c>
      <c r="AG41" s="42" t="n">
        <f aca="false">IF(AG$7="Long",IF(AG$6="Put",MAX(AG$4-$A41,0),MAX($A41-AG$4,0))*AG$5,IF(AG$6="Put",MIN($A41-AG$4,0),MIN(AG$4-$A41,0))*AG$5)</f>
        <v>0</v>
      </c>
      <c r="AH41" s="42" t="n">
        <f aca="false">IF(AH$7="Long",IF(AH$6="Put",MAX(AH$4-$A41,0),MAX($A41-AH$4,0))*AH$5,IF(AH$6="Put",MIN($A41-AH$4,0),MIN(AH$4-$A41,0))*AH$5)</f>
        <v>0</v>
      </c>
      <c r="AI41" s="42" t="n">
        <f aca="false">IF(AI$7="Long",IF(AI$6="Put",MAX(AI$4-$A41,0),MAX($A41-AI$4,0))*AI$5,IF(AI$6="Put",MIN($A41-AI$4,0),MIN(AI$4-$A41,0))*AI$5)</f>
        <v>0</v>
      </c>
      <c r="AJ41" s="42" t="n">
        <f aca="false">IF(AJ$7="Long",IF(AJ$6="Put",MAX(AJ$4-$A41,0),MAX($A41-AJ$4,0))*AJ$5,IF(AJ$6="Put",MIN($A41-AJ$4,0),MIN(AJ$4-$A41,0))*AJ$5)</f>
        <v>0</v>
      </c>
      <c r="AK41" s="42" t="n">
        <f aca="false">IF(AK$7="Long",IF(AK$6="Put",MAX(AK$4-$A41,0),MAX($A41-AK$4,0))*AK$5,IF(AK$6="Put",MIN($A41-AK$4,0),MIN(AK$4-$A41,0))*AK$5)</f>
        <v>0</v>
      </c>
    </row>
    <row r="42" customFormat="false" ht="12.75" hidden="false" customHeight="false" outlineLevel="0" collapsed="false">
      <c r="A42" s="43" t="n">
        <v>3.3</v>
      </c>
      <c r="B42" s="44" t="n">
        <f aca="false">+A42*0.02</f>
        <v>0.066</v>
      </c>
      <c r="C42" s="38" t="n">
        <f aca="false">+A42+B42</f>
        <v>3.366</v>
      </c>
      <c r="D42" s="39"/>
      <c r="E42" s="40" t="n">
        <f aca="false">+E41</f>
        <v>5</v>
      </c>
      <c r="F42" s="38" t="n">
        <f aca="false">+B42+E42</f>
        <v>5.066</v>
      </c>
      <c r="G42" s="38"/>
      <c r="H42" s="38" t="n">
        <f aca="false">+F42-C42</f>
        <v>1.7</v>
      </c>
      <c r="J42" s="45" t="n">
        <f aca="false">SUM(M42:X42,Z42:AK42)</f>
        <v>0.066</v>
      </c>
      <c r="M42" s="42" t="n">
        <f aca="false">IF(M$7="Long",IF(M$6="Call",IF($A42&gt;M$4,1,0),IF(M$4&gt;$A42,1,0))*M$5,IF(M$6="Call",IF(M$4&lt;=$A42,-1,0),IF($A42&lt;=M$4,-1,0))*M$5)</f>
        <v>0</v>
      </c>
      <c r="N42" s="42" t="n">
        <f aca="false">IF(N$7="Long",IF(N$6="Call",IF($A42&gt;N$4,1,0),IF(N$4&gt;$A42,1,0))*N$5,IF(N$6="Call",IF(N$4&lt;=$A42,-1,0),IF($A42&lt;=N$4,-1,0))*N$5)</f>
        <v>0</v>
      </c>
      <c r="O42" s="42" t="n">
        <f aca="false">IF(O$7="Long",IF(O$6="Call",IF($A42&gt;O$4,1,0),IF(O$4&gt;$A42,1,0))*O$5,IF(O$6="Call",IF(O$4&lt;=$A42,-1,0),IF($A42&lt;=O$4,-1,0))*O$5)</f>
        <v>0</v>
      </c>
      <c r="P42" s="42" t="n">
        <f aca="false">IF(P$7="Long",IF(P$6="Call",IF($A42&gt;P$4,1,0),IF(P$4&gt;$A42,1,0))*P$5,IF(P$6="Call",IF(P$4&lt;=$A42,-1,0),IF($A42&lt;=P$4,-1,0))*P$5)</f>
        <v>0</v>
      </c>
      <c r="Q42" s="42" t="n">
        <f aca="false">IF(Q$7="Long",IF(Q$6="Call",IF($A42&gt;Q$4,1,0),IF(Q$4&gt;$A42,1,0))*Q$5,IF(Q$6="Call",IF(Q$4&lt;=$A42,-1,0),IF($A42&lt;=Q$4,-1,0))*Q$5)</f>
        <v>0</v>
      </c>
      <c r="R42" s="42" t="n">
        <f aca="false">IF(R$7="Long",IF(R$6="Call",IF($A42&gt;R$4,1,0),IF(R$4&gt;$A42,1,0))*R$5,IF(R$6="Call",IF(R$4&lt;=$A42,-1,0),IF($A42&lt;=R$4,-1,0))*R$5)</f>
        <v>0</v>
      </c>
      <c r="S42" s="42" t="n">
        <f aca="false">IF(S$7="Long",IF(S$6="Call",IF($A42&gt;S$4,1,0),IF(S$4&gt;$A42,1,0))*S$5,IF(S$6="Call",IF(S$4&lt;=$A42,-1,0),IF($A42&lt;=S$4,-1,0))*S$5)</f>
        <v>0.07</v>
      </c>
      <c r="T42" s="42" t="n">
        <f aca="false">IF(T$7="Long",IF(T$6="Call",IF($A42&gt;T$4,1,0),IF(T$4&gt;$A42,1,0))*T$5,IF(T$6="Call",IF(T$4&lt;=$A42,-1,0),IF($A42&lt;=T$4,-1,0))*T$5)</f>
        <v>0</v>
      </c>
      <c r="U42" s="42" t="n">
        <f aca="false">IF(U$7="Long",IF(U$6="Call",IF($A42&gt;U$4,1,0),IF(U$4&gt;$A42,1,0))*U$5,IF(U$6="Call",IF(U$4&lt;=$A42,-1,0),IF($A42&lt;=U$4,-1,0))*U$5)</f>
        <v>0</v>
      </c>
      <c r="V42" s="42" t="n">
        <f aca="false">IF(V$7="Long",IF(V$6="Call",IF($A42&gt;V$4,1,0),IF(V$4&gt;$A42,1,0))*V$5,IF(V$6="Call",IF(V$4&lt;=$A42,-1,0),IF($A42&lt;=V$4,-1,0))*V$5)</f>
        <v>0</v>
      </c>
      <c r="W42" s="42" t="n">
        <f aca="false">IF(W$7="Long",IF(W$6="Call",IF($A42&gt;W$4,1,0),IF(W$4&gt;$A42,1,0))*W$5,IF(W$6="Call",IF(W$4&lt;=$A42,-1,0),IF($A42&lt;=W$4,-1,0))*W$5)</f>
        <v>0</v>
      </c>
      <c r="X42" s="42" t="n">
        <f aca="false">IF(X$7="Long",IF(X$6="Call",IF($A42&gt;X$4,1,0),IF(X$4&gt;$A42,1,0))*X$5,IF(X$6="Call",IF(X$4&lt;=$A42,-1,0),IF($A42&lt;=X$4,-1,0))*X$5)</f>
        <v>0</v>
      </c>
      <c r="Z42" s="42" t="n">
        <f aca="false">IF(Z$7="Long",IF(Z$6="Put",MAX(Z$4-$A42,0),MAX($A42-Z$4,0))*Z$5,IF(Z$6="Put",MIN($A42-Z$4,0),MIN(Z$4-$A42,0))*Z$5)</f>
        <v>0</v>
      </c>
      <c r="AA42" s="42" t="n">
        <f aca="false">IF(AA$7="Long",IF(AA$6="Put",MAX(AA$4-$A42,0),MAX($A42-AA$4,0))*AA$5,IF(AA$6="Put",MIN($A42-AA$4,0),MIN(AA$4-$A42,0))*AA$5)</f>
        <v>0</v>
      </c>
      <c r="AB42" s="42" t="n">
        <f aca="false">IF(AB$7="Long",IF(AB$6="Put",MAX(AB$4-$A42,0),MAX($A42-AB$4,0))*AB$5,IF(AB$6="Put",MIN($A42-AB$4,0),MIN(AB$4-$A42,0))*AB$5)</f>
        <v>0</v>
      </c>
      <c r="AC42" s="42" t="n">
        <f aca="false">IF(AC$7="Long",IF(AC$6="Put",MAX(AC$4-$A42,0),MAX($A42-AC$4,0))*AC$5,IF(AC$6="Put",MIN($A42-AC$4,0),MIN(AC$4-$A42,0))*AC$5)</f>
        <v>0</v>
      </c>
      <c r="AD42" s="42" t="n">
        <f aca="false">IF(AD$7="Long",IF(AD$6="Put",MAX(AD$4-$A42,0),MAX($A42-AD$4,0))*AD$5,IF(AD$6="Put",MIN($A42-AD$4,0),MIN(AD$4-$A42,0))*AD$5)</f>
        <v>0</v>
      </c>
      <c r="AE42" s="42" t="n">
        <f aca="false">IF(AE$7="Long",IF(AE$6="Put",MAX(AE$4-$A42,0),MAX($A42-AE$4,0))*AE$5,IF(AE$6="Put",MIN($A42-AE$4,0),MIN(AE$4-$A42,0))*AE$5)</f>
        <v>0</v>
      </c>
      <c r="AF42" s="42" t="n">
        <f aca="false">IF(AF$7="Long",IF(AF$6="Put",MAX(AF$4-$A42,0),MAX($A42-AF$4,0))*AF$5,IF(AF$6="Put",MIN($A42-AF$4,0),MIN(AF$4-$A42,0))*AF$5)</f>
        <v>-0.004</v>
      </c>
      <c r="AG42" s="42" t="n">
        <f aca="false">IF(AG$7="Long",IF(AG$6="Put",MAX(AG$4-$A42,0),MAX($A42-AG$4,0))*AG$5,IF(AG$6="Put",MIN($A42-AG$4,0),MIN(AG$4-$A42,0))*AG$5)</f>
        <v>0</v>
      </c>
      <c r="AH42" s="42" t="n">
        <f aca="false">IF(AH$7="Long",IF(AH$6="Put",MAX(AH$4-$A42,0),MAX($A42-AH$4,0))*AH$5,IF(AH$6="Put",MIN($A42-AH$4,0),MIN(AH$4-$A42,0))*AH$5)</f>
        <v>0</v>
      </c>
      <c r="AI42" s="42" t="n">
        <f aca="false">IF(AI$7="Long",IF(AI$6="Put",MAX(AI$4-$A42,0),MAX($A42-AI$4,0))*AI$5,IF(AI$6="Put",MIN($A42-AI$4,0),MIN(AI$4-$A42,0))*AI$5)</f>
        <v>0</v>
      </c>
      <c r="AJ42" s="42" t="n">
        <f aca="false">IF(AJ$7="Long",IF(AJ$6="Put",MAX(AJ$4-$A42,0),MAX($A42-AJ$4,0))*AJ$5,IF(AJ$6="Put",MIN($A42-AJ$4,0),MIN(AJ$4-$A42,0))*AJ$5)</f>
        <v>0</v>
      </c>
      <c r="AK42" s="42" t="n">
        <f aca="false">IF(AK$7="Long",IF(AK$6="Put",MAX(AK$4-$A42,0),MAX($A42-AK$4,0))*AK$5,IF(AK$6="Put",MIN($A42-AK$4,0),MIN(AK$4-$A42,0))*AK$5)</f>
        <v>0</v>
      </c>
    </row>
    <row r="43" customFormat="false" ht="12.75" hidden="false" customHeight="false" outlineLevel="0" collapsed="false">
      <c r="A43" s="43" t="n">
        <v>3.35</v>
      </c>
      <c r="B43" s="44" t="n">
        <f aca="false">+A43*0.02</f>
        <v>0.067</v>
      </c>
      <c r="C43" s="38" t="n">
        <f aca="false">+A43+B43</f>
        <v>3.417</v>
      </c>
      <c r="D43" s="39"/>
      <c r="E43" s="40" t="n">
        <f aca="false">+E42</f>
        <v>5</v>
      </c>
      <c r="F43" s="38" t="n">
        <f aca="false">+B43+E43</f>
        <v>5.067</v>
      </c>
      <c r="G43" s="38"/>
      <c r="H43" s="38" t="n">
        <f aca="false">+F43-C43</f>
        <v>1.65</v>
      </c>
      <c r="J43" s="45" t="n">
        <f aca="false">SUM(M43:X43,Z43:AK43)</f>
        <v>0.067</v>
      </c>
      <c r="M43" s="42" t="n">
        <f aca="false">IF(M$7="Long",IF(M$6="Call",IF($A43&gt;M$4,1,0),IF(M$4&gt;$A43,1,0))*M$5,IF(M$6="Call",IF(M$4&lt;=$A43,-1,0),IF($A43&lt;=M$4,-1,0))*M$5)</f>
        <v>0</v>
      </c>
      <c r="N43" s="42" t="n">
        <f aca="false">IF(N$7="Long",IF(N$6="Call",IF($A43&gt;N$4,1,0),IF(N$4&gt;$A43,1,0))*N$5,IF(N$6="Call",IF(N$4&lt;=$A43,-1,0),IF($A43&lt;=N$4,-1,0))*N$5)</f>
        <v>0</v>
      </c>
      <c r="O43" s="42" t="n">
        <f aca="false">IF(O$7="Long",IF(O$6="Call",IF($A43&gt;O$4,1,0),IF(O$4&gt;$A43,1,0))*O$5,IF(O$6="Call",IF(O$4&lt;=$A43,-1,0),IF($A43&lt;=O$4,-1,0))*O$5)</f>
        <v>0</v>
      </c>
      <c r="P43" s="42" t="n">
        <f aca="false">IF(P$7="Long",IF(P$6="Call",IF($A43&gt;P$4,1,0),IF(P$4&gt;$A43,1,0))*P$5,IF(P$6="Call",IF(P$4&lt;=$A43,-1,0),IF($A43&lt;=P$4,-1,0))*P$5)</f>
        <v>0</v>
      </c>
      <c r="Q43" s="42" t="n">
        <f aca="false">IF(Q$7="Long",IF(Q$6="Call",IF($A43&gt;Q$4,1,0),IF(Q$4&gt;$A43,1,0))*Q$5,IF(Q$6="Call",IF(Q$4&lt;=$A43,-1,0),IF($A43&lt;=Q$4,-1,0))*Q$5)</f>
        <v>0</v>
      </c>
      <c r="R43" s="42" t="n">
        <f aca="false">IF(R$7="Long",IF(R$6="Call",IF($A43&gt;R$4,1,0),IF(R$4&gt;$A43,1,0))*R$5,IF(R$6="Call",IF(R$4&lt;=$A43,-1,0),IF($A43&lt;=R$4,-1,0))*R$5)</f>
        <v>0</v>
      </c>
      <c r="S43" s="42" t="n">
        <f aca="false">IF(S$7="Long",IF(S$6="Call",IF($A43&gt;S$4,1,0),IF(S$4&gt;$A43,1,0))*S$5,IF(S$6="Call",IF(S$4&lt;=$A43,-1,0),IF($A43&lt;=S$4,-1,0))*S$5)</f>
        <v>0.07</v>
      </c>
      <c r="T43" s="42" t="n">
        <f aca="false">IF(T$7="Long",IF(T$6="Call",IF($A43&gt;T$4,1,0),IF(T$4&gt;$A43,1,0))*T$5,IF(T$6="Call",IF(T$4&lt;=$A43,-1,0),IF($A43&lt;=T$4,-1,0))*T$5)</f>
        <v>0</v>
      </c>
      <c r="U43" s="42" t="n">
        <f aca="false">IF(U$7="Long",IF(U$6="Call",IF($A43&gt;U$4,1,0),IF(U$4&gt;$A43,1,0))*U$5,IF(U$6="Call",IF(U$4&lt;=$A43,-1,0),IF($A43&lt;=U$4,-1,0))*U$5)</f>
        <v>0</v>
      </c>
      <c r="V43" s="42" t="n">
        <f aca="false">IF(V$7="Long",IF(V$6="Call",IF($A43&gt;V$4,1,0),IF(V$4&gt;$A43,1,0))*V$5,IF(V$6="Call",IF(V$4&lt;=$A43,-1,0),IF($A43&lt;=V$4,-1,0))*V$5)</f>
        <v>0</v>
      </c>
      <c r="W43" s="42" t="n">
        <f aca="false">IF(W$7="Long",IF(W$6="Call",IF($A43&gt;W$4,1,0),IF(W$4&gt;$A43,1,0))*W$5,IF(W$6="Call",IF(W$4&lt;=$A43,-1,0),IF($A43&lt;=W$4,-1,0))*W$5)</f>
        <v>0</v>
      </c>
      <c r="X43" s="42" t="n">
        <f aca="false">IF(X$7="Long",IF(X$6="Call",IF($A43&gt;X$4,1,0),IF(X$4&gt;$A43,1,0))*X$5,IF(X$6="Call",IF(X$4&lt;=$A43,-1,0),IF($A43&lt;=X$4,-1,0))*X$5)</f>
        <v>0</v>
      </c>
      <c r="Z43" s="42" t="n">
        <f aca="false">IF(Z$7="Long",IF(Z$6="Put",MAX(Z$4-$A43,0),MAX($A43-Z$4,0))*Z$5,IF(Z$6="Put",MIN($A43-Z$4,0),MIN(Z$4-$A43,0))*Z$5)</f>
        <v>0</v>
      </c>
      <c r="AA43" s="42" t="n">
        <f aca="false">IF(AA$7="Long",IF(AA$6="Put",MAX(AA$4-$A43,0),MAX($A43-AA$4,0))*AA$5,IF(AA$6="Put",MIN($A43-AA$4,0),MIN(AA$4-$A43,0))*AA$5)</f>
        <v>0</v>
      </c>
      <c r="AB43" s="42" t="n">
        <f aca="false">IF(AB$7="Long",IF(AB$6="Put",MAX(AB$4-$A43,0),MAX($A43-AB$4,0))*AB$5,IF(AB$6="Put",MIN($A43-AB$4,0),MIN(AB$4-$A43,0))*AB$5)</f>
        <v>0</v>
      </c>
      <c r="AC43" s="42" t="n">
        <f aca="false">IF(AC$7="Long",IF(AC$6="Put",MAX(AC$4-$A43,0),MAX($A43-AC$4,0))*AC$5,IF(AC$6="Put",MIN($A43-AC$4,0),MIN(AC$4-$A43,0))*AC$5)</f>
        <v>0</v>
      </c>
      <c r="AD43" s="42" t="n">
        <f aca="false">IF(AD$7="Long",IF(AD$6="Put",MAX(AD$4-$A43,0),MAX($A43-AD$4,0))*AD$5,IF(AD$6="Put",MIN($A43-AD$4,0),MIN(AD$4-$A43,0))*AD$5)</f>
        <v>0</v>
      </c>
      <c r="AE43" s="42" t="n">
        <f aca="false">IF(AE$7="Long",IF(AE$6="Put",MAX(AE$4-$A43,0),MAX($A43-AE$4,0))*AE$5,IF(AE$6="Put",MIN($A43-AE$4,0),MIN(AE$4-$A43,0))*AE$5)</f>
        <v>0</v>
      </c>
      <c r="AF43" s="42" t="n">
        <f aca="false">IF(AF$7="Long",IF(AF$6="Put",MAX(AF$4-$A43,0),MAX($A43-AF$4,0))*AF$5,IF(AF$6="Put",MIN($A43-AF$4,0),MIN(AF$4-$A43,0))*AF$5)</f>
        <v>-0.003</v>
      </c>
      <c r="AG43" s="42" t="n">
        <f aca="false">IF(AG$7="Long",IF(AG$6="Put",MAX(AG$4-$A43,0),MAX($A43-AG$4,0))*AG$5,IF(AG$6="Put",MIN($A43-AG$4,0),MIN(AG$4-$A43,0))*AG$5)</f>
        <v>0</v>
      </c>
      <c r="AH43" s="42" t="n">
        <f aca="false">IF(AH$7="Long",IF(AH$6="Put",MAX(AH$4-$A43,0),MAX($A43-AH$4,0))*AH$5,IF(AH$6="Put",MIN($A43-AH$4,0),MIN(AH$4-$A43,0))*AH$5)</f>
        <v>0</v>
      </c>
      <c r="AI43" s="42" t="n">
        <f aca="false">IF(AI$7="Long",IF(AI$6="Put",MAX(AI$4-$A43,0),MAX($A43-AI$4,0))*AI$5,IF(AI$6="Put",MIN($A43-AI$4,0),MIN(AI$4-$A43,0))*AI$5)</f>
        <v>0</v>
      </c>
      <c r="AJ43" s="42" t="n">
        <f aca="false">IF(AJ$7="Long",IF(AJ$6="Put",MAX(AJ$4-$A43,0),MAX($A43-AJ$4,0))*AJ$5,IF(AJ$6="Put",MIN($A43-AJ$4,0),MIN(AJ$4-$A43,0))*AJ$5)</f>
        <v>0</v>
      </c>
      <c r="AK43" s="42" t="n">
        <f aca="false">IF(AK$7="Long",IF(AK$6="Put",MAX(AK$4-$A43,0),MAX($A43-AK$4,0))*AK$5,IF(AK$6="Put",MIN($A43-AK$4,0),MIN(AK$4-$A43,0))*AK$5)</f>
        <v>0</v>
      </c>
    </row>
    <row r="44" customFormat="false" ht="12.75" hidden="false" customHeight="false" outlineLevel="0" collapsed="false">
      <c r="A44" s="43" t="n">
        <v>3.4</v>
      </c>
      <c r="B44" s="44" t="n">
        <f aca="false">+A44*0.02</f>
        <v>0.068</v>
      </c>
      <c r="C44" s="38" t="n">
        <f aca="false">+A44+B44</f>
        <v>3.468</v>
      </c>
      <c r="D44" s="39"/>
      <c r="E44" s="40" t="n">
        <f aca="false">+E43</f>
        <v>5</v>
      </c>
      <c r="F44" s="38" t="n">
        <f aca="false">+B44+E44</f>
        <v>5.068</v>
      </c>
      <c r="G44" s="38"/>
      <c r="H44" s="38" t="n">
        <f aca="false">+F44-C44</f>
        <v>1.6</v>
      </c>
      <c r="J44" s="45" t="n">
        <f aca="false">SUM(M44:X44,Z44:AK44)</f>
        <v>0.068</v>
      </c>
      <c r="M44" s="42" t="n">
        <f aca="false">IF(M$7="Long",IF(M$6="Call",IF($A44&gt;M$4,1,0),IF(M$4&gt;$A44,1,0))*M$5,IF(M$6="Call",IF(M$4&lt;=$A44,-1,0),IF($A44&lt;=M$4,-1,0))*M$5)</f>
        <v>0</v>
      </c>
      <c r="N44" s="42" t="n">
        <f aca="false">IF(N$7="Long",IF(N$6="Call",IF($A44&gt;N$4,1,0),IF(N$4&gt;$A44,1,0))*N$5,IF(N$6="Call",IF(N$4&lt;=$A44,-1,0),IF($A44&lt;=N$4,-1,0))*N$5)</f>
        <v>0</v>
      </c>
      <c r="O44" s="42" t="n">
        <f aca="false">IF(O$7="Long",IF(O$6="Call",IF($A44&gt;O$4,1,0),IF(O$4&gt;$A44,1,0))*O$5,IF(O$6="Call",IF(O$4&lt;=$A44,-1,0),IF($A44&lt;=O$4,-1,0))*O$5)</f>
        <v>0</v>
      </c>
      <c r="P44" s="42" t="n">
        <f aca="false">IF(P$7="Long",IF(P$6="Call",IF($A44&gt;P$4,1,0),IF(P$4&gt;$A44,1,0))*P$5,IF(P$6="Call",IF(P$4&lt;=$A44,-1,0),IF($A44&lt;=P$4,-1,0))*P$5)</f>
        <v>0</v>
      </c>
      <c r="Q44" s="42" t="n">
        <f aca="false">IF(Q$7="Long",IF(Q$6="Call",IF($A44&gt;Q$4,1,0),IF(Q$4&gt;$A44,1,0))*Q$5,IF(Q$6="Call",IF(Q$4&lt;=$A44,-1,0),IF($A44&lt;=Q$4,-1,0))*Q$5)</f>
        <v>0</v>
      </c>
      <c r="R44" s="42" t="n">
        <f aca="false">IF(R$7="Long",IF(R$6="Call",IF($A44&gt;R$4,1,0),IF(R$4&gt;$A44,1,0))*R$5,IF(R$6="Call",IF(R$4&lt;=$A44,-1,0),IF($A44&lt;=R$4,-1,0))*R$5)</f>
        <v>0</v>
      </c>
      <c r="S44" s="42" t="n">
        <f aca="false">IF(S$7="Long",IF(S$6="Call",IF($A44&gt;S$4,1,0),IF(S$4&gt;$A44,1,0))*S$5,IF(S$6="Call",IF(S$4&lt;=$A44,-1,0),IF($A44&lt;=S$4,-1,0))*S$5)</f>
        <v>0.07</v>
      </c>
      <c r="T44" s="42" t="n">
        <f aca="false">IF(T$7="Long",IF(T$6="Call",IF($A44&gt;T$4,1,0),IF(T$4&gt;$A44,1,0))*T$5,IF(T$6="Call",IF(T$4&lt;=$A44,-1,0),IF($A44&lt;=T$4,-1,0))*T$5)</f>
        <v>0</v>
      </c>
      <c r="U44" s="42" t="n">
        <f aca="false">IF(U$7="Long",IF(U$6="Call",IF($A44&gt;U$4,1,0),IF(U$4&gt;$A44,1,0))*U$5,IF(U$6="Call",IF(U$4&lt;=$A44,-1,0),IF($A44&lt;=U$4,-1,0))*U$5)</f>
        <v>0</v>
      </c>
      <c r="V44" s="42" t="n">
        <f aca="false">IF(V$7="Long",IF(V$6="Call",IF($A44&gt;V$4,1,0),IF(V$4&gt;$A44,1,0))*V$5,IF(V$6="Call",IF(V$4&lt;=$A44,-1,0),IF($A44&lt;=V$4,-1,0))*V$5)</f>
        <v>0</v>
      </c>
      <c r="W44" s="42" t="n">
        <f aca="false">IF(W$7="Long",IF(W$6="Call",IF($A44&gt;W$4,1,0),IF(W$4&gt;$A44,1,0))*W$5,IF(W$6="Call",IF(W$4&lt;=$A44,-1,0),IF($A44&lt;=W$4,-1,0))*W$5)</f>
        <v>0</v>
      </c>
      <c r="X44" s="42" t="n">
        <f aca="false">IF(X$7="Long",IF(X$6="Call",IF($A44&gt;X$4,1,0),IF(X$4&gt;$A44,1,0))*X$5,IF(X$6="Call",IF(X$4&lt;=$A44,-1,0),IF($A44&lt;=X$4,-1,0))*X$5)</f>
        <v>0</v>
      </c>
      <c r="Z44" s="42" t="n">
        <f aca="false">IF(Z$7="Long",IF(Z$6="Put",MAX(Z$4-$A44,0),MAX($A44-Z$4,0))*Z$5,IF(Z$6="Put",MIN($A44-Z$4,0),MIN(Z$4-$A44,0))*Z$5)</f>
        <v>0</v>
      </c>
      <c r="AA44" s="42" t="n">
        <f aca="false">IF(AA$7="Long",IF(AA$6="Put",MAX(AA$4-$A44,0),MAX($A44-AA$4,0))*AA$5,IF(AA$6="Put",MIN($A44-AA$4,0),MIN(AA$4-$A44,0))*AA$5)</f>
        <v>0</v>
      </c>
      <c r="AB44" s="42" t="n">
        <f aca="false">IF(AB$7="Long",IF(AB$6="Put",MAX(AB$4-$A44,0),MAX($A44-AB$4,0))*AB$5,IF(AB$6="Put",MIN($A44-AB$4,0),MIN(AB$4-$A44,0))*AB$5)</f>
        <v>0</v>
      </c>
      <c r="AC44" s="42" t="n">
        <f aca="false">IF(AC$7="Long",IF(AC$6="Put",MAX(AC$4-$A44,0),MAX($A44-AC$4,0))*AC$5,IF(AC$6="Put",MIN($A44-AC$4,0),MIN(AC$4-$A44,0))*AC$5)</f>
        <v>0</v>
      </c>
      <c r="AD44" s="42" t="n">
        <f aca="false">IF(AD$7="Long",IF(AD$6="Put",MAX(AD$4-$A44,0),MAX($A44-AD$4,0))*AD$5,IF(AD$6="Put",MIN($A44-AD$4,0),MIN(AD$4-$A44,0))*AD$5)</f>
        <v>0</v>
      </c>
      <c r="AE44" s="42" t="n">
        <f aca="false">IF(AE$7="Long",IF(AE$6="Put",MAX(AE$4-$A44,0),MAX($A44-AE$4,0))*AE$5,IF(AE$6="Put",MIN($A44-AE$4,0),MIN(AE$4-$A44,0))*AE$5)</f>
        <v>0</v>
      </c>
      <c r="AF44" s="42" t="n">
        <f aca="false">IF(AF$7="Long",IF(AF$6="Put",MAX(AF$4-$A44,0),MAX($A44-AF$4,0))*AF$5,IF(AF$6="Put",MIN($A44-AF$4,0),MIN(AF$4-$A44,0))*AF$5)</f>
        <v>-0.002</v>
      </c>
      <c r="AG44" s="42" t="n">
        <f aca="false">IF(AG$7="Long",IF(AG$6="Put",MAX(AG$4-$A44,0),MAX($A44-AG$4,0))*AG$5,IF(AG$6="Put",MIN($A44-AG$4,0),MIN(AG$4-$A44,0))*AG$5)</f>
        <v>0</v>
      </c>
      <c r="AH44" s="42" t="n">
        <f aca="false">IF(AH$7="Long",IF(AH$6="Put",MAX(AH$4-$A44,0),MAX($A44-AH$4,0))*AH$5,IF(AH$6="Put",MIN($A44-AH$4,0),MIN(AH$4-$A44,0))*AH$5)</f>
        <v>0</v>
      </c>
      <c r="AI44" s="42" t="n">
        <f aca="false">IF(AI$7="Long",IF(AI$6="Put",MAX(AI$4-$A44,0),MAX($A44-AI$4,0))*AI$5,IF(AI$6="Put",MIN($A44-AI$4,0),MIN(AI$4-$A44,0))*AI$5)</f>
        <v>0</v>
      </c>
      <c r="AJ44" s="42" t="n">
        <f aca="false">IF(AJ$7="Long",IF(AJ$6="Put",MAX(AJ$4-$A44,0),MAX($A44-AJ$4,0))*AJ$5,IF(AJ$6="Put",MIN($A44-AJ$4,0),MIN(AJ$4-$A44,0))*AJ$5)</f>
        <v>0</v>
      </c>
      <c r="AK44" s="42" t="n">
        <f aca="false">IF(AK$7="Long",IF(AK$6="Put",MAX(AK$4-$A44,0),MAX($A44-AK$4,0))*AK$5,IF(AK$6="Put",MIN($A44-AK$4,0),MIN(AK$4-$A44,0))*AK$5)</f>
        <v>0</v>
      </c>
    </row>
    <row r="45" customFormat="false" ht="12.75" hidden="false" customHeight="false" outlineLevel="0" collapsed="false">
      <c r="A45" s="43" t="n">
        <v>3.45</v>
      </c>
      <c r="B45" s="44" t="n">
        <f aca="false">+A45*0.02</f>
        <v>0.069</v>
      </c>
      <c r="C45" s="38" t="n">
        <f aca="false">+A45+B45</f>
        <v>3.519</v>
      </c>
      <c r="D45" s="39"/>
      <c r="E45" s="40" t="n">
        <f aca="false">+E44</f>
        <v>5</v>
      </c>
      <c r="F45" s="38" t="n">
        <f aca="false">+B45+E45</f>
        <v>5.069</v>
      </c>
      <c r="G45" s="38"/>
      <c r="H45" s="38" t="n">
        <f aca="false">+F45-C45</f>
        <v>1.55</v>
      </c>
      <c r="J45" s="45" t="n">
        <f aca="false">SUM(M45:X45,Z45:AK45)</f>
        <v>0.069</v>
      </c>
      <c r="M45" s="42" t="n">
        <f aca="false">IF(M$7="Long",IF(M$6="Call",IF($A45&gt;M$4,1,0),IF(M$4&gt;$A45,1,0))*M$5,IF(M$6="Call",IF(M$4&lt;=$A45,-1,0),IF($A45&lt;=M$4,-1,0))*M$5)</f>
        <v>0</v>
      </c>
      <c r="N45" s="42" t="n">
        <f aca="false">IF(N$7="Long",IF(N$6="Call",IF($A45&gt;N$4,1,0),IF(N$4&gt;$A45,1,0))*N$5,IF(N$6="Call",IF(N$4&lt;=$A45,-1,0),IF($A45&lt;=N$4,-1,0))*N$5)</f>
        <v>0</v>
      </c>
      <c r="O45" s="42" t="n">
        <f aca="false">IF(O$7="Long",IF(O$6="Call",IF($A45&gt;O$4,1,0),IF(O$4&gt;$A45,1,0))*O$5,IF(O$6="Call",IF(O$4&lt;=$A45,-1,0),IF($A45&lt;=O$4,-1,0))*O$5)</f>
        <v>0</v>
      </c>
      <c r="P45" s="42" t="n">
        <f aca="false">IF(P$7="Long",IF(P$6="Call",IF($A45&gt;P$4,1,0),IF(P$4&gt;$A45,1,0))*P$5,IF(P$6="Call",IF(P$4&lt;=$A45,-1,0),IF($A45&lt;=P$4,-1,0))*P$5)</f>
        <v>0</v>
      </c>
      <c r="Q45" s="42" t="n">
        <f aca="false">IF(Q$7="Long",IF(Q$6="Call",IF($A45&gt;Q$4,1,0),IF(Q$4&gt;$A45,1,0))*Q$5,IF(Q$6="Call",IF(Q$4&lt;=$A45,-1,0),IF($A45&lt;=Q$4,-1,0))*Q$5)</f>
        <v>0</v>
      </c>
      <c r="R45" s="42" t="n">
        <f aca="false">IF(R$7="Long",IF(R$6="Call",IF($A45&gt;R$4,1,0),IF(R$4&gt;$A45,1,0))*R$5,IF(R$6="Call",IF(R$4&lt;=$A45,-1,0),IF($A45&lt;=R$4,-1,0))*R$5)</f>
        <v>0</v>
      </c>
      <c r="S45" s="42" t="n">
        <f aca="false">IF(S$7="Long",IF(S$6="Call",IF($A45&gt;S$4,1,0),IF(S$4&gt;$A45,1,0))*S$5,IF(S$6="Call",IF(S$4&lt;=$A45,-1,0),IF($A45&lt;=S$4,-1,0))*S$5)</f>
        <v>0.07</v>
      </c>
      <c r="T45" s="42" t="n">
        <f aca="false">IF(T$7="Long",IF(T$6="Call",IF($A45&gt;T$4,1,0),IF(T$4&gt;$A45,1,0))*T$5,IF(T$6="Call",IF(T$4&lt;=$A45,-1,0),IF($A45&lt;=T$4,-1,0))*T$5)</f>
        <v>0</v>
      </c>
      <c r="U45" s="42" t="n">
        <f aca="false">IF(U$7="Long",IF(U$6="Call",IF($A45&gt;U$4,1,0),IF(U$4&gt;$A45,1,0))*U$5,IF(U$6="Call",IF(U$4&lt;=$A45,-1,0),IF($A45&lt;=U$4,-1,0))*U$5)</f>
        <v>0</v>
      </c>
      <c r="V45" s="42" t="n">
        <f aca="false">IF(V$7="Long",IF(V$6="Call",IF($A45&gt;V$4,1,0),IF(V$4&gt;$A45,1,0))*V$5,IF(V$6="Call",IF(V$4&lt;=$A45,-1,0),IF($A45&lt;=V$4,-1,0))*V$5)</f>
        <v>0</v>
      </c>
      <c r="W45" s="42" t="n">
        <f aca="false">IF(W$7="Long",IF(W$6="Call",IF($A45&gt;W$4,1,0),IF(W$4&gt;$A45,1,0))*W$5,IF(W$6="Call",IF(W$4&lt;=$A45,-1,0),IF($A45&lt;=W$4,-1,0))*W$5)</f>
        <v>0</v>
      </c>
      <c r="X45" s="42" t="n">
        <f aca="false">IF(X$7="Long",IF(X$6="Call",IF($A45&gt;X$4,1,0),IF(X$4&gt;$A45,1,0))*X$5,IF(X$6="Call",IF(X$4&lt;=$A45,-1,0),IF($A45&lt;=X$4,-1,0))*X$5)</f>
        <v>0</v>
      </c>
      <c r="Z45" s="42" t="n">
        <f aca="false">IF(Z$7="Long",IF(Z$6="Put",MAX(Z$4-$A45,0),MAX($A45-Z$4,0))*Z$5,IF(Z$6="Put",MIN($A45-Z$4,0),MIN(Z$4-$A45,0))*Z$5)</f>
        <v>0</v>
      </c>
      <c r="AA45" s="42" t="n">
        <f aca="false">IF(AA$7="Long",IF(AA$6="Put",MAX(AA$4-$A45,0),MAX($A45-AA$4,0))*AA$5,IF(AA$6="Put",MIN($A45-AA$4,0),MIN(AA$4-$A45,0))*AA$5)</f>
        <v>0</v>
      </c>
      <c r="AB45" s="42" t="n">
        <f aca="false">IF(AB$7="Long",IF(AB$6="Put",MAX(AB$4-$A45,0),MAX($A45-AB$4,0))*AB$5,IF(AB$6="Put",MIN($A45-AB$4,0),MIN(AB$4-$A45,0))*AB$5)</f>
        <v>0</v>
      </c>
      <c r="AC45" s="42" t="n">
        <f aca="false">IF(AC$7="Long",IF(AC$6="Put",MAX(AC$4-$A45,0),MAX($A45-AC$4,0))*AC$5,IF(AC$6="Put",MIN($A45-AC$4,0),MIN(AC$4-$A45,0))*AC$5)</f>
        <v>0</v>
      </c>
      <c r="AD45" s="42" t="n">
        <f aca="false">IF(AD$7="Long",IF(AD$6="Put",MAX(AD$4-$A45,0),MAX($A45-AD$4,0))*AD$5,IF(AD$6="Put",MIN($A45-AD$4,0),MIN(AD$4-$A45,0))*AD$5)</f>
        <v>0</v>
      </c>
      <c r="AE45" s="42" t="n">
        <f aca="false">IF(AE$7="Long",IF(AE$6="Put",MAX(AE$4-$A45,0),MAX($A45-AE$4,0))*AE$5,IF(AE$6="Put",MIN($A45-AE$4,0),MIN(AE$4-$A45,0))*AE$5)</f>
        <v>0</v>
      </c>
      <c r="AF45" s="42" t="n">
        <f aca="false">IF(AF$7="Long",IF(AF$6="Put",MAX(AF$4-$A45,0),MAX($A45-AF$4,0))*AF$5,IF(AF$6="Put",MIN($A45-AF$4,0),MIN(AF$4-$A45,0))*AF$5)</f>
        <v>-0.000999999999999997</v>
      </c>
      <c r="AG45" s="42" t="n">
        <f aca="false">IF(AG$7="Long",IF(AG$6="Put",MAX(AG$4-$A45,0),MAX($A45-AG$4,0))*AG$5,IF(AG$6="Put",MIN($A45-AG$4,0),MIN(AG$4-$A45,0))*AG$5)</f>
        <v>0</v>
      </c>
      <c r="AH45" s="42" t="n">
        <f aca="false">IF(AH$7="Long",IF(AH$6="Put",MAX(AH$4-$A45,0),MAX($A45-AH$4,0))*AH$5,IF(AH$6="Put",MIN($A45-AH$4,0),MIN(AH$4-$A45,0))*AH$5)</f>
        <v>0</v>
      </c>
      <c r="AI45" s="42" t="n">
        <f aca="false">IF(AI$7="Long",IF(AI$6="Put",MAX(AI$4-$A45,0),MAX($A45-AI$4,0))*AI$5,IF(AI$6="Put",MIN($A45-AI$4,0),MIN(AI$4-$A45,0))*AI$5)</f>
        <v>0</v>
      </c>
      <c r="AJ45" s="42" t="n">
        <f aca="false">IF(AJ$7="Long",IF(AJ$6="Put",MAX(AJ$4-$A45,0),MAX($A45-AJ$4,0))*AJ$5,IF(AJ$6="Put",MIN($A45-AJ$4,0),MIN(AJ$4-$A45,0))*AJ$5)</f>
        <v>0</v>
      </c>
      <c r="AK45" s="42" t="n">
        <f aca="false">IF(AK$7="Long",IF(AK$6="Put",MAX(AK$4-$A45,0),MAX($A45-AK$4,0))*AK$5,IF(AK$6="Put",MIN($A45-AK$4,0),MIN(AK$4-$A45,0))*AK$5)</f>
        <v>0</v>
      </c>
    </row>
    <row r="46" customFormat="false" ht="12.75" hidden="false" customHeight="false" outlineLevel="0" collapsed="false">
      <c r="A46" s="43" t="n">
        <v>3.5</v>
      </c>
      <c r="B46" s="44" t="n">
        <v>0</v>
      </c>
      <c r="C46" s="38" t="n">
        <f aca="false">+A46+B46</f>
        <v>3.5</v>
      </c>
      <c r="D46" s="39"/>
      <c r="E46" s="40" t="n">
        <f aca="false">+E45</f>
        <v>5</v>
      </c>
      <c r="F46" s="38" t="n">
        <f aca="false">+B46+E46</f>
        <v>5</v>
      </c>
      <c r="G46" s="38"/>
      <c r="H46" s="38" t="n">
        <f aca="false">+F46-C46</f>
        <v>1.5</v>
      </c>
      <c r="J46" s="45" t="n">
        <f aca="false">SUM(M46:X46,Z46:AK46)</f>
        <v>0</v>
      </c>
      <c r="M46" s="42" t="n">
        <f aca="false">IF(M$7="Long",IF(M$6="Call",IF($A46&gt;M$4,1,0),IF(M$4&gt;$A46,1,0))*M$5,IF(M$6="Call",IF(M$4&lt;=$A46,-1,0),IF($A46&lt;=M$4,-1,0))*M$5)</f>
        <v>0</v>
      </c>
      <c r="N46" s="42" t="n">
        <f aca="false">IF(N$7="Long",IF(N$6="Call",IF($A46&gt;N$4,1,0),IF(N$4&gt;$A46,1,0))*N$5,IF(N$6="Call",IF(N$4&lt;=$A46,-1,0),IF($A46&lt;=N$4,-1,0))*N$5)</f>
        <v>0</v>
      </c>
      <c r="O46" s="42" t="n">
        <f aca="false">IF(O$7="Long",IF(O$6="Call",IF($A46&gt;O$4,1,0),IF(O$4&gt;$A46,1,0))*O$5,IF(O$6="Call",IF(O$4&lt;=$A46,-1,0),IF($A46&lt;=O$4,-1,0))*O$5)</f>
        <v>0</v>
      </c>
      <c r="P46" s="42" t="n">
        <f aca="false">IF(P$7="Long",IF(P$6="Call",IF($A46&gt;P$4,1,0),IF(P$4&gt;$A46,1,0))*P$5,IF(P$6="Call",IF(P$4&lt;=$A46,-1,0),IF($A46&lt;=P$4,-1,0))*P$5)</f>
        <v>0</v>
      </c>
      <c r="Q46" s="42" t="n">
        <f aca="false">IF(Q$7="Long",IF(Q$6="Call",IF($A46&gt;Q$4,1,0),IF(Q$4&gt;$A46,1,0))*Q$5,IF(Q$6="Call",IF(Q$4&lt;=$A46,-1,0),IF($A46&lt;=Q$4,-1,0))*Q$5)</f>
        <v>0</v>
      </c>
      <c r="R46" s="42" t="n">
        <f aca="false">IF(R$7="Long",IF(R$6="Call",IF($A46&gt;R$4,1,0),IF(R$4&gt;$A46,1,0))*R$5,IF(R$6="Call",IF(R$4&lt;=$A46,-1,0),IF($A46&lt;=R$4,-1,0))*R$5)</f>
        <v>0</v>
      </c>
      <c r="S46" s="42" t="n">
        <f aca="false">IF(S$7="Long",IF(S$6="Call",IF($A46&gt;S$4,1,0),IF(S$4&gt;$A46,1,0))*S$5,IF(S$6="Call",IF(S$4&lt;=$A46,-1,0),IF($A46&lt;=S$4,-1,0))*S$5)</f>
        <v>0</v>
      </c>
      <c r="T46" s="42" t="n">
        <f aca="false">IF(T$7="Long",IF(T$6="Call",IF($A46&gt;T$4,1,0),IF(T$4&gt;$A46,1,0))*T$5,IF(T$6="Call",IF(T$4&lt;=$A46,-1,0),IF($A46&lt;=T$4,-1,0))*T$5)</f>
        <v>0</v>
      </c>
      <c r="U46" s="42" t="n">
        <f aca="false">IF(U$7="Long",IF(U$6="Call",IF($A46&gt;U$4,1,0),IF(U$4&gt;$A46,1,0))*U$5,IF(U$6="Call",IF(U$4&lt;=$A46,-1,0),IF($A46&lt;=U$4,-1,0))*U$5)</f>
        <v>0</v>
      </c>
      <c r="V46" s="42" t="n">
        <f aca="false">IF(V$7="Long",IF(V$6="Call",IF($A46&gt;V$4,1,0),IF(V$4&gt;$A46,1,0))*V$5,IF(V$6="Call",IF(V$4&lt;=$A46,-1,0),IF($A46&lt;=V$4,-1,0))*V$5)</f>
        <v>0</v>
      </c>
      <c r="W46" s="42" t="n">
        <f aca="false">IF(W$7="Long",IF(W$6="Call",IF($A46&gt;W$4,1,0),IF(W$4&gt;$A46,1,0))*W$5,IF(W$6="Call",IF(W$4&lt;=$A46,-1,0),IF($A46&lt;=W$4,-1,0))*W$5)</f>
        <v>0</v>
      </c>
      <c r="X46" s="42" t="n">
        <f aca="false">IF(X$7="Long",IF(X$6="Call",IF($A46&gt;X$4,1,0),IF(X$4&gt;$A46,1,0))*X$5,IF(X$6="Call",IF(X$4&lt;=$A46,-1,0),IF($A46&lt;=X$4,-1,0))*X$5)</f>
        <v>0</v>
      </c>
      <c r="Z46" s="42" t="n">
        <f aca="false">IF(Z$7="Long",IF(Z$6="Put",MAX(Z$4-$A46,0),MAX($A46-Z$4,0))*Z$5,IF(Z$6="Put",MIN($A46-Z$4,0),MIN(Z$4-$A46,0))*Z$5)</f>
        <v>0</v>
      </c>
      <c r="AA46" s="42" t="n">
        <f aca="false">IF(AA$7="Long",IF(AA$6="Put",MAX(AA$4-$A46,0),MAX($A46-AA$4,0))*AA$5,IF(AA$6="Put",MIN($A46-AA$4,0),MIN(AA$4-$A46,0))*AA$5)</f>
        <v>0</v>
      </c>
      <c r="AB46" s="42" t="n">
        <f aca="false">IF(AB$7="Long",IF(AB$6="Put",MAX(AB$4-$A46,0),MAX($A46-AB$4,0))*AB$5,IF(AB$6="Put",MIN($A46-AB$4,0),MIN(AB$4-$A46,0))*AB$5)</f>
        <v>0</v>
      </c>
      <c r="AC46" s="42" t="n">
        <f aca="false">IF(AC$7="Long",IF(AC$6="Put",MAX(AC$4-$A46,0),MAX($A46-AC$4,0))*AC$5,IF(AC$6="Put",MIN($A46-AC$4,0),MIN(AC$4-$A46,0))*AC$5)</f>
        <v>0</v>
      </c>
      <c r="AD46" s="42" t="n">
        <f aca="false">IF(AD$7="Long",IF(AD$6="Put",MAX(AD$4-$A46,0),MAX($A46-AD$4,0))*AD$5,IF(AD$6="Put",MIN($A46-AD$4,0),MIN(AD$4-$A46,0))*AD$5)</f>
        <v>0</v>
      </c>
      <c r="AE46" s="42" t="n">
        <f aca="false">IF(AE$7="Long",IF(AE$6="Put",MAX(AE$4-$A46,0),MAX($A46-AE$4,0))*AE$5,IF(AE$6="Put",MIN($A46-AE$4,0),MIN(AE$4-$A46,0))*AE$5)</f>
        <v>0</v>
      </c>
      <c r="AF46" s="42" t="n">
        <f aca="false">IF(AF$7="Long",IF(AF$6="Put",MAX(AF$4-$A46,0),MAX($A46-AF$4,0))*AF$5,IF(AF$6="Put",MIN($A46-AF$4,0),MIN(AF$4-$A46,0))*AF$5)</f>
        <v>0</v>
      </c>
      <c r="AG46" s="42" t="n">
        <f aca="false">IF(AG$7="Long",IF(AG$6="Put",MAX(AG$4-$A46,0),MAX($A46-AG$4,0))*AG$5,IF(AG$6="Put",MIN($A46-AG$4,0),MIN(AG$4-$A46,0))*AG$5)</f>
        <v>0</v>
      </c>
      <c r="AH46" s="42" t="n">
        <f aca="false">IF(AH$7="Long",IF(AH$6="Put",MAX(AH$4-$A46,0),MAX($A46-AH$4,0))*AH$5,IF(AH$6="Put",MIN($A46-AH$4,0),MIN(AH$4-$A46,0))*AH$5)</f>
        <v>0</v>
      </c>
      <c r="AI46" s="42" t="n">
        <f aca="false">IF(AI$7="Long",IF(AI$6="Put",MAX(AI$4-$A46,0),MAX($A46-AI$4,0))*AI$5,IF(AI$6="Put",MIN($A46-AI$4,0),MIN(AI$4-$A46,0))*AI$5)</f>
        <v>0</v>
      </c>
      <c r="AJ46" s="42" t="n">
        <f aca="false">IF(AJ$7="Long",IF(AJ$6="Put",MAX(AJ$4-$A46,0),MAX($A46-AJ$4,0))*AJ$5,IF(AJ$6="Put",MIN($A46-AJ$4,0),MIN(AJ$4-$A46,0))*AJ$5)</f>
        <v>0</v>
      </c>
      <c r="AK46" s="42" t="n">
        <f aca="false">IF(AK$7="Long",IF(AK$6="Put",MAX(AK$4-$A46,0),MAX($A46-AK$4,0))*AK$5,IF(AK$6="Put",MIN($A46-AK$4,0),MIN(AK$4-$A46,0))*AK$5)</f>
        <v>0</v>
      </c>
    </row>
    <row r="47" customFormat="false" ht="12.75" hidden="false" customHeight="false" outlineLevel="0" collapsed="false">
      <c r="A47" s="43" t="n">
        <v>3.55</v>
      </c>
      <c r="B47" s="44" t="n">
        <v>0</v>
      </c>
      <c r="C47" s="38" t="n">
        <f aca="false">+A47+B47</f>
        <v>3.55</v>
      </c>
      <c r="D47" s="39"/>
      <c r="E47" s="40" t="n">
        <f aca="false">+E46</f>
        <v>5</v>
      </c>
      <c r="F47" s="38" t="n">
        <f aca="false">+B47+E47</f>
        <v>5</v>
      </c>
      <c r="G47" s="38"/>
      <c r="H47" s="38" t="n">
        <f aca="false">+F47-C47</f>
        <v>1.45</v>
      </c>
      <c r="J47" s="45" t="n">
        <f aca="false">SUM(M47:X47,Z47:AK47)</f>
        <v>0</v>
      </c>
      <c r="M47" s="42" t="n">
        <f aca="false">IF(M$7="Long",IF(M$6="Call",IF($A47&gt;M$4,1,0),IF(M$4&gt;$A47,1,0))*M$5,IF(M$6="Call",IF(M$4&lt;=$A47,-1,0),IF($A47&lt;=M$4,-1,0))*M$5)</f>
        <v>0</v>
      </c>
      <c r="N47" s="42" t="n">
        <f aca="false">IF(N$7="Long",IF(N$6="Call",IF($A47&gt;N$4,1,0),IF(N$4&gt;$A47,1,0))*N$5,IF(N$6="Call",IF(N$4&lt;=$A47,-1,0),IF($A47&lt;=N$4,-1,0))*N$5)</f>
        <v>0</v>
      </c>
      <c r="O47" s="42" t="n">
        <f aca="false">IF(O$7="Long",IF(O$6="Call",IF($A47&gt;O$4,1,0),IF(O$4&gt;$A47,1,0))*O$5,IF(O$6="Call",IF(O$4&lt;=$A47,-1,0),IF($A47&lt;=O$4,-1,0))*O$5)</f>
        <v>0</v>
      </c>
      <c r="P47" s="42" t="n">
        <f aca="false">IF(P$7="Long",IF(P$6="Call",IF($A47&gt;P$4,1,0),IF(P$4&gt;$A47,1,0))*P$5,IF(P$6="Call",IF(P$4&lt;=$A47,-1,0),IF($A47&lt;=P$4,-1,0))*P$5)</f>
        <v>0</v>
      </c>
      <c r="Q47" s="42" t="n">
        <f aca="false">IF(Q$7="Long",IF(Q$6="Call",IF($A47&gt;Q$4,1,0),IF(Q$4&gt;$A47,1,0))*Q$5,IF(Q$6="Call",IF(Q$4&lt;=$A47,-1,0),IF($A47&lt;=Q$4,-1,0))*Q$5)</f>
        <v>0</v>
      </c>
      <c r="R47" s="42" t="n">
        <f aca="false">IF(R$7="Long",IF(R$6="Call",IF($A47&gt;R$4,1,0),IF(R$4&gt;$A47,1,0))*R$5,IF(R$6="Call",IF(R$4&lt;=$A47,-1,0),IF($A47&lt;=R$4,-1,0))*R$5)</f>
        <v>0</v>
      </c>
      <c r="S47" s="42" t="n">
        <f aca="false">IF(S$7="Long",IF(S$6="Call",IF($A47&gt;S$4,1,0),IF(S$4&gt;$A47,1,0))*S$5,IF(S$6="Call",IF(S$4&lt;=$A47,-1,0),IF($A47&lt;=S$4,-1,0))*S$5)</f>
        <v>0</v>
      </c>
      <c r="T47" s="42" t="n">
        <f aca="false">IF(T$7="Long",IF(T$6="Call",IF($A47&gt;T$4,1,0),IF(T$4&gt;$A47,1,0))*T$5,IF(T$6="Call",IF(T$4&lt;=$A47,-1,0),IF($A47&lt;=T$4,-1,0))*T$5)</f>
        <v>0</v>
      </c>
      <c r="U47" s="42" t="n">
        <f aca="false">IF(U$7="Long",IF(U$6="Call",IF($A47&gt;U$4,1,0),IF(U$4&gt;$A47,1,0))*U$5,IF(U$6="Call",IF(U$4&lt;=$A47,-1,0),IF($A47&lt;=U$4,-1,0))*U$5)</f>
        <v>0</v>
      </c>
      <c r="V47" s="42" t="n">
        <f aca="false">IF(V$7="Long",IF(V$6="Call",IF($A47&gt;V$4,1,0),IF(V$4&gt;$A47,1,0))*V$5,IF(V$6="Call",IF(V$4&lt;=$A47,-1,0),IF($A47&lt;=V$4,-1,0))*V$5)</f>
        <v>0</v>
      </c>
      <c r="W47" s="42" t="n">
        <f aca="false">IF(W$7="Long",IF(W$6="Call",IF($A47&gt;W$4,1,0),IF(W$4&gt;$A47,1,0))*W$5,IF(W$6="Call",IF(W$4&lt;=$A47,-1,0),IF($A47&lt;=W$4,-1,0))*W$5)</f>
        <v>0</v>
      </c>
      <c r="X47" s="42" t="n">
        <f aca="false">IF(X$7="Long",IF(X$6="Call",IF($A47&gt;X$4,1,0),IF(X$4&gt;$A47,1,0))*X$5,IF(X$6="Call",IF(X$4&lt;=$A47,-1,0),IF($A47&lt;=X$4,-1,0))*X$5)</f>
        <v>0</v>
      </c>
      <c r="Z47" s="42" t="n">
        <f aca="false">IF(Z$7="Long",IF(Z$6="Put",MAX(Z$4-$A47,0),MAX($A47-Z$4,0))*Z$5,IF(Z$6="Put",MIN($A47-Z$4,0),MIN(Z$4-$A47,0))*Z$5)</f>
        <v>0</v>
      </c>
      <c r="AA47" s="42" t="n">
        <f aca="false">IF(AA$7="Long",IF(AA$6="Put",MAX(AA$4-$A47,0),MAX($A47-AA$4,0))*AA$5,IF(AA$6="Put",MIN($A47-AA$4,0),MIN(AA$4-$A47,0))*AA$5)</f>
        <v>0</v>
      </c>
      <c r="AB47" s="42" t="n">
        <f aca="false">IF(AB$7="Long",IF(AB$6="Put",MAX(AB$4-$A47,0),MAX($A47-AB$4,0))*AB$5,IF(AB$6="Put",MIN($A47-AB$4,0),MIN(AB$4-$A47,0))*AB$5)</f>
        <v>0</v>
      </c>
      <c r="AC47" s="42" t="n">
        <f aca="false">IF(AC$7="Long",IF(AC$6="Put",MAX(AC$4-$A47,0),MAX($A47-AC$4,0))*AC$5,IF(AC$6="Put",MIN($A47-AC$4,0),MIN(AC$4-$A47,0))*AC$5)</f>
        <v>0</v>
      </c>
      <c r="AD47" s="42" t="n">
        <f aca="false">IF(AD$7="Long",IF(AD$6="Put",MAX(AD$4-$A47,0),MAX($A47-AD$4,0))*AD$5,IF(AD$6="Put",MIN($A47-AD$4,0),MIN(AD$4-$A47,0))*AD$5)</f>
        <v>0</v>
      </c>
      <c r="AE47" s="42" t="n">
        <f aca="false">IF(AE$7="Long",IF(AE$6="Put",MAX(AE$4-$A47,0),MAX($A47-AE$4,0))*AE$5,IF(AE$6="Put",MIN($A47-AE$4,0),MIN(AE$4-$A47,0))*AE$5)</f>
        <v>0</v>
      </c>
      <c r="AF47" s="42" t="n">
        <f aca="false">IF(AF$7="Long",IF(AF$6="Put",MAX(AF$4-$A47,0),MAX($A47-AF$4,0))*AF$5,IF(AF$6="Put",MIN($A47-AF$4,0),MIN(AF$4-$A47,0))*AF$5)</f>
        <v>0</v>
      </c>
      <c r="AG47" s="42" t="n">
        <f aca="false">IF(AG$7="Long",IF(AG$6="Put",MAX(AG$4-$A47,0),MAX($A47-AG$4,0))*AG$5,IF(AG$6="Put",MIN($A47-AG$4,0),MIN(AG$4-$A47,0))*AG$5)</f>
        <v>0</v>
      </c>
      <c r="AH47" s="42" t="n">
        <f aca="false">IF(AH$7="Long",IF(AH$6="Put",MAX(AH$4-$A47,0),MAX($A47-AH$4,0))*AH$5,IF(AH$6="Put",MIN($A47-AH$4,0),MIN(AH$4-$A47,0))*AH$5)</f>
        <v>0</v>
      </c>
      <c r="AI47" s="42" t="n">
        <f aca="false">IF(AI$7="Long",IF(AI$6="Put",MAX(AI$4-$A47,0),MAX($A47-AI$4,0))*AI$5,IF(AI$6="Put",MIN($A47-AI$4,0),MIN(AI$4-$A47,0))*AI$5)</f>
        <v>0</v>
      </c>
      <c r="AJ47" s="42" t="n">
        <f aca="false">IF(AJ$7="Long",IF(AJ$6="Put",MAX(AJ$4-$A47,0),MAX($A47-AJ$4,0))*AJ$5,IF(AJ$6="Put",MIN($A47-AJ$4,0),MIN(AJ$4-$A47,0))*AJ$5)</f>
        <v>0</v>
      </c>
      <c r="AK47" s="42" t="n">
        <f aca="false">IF(AK$7="Long",IF(AK$6="Put",MAX(AK$4-$A47,0),MAX($A47-AK$4,0))*AK$5,IF(AK$6="Put",MIN($A47-AK$4,0),MIN(AK$4-$A47,0))*AK$5)</f>
        <v>0</v>
      </c>
    </row>
    <row r="48" customFormat="false" ht="12.75" hidden="false" customHeight="false" outlineLevel="0" collapsed="false">
      <c r="A48" s="43" t="n">
        <v>3.6</v>
      </c>
      <c r="B48" s="44" t="n">
        <v>0</v>
      </c>
      <c r="C48" s="38" t="n">
        <f aca="false">+A48+B48</f>
        <v>3.6</v>
      </c>
      <c r="D48" s="39"/>
      <c r="E48" s="40" t="n">
        <f aca="false">+E47</f>
        <v>5</v>
      </c>
      <c r="F48" s="38" t="n">
        <f aca="false">+B48+E48</f>
        <v>5</v>
      </c>
      <c r="G48" s="38"/>
      <c r="H48" s="38" t="n">
        <f aca="false">+F48-C48</f>
        <v>1.4</v>
      </c>
      <c r="J48" s="45" t="n">
        <f aca="false">SUM(M48:X48,Z48:AK48)</f>
        <v>0</v>
      </c>
      <c r="M48" s="42" t="n">
        <f aca="false">IF(M$7="Long",IF(M$6="Call",IF($A48&gt;M$4,1,0),IF(M$4&gt;$A48,1,0))*M$5,IF(M$6="Call",IF(M$4&lt;=$A48,-1,0),IF($A48&lt;=M$4,-1,0))*M$5)</f>
        <v>0</v>
      </c>
      <c r="N48" s="42" t="n">
        <f aca="false">IF(N$7="Long",IF(N$6="Call",IF($A48&gt;N$4,1,0),IF(N$4&gt;$A48,1,0))*N$5,IF(N$6="Call",IF(N$4&lt;=$A48,-1,0),IF($A48&lt;=N$4,-1,0))*N$5)</f>
        <v>0</v>
      </c>
      <c r="O48" s="42" t="n">
        <f aca="false">IF(O$7="Long",IF(O$6="Call",IF($A48&gt;O$4,1,0),IF(O$4&gt;$A48,1,0))*O$5,IF(O$6="Call",IF(O$4&lt;=$A48,-1,0),IF($A48&lt;=O$4,-1,0))*O$5)</f>
        <v>0</v>
      </c>
      <c r="P48" s="42" t="n">
        <f aca="false">IF(P$7="Long",IF(P$6="Call",IF($A48&gt;P$4,1,0),IF(P$4&gt;$A48,1,0))*P$5,IF(P$6="Call",IF(P$4&lt;=$A48,-1,0),IF($A48&lt;=P$4,-1,0))*P$5)</f>
        <v>0</v>
      </c>
      <c r="Q48" s="42" t="n">
        <f aca="false">IF(Q$7="Long",IF(Q$6="Call",IF($A48&gt;Q$4,1,0),IF(Q$4&gt;$A48,1,0))*Q$5,IF(Q$6="Call",IF(Q$4&lt;=$A48,-1,0),IF($A48&lt;=Q$4,-1,0))*Q$5)</f>
        <v>0</v>
      </c>
      <c r="R48" s="42" t="n">
        <f aca="false">IF(R$7="Long",IF(R$6="Call",IF($A48&gt;R$4,1,0),IF(R$4&gt;$A48,1,0))*R$5,IF(R$6="Call",IF(R$4&lt;=$A48,-1,0),IF($A48&lt;=R$4,-1,0))*R$5)</f>
        <v>0</v>
      </c>
      <c r="S48" s="42" t="n">
        <f aca="false">IF(S$7="Long",IF(S$6="Call",IF($A48&gt;S$4,1,0),IF(S$4&gt;$A48,1,0))*S$5,IF(S$6="Call",IF(S$4&lt;=$A48,-1,0),IF($A48&lt;=S$4,-1,0))*S$5)</f>
        <v>0</v>
      </c>
      <c r="T48" s="42" t="n">
        <f aca="false">IF(T$7="Long",IF(T$6="Call",IF($A48&gt;T$4,1,0),IF(T$4&gt;$A48,1,0))*T$5,IF(T$6="Call",IF(T$4&lt;=$A48,-1,0),IF($A48&lt;=T$4,-1,0))*T$5)</f>
        <v>0</v>
      </c>
      <c r="U48" s="42" t="n">
        <f aca="false">IF(U$7="Long",IF(U$6="Call",IF($A48&gt;U$4,1,0),IF(U$4&gt;$A48,1,0))*U$5,IF(U$6="Call",IF(U$4&lt;=$A48,-1,0),IF($A48&lt;=U$4,-1,0))*U$5)</f>
        <v>0</v>
      </c>
      <c r="V48" s="42" t="n">
        <f aca="false">IF(V$7="Long",IF(V$6="Call",IF($A48&gt;V$4,1,0),IF(V$4&gt;$A48,1,0))*V$5,IF(V$6="Call",IF(V$4&lt;=$A48,-1,0),IF($A48&lt;=V$4,-1,0))*V$5)</f>
        <v>0</v>
      </c>
      <c r="W48" s="42" t="n">
        <f aca="false">IF(W$7="Long",IF(W$6="Call",IF($A48&gt;W$4,1,0),IF(W$4&gt;$A48,1,0))*W$5,IF(W$6="Call",IF(W$4&lt;=$A48,-1,0),IF($A48&lt;=W$4,-1,0))*W$5)</f>
        <v>0</v>
      </c>
      <c r="X48" s="42" t="n">
        <f aca="false">IF(X$7="Long",IF(X$6="Call",IF($A48&gt;X$4,1,0),IF(X$4&gt;$A48,1,0))*X$5,IF(X$6="Call",IF(X$4&lt;=$A48,-1,0),IF($A48&lt;=X$4,-1,0))*X$5)</f>
        <v>0</v>
      </c>
      <c r="Z48" s="42" t="n">
        <f aca="false">IF(Z$7="Long",IF(Z$6="Put",MAX(Z$4-$A48,0),MAX($A48-Z$4,0))*Z$5,IF(Z$6="Put",MIN($A48-Z$4,0),MIN(Z$4-$A48,0))*Z$5)</f>
        <v>0</v>
      </c>
      <c r="AA48" s="42" t="n">
        <f aca="false">IF(AA$7="Long",IF(AA$6="Put",MAX(AA$4-$A48,0),MAX($A48-AA$4,0))*AA$5,IF(AA$6="Put",MIN($A48-AA$4,0),MIN(AA$4-$A48,0))*AA$5)</f>
        <v>0</v>
      </c>
      <c r="AB48" s="42" t="n">
        <f aca="false">IF(AB$7="Long",IF(AB$6="Put",MAX(AB$4-$A48,0),MAX($A48-AB$4,0))*AB$5,IF(AB$6="Put",MIN($A48-AB$4,0),MIN(AB$4-$A48,0))*AB$5)</f>
        <v>0</v>
      </c>
      <c r="AC48" s="42" t="n">
        <f aca="false">IF(AC$7="Long",IF(AC$6="Put",MAX(AC$4-$A48,0),MAX($A48-AC$4,0))*AC$5,IF(AC$6="Put",MIN($A48-AC$4,0),MIN(AC$4-$A48,0))*AC$5)</f>
        <v>0</v>
      </c>
      <c r="AD48" s="42" t="n">
        <f aca="false">IF(AD$7="Long",IF(AD$6="Put",MAX(AD$4-$A48,0),MAX($A48-AD$4,0))*AD$5,IF(AD$6="Put",MIN($A48-AD$4,0),MIN(AD$4-$A48,0))*AD$5)</f>
        <v>0</v>
      </c>
      <c r="AE48" s="42" t="n">
        <f aca="false">IF(AE$7="Long",IF(AE$6="Put",MAX(AE$4-$A48,0),MAX($A48-AE$4,0))*AE$5,IF(AE$6="Put",MIN($A48-AE$4,0),MIN(AE$4-$A48,0))*AE$5)</f>
        <v>0</v>
      </c>
      <c r="AF48" s="42" t="n">
        <f aca="false">IF(AF$7="Long",IF(AF$6="Put",MAX(AF$4-$A48,0),MAX($A48-AF$4,0))*AF$5,IF(AF$6="Put",MIN($A48-AF$4,0),MIN(AF$4-$A48,0))*AF$5)</f>
        <v>0</v>
      </c>
      <c r="AG48" s="42" t="n">
        <f aca="false">IF(AG$7="Long",IF(AG$6="Put",MAX(AG$4-$A48,0),MAX($A48-AG$4,0))*AG$5,IF(AG$6="Put",MIN($A48-AG$4,0),MIN(AG$4-$A48,0))*AG$5)</f>
        <v>0</v>
      </c>
      <c r="AH48" s="42" t="n">
        <f aca="false">IF(AH$7="Long",IF(AH$6="Put",MAX(AH$4-$A48,0),MAX($A48-AH$4,0))*AH$5,IF(AH$6="Put",MIN($A48-AH$4,0),MIN(AH$4-$A48,0))*AH$5)</f>
        <v>0</v>
      </c>
      <c r="AI48" s="42" t="n">
        <f aca="false">IF(AI$7="Long",IF(AI$6="Put",MAX(AI$4-$A48,0),MAX($A48-AI$4,0))*AI$5,IF(AI$6="Put",MIN($A48-AI$4,0),MIN(AI$4-$A48,0))*AI$5)</f>
        <v>0</v>
      </c>
      <c r="AJ48" s="42" t="n">
        <f aca="false">IF(AJ$7="Long",IF(AJ$6="Put",MAX(AJ$4-$A48,0),MAX($A48-AJ$4,0))*AJ$5,IF(AJ$6="Put",MIN($A48-AJ$4,0),MIN(AJ$4-$A48,0))*AJ$5)</f>
        <v>0</v>
      </c>
      <c r="AK48" s="42" t="n">
        <f aca="false">IF(AK$7="Long",IF(AK$6="Put",MAX(AK$4-$A48,0),MAX($A48-AK$4,0))*AK$5,IF(AK$6="Put",MIN($A48-AK$4,0),MIN(AK$4-$A48,0))*AK$5)</f>
        <v>0</v>
      </c>
    </row>
    <row r="49" customFormat="false" ht="12.75" hidden="false" customHeight="false" outlineLevel="0" collapsed="false">
      <c r="A49" s="43" t="n">
        <v>3.65</v>
      </c>
      <c r="B49" s="44" t="n">
        <v>0</v>
      </c>
      <c r="C49" s="38" t="n">
        <f aca="false">+A49+B49</f>
        <v>3.65</v>
      </c>
      <c r="D49" s="39"/>
      <c r="E49" s="40" t="n">
        <f aca="false">+E48</f>
        <v>5</v>
      </c>
      <c r="F49" s="38" t="n">
        <f aca="false">+B49+E49</f>
        <v>5</v>
      </c>
      <c r="G49" s="38"/>
      <c r="H49" s="38" t="n">
        <f aca="false">+F49-C49</f>
        <v>1.35</v>
      </c>
      <c r="J49" s="45" t="n">
        <f aca="false">SUM(M49:X49,Z49:AK49)</f>
        <v>0</v>
      </c>
      <c r="M49" s="42" t="n">
        <f aca="false">IF(M$7="Long",IF(M$6="Call",IF($A49&gt;M$4,1,0),IF(M$4&gt;$A49,1,0))*M$5,IF(M$6="Call",IF(M$4&lt;=$A49,-1,0),IF($A49&lt;=M$4,-1,0))*M$5)</f>
        <v>0</v>
      </c>
      <c r="N49" s="42" t="n">
        <f aca="false">IF(N$7="Long",IF(N$6="Call",IF($A49&gt;N$4,1,0),IF(N$4&gt;$A49,1,0))*N$5,IF(N$6="Call",IF(N$4&lt;=$A49,-1,0),IF($A49&lt;=N$4,-1,0))*N$5)</f>
        <v>0</v>
      </c>
      <c r="O49" s="42" t="n">
        <f aca="false">IF(O$7="Long",IF(O$6="Call",IF($A49&gt;O$4,1,0),IF(O$4&gt;$A49,1,0))*O$5,IF(O$6="Call",IF(O$4&lt;=$A49,-1,0),IF($A49&lt;=O$4,-1,0))*O$5)</f>
        <v>0</v>
      </c>
      <c r="P49" s="42" t="n">
        <f aca="false">IF(P$7="Long",IF(P$6="Call",IF($A49&gt;P$4,1,0),IF(P$4&gt;$A49,1,0))*P$5,IF(P$6="Call",IF(P$4&lt;=$A49,-1,0),IF($A49&lt;=P$4,-1,0))*P$5)</f>
        <v>0</v>
      </c>
      <c r="Q49" s="42" t="n">
        <f aca="false">IF(Q$7="Long",IF(Q$6="Call",IF($A49&gt;Q$4,1,0),IF(Q$4&gt;$A49,1,0))*Q$5,IF(Q$6="Call",IF(Q$4&lt;=$A49,-1,0),IF($A49&lt;=Q$4,-1,0))*Q$5)</f>
        <v>0</v>
      </c>
      <c r="R49" s="42" t="n">
        <f aca="false">IF(R$7="Long",IF(R$6="Call",IF($A49&gt;R$4,1,0),IF(R$4&gt;$A49,1,0))*R$5,IF(R$6="Call",IF(R$4&lt;=$A49,-1,0),IF($A49&lt;=R$4,-1,0))*R$5)</f>
        <v>0</v>
      </c>
      <c r="S49" s="42" t="n">
        <f aca="false">IF(S$7="Long",IF(S$6="Call",IF($A49&gt;S$4,1,0),IF(S$4&gt;$A49,1,0))*S$5,IF(S$6="Call",IF(S$4&lt;=$A49,-1,0),IF($A49&lt;=S$4,-1,0))*S$5)</f>
        <v>0</v>
      </c>
      <c r="T49" s="42" t="n">
        <f aca="false">IF(T$7="Long",IF(T$6="Call",IF($A49&gt;T$4,1,0),IF(T$4&gt;$A49,1,0))*T$5,IF(T$6="Call",IF(T$4&lt;=$A49,-1,0),IF($A49&lt;=T$4,-1,0))*T$5)</f>
        <v>0</v>
      </c>
      <c r="U49" s="42" t="n">
        <f aca="false">IF(U$7="Long",IF(U$6="Call",IF($A49&gt;U$4,1,0),IF(U$4&gt;$A49,1,0))*U$5,IF(U$6="Call",IF(U$4&lt;=$A49,-1,0),IF($A49&lt;=U$4,-1,0))*U$5)</f>
        <v>0</v>
      </c>
      <c r="V49" s="42" t="n">
        <f aca="false">IF(V$7="Long",IF(V$6="Call",IF($A49&gt;V$4,1,0),IF(V$4&gt;$A49,1,0))*V$5,IF(V$6="Call",IF(V$4&lt;=$A49,-1,0),IF($A49&lt;=V$4,-1,0))*V$5)</f>
        <v>0</v>
      </c>
      <c r="W49" s="42" t="n">
        <f aca="false">IF(W$7="Long",IF(W$6="Call",IF($A49&gt;W$4,1,0),IF(W$4&gt;$A49,1,0))*W$5,IF(W$6="Call",IF(W$4&lt;=$A49,-1,0),IF($A49&lt;=W$4,-1,0))*W$5)</f>
        <v>0</v>
      </c>
      <c r="X49" s="42" t="n">
        <f aca="false">IF(X$7="Long",IF(X$6="Call",IF($A49&gt;X$4,1,0),IF(X$4&gt;$A49,1,0))*X$5,IF(X$6="Call",IF(X$4&lt;=$A49,-1,0),IF($A49&lt;=X$4,-1,0))*X$5)</f>
        <v>0</v>
      </c>
      <c r="Z49" s="42" t="n">
        <f aca="false">IF(Z$7="Long",IF(Z$6="Put",MAX(Z$4-$A49,0),MAX($A49-Z$4,0))*Z$5,IF(Z$6="Put",MIN($A49-Z$4,0),MIN(Z$4-$A49,0))*Z$5)</f>
        <v>0</v>
      </c>
      <c r="AA49" s="42" t="n">
        <f aca="false">IF(AA$7="Long",IF(AA$6="Put",MAX(AA$4-$A49,0),MAX($A49-AA$4,0))*AA$5,IF(AA$6="Put",MIN($A49-AA$4,0),MIN(AA$4-$A49,0))*AA$5)</f>
        <v>0</v>
      </c>
      <c r="AB49" s="42" t="n">
        <f aca="false">IF(AB$7="Long",IF(AB$6="Put",MAX(AB$4-$A49,0),MAX($A49-AB$4,0))*AB$5,IF(AB$6="Put",MIN($A49-AB$4,0),MIN(AB$4-$A49,0))*AB$5)</f>
        <v>0</v>
      </c>
      <c r="AC49" s="42" t="n">
        <f aca="false">IF(AC$7="Long",IF(AC$6="Put",MAX(AC$4-$A49,0),MAX($A49-AC$4,0))*AC$5,IF(AC$6="Put",MIN($A49-AC$4,0),MIN(AC$4-$A49,0))*AC$5)</f>
        <v>0</v>
      </c>
      <c r="AD49" s="42" t="n">
        <f aca="false">IF(AD$7="Long",IF(AD$6="Put",MAX(AD$4-$A49,0),MAX($A49-AD$4,0))*AD$5,IF(AD$6="Put",MIN($A49-AD$4,0),MIN(AD$4-$A49,0))*AD$5)</f>
        <v>0</v>
      </c>
      <c r="AE49" s="42" t="n">
        <f aca="false">IF(AE$7="Long",IF(AE$6="Put",MAX(AE$4-$A49,0),MAX($A49-AE$4,0))*AE$5,IF(AE$6="Put",MIN($A49-AE$4,0),MIN(AE$4-$A49,0))*AE$5)</f>
        <v>0</v>
      </c>
      <c r="AF49" s="42" t="n">
        <f aca="false">IF(AF$7="Long",IF(AF$6="Put",MAX(AF$4-$A49,0),MAX($A49-AF$4,0))*AF$5,IF(AF$6="Put",MIN($A49-AF$4,0),MIN(AF$4-$A49,0))*AF$5)</f>
        <v>0</v>
      </c>
      <c r="AG49" s="42" t="n">
        <f aca="false">IF(AG$7="Long",IF(AG$6="Put",MAX(AG$4-$A49,0),MAX($A49-AG$4,0))*AG$5,IF(AG$6="Put",MIN($A49-AG$4,0),MIN(AG$4-$A49,0))*AG$5)</f>
        <v>0</v>
      </c>
      <c r="AH49" s="42" t="n">
        <f aca="false">IF(AH$7="Long",IF(AH$6="Put",MAX(AH$4-$A49,0),MAX($A49-AH$4,0))*AH$5,IF(AH$6="Put",MIN($A49-AH$4,0),MIN(AH$4-$A49,0))*AH$5)</f>
        <v>0</v>
      </c>
      <c r="AI49" s="42" t="n">
        <f aca="false">IF(AI$7="Long",IF(AI$6="Put",MAX(AI$4-$A49,0),MAX($A49-AI$4,0))*AI$5,IF(AI$6="Put",MIN($A49-AI$4,0),MIN(AI$4-$A49,0))*AI$5)</f>
        <v>0</v>
      </c>
      <c r="AJ49" s="42" t="n">
        <f aca="false">IF(AJ$7="Long",IF(AJ$6="Put",MAX(AJ$4-$A49,0),MAX($A49-AJ$4,0))*AJ$5,IF(AJ$6="Put",MIN($A49-AJ$4,0),MIN(AJ$4-$A49,0))*AJ$5)</f>
        <v>0</v>
      </c>
      <c r="AK49" s="42" t="n">
        <f aca="false">IF(AK$7="Long",IF(AK$6="Put",MAX(AK$4-$A49,0),MAX($A49-AK$4,0))*AK$5,IF(AK$6="Put",MIN($A49-AK$4,0),MIN(AK$4-$A49,0))*AK$5)</f>
        <v>0</v>
      </c>
    </row>
    <row r="50" customFormat="false" ht="12.75" hidden="false" customHeight="false" outlineLevel="0" collapsed="false">
      <c r="A50" s="43" t="n">
        <v>3.7</v>
      </c>
      <c r="B50" s="44" t="n">
        <v>0</v>
      </c>
      <c r="C50" s="38" t="n">
        <f aca="false">+A50+B50</f>
        <v>3.7</v>
      </c>
      <c r="D50" s="39"/>
      <c r="E50" s="40" t="n">
        <f aca="false">+E49</f>
        <v>5</v>
      </c>
      <c r="F50" s="38" t="n">
        <f aca="false">+B50+E50</f>
        <v>5</v>
      </c>
      <c r="G50" s="38"/>
      <c r="H50" s="38" t="n">
        <f aca="false">+F50-C50</f>
        <v>1.3</v>
      </c>
      <c r="J50" s="45" t="n">
        <f aca="false">SUM(M50:X50,Z50:AK50)</f>
        <v>0</v>
      </c>
      <c r="M50" s="42" t="n">
        <f aca="false">IF(M$7="Long",IF(M$6="Call",IF($A50&gt;M$4,1,0),IF(M$4&gt;$A50,1,0))*M$5,IF(M$6="Call",IF(M$4&lt;=$A50,-1,0),IF($A50&lt;=M$4,-1,0))*M$5)</f>
        <v>0</v>
      </c>
      <c r="N50" s="42" t="n">
        <f aca="false">IF(N$7="Long",IF(N$6="Call",IF($A50&gt;N$4,1,0),IF(N$4&gt;$A50,1,0))*N$5,IF(N$6="Call",IF(N$4&lt;=$A50,-1,0),IF($A50&lt;=N$4,-1,0))*N$5)</f>
        <v>0</v>
      </c>
      <c r="O50" s="42" t="n">
        <f aca="false">IF(O$7="Long",IF(O$6="Call",IF($A50&gt;O$4,1,0),IF(O$4&gt;$A50,1,0))*O$5,IF(O$6="Call",IF(O$4&lt;=$A50,-1,0),IF($A50&lt;=O$4,-1,0))*O$5)</f>
        <v>0</v>
      </c>
      <c r="P50" s="42" t="n">
        <f aca="false">IF(P$7="Long",IF(P$6="Call",IF($A50&gt;P$4,1,0),IF(P$4&gt;$A50,1,0))*P$5,IF(P$6="Call",IF(P$4&lt;=$A50,-1,0),IF($A50&lt;=P$4,-1,0))*P$5)</f>
        <v>0</v>
      </c>
      <c r="Q50" s="42" t="n">
        <f aca="false">IF(Q$7="Long",IF(Q$6="Call",IF($A50&gt;Q$4,1,0),IF(Q$4&gt;$A50,1,0))*Q$5,IF(Q$6="Call",IF(Q$4&lt;=$A50,-1,0),IF($A50&lt;=Q$4,-1,0))*Q$5)</f>
        <v>0</v>
      </c>
      <c r="R50" s="42" t="n">
        <f aca="false">IF(R$7="Long",IF(R$6="Call",IF($A50&gt;R$4,1,0),IF(R$4&gt;$A50,1,0))*R$5,IF(R$6="Call",IF(R$4&lt;=$A50,-1,0),IF($A50&lt;=R$4,-1,0))*R$5)</f>
        <v>0</v>
      </c>
      <c r="S50" s="42" t="n">
        <f aca="false">IF(S$7="Long",IF(S$6="Call",IF($A50&gt;S$4,1,0),IF(S$4&gt;$A50,1,0))*S$5,IF(S$6="Call",IF(S$4&lt;=$A50,-1,0),IF($A50&lt;=S$4,-1,0))*S$5)</f>
        <v>0</v>
      </c>
      <c r="T50" s="42" t="n">
        <f aca="false">IF(T$7="Long",IF(T$6="Call",IF($A50&gt;T$4,1,0),IF(T$4&gt;$A50,1,0))*T$5,IF(T$6="Call",IF(T$4&lt;=$A50,-1,0),IF($A50&lt;=T$4,-1,0))*T$5)</f>
        <v>0</v>
      </c>
      <c r="U50" s="42" t="n">
        <f aca="false">IF(U$7="Long",IF(U$6="Call",IF($A50&gt;U$4,1,0),IF(U$4&gt;$A50,1,0))*U$5,IF(U$6="Call",IF(U$4&lt;=$A50,-1,0),IF($A50&lt;=U$4,-1,0))*U$5)</f>
        <v>0</v>
      </c>
      <c r="V50" s="42" t="n">
        <f aca="false">IF(V$7="Long",IF(V$6="Call",IF($A50&gt;V$4,1,0),IF(V$4&gt;$A50,1,0))*V$5,IF(V$6="Call",IF(V$4&lt;=$A50,-1,0),IF($A50&lt;=V$4,-1,0))*V$5)</f>
        <v>0</v>
      </c>
      <c r="W50" s="42" t="n">
        <f aca="false">IF(W$7="Long",IF(W$6="Call",IF($A50&gt;W$4,1,0),IF(W$4&gt;$A50,1,0))*W$5,IF(W$6="Call",IF(W$4&lt;=$A50,-1,0),IF($A50&lt;=W$4,-1,0))*W$5)</f>
        <v>0</v>
      </c>
      <c r="X50" s="42" t="n">
        <f aca="false">IF(X$7="Long",IF(X$6="Call",IF($A50&gt;X$4,1,0),IF(X$4&gt;$A50,1,0))*X$5,IF(X$6="Call",IF(X$4&lt;=$A50,-1,0),IF($A50&lt;=X$4,-1,0))*X$5)</f>
        <v>0</v>
      </c>
      <c r="Z50" s="42" t="n">
        <f aca="false">IF(Z$7="Long",IF(Z$6="Put",MAX(Z$4-$A50,0),MAX($A50-Z$4,0))*Z$5,IF(Z$6="Put",MIN($A50-Z$4,0),MIN(Z$4-$A50,0))*Z$5)</f>
        <v>0</v>
      </c>
      <c r="AA50" s="42" t="n">
        <f aca="false">IF(AA$7="Long",IF(AA$6="Put",MAX(AA$4-$A50,0),MAX($A50-AA$4,0))*AA$5,IF(AA$6="Put",MIN($A50-AA$4,0),MIN(AA$4-$A50,0))*AA$5)</f>
        <v>0</v>
      </c>
      <c r="AB50" s="42" t="n">
        <f aca="false">IF(AB$7="Long",IF(AB$6="Put",MAX(AB$4-$A50,0),MAX($A50-AB$4,0))*AB$5,IF(AB$6="Put",MIN($A50-AB$4,0),MIN(AB$4-$A50,0))*AB$5)</f>
        <v>0</v>
      </c>
      <c r="AC50" s="42" t="n">
        <f aca="false">IF(AC$7="Long",IF(AC$6="Put",MAX(AC$4-$A50,0),MAX($A50-AC$4,0))*AC$5,IF(AC$6="Put",MIN($A50-AC$4,0),MIN(AC$4-$A50,0))*AC$5)</f>
        <v>0</v>
      </c>
      <c r="AD50" s="42" t="n">
        <f aca="false">IF(AD$7="Long",IF(AD$6="Put",MAX(AD$4-$A50,0),MAX($A50-AD$4,0))*AD$5,IF(AD$6="Put",MIN($A50-AD$4,0),MIN(AD$4-$A50,0))*AD$5)</f>
        <v>0</v>
      </c>
      <c r="AE50" s="42" t="n">
        <f aca="false">IF(AE$7="Long",IF(AE$6="Put",MAX(AE$4-$A50,0),MAX($A50-AE$4,0))*AE$5,IF(AE$6="Put",MIN($A50-AE$4,0),MIN(AE$4-$A50,0))*AE$5)</f>
        <v>0</v>
      </c>
      <c r="AF50" s="42" t="n">
        <f aca="false">IF(AF$7="Long",IF(AF$6="Put",MAX(AF$4-$A50,0),MAX($A50-AF$4,0))*AF$5,IF(AF$6="Put",MIN($A50-AF$4,0),MIN(AF$4-$A50,0))*AF$5)</f>
        <v>0</v>
      </c>
      <c r="AG50" s="42" t="n">
        <f aca="false">IF(AG$7="Long",IF(AG$6="Put",MAX(AG$4-$A50,0),MAX($A50-AG$4,0))*AG$5,IF(AG$6="Put",MIN($A50-AG$4,0),MIN(AG$4-$A50,0))*AG$5)</f>
        <v>0</v>
      </c>
      <c r="AH50" s="42" t="n">
        <f aca="false">IF(AH$7="Long",IF(AH$6="Put",MAX(AH$4-$A50,0),MAX($A50-AH$4,0))*AH$5,IF(AH$6="Put",MIN($A50-AH$4,0),MIN(AH$4-$A50,0))*AH$5)</f>
        <v>0</v>
      </c>
      <c r="AI50" s="42" t="n">
        <f aca="false">IF(AI$7="Long",IF(AI$6="Put",MAX(AI$4-$A50,0),MAX($A50-AI$4,0))*AI$5,IF(AI$6="Put",MIN($A50-AI$4,0),MIN(AI$4-$A50,0))*AI$5)</f>
        <v>0</v>
      </c>
      <c r="AJ50" s="42" t="n">
        <f aca="false">IF(AJ$7="Long",IF(AJ$6="Put",MAX(AJ$4-$A50,0),MAX($A50-AJ$4,0))*AJ$5,IF(AJ$6="Put",MIN($A50-AJ$4,0),MIN(AJ$4-$A50,0))*AJ$5)</f>
        <v>0</v>
      </c>
      <c r="AK50" s="42" t="n">
        <f aca="false">IF(AK$7="Long",IF(AK$6="Put",MAX(AK$4-$A50,0),MAX($A50-AK$4,0))*AK$5,IF(AK$6="Put",MIN($A50-AK$4,0),MIN(AK$4-$A50,0))*AK$5)</f>
        <v>0</v>
      </c>
    </row>
    <row r="51" customFormat="false" ht="12.75" hidden="false" customHeight="false" outlineLevel="0" collapsed="false">
      <c r="A51" s="43" t="n">
        <v>3.75</v>
      </c>
      <c r="B51" s="44" t="n">
        <v>0</v>
      </c>
      <c r="C51" s="38" t="n">
        <f aca="false">+A51+B51</f>
        <v>3.75</v>
      </c>
      <c r="D51" s="39"/>
      <c r="E51" s="40" t="n">
        <f aca="false">+E50</f>
        <v>5</v>
      </c>
      <c r="F51" s="38" t="n">
        <f aca="false">+B51+E51</f>
        <v>5</v>
      </c>
      <c r="G51" s="38"/>
      <c r="H51" s="38" t="n">
        <f aca="false">+F51-C51</f>
        <v>1.25</v>
      </c>
      <c r="J51" s="45" t="n">
        <f aca="false">SUM(M51:X51,Z51:AK51)</f>
        <v>0</v>
      </c>
      <c r="M51" s="42" t="n">
        <f aca="false">IF(M$7="Long",IF(M$6="Call",IF($A51&gt;M$4,1,0),IF(M$4&gt;$A51,1,0))*M$5,IF(M$6="Call",IF(M$4&lt;=$A51,-1,0),IF($A51&lt;=M$4,-1,0))*M$5)</f>
        <v>0</v>
      </c>
      <c r="N51" s="42" t="n">
        <f aca="false">IF(N$7="Long",IF(N$6="Call",IF($A51&gt;N$4,1,0),IF(N$4&gt;$A51,1,0))*N$5,IF(N$6="Call",IF(N$4&lt;=$A51,-1,0),IF($A51&lt;=N$4,-1,0))*N$5)</f>
        <v>0</v>
      </c>
      <c r="O51" s="42" t="n">
        <f aca="false">IF(O$7="Long",IF(O$6="Call",IF($A51&gt;O$4,1,0),IF(O$4&gt;$A51,1,0))*O$5,IF(O$6="Call",IF(O$4&lt;=$A51,-1,0),IF($A51&lt;=O$4,-1,0))*O$5)</f>
        <v>0</v>
      </c>
      <c r="P51" s="42" t="n">
        <f aca="false">IF(P$7="Long",IF(P$6="Call",IF($A51&gt;P$4,1,0),IF(P$4&gt;$A51,1,0))*P$5,IF(P$6="Call",IF(P$4&lt;=$A51,-1,0),IF($A51&lt;=P$4,-1,0))*P$5)</f>
        <v>0</v>
      </c>
      <c r="Q51" s="42" t="n">
        <f aca="false">IF(Q$7="Long",IF(Q$6="Call",IF($A51&gt;Q$4,1,0),IF(Q$4&gt;$A51,1,0))*Q$5,IF(Q$6="Call",IF(Q$4&lt;=$A51,-1,0),IF($A51&lt;=Q$4,-1,0))*Q$5)</f>
        <v>0</v>
      </c>
      <c r="R51" s="42" t="n">
        <f aca="false">IF(R$7="Long",IF(R$6="Call",IF($A51&gt;R$4,1,0),IF(R$4&gt;$A51,1,0))*R$5,IF(R$6="Call",IF(R$4&lt;=$A51,-1,0),IF($A51&lt;=R$4,-1,0))*R$5)</f>
        <v>0</v>
      </c>
      <c r="S51" s="42" t="n">
        <f aca="false">IF(S$7="Long",IF(S$6="Call",IF($A51&gt;S$4,1,0),IF(S$4&gt;$A51,1,0))*S$5,IF(S$6="Call",IF(S$4&lt;=$A51,-1,0),IF($A51&lt;=S$4,-1,0))*S$5)</f>
        <v>0</v>
      </c>
      <c r="T51" s="42" t="n">
        <f aca="false">IF(T$7="Long",IF(T$6="Call",IF($A51&gt;T$4,1,0),IF(T$4&gt;$A51,1,0))*T$5,IF(T$6="Call",IF(T$4&lt;=$A51,-1,0),IF($A51&lt;=T$4,-1,0))*T$5)</f>
        <v>0</v>
      </c>
      <c r="U51" s="42" t="n">
        <f aca="false">IF(U$7="Long",IF(U$6="Call",IF($A51&gt;U$4,1,0),IF(U$4&gt;$A51,1,0))*U$5,IF(U$6="Call",IF(U$4&lt;=$A51,-1,0),IF($A51&lt;=U$4,-1,0))*U$5)</f>
        <v>0</v>
      </c>
      <c r="V51" s="42" t="n">
        <f aca="false">IF(V$7="Long",IF(V$6="Call",IF($A51&gt;V$4,1,0),IF(V$4&gt;$A51,1,0))*V$5,IF(V$6="Call",IF(V$4&lt;=$A51,-1,0),IF($A51&lt;=V$4,-1,0))*V$5)</f>
        <v>0</v>
      </c>
      <c r="W51" s="42" t="n">
        <f aca="false">IF(W$7="Long",IF(W$6="Call",IF($A51&gt;W$4,1,0),IF(W$4&gt;$A51,1,0))*W$5,IF(W$6="Call",IF(W$4&lt;=$A51,-1,0),IF($A51&lt;=W$4,-1,0))*W$5)</f>
        <v>0</v>
      </c>
      <c r="X51" s="42" t="n">
        <f aca="false">IF(X$7="Long",IF(X$6="Call",IF($A51&gt;X$4,1,0),IF(X$4&gt;$A51,1,0))*X$5,IF(X$6="Call",IF(X$4&lt;=$A51,-1,0),IF($A51&lt;=X$4,-1,0))*X$5)</f>
        <v>0</v>
      </c>
      <c r="Z51" s="42" t="n">
        <f aca="false">IF(Z$7="Long",IF(Z$6="Put",MAX(Z$4-$A51,0),MAX($A51-Z$4,0))*Z$5,IF(Z$6="Put",MIN($A51-Z$4,0),MIN(Z$4-$A51,0))*Z$5)</f>
        <v>0</v>
      </c>
      <c r="AA51" s="42" t="n">
        <f aca="false">IF(AA$7="Long",IF(AA$6="Put",MAX(AA$4-$A51,0),MAX($A51-AA$4,0))*AA$5,IF(AA$6="Put",MIN($A51-AA$4,0),MIN(AA$4-$A51,0))*AA$5)</f>
        <v>0</v>
      </c>
      <c r="AB51" s="42" t="n">
        <f aca="false">IF(AB$7="Long",IF(AB$6="Put",MAX(AB$4-$A51,0),MAX($A51-AB$4,0))*AB$5,IF(AB$6="Put",MIN($A51-AB$4,0),MIN(AB$4-$A51,0))*AB$5)</f>
        <v>0</v>
      </c>
      <c r="AC51" s="42" t="n">
        <f aca="false">IF(AC$7="Long",IF(AC$6="Put",MAX(AC$4-$A51,0),MAX($A51-AC$4,0))*AC$5,IF(AC$6="Put",MIN($A51-AC$4,0),MIN(AC$4-$A51,0))*AC$5)</f>
        <v>0</v>
      </c>
      <c r="AD51" s="42" t="n">
        <f aca="false">IF(AD$7="Long",IF(AD$6="Put",MAX(AD$4-$A51,0),MAX($A51-AD$4,0))*AD$5,IF(AD$6="Put",MIN($A51-AD$4,0),MIN(AD$4-$A51,0))*AD$5)</f>
        <v>0</v>
      </c>
      <c r="AE51" s="42" t="n">
        <f aca="false">IF(AE$7="Long",IF(AE$6="Put",MAX(AE$4-$A51,0),MAX($A51-AE$4,0))*AE$5,IF(AE$6="Put",MIN($A51-AE$4,0),MIN(AE$4-$A51,0))*AE$5)</f>
        <v>0</v>
      </c>
      <c r="AF51" s="42" t="n">
        <f aca="false">IF(AF$7="Long",IF(AF$6="Put",MAX(AF$4-$A51,0),MAX($A51-AF$4,0))*AF$5,IF(AF$6="Put",MIN($A51-AF$4,0),MIN(AF$4-$A51,0))*AF$5)</f>
        <v>0</v>
      </c>
      <c r="AG51" s="42" t="n">
        <f aca="false">IF(AG$7="Long",IF(AG$6="Put",MAX(AG$4-$A51,0),MAX($A51-AG$4,0))*AG$5,IF(AG$6="Put",MIN($A51-AG$4,0),MIN(AG$4-$A51,0))*AG$5)</f>
        <v>0</v>
      </c>
      <c r="AH51" s="42" t="n">
        <f aca="false">IF(AH$7="Long",IF(AH$6="Put",MAX(AH$4-$A51,0),MAX($A51-AH$4,0))*AH$5,IF(AH$6="Put",MIN($A51-AH$4,0),MIN(AH$4-$A51,0))*AH$5)</f>
        <v>0</v>
      </c>
      <c r="AI51" s="42" t="n">
        <f aca="false">IF(AI$7="Long",IF(AI$6="Put",MAX(AI$4-$A51,0),MAX($A51-AI$4,0))*AI$5,IF(AI$6="Put",MIN($A51-AI$4,0),MIN(AI$4-$A51,0))*AI$5)</f>
        <v>0</v>
      </c>
      <c r="AJ51" s="42" t="n">
        <f aca="false">IF(AJ$7="Long",IF(AJ$6="Put",MAX(AJ$4-$A51,0),MAX($A51-AJ$4,0))*AJ$5,IF(AJ$6="Put",MIN($A51-AJ$4,0),MIN(AJ$4-$A51,0))*AJ$5)</f>
        <v>0</v>
      </c>
      <c r="AK51" s="42" t="n">
        <f aca="false">IF(AK$7="Long",IF(AK$6="Put",MAX(AK$4-$A51,0),MAX($A51-AK$4,0))*AK$5,IF(AK$6="Put",MIN($A51-AK$4,0),MIN(AK$4-$A51,0))*AK$5)</f>
        <v>0</v>
      </c>
    </row>
    <row r="52" customFormat="false" ht="12.75" hidden="false" customHeight="false" outlineLevel="0" collapsed="false">
      <c r="A52" s="43" t="n">
        <v>3.8</v>
      </c>
      <c r="B52" s="44" t="n">
        <v>0</v>
      </c>
      <c r="C52" s="38" t="n">
        <f aca="false">+A52+B52</f>
        <v>3.8</v>
      </c>
      <c r="D52" s="39"/>
      <c r="E52" s="40" t="n">
        <f aca="false">+E51</f>
        <v>5</v>
      </c>
      <c r="F52" s="38" t="n">
        <f aca="false">+B52+E52</f>
        <v>5</v>
      </c>
      <c r="G52" s="38"/>
      <c r="H52" s="38" t="n">
        <f aca="false">+F52-C52</f>
        <v>1.2</v>
      </c>
      <c r="J52" s="45" t="n">
        <f aca="false">SUM(M52:X52,Z52:AK52)</f>
        <v>0</v>
      </c>
      <c r="M52" s="42" t="n">
        <f aca="false">IF(M$7="Long",IF(M$6="Call",IF($A52&gt;M$4,1,0),IF(M$4&gt;$A52,1,0))*M$5,IF(M$6="Call",IF(M$4&lt;=$A52,-1,0),IF($A52&lt;=M$4,-1,0))*M$5)</f>
        <v>0</v>
      </c>
      <c r="N52" s="42" t="n">
        <f aca="false">IF(N$7="Long",IF(N$6="Call",IF($A52&gt;N$4,1,0),IF(N$4&gt;$A52,1,0))*N$5,IF(N$6="Call",IF(N$4&lt;=$A52,-1,0),IF($A52&lt;=N$4,-1,0))*N$5)</f>
        <v>0</v>
      </c>
      <c r="O52" s="42" t="n">
        <f aca="false">IF(O$7="Long",IF(O$6="Call",IF($A52&gt;O$4,1,0),IF(O$4&gt;$A52,1,0))*O$5,IF(O$6="Call",IF(O$4&lt;=$A52,-1,0),IF($A52&lt;=O$4,-1,0))*O$5)</f>
        <v>0</v>
      </c>
      <c r="P52" s="42" t="n">
        <f aca="false">IF(P$7="Long",IF(P$6="Call",IF($A52&gt;P$4,1,0),IF(P$4&gt;$A52,1,0))*P$5,IF(P$6="Call",IF(P$4&lt;=$A52,-1,0),IF($A52&lt;=P$4,-1,0))*P$5)</f>
        <v>0</v>
      </c>
      <c r="Q52" s="42" t="n">
        <f aca="false">IF(Q$7="Long",IF(Q$6="Call",IF($A52&gt;Q$4,1,0),IF(Q$4&gt;$A52,1,0))*Q$5,IF(Q$6="Call",IF(Q$4&lt;=$A52,-1,0),IF($A52&lt;=Q$4,-1,0))*Q$5)</f>
        <v>0</v>
      </c>
      <c r="R52" s="42" t="n">
        <f aca="false">IF(R$7="Long",IF(R$6="Call",IF($A52&gt;R$4,1,0),IF(R$4&gt;$A52,1,0))*R$5,IF(R$6="Call",IF(R$4&lt;=$A52,-1,0),IF($A52&lt;=R$4,-1,0))*R$5)</f>
        <v>0</v>
      </c>
      <c r="S52" s="42" t="n">
        <f aca="false">IF(S$7="Long",IF(S$6="Call",IF($A52&gt;S$4,1,0),IF(S$4&gt;$A52,1,0))*S$5,IF(S$6="Call",IF(S$4&lt;=$A52,-1,0),IF($A52&lt;=S$4,-1,0))*S$5)</f>
        <v>0</v>
      </c>
      <c r="T52" s="42" t="n">
        <f aca="false">IF(T$7="Long",IF(T$6="Call",IF($A52&gt;T$4,1,0),IF(T$4&gt;$A52,1,0))*T$5,IF(T$6="Call",IF(T$4&lt;=$A52,-1,0),IF($A52&lt;=T$4,-1,0))*T$5)</f>
        <v>0</v>
      </c>
      <c r="U52" s="42" t="n">
        <f aca="false">IF(U$7="Long",IF(U$6="Call",IF($A52&gt;U$4,1,0),IF(U$4&gt;$A52,1,0))*U$5,IF(U$6="Call",IF(U$4&lt;=$A52,-1,0),IF($A52&lt;=U$4,-1,0))*U$5)</f>
        <v>0</v>
      </c>
      <c r="V52" s="42" t="n">
        <f aca="false">IF(V$7="Long",IF(V$6="Call",IF($A52&gt;V$4,1,0),IF(V$4&gt;$A52,1,0))*V$5,IF(V$6="Call",IF(V$4&lt;=$A52,-1,0),IF($A52&lt;=V$4,-1,0))*V$5)</f>
        <v>0</v>
      </c>
      <c r="W52" s="42" t="n">
        <f aca="false">IF(W$7="Long",IF(W$6="Call",IF($A52&gt;W$4,1,0),IF(W$4&gt;$A52,1,0))*W$5,IF(W$6="Call",IF(W$4&lt;=$A52,-1,0),IF($A52&lt;=W$4,-1,0))*W$5)</f>
        <v>0</v>
      </c>
      <c r="X52" s="42" t="n">
        <f aca="false">IF(X$7="Long",IF(X$6="Call",IF($A52&gt;X$4,1,0),IF(X$4&gt;$A52,1,0))*X$5,IF(X$6="Call",IF(X$4&lt;=$A52,-1,0),IF($A52&lt;=X$4,-1,0))*X$5)</f>
        <v>0</v>
      </c>
      <c r="Z52" s="42" t="n">
        <f aca="false">IF(Z$7="Long",IF(Z$6="Put",MAX(Z$4-$A52,0),MAX($A52-Z$4,0))*Z$5,IF(Z$6="Put",MIN($A52-Z$4,0),MIN(Z$4-$A52,0))*Z$5)</f>
        <v>0</v>
      </c>
      <c r="AA52" s="42" t="n">
        <f aca="false">IF(AA$7="Long",IF(AA$6="Put",MAX(AA$4-$A52,0),MAX($A52-AA$4,0))*AA$5,IF(AA$6="Put",MIN($A52-AA$4,0),MIN(AA$4-$A52,0))*AA$5)</f>
        <v>0</v>
      </c>
      <c r="AB52" s="42" t="n">
        <f aca="false">IF(AB$7="Long",IF(AB$6="Put",MAX(AB$4-$A52,0),MAX($A52-AB$4,0))*AB$5,IF(AB$6="Put",MIN($A52-AB$4,0),MIN(AB$4-$A52,0))*AB$5)</f>
        <v>0</v>
      </c>
      <c r="AC52" s="42" t="n">
        <f aca="false">IF(AC$7="Long",IF(AC$6="Put",MAX(AC$4-$A52,0),MAX($A52-AC$4,0))*AC$5,IF(AC$6="Put",MIN($A52-AC$4,0),MIN(AC$4-$A52,0))*AC$5)</f>
        <v>0</v>
      </c>
      <c r="AD52" s="42" t="n">
        <f aca="false">IF(AD$7="Long",IF(AD$6="Put",MAX(AD$4-$A52,0),MAX($A52-AD$4,0))*AD$5,IF(AD$6="Put",MIN($A52-AD$4,0),MIN(AD$4-$A52,0))*AD$5)</f>
        <v>0</v>
      </c>
      <c r="AE52" s="42" t="n">
        <f aca="false">IF(AE$7="Long",IF(AE$6="Put",MAX(AE$4-$A52,0),MAX($A52-AE$4,0))*AE$5,IF(AE$6="Put",MIN($A52-AE$4,0),MIN(AE$4-$A52,0))*AE$5)</f>
        <v>0</v>
      </c>
      <c r="AF52" s="42" t="n">
        <f aca="false">IF(AF$7="Long",IF(AF$6="Put",MAX(AF$4-$A52,0),MAX($A52-AF$4,0))*AF$5,IF(AF$6="Put",MIN($A52-AF$4,0),MIN(AF$4-$A52,0))*AF$5)</f>
        <v>0</v>
      </c>
      <c r="AG52" s="42" t="n">
        <f aca="false">IF(AG$7="Long",IF(AG$6="Put",MAX(AG$4-$A52,0),MAX($A52-AG$4,0))*AG$5,IF(AG$6="Put",MIN($A52-AG$4,0),MIN(AG$4-$A52,0))*AG$5)</f>
        <v>0</v>
      </c>
      <c r="AH52" s="42" t="n">
        <f aca="false">IF(AH$7="Long",IF(AH$6="Put",MAX(AH$4-$A52,0),MAX($A52-AH$4,0))*AH$5,IF(AH$6="Put",MIN($A52-AH$4,0),MIN(AH$4-$A52,0))*AH$5)</f>
        <v>0</v>
      </c>
      <c r="AI52" s="42" t="n">
        <f aca="false">IF(AI$7="Long",IF(AI$6="Put",MAX(AI$4-$A52,0),MAX($A52-AI$4,0))*AI$5,IF(AI$6="Put",MIN($A52-AI$4,0),MIN(AI$4-$A52,0))*AI$5)</f>
        <v>0</v>
      </c>
      <c r="AJ52" s="42" t="n">
        <f aca="false">IF(AJ$7="Long",IF(AJ$6="Put",MAX(AJ$4-$A52,0),MAX($A52-AJ$4,0))*AJ$5,IF(AJ$6="Put",MIN($A52-AJ$4,0),MIN(AJ$4-$A52,0))*AJ$5)</f>
        <v>0</v>
      </c>
      <c r="AK52" s="42" t="n">
        <f aca="false">IF(AK$7="Long",IF(AK$6="Put",MAX(AK$4-$A52,0),MAX($A52-AK$4,0))*AK$5,IF(AK$6="Put",MIN($A52-AK$4,0),MIN(AK$4-$A52,0))*AK$5)</f>
        <v>0</v>
      </c>
    </row>
    <row r="53" customFormat="false" ht="12.75" hidden="false" customHeight="false" outlineLevel="0" collapsed="false">
      <c r="A53" s="43" t="n">
        <v>3.85</v>
      </c>
      <c r="B53" s="44" t="n">
        <v>0</v>
      </c>
      <c r="C53" s="38" t="n">
        <f aca="false">+A53+B53</f>
        <v>3.85</v>
      </c>
      <c r="D53" s="39"/>
      <c r="E53" s="40" t="n">
        <f aca="false">+E52</f>
        <v>5</v>
      </c>
      <c r="F53" s="38" t="n">
        <f aca="false">+B53+E53</f>
        <v>5</v>
      </c>
      <c r="G53" s="38"/>
      <c r="H53" s="38" t="n">
        <f aca="false">+F53-C53</f>
        <v>1.15</v>
      </c>
      <c r="J53" s="45" t="n">
        <f aca="false">SUM(M53:X53,Z53:AK53)</f>
        <v>0</v>
      </c>
      <c r="M53" s="42" t="n">
        <f aca="false">IF(M$7="Long",IF(M$6="Call",IF($A53&gt;M$4,1,0),IF(M$4&gt;$A53,1,0))*M$5,IF(M$6="Call",IF(M$4&lt;=$A53,-1,0),IF($A53&lt;=M$4,-1,0))*M$5)</f>
        <v>0</v>
      </c>
      <c r="N53" s="42" t="n">
        <f aca="false">IF(N$7="Long",IF(N$6="Call",IF($A53&gt;N$4,1,0),IF(N$4&gt;$A53,1,0))*N$5,IF(N$6="Call",IF(N$4&lt;=$A53,-1,0),IF($A53&lt;=N$4,-1,0))*N$5)</f>
        <v>0</v>
      </c>
      <c r="O53" s="42" t="n">
        <f aca="false">IF(O$7="Long",IF(O$6="Call",IF($A53&gt;O$4,1,0),IF(O$4&gt;$A53,1,0))*O$5,IF(O$6="Call",IF(O$4&lt;=$A53,-1,0),IF($A53&lt;=O$4,-1,0))*O$5)</f>
        <v>0</v>
      </c>
      <c r="P53" s="42" t="n">
        <f aca="false">IF(P$7="Long",IF(P$6="Call",IF($A53&gt;P$4,1,0),IF(P$4&gt;$A53,1,0))*P$5,IF(P$6="Call",IF(P$4&lt;=$A53,-1,0),IF($A53&lt;=P$4,-1,0))*P$5)</f>
        <v>0</v>
      </c>
      <c r="Q53" s="42" t="n">
        <f aca="false">IF(Q$7="Long",IF(Q$6="Call",IF($A53&gt;Q$4,1,0),IF(Q$4&gt;$A53,1,0))*Q$5,IF(Q$6="Call",IF(Q$4&lt;=$A53,-1,0),IF($A53&lt;=Q$4,-1,0))*Q$5)</f>
        <v>0</v>
      </c>
      <c r="R53" s="42" t="n">
        <f aca="false">IF(R$7="Long",IF(R$6="Call",IF($A53&gt;R$4,1,0),IF(R$4&gt;$A53,1,0))*R$5,IF(R$6="Call",IF(R$4&lt;=$A53,-1,0),IF($A53&lt;=R$4,-1,0))*R$5)</f>
        <v>0</v>
      </c>
      <c r="S53" s="42" t="n">
        <f aca="false">IF(S$7="Long",IF(S$6="Call",IF($A53&gt;S$4,1,0),IF(S$4&gt;$A53,1,0))*S$5,IF(S$6="Call",IF(S$4&lt;=$A53,-1,0),IF($A53&lt;=S$4,-1,0))*S$5)</f>
        <v>0</v>
      </c>
      <c r="T53" s="42" t="n">
        <f aca="false">IF(T$7="Long",IF(T$6="Call",IF($A53&gt;T$4,1,0),IF(T$4&gt;$A53,1,0))*T$5,IF(T$6="Call",IF(T$4&lt;=$A53,-1,0),IF($A53&lt;=T$4,-1,0))*T$5)</f>
        <v>0</v>
      </c>
      <c r="U53" s="42" t="n">
        <f aca="false">IF(U$7="Long",IF(U$6="Call",IF($A53&gt;U$4,1,0),IF(U$4&gt;$A53,1,0))*U$5,IF(U$6="Call",IF(U$4&lt;=$A53,-1,0),IF($A53&lt;=U$4,-1,0))*U$5)</f>
        <v>0</v>
      </c>
      <c r="V53" s="42" t="n">
        <f aca="false">IF(V$7="Long",IF(V$6="Call",IF($A53&gt;V$4,1,0),IF(V$4&gt;$A53,1,0))*V$5,IF(V$6="Call",IF(V$4&lt;=$A53,-1,0),IF($A53&lt;=V$4,-1,0))*V$5)</f>
        <v>0</v>
      </c>
      <c r="W53" s="42" t="n">
        <f aca="false">IF(W$7="Long",IF(W$6="Call",IF($A53&gt;W$4,1,0),IF(W$4&gt;$A53,1,0))*W$5,IF(W$6="Call",IF(W$4&lt;=$A53,-1,0),IF($A53&lt;=W$4,-1,0))*W$5)</f>
        <v>0</v>
      </c>
      <c r="X53" s="42" t="n">
        <f aca="false">IF(X$7="Long",IF(X$6="Call",IF($A53&gt;X$4,1,0),IF(X$4&gt;$A53,1,0))*X$5,IF(X$6="Call",IF(X$4&lt;=$A53,-1,0),IF($A53&lt;=X$4,-1,0))*X$5)</f>
        <v>0</v>
      </c>
      <c r="Z53" s="42" t="n">
        <f aca="false">IF(Z$7="Long",IF(Z$6="Put",MAX(Z$4-$A53,0),MAX($A53-Z$4,0))*Z$5,IF(Z$6="Put",MIN($A53-Z$4,0),MIN(Z$4-$A53,0))*Z$5)</f>
        <v>0</v>
      </c>
      <c r="AA53" s="42" t="n">
        <f aca="false">IF(AA$7="Long",IF(AA$6="Put",MAX(AA$4-$A53,0),MAX($A53-AA$4,0))*AA$5,IF(AA$6="Put",MIN($A53-AA$4,0),MIN(AA$4-$A53,0))*AA$5)</f>
        <v>0</v>
      </c>
      <c r="AB53" s="42" t="n">
        <f aca="false">IF(AB$7="Long",IF(AB$6="Put",MAX(AB$4-$A53,0),MAX($A53-AB$4,0))*AB$5,IF(AB$6="Put",MIN($A53-AB$4,0),MIN(AB$4-$A53,0))*AB$5)</f>
        <v>0</v>
      </c>
      <c r="AC53" s="42" t="n">
        <f aca="false">IF(AC$7="Long",IF(AC$6="Put",MAX(AC$4-$A53,0),MAX($A53-AC$4,0))*AC$5,IF(AC$6="Put",MIN($A53-AC$4,0),MIN(AC$4-$A53,0))*AC$5)</f>
        <v>0</v>
      </c>
      <c r="AD53" s="42" t="n">
        <f aca="false">IF(AD$7="Long",IF(AD$6="Put",MAX(AD$4-$A53,0),MAX($A53-AD$4,0))*AD$5,IF(AD$6="Put",MIN($A53-AD$4,0),MIN(AD$4-$A53,0))*AD$5)</f>
        <v>0</v>
      </c>
      <c r="AE53" s="42" t="n">
        <f aca="false">IF(AE$7="Long",IF(AE$6="Put",MAX(AE$4-$A53,0),MAX($A53-AE$4,0))*AE$5,IF(AE$6="Put",MIN($A53-AE$4,0),MIN(AE$4-$A53,0))*AE$5)</f>
        <v>0</v>
      </c>
      <c r="AF53" s="42" t="n">
        <f aca="false">IF(AF$7="Long",IF(AF$6="Put",MAX(AF$4-$A53,0),MAX($A53-AF$4,0))*AF$5,IF(AF$6="Put",MIN($A53-AF$4,0),MIN(AF$4-$A53,0))*AF$5)</f>
        <v>0</v>
      </c>
      <c r="AG53" s="42" t="n">
        <f aca="false">IF(AG$7="Long",IF(AG$6="Put",MAX(AG$4-$A53,0),MAX($A53-AG$4,0))*AG$5,IF(AG$6="Put",MIN($A53-AG$4,0),MIN(AG$4-$A53,0))*AG$5)</f>
        <v>0</v>
      </c>
      <c r="AH53" s="42" t="n">
        <f aca="false">IF(AH$7="Long",IF(AH$6="Put",MAX(AH$4-$A53,0),MAX($A53-AH$4,0))*AH$5,IF(AH$6="Put",MIN($A53-AH$4,0),MIN(AH$4-$A53,0))*AH$5)</f>
        <v>0</v>
      </c>
      <c r="AI53" s="42" t="n">
        <f aca="false">IF(AI$7="Long",IF(AI$6="Put",MAX(AI$4-$A53,0),MAX($A53-AI$4,0))*AI$5,IF(AI$6="Put",MIN($A53-AI$4,0),MIN(AI$4-$A53,0))*AI$5)</f>
        <v>0</v>
      </c>
      <c r="AJ53" s="42" t="n">
        <f aca="false">IF(AJ$7="Long",IF(AJ$6="Put",MAX(AJ$4-$A53,0),MAX($A53-AJ$4,0))*AJ$5,IF(AJ$6="Put",MIN($A53-AJ$4,0),MIN(AJ$4-$A53,0))*AJ$5)</f>
        <v>0</v>
      </c>
      <c r="AK53" s="42" t="n">
        <f aca="false">IF(AK$7="Long",IF(AK$6="Put",MAX(AK$4-$A53,0),MAX($A53-AK$4,0))*AK$5,IF(AK$6="Put",MIN($A53-AK$4,0),MIN(AK$4-$A53,0))*AK$5)</f>
        <v>0</v>
      </c>
    </row>
    <row r="54" customFormat="false" ht="12.75" hidden="false" customHeight="false" outlineLevel="0" collapsed="false">
      <c r="A54" s="43" t="n">
        <v>3.9</v>
      </c>
      <c r="B54" s="44" t="n">
        <v>0</v>
      </c>
      <c r="C54" s="38" t="n">
        <f aca="false">+A54+B54</f>
        <v>3.9</v>
      </c>
      <c r="D54" s="39"/>
      <c r="E54" s="40" t="n">
        <f aca="false">+E53</f>
        <v>5</v>
      </c>
      <c r="F54" s="38" t="n">
        <f aca="false">+B54+E54</f>
        <v>5</v>
      </c>
      <c r="G54" s="38"/>
      <c r="H54" s="38" t="n">
        <f aca="false">+F54-C54</f>
        <v>1.1</v>
      </c>
      <c r="J54" s="45" t="n">
        <f aca="false">SUM(M54:X54,Z54:AK54)</f>
        <v>0</v>
      </c>
      <c r="M54" s="42" t="n">
        <f aca="false">IF(M$7="Long",IF(M$6="Call",IF($A54&gt;M$4,1,0),IF(M$4&gt;$A54,1,0))*M$5,IF(M$6="Call",IF(M$4&lt;=$A54,-1,0),IF($A54&lt;=M$4,-1,0))*M$5)</f>
        <v>0</v>
      </c>
      <c r="N54" s="42" t="n">
        <f aca="false">IF(N$7="Long",IF(N$6="Call",IF($A54&gt;N$4,1,0),IF(N$4&gt;$A54,1,0))*N$5,IF(N$6="Call",IF(N$4&lt;=$A54,-1,0),IF($A54&lt;=N$4,-1,0))*N$5)</f>
        <v>0</v>
      </c>
      <c r="O54" s="42" t="n">
        <f aca="false">IF(O$7="Long",IF(O$6="Call",IF($A54&gt;O$4,1,0),IF(O$4&gt;$A54,1,0))*O$5,IF(O$6="Call",IF(O$4&lt;=$A54,-1,0),IF($A54&lt;=O$4,-1,0))*O$5)</f>
        <v>0</v>
      </c>
      <c r="P54" s="42" t="n">
        <f aca="false">IF(P$7="Long",IF(P$6="Call",IF($A54&gt;P$4,1,0),IF(P$4&gt;$A54,1,0))*P$5,IF(P$6="Call",IF(P$4&lt;=$A54,-1,0),IF($A54&lt;=P$4,-1,0))*P$5)</f>
        <v>0</v>
      </c>
      <c r="Q54" s="42" t="n">
        <f aca="false">IF(Q$7="Long",IF(Q$6="Call",IF($A54&gt;Q$4,1,0),IF(Q$4&gt;$A54,1,0))*Q$5,IF(Q$6="Call",IF(Q$4&lt;=$A54,-1,0),IF($A54&lt;=Q$4,-1,0))*Q$5)</f>
        <v>0</v>
      </c>
      <c r="R54" s="42" t="n">
        <f aca="false">IF(R$7="Long",IF(R$6="Call",IF($A54&gt;R$4,1,0),IF(R$4&gt;$A54,1,0))*R$5,IF(R$6="Call",IF(R$4&lt;=$A54,-1,0),IF($A54&lt;=R$4,-1,0))*R$5)</f>
        <v>0</v>
      </c>
      <c r="S54" s="42" t="n">
        <f aca="false">IF(S$7="Long",IF(S$6="Call",IF($A54&gt;S$4,1,0),IF(S$4&gt;$A54,1,0))*S$5,IF(S$6="Call",IF(S$4&lt;=$A54,-1,0),IF($A54&lt;=S$4,-1,0))*S$5)</f>
        <v>0</v>
      </c>
      <c r="T54" s="42" t="n">
        <f aca="false">IF(T$7="Long",IF(T$6="Call",IF($A54&gt;T$4,1,0),IF(T$4&gt;$A54,1,0))*T$5,IF(T$6="Call",IF(T$4&lt;=$A54,-1,0),IF($A54&lt;=T$4,-1,0))*T$5)</f>
        <v>0</v>
      </c>
      <c r="U54" s="42" t="n">
        <f aca="false">IF(U$7="Long",IF(U$6="Call",IF($A54&gt;U$4,1,0),IF(U$4&gt;$A54,1,0))*U$5,IF(U$6="Call",IF(U$4&lt;=$A54,-1,0),IF($A54&lt;=U$4,-1,0))*U$5)</f>
        <v>0</v>
      </c>
      <c r="V54" s="42" t="n">
        <f aca="false">IF(V$7="Long",IF(V$6="Call",IF($A54&gt;V$4,1,0),IF(V$4&gt;$A54,1,0))*V$5,IF(V$6="Call",IF(V$4&lt;=$A54,-1,0),IF($A54&lt;=V$4,-1,0))*V$5)</f>
        <v>0</v>
      </c>
      <c r="W54" s="42" t="n">
        <f aca="false">IF(W$7="Long",IF(W$6="Call",IF($A54&gt;W$4,1,0),IF(W$4&gt;$A54,1,0))*W$5,IF(W$6="Call",IF(W$4&lt;=$A54,-1,0),IF($A54&lt;=W$4,-1,0))*W$5)</f>
        <v>0</v>
      </c>
      <c r="X54" s="42" t="n">
        <f aca="false">IF(X$7="Long",IF(X$6="Call",IF($A54&gt;X$4,1,0),IF(X$4&gt;$A54,1,0))*X$5,IF(X$6="Call",IF(X$4&lt;=$A54,-1,0),IF($A54&lt;=X$4,-1,0))*X$5)</f>
        <v>0</v>
      </c>
      <c r="Z54" s="42" t="n">
        <f aca="false">IF(Z$7="Long",IF(Z$6="Put",MAX(Z$4-$A54,0),MAX($A54-Z$4,0))*Z$5,IF(Z$6="Put",MIN($A54-Z$4,0),MIN(Z$4-$A54,0))*Z$5)</f>
        <v>0</v>
      </c>
      <c r="AA54" s="42" t="n">
        <f aca="false">IF(AA$7="Long",IF(AA$6="Put",MAX(AA$4-$A54,0),MAX($A54-AA$4,0))*AA$5,IF(AA$6="Put",MIN($A54-AA$4,0),MIN(AA$4-$A54,0))*AA$5)</f>
        <v>0</v>
      </c>
      <c r="AB54" s="42" t="n">
        <f aca="false">IF(AB$7="Long",IF(AB$6="Put",MAX(AB$4-$A54,0),MAX($A54-AB$4,0))*AB$5,IF(AB$6="Put",MIN($A54-AB$4,0),MIN(AB$4-$A54,0))*AB$5)</f>
        <v>0</v>
      </c>
      <c r="AC54" s="42" t="n">
        <f aca="false">IF(AC$7="Long",IF(AC$6="Put",MAX(AC$4-$A54,0),MAX($A54-AC$4,0))*AC$5,IF(AC$6="Put",MIN($A54-AC$4,0),MIN(AC$4-$A54,0))*AC$5)</f>
        <v>0</v>
      </c>
      <c r="AD54" s="42" t="n">
        <f aca="false">IF(AD$7="Long",IF(AD$6="Put",MAX(AD$4-$A54,0),MAX($A54-AD$4,0))*AD$5,IF(AD$6="Put",MIN($A54-AD$4,0),MIN(AD$4-$A54,0))*AD$5)</f>
        <v>0</v>
      </c>
      <c r="AE54" s="42" t="n">
        <f aca="false">IF(AE$7="Long",IF(AE$6="Put",MAX(AE$4-$A54,0),MAX($A54-AE$4,0))*AE$5,IF(AE$6="Put",MIN($A54-AE$4,0),MIN(AE$4-$A54,0))*AE$5)</f>
        <v>0</v>
      </c>
      <c r="AF54" s="42" t="n">
        <f aca="false">IF(AF$7="Long",IF(AF$6="Put",MAX(AF$4-$A54,0),MAX($A54-AF$4,0))*AF$5,IF(AF$6="Put",MIN($A54-AF$4,0),MIN(AF$4-$A54,0))*AF$5)</f>
        <v>0</v>
      </c>
      <c r="AG54" s="42" t="n">
        <f aca="false">IF(AG$7="Long",IF(AG$6="Put",MAX(AG$4-$A54,0),MAX($A54-AG$4,0))*AG$5,IF(AG$6="Put",MIN($A54-AG$4,0),MIN(AG$4-$A54,0))*AG$5)</f>
        <v>0</v>
      </c>
      <c r="AH54" s="42" t="n">
        <f aca="false">IF(AH$7="Long",IF(AH$6="Put",MAX(AH$4-$A54,0),MAX($A54-AH$4,0))*AH$5,IF(AH$6="Put",MIN($A54-AH$4,0),MIN(AH$4-$A54,0))*AH$5)</f>
        <v>0</v>
      </c>
      <c r="AI54" s="42" t="n">
        <f aca="false">IF(AI$7="Long",IF(AI$6="Put",MAX(AI$4-$A54,0),MAX($A54-AI$4,0))*AI$5,IF(AI$6="Put",MIN($A54-AI$4,0),MIN(AI$4-$A54,0))*AI$5)</f>
        <v>0</v>
      </c>
      <c r="AJ54" s="42" t="n">
        <f aca="false">IF(AJ$7="Long",IF(AJ$6="Put",MAX(AJ$4-$A54,0),MAX($A54-AJ$4,0))*AJ$5,IF(AJ$6="Put",MIN($A54-AJ$4,0),MIN(AJ$4-$A54,0))*AJ$5)</f>
        <v>0</v>
      </c>
      <c r="AK54" s="42" t="n">
        <f aca="false">IF(AK$7="Long",IF(AK$6="Put",MAX(AK$4-$A54,0),MAX($A54-AK$4,0))*AK$5,IF(AK$6="Put",MIN($A54-AK$4,0),MIN(AK$4-$A54,0))*AK$5)</f>
        <v>0</v>
      </c>
    </row>
    <row r="55" customFormat="false" ht="12.75" hidden="false" customHeight="false" outlineLevel="0" collapsed="false">
      <c r="A55" s="43" t="n">
        <v>3.95</v>
      </c>
      <c r="B55" s="44" t="n">
        <v>0</v>
      </c>
      <c r="C55" s="38" t="n">
        <f aca="false">+A55+B55</f>
        <v>3.95</v>
      </c>
      <c r="D55" s="39"/>
      <c r="E55" s="40" t="n">
        <f aca="false">+E54</f>
        <v>5</v>
      </c>
      <c r="F55" s="38" t="n">
        <f aca="false">+B55+E55</f>
        <v>5</v>
      </c>
      <c r="G55" s="38"/>
      <c r="H55" s="38" t="n">
        <f aca="false">+F55-C55</f>
        <v>1.05</v>
      </c>
      <c r="J55" s="45" t="n">
        <f aca="false">SUM(M55:X55,Z55:AK55)</f>
        <v>0</v>
      </c>
      <c r="M55" s="42" t="n">
        <f aca="false">IF(M$7="Long",IF(M$6="Call",IF($A55&gt;M$4,1,0),IF(M$4&gt;$A55,1,0))*M$5,IF(M$6="Call",IF(M$4&lt;=$A55,-1,0),IF($A55&lt;=M$4,-1,0))*M$5)</f>
        <v>0</v>
      </c>
      <c r="N55" s="42" t="n">
        <f aca="false">IF(N$7="Long",IF(N$6="Call",IF($A55&gt;N$4,1,0),IF(N$4&gt;$A55,1,0))*N$5,IF(N$6="Call",IF(N$4&lt;=$A55,-1,0),IF($A55&lt;=N$4,-1,0))*N$5)</f>
        <v>0</v>
      </c>
      <c r="O55" s="42" t="n">
        <f aca="false">IF(O$7="Long",IF(O$6="Call",IF($A55&gt;O$4,1,0),IF(O$4&gt;$A55,1,0))*O$5,IF(O$6="Call",IF(O$4&lt;=$A55,-1,0),IF($A55&lt;=O$4,-1,0))*O$5)</f>
        <v>0</v>
      </c>
      <c r="P55" s="42" t="n">
        <f aca="false">IF(P$7="Long",IF(P$6="Call",IF($A55&gt;P$4,1,0),IF(P$4&gt;$A55,1,0))*P$5,IF(P$6="Call",IF(P$4&lt;=$A55,-1,0),IF($A55&lt;=P$4,-1,0))*P$5)</f>
        <v>0</v>
      </c>
      <c r="Q55" s="42" t="n">
        <f aca="false">IF(Q$7="Long",IF(Q$6="Call",IF($A55&gt;Q$4,1,0),IF(Q$4&gt;$A55,1,0))*Q$5,IF(Q$6="Call",IF(Q$4&lt;=$A55,-1,0),IF($A55&lt;=Q$4,-1,0))*Q$5)</f>
        <v>0</v>
      </c>
      <c r="R55" s="42" t="n">
        <f aca="false">IF(R$7="Long",IF(R$6="Call",IF($A55&gt;R$4,1,0),IF(R$4&gt;$A55,1,0))*R$5,IF(R$6="Call",IF(R$4&lt;=$A55,-1,0),IF($A55&lt;=R$4,-1,0))*R$5)</f>
        <v>0</v>
      </c>
      <c r="S55" s="42" t="n">
        <f aca="false">IF(S$7="Long",IF(S$6="Call",IF($A55&gt;S$4,1,0),IF(S$4&gt;$A55,1,0))*S$5,IF(S$6="Call",IF(S$4&lt;=$A55,-1,0),IF($A55&lt;=S$4,-1,0))*S$5)</f>
        <v>0</v>
      </c>
      <c r="T55" s="42" t="n">
        <f aca="false">IF(T$7="Long",IF(T$6="Call",IF($A55&gt;T$4,1,0),IF(T$4&gt;$A55,1,0))*T$5,IF(T$6="Call",IF(T$4&lt;=$A55,-1,0),IF($A55&lt;=T$4,-1,0))*T$5)</f>
        <v>0</v>
      </c>
      <c r="U55" s="42" t="n">
        <f aca="false">IF(U$7="Long",IF(U$6="Call",IF($A55&gt;U$4,1,0),IF(U$4&gt;$A55,1,0))*U$5,IF(U$6="Call",IF(U$4&lt;=$A55,-1,0),IF($A55&lt;=U$4,-1,0))*U$5)</f>
        <v>0</v>
      </c>
      <c r="V55" s="42" t="n">
        <f aca="false">IF(V$7="Long",IF(V$6="Call",IF($A55&gt;V$4,1,0),IF(V$4&gt;$A55,1,0))*V$5,IF(V$6="Call",IF(V$4&lt;=$A55,-1,0),IF($A55&lt;=V$4,-1,0))*V$5)</f>
        <v>0</v>
      </c>
      <c r="W55" s="42" t="n">
        <f aca="false">IF(W$7="Long",IF(W$6="Call",IF($A55&gt;W$4,1,0),IF(W$4&gt;$A55,1,0))*W$5,IF(W$6="Call",IF(W$4&lt;=$A55,-1,0),IF($A55&lt;=W$4,-1,0))*W$5)</f>
        <v>0</v>
      </c>
      <c r="X55" s="42" t="n">
        <f aca="false">IF(X$7="Long",IF(X$6="Call",IF($A55&gt;X$4,1,0),IF(X$4&gt;$A55,1,0))*X$5,IF(X$6="Call",IF(X$4&lt;=$A55,-1,0),IF($A55&lt;=X$4,-1,0))*X$5)</f>
        <v>0</v>
      </c>
      <c r="Z55" s="42" t="n">
        <f aca="false">IF(Z$7="Long",IF(Z$6="Put",MAX(Z$4-$A55,0),MAX($A55-Z$4,0))*Z$5,IF(Z$6="Put",MIN($A55-Z$4,0),MIN(Z$4-$A55,0))*Z$5)</f>
        <v>0</v>
      </c>
      <c r="AA55" s="42" t="n">
        <f aca="false">IF(AA$7="Long",IF(AA$6="Put",MAX(AA$4-$A55,0),MAX($A55-AA$4,0))*AA$5,IF(AA$6="Put",MIN($A55-AA$4,0),MIN(AA$4-$A55,0))*AA$5)</f>
        <v>0</v>
      </c>
      <c r="AB55" s="42" t="n">
        <f aca="false">IF(AB$7="Long",IF(AB$6="Put",MAX(AB$4-$A55,0),MAX($A55-AB$4,0))*AB$5,IF(AB$6="Put",MIN($A55-AB$4,0),MIN(AB$4-$A55,0))*AB$5)</f>
        <v>0</v>
      </c>
      <c r="AC55" s="42" t="n">
        <f aca="false">IF(AC$7="Long",IF(AC$6="Put",MAX(AC$4-$A55,0),MAX($A55-AC$4,0))*AC$5,IF(AC$6="Put",MIN($A55-AC$4,0),MIN(AC$4-$A55,0))*AC$5)</f>
        <v>0</v>
      </c>
      <c r="AD55" s="42" t="n">
        <f aca="false">IF(AD$7="Long",IF(AD$6="Put",MAX(AD$4-$A55,0),MAX($A55-AD$4,0))*AD$5,IF(AD$6="Put",MIN($A55-AD$4,0),MIN(AD$4-$A55,0))*AD$5)</f>
        <v>0</v>
      </c>
      <c r="AE55" s="42" t="n">
        <f aca="false">IF(AE$7="Long",IF(AE$6="Put",MAX(AE$4-$A55,0),MAX($A55-AE$4,0))*AE$5,IF(AE$6="Put",MIN($A55-AE$4,0),MIN(AE$4-$A55,0))*AE$5)</f>
        <v>0</v>
      </c>
      <c r="AF55" s="42" t="n">
        <f aca="false">IF(AF$7="Long",IF(AF$6="Put",MAX(AF$4-$A55,0),MAX($A55-AF$4,0))*AF$5,IF(AF$6="Put",MIN($A55-AF$4,0),MIN(AF$4-$A55,0))*AF$5)</f>
        <v>0</v>
      </c>
      <c r="AG55" s="42" t="n">
        <f aca="false">IF(AG$7="Long",IF(AG$6="Put",MAX(AG$4-$A55,0),MAX($A55-AG$4,0))*AG$5,IF(AG$6="Put",MIN($A55-AG$4,0),MIN(AG$4-$A55,0))*AG$5)</f>
        <v>0</v>
      </c>
      <c r="AH55" s="42" t="n">
        <f aca="false">IF(AH$7="Long",IF(AH$6="Put",MAX(AH$4-$A55,0),MAX($A55-AH$4,0))*AH$5,IF(AH$6="Put",MIN($A55-AH$4,0),MIN(AH$4-$A55,0))*AH$5)</f>
        <v>0</v>
      </c>
      <c r="AI55" s="42" t="n">
        <f aca="false">IF(AI$7="Long",IF(AI$6="Put",MAX(AI$4-$A55,0),MAX($A55-AI$4,0))*AI$5,IF(AI$6="Put",MIN($A55-AI$4,0),MIN(AI$4-$A55,0))*AI$5)</f>
        <v>0</v>
      </c>
      <c r="AJ55" s="42" t="n">
        <f aca="false">IF(AJ$7="Long",IF(AJ$6="Put",MAX(AJ$4-$A55,0),MAX($A55-AJ$4,0))*AJ$5,IF(AJ$6="Put",MIN($A55-AJ$4,0),MIN(AJ$4-$A55,0))*AJ$5)</f>
        <v>0</v>
      </c>
      <c r="AK55" s="42" t="n">
        <f aca="false">IF(AK$7="Long",IF(AK$6="Put",MAX(AK$4-$A55,0),MAX($A55-AK$4,0))*AK$5,IF(AK$6="Put",MIN($A55-AK$4,0),MIN(AK$4-$A55,0))*AK$5)</f>
        <v>0</v>
      </c>
    </row>
    <row r="56" customFormat="false" ht="12.75" hidden="false" customHeight="false" outlineLevel="0" collapsed="false">
      <c r="A56" s="43" t="n">
        <v>4</v>
      </c>
      <c r="B56" s="44" t="n">
        <f aca="false">-A56*0.02</f>
        <v>-0.08</v>
      </c>
      <c r="C56" s="38" t="n">
        <f aca="false">+A56+B56</f>
        <v>3.92</v>
      </c>
      <c r="D56" s="39"/>
      <c r="E56" s="40" t="n">
        <f aca="false">+E55</f>
        <v>5</v>
      </c>
      <c r="F56" s="38" t="n">
        <f aca="false">+B56+E56</f>
        <v>4.92</v>
      </c>
      <c r="G56" s="38"/>
      <c r="H56" s="38" t="n">
        <f aca="false">+F56-C56</f>
        <v>1</v>
      </c>
      <c r="J56" s="45" t="n">
        <f aca="false">SUM(M56:X56,Z56:AK56)</f>
        <v>-0.08</v>
      </c>
      <c r="M56" s="42" t="n">
        <f aca="false">IF(M$7="Long",IF(M$6="Call",IF($A56&gt;M$4,1,0),IF(M$4&gt;$A56,1,0))*M$5,IF(M$6="Call",IF(M$4&lt;=$A56,-1,0),IF($A56&lt;=M$4,-1,0))*M$5)</f>
        <v>0</v>
      </c>
      <c r="N56" s="42" t="n">
        <f aca="false">IF(N$7="Long",IF(N$6="Call",IF($A56&gt;N$4,1,0),IF(N$4&gt;$A56,1,0))*N$5,IF(N$6="Call",IF(N$4&lt;=$A56,-1,0),IF($A56&lt;=N$4,-1,0))*N$5)</f>
        <v>0</v>
      </c>
      <c r="O56" s="42" t="n">
        <f aca="false">IF(O$7="Long",IF(O$6="Call",IF($A56&gt;O$4,1,0),IF(O$4&gt;$A56,1,0))*O$5,IF(O$6="Call",IF(O$4&lt;=$A56,-1,0),IF($A56&lt;=O$4,-1,0))*O$5)</f>
        <v>0</v>
      </c>
      <c r="P56" s="42" t="n">
        <f aca="false">IF(P$7="Long",IF(P$6="Call",IF($A56&gt;P$4,1,0),IF(P$4&gt;$A56,1,0))*P$5,IF(P$6="Call",IF(P$4&lt;=$A56,-1,0),IF($A56&lt;=P$4,-1,0))*P$5)</f>
        <v>0</v>
      </c>
      <c r="Q56" s="42" t="n">
        <f aca="false">IF(Q$7="Long",IF(Q$6="Call",IF($A56&gt;Q$4,1,0),IF(Q$4&gt;$A56,1,0))*Q$5,IF(Q$6="Call",IF(Q$4&lt;=$A56,-1,0),IF($A56&lt;=Q$4,-1,0))*Q$5)</f>
        <v>0</v>
      </c>
      <c r="R56" s="42" t="n">
        <f aca="false">IF(R$7="Long",IF(R$6="Call",IF($A56&gt;R$4,1,0),IF(R$4&gt;$A56,1,0))*R$5,IF(R$6="Call",IF(R$4&lt;=$A56,-1,0),IF($A56&lt;=R$4,-1,0))*R$5)</f>
        <v>0</v>
      </c>
      <c r="S56" s="42" t="n">
        <f aca="false">IF(S$7="Long",IF(S$6="Call",IF($A56&gt;S$4,1,0),IF(S$4&gt;$A56,1,0))*S$5,IF(S$6="Call",IF(S$4&lt;=$A56,-1,0),IF($A56&lt;=S$4,-1,0))*S$5)</f>
        <v>0</v>
      </c>
      <c r="T56" s="42" t="n">
        <f aca="false">IF(T$7="Long",IF(T$6="Call",IF($A56&gt;T$4,1,0),IF(T$4&gt;$A56,1,0))*T$5,IF(T$6="Call",IF(T$4&lt;=$A56,-1,0),IF($A56&lt;=T$4,-1,0))*T$5)</f>
        <v>-0.08</v>
      </c>
      <c r="U56" s="42" t="n">
        <f aca="false">IF(U$7="Long",IF(U$6="Call",IF($A56&gt;U$4,1,0),IF(U$4&gt;$A56,1,0))*U$5,IF(U$6="Call",IF(U$4&lt;=$A56,-1,0),IF($A56&lt;=U$4,-1,0))*U$5)</f>
        <v>0</v>
      </c>
      <c r="V56" s="42" t="n">
        <f aca="false">IF(V$7="Long",IF(V$6="Call",IF($A56&gt;V$4,1,0),IF(V$4&gt;$A56,1,0))*V$5,IF(V$6="Call",IF(V$4&lt;=$A56,-1,0),IF($A56&lt;=V$4,-1,0))*V$5)</f>
        <v>0</v>
      </c>
      <c r="W56" s="42" t="n">
        <f aca="false">IF(W$7="Long",IF(W$6="Call",IF($A56&gt;W$4,1,0),IF(W$4&gt;$A56,1,0))*W$5,IF(W$6="Call",IF(W$4&lt;=$A56,-1,0),IF($A56&lt;=W$4,-1,0))*W$5)</f>
        <v>0</v>
      </c>
      <c r="X56" s="42" t="n">
        <f aca="false">IF(X$7="Long",IF(X$6="Call",IF($A56&gt;X$4,1,0),IF(X$4&gt;$A56,1,0))*X$5,IF(X$6="Call",IF(X$4&lt;=$A56,-1,0),IF($A56&lt;=X$4,-1,0))*X$5)</f>
        <v>0</v>
      </c>
      <c r="Z56" s="42" t="n">
        <f aca="false">IF(Z$7="Long",IF(Z$6="Put",MAX(Z$4-$A56,0),MAX($A56-Z$4,0))*Z$5,IF(Z$6="Put",MIN($A56-Z$4,0),MIN(Z$4-$A56,0))*Z$5)</f>
        <v>0</v>
      </c>
      <c r="AA56" s="42" t="n">
        <f aca="false">IF(AA$7="Long",IF(AA$6="Put",MAX(AA$4-$A56,0),MAX($A56-AA$4,0))*AA$5,IF(AA$6="Put",MIN($A56-AA$4,0),MIN(AA$4-$A56,0))*AA$5)</f>
        <v>0</v>
      </c>
      <c r="AB56" s="42" t="n">
        <f aca="false">IF(AB$7="Long",IF(AB$6="Put",MAX(AB$4-$A56,0),MAX($A56-AB$4,0))*AB$5,IF(AB$6="Put",MIN($A56-AB$4,0),MIN(AB$4-$A56,0))*AB$5)</f>
        <v>0</v>
      </c>
      <c r="AC56" s="42" t="n">
        <f aca="false">IF(AC$7="Long",IF(AC$6="Put",MAX(AC$4-$A56,0),MAX($A56-AC$4,0))*AC$5,IF(AC$6="Put",MIN($A56-AC$4,0),MIN(AC$4-$A56,0))*AC$5)</f>
        <v>0</v>
      </c>
      <c r="AD56" s="42" t="n">
        <f aca="false">IF(AD$7="Long",IF(AD$6="Put",MAX(AD$4-$A56,0),MAX($A56-AD$4,0))*AD$5,IF(AD$6="Put",MIN($A56-AD$4,0),MIN(AD$4-$A56,0))*AD$5)</f>
        <v>0</v>
      </c>
      <c r="AE56" s="42" t="n">
        <f aca="false">IF(AE$7="Long",IF(AE$6="Put",MAX(AE$4-$A56,0),MAX($A56-AE$4,0))*AE$5,IF(AE$6="Put",MIN($A56-AE$4,0),MIN(AE$4-$A56,0))*AE$5)</f>
        <v>0</v>
      </c>
      <c r="AF56" s="42" t="n">
        <f aca="false">IF(AF$7="Long",IF(AF$6="Put",MAX(AF$4-$A56,0),MAX($A56-AF$4,0))*AF$5,IF(AF$6="Put",MIN($A56-AF$4,0),MIN(AF$4-$A56,0))*AF$5)</f>
        <v>0</v>
      </c>
      <c r="AG56" s="42" t="n">
        <f aca="false">IF(AG$7="Long",IF(AG$6="Put",MAX(AG$4-$A56,0),MAX($A56-AG$4,0))*AG$5,IF(AG$6="Put",MIN($A56-AG$4,0),MIN(AG$4-$A56,0))*AG$5)</f>
        <v>0</v>
      </c>
      <c r="AH56" s="42" t="n">
        <f aca="false">IF(AH$7="Long",IF(AH$6="Put",MAX(AH$4-$A56,0),MAX($A56-AH$4,0))*AH$5,IF(AH$6="Put",MIN($A56-AH$4,0),MIN(AH$4-$A56,0))*AH$5)</f>
        <v>0</v>
      </c>
      <c r="AI56" s="42" t="n">
        <f aca="false">IF(AI$7="Long",IF(AI$6="Put",MAX(AI$4-$A56,0),MAX($A56-AI$4,0))*AI$5,IF(AI$6="Put",MIN($A56-AI$4,0),MIN(AI$4-$A56,0))*AI$5)</f>
        <v>0</v>
      </c>
      <c r="AJ56" s="42" t="n">
        <f aca="false">IF(AJ$7="Long",IF(AJ$6="Put",MAX(AJ$4-$A56,0),MAX($A56-AJ$4,0))*AJ$5,IF(AJ$6="Put",MIN($A56-AJ$4,0),MIN(AJ$4-$A56,0))*AJ$5)</f>
        <v>0</v>
      </c>
      <c r="AK56" s="42" t="n">
        <f aca="false">IF(AK$7="Long",IF(AK$6="Put",MAX(AK$4-$A56,0),MAX($A56-AK$4,0))*AK$5,IF(AK$6="Put",MIN($A56-AK$4,0),MIN(AK$4-$A56,0))*AK$5)</f>
        <v>0</v>
      </c>
    </row>
    <row r="57" customFormat="false" ht="12.75" hidden="false" customHeight="false" outlineLevel="0" collapsed="false">
      <c r="A57" s="43" t="n">
        <v>4.05</v>
      </c>
      <c r="B57" s="44" t="n">
        <f aca="false">-A57*0.02</f>
        <v>-0.081</v>
      </c>
      <c r="C57" s="38" t="n">
        <f aca="false">+A57+B57</f>
        <v>3.969</v>
      </c>
      <c r="D57" s="39"/>
      <c r="E57" s="40" t="n">
        <f aca="false">+E56</f>
        <v>5</v>
      </c>
      <c r="F57" s="38" t="n">
        <f aca="false">+B57+E57</f>
        <v>4.919</v>
      </c>
      <c r="G57" s="38"/>
      <c r="H57" s="38" t="n">
        <f aca="false">+F57-C57</f>
        <v>0.95</v>
      </c>
      <c r="J57" s="45" t="n">
        <f aca="false">SUM(M57:X57,Z57:AK57)</f>
        <v>-0.081</v>
      </c>
      <c r="M57" s="42" t="n">
        <f aca="false">IF(M$7="Long",IF(M$6="Call",IF($A57&gt;M$4,1,0),IF(M$4&gt;$A57,1,0))*M$5,IF(M$6="Call",IF(M$4&lt;=$A57,-1,0),IF($A57&lt;=M$4,-1,0))*M$5)</f>
        <v>0</v>
      </c>
      <c r="N57" s="42" t="n">
        <f aca="false">IF(N$7="Long",IF(N$6="Call",IF($A57&gt;N$4,1,0),IF(N$4&gt;$A57,1,0))*N$5,IF(N$6="Call",IF(N$4&lt;=$A57,-1,0),IF($A57&lt;=N$4,-1,0))*N$5)</f>
        <v>0</v>
      </c>
      <c r="O57" s="42" t="n">
        <f aca="false">IF(O$7="Long",IF(O$6="Call",IF($A57&gt;O$4,1,0),IF(O$4&gt;$A57,1,0))*O$5,IF(O$6="Call",IF(O$4&lt;=$A57,-1,0),IF($A57&lt;=O$4,-1,0))*O$5)</f>
        <v>0</v>
      </c>
      <c r="P57" s="42" t="n">
        <f aca="false">IF(P$7="Long",IF(P$6="Call",IF($A57&gt;P$4,1,0),IF(P$4&gt;$A57,1,0))*P$5,IF(P$6="Call",IF(P$4&lt;=$A57,-1,0),IF($A57&lt;=P$4,-1,0))*P$5)</f>
        <v>0</v>
      </c>
      <c r="Q57" s="42" t="n">
        <f aca="false">IF(Q$7="Long",IF(Q$6="Call",IF($A57&gt;Q$4,1,0),IF(Q$4&gt;$A57,1,0))*Q$5,IF(Q$6="Call",IF(Q$4&lt;=$A57,-1,0),IF($A57&lt;=Q$4,-1,0))*Q$5)</f>
        <v>0</v>
      </c>
      <c r="R57" s="42" t="n">
        <f aca="false">IF(R$7="Long",IF(R$6="Call",IF($A57&gt;R$4,1,0),IF(R$4&gt;$A57,1,0))*R$5,IF(R$6="Call",IF(R$4&lt;=$A57,-1,0),IF($A57&lt;=R$4,-1,0))*R$5)</f>
        <v>0</v>
      </c>
      <c r="S57" s="42" t="n">
        <f aca="false">IF(S$7="Long",IF(S$6="Call",IF($A57&gt;S$4,1,0),IF(S$4&gt;$A57,1,0))*S$5,IF(S$6="Call",IF(S$4&lt;=$A57,-1,0),IF($A57&lt;=S$4,-1,0))*S$5)</f>
        <v>0</v>
      </c>
      <c r="T57" s="42" t="n">
        <f aca="false">IF(T$7="Long",IF(T$6="Call",IF($A57&gt;T$4,1,0),IF(T$4&gt;$A57,1,0))*T$5,IF(T$6="Call",IF(T$4&lt;=$A57,-1,0),IF($A57&lt;=T$4,-1,0))*T$5)</f>
        <v>-0.08</v>
      </c>
      <c r="U57" s="42" t="n">
        <f aca="false">IF(U$7="Long",IF(U$6="Call",IF($A57&gt;U$4,1,0),IF(U$4&gt;$A57,1,0))*U$5,IF(U$6="Call",IF(U$4&lt;=$A57,-1,0),IF($A57&lt;=U$4,-1,0))*U$5)</f>
        <v>0</v>
      </c>
      <c r="V57" s="42" t="n">
        <f aca="false">IF(V$7="Long",IF(V$6="Call",IF($A57&gt;V$4,1,0),IF(V$4&gt;$A57,1,0))*V$5,IF(V$6="Call",IF(V$4&lt;=$A57,-1,0),IF($A57&lt;=V$4,-1,0))*V$5)</f>
        <v>0</v>
      </c>
      <c r="W57" s="42" t="n">
        <f aca="false">IF(W$7="Long",IF(W$6="Call",IF($A57&gt;W$4,1,0),IF(W$4&gt;$A57,1,0))*W$5,IF(W$6="Call",IF(W$4&lt;=$A57,-1,0),IF($A57&lt;=W$4,-1,0))*W$5)</f>
        <v>0</v>
      </c>
      <c r="X57" s="42" t="n">
        <f aca="false">IF(X$7="Long",IF(X$6="Call",IF($A57&gt;X$4,1,0),IF(X$4&gt;$A57,1,0))*X$5,IF(X$6="Call",IF(X$4&lt;=$A57,-1,0),IF($A57&lt;=X$4,-1,0))*X$5)</f>
        <v>0</v>
      </c>
      <c r="Z57" s="42" t="n">
        <f aca="false">IF(Z$7="Long",IF(Z$6="Put",MAX(Z$4-$A57,0),MAX($A57-Z$4,0))*Z$5,IF(Z$6="Put",MIN($A57-Z$4,0),MIN(Z$4-$A57,0))*Z$5)</f>
        <v>0</v>
      </c>
      <c r="AA57" s="42" t="n">
        <f aca="false">IF(AA$7="Long",IF(AA$6="Put",MAX(AA$4-$A57,0),MAX($A57-AA$4,0))*AA$5,IF(AA$6="Put",MIN($A57-AA$4,0),MIN(AA$4-$A57,0))*AA$5)</f>
        <v>0</v>
      </c>
      <c r="AB57" s="42" t="n">
        <f aca="false">IF(AB$7="Long",IF(AB$6="Put",MAX(AB$4-$A57,0),MAX($A57-AB$4,0))*AB$5,IF(AB$6="Put",MIN($A57-AB$4,0),MIN(AB$4-$A57,0))*AB$5)</f>
        <v>0</v>
      </c>
      <c r="AC57" s="42" t="n">
        <f aca="false">IF(AC$7="Long",IF(AC$6="Put",MAX(AC$4-$A57,0),MAX($A57-AC$4,0))*AC$5,IF(AC$6="Put",MIN($A57-AC$4,0),MIN(AC$4-$A57,0))*AC$5)</f>
        <v>0</v>
      </c>
      <c r="AD57" s="42" t="n">
        <f aca="false">IF(AD$7="Long",IF(AD$6="Put",MAX(AD$4-$A57,0),MAX($A57-AD$4,0))*AD$5,IF(AD$6="Put",MIN($A57-AD$4,0),MIN(AD$4-$A57,0))*AD$5)</f>
        <v>0</v>
      </c>
      <c r="AE57" s="42" t="n">
        <f aca="false">IF(AE$7="Long",IF(AE$6="Put",MAX(AE$4-$A57,0),MAX($A57-AE$4,0))*AE$5,IF(AE$6="Put",MIN($A57-AE$4,0),MIN(AE$4-$A57,0))*AE$5)</f>
        <v>0</v>
      </c>
      <c r="AF57" s="42" t="n">
        <f aca="false">IF(AF$7="Long",IF(AF$6="Put",MAX(AF$4-$A57,0),MAX($A57-AF$4,0))*AF$5,IF(AF$6="Put",MIN($A57-AF$4,0),MIN(AF$4-$A57,0))*AF$5)</f>
        <v>0</v>
      </c>
      <c r="AG57" s="42" t="n">
        <f aca="false">IF(AG$7="Long",IF(AG$6="Put",MAX(AG$4-$A57,0),MAX($A57-AG$4,0))*AG$5,IF(AG$6="Put",MIN($A57-AG$4,0),MIN(AG$4-$A57,0))*AG$5)</f>
        <v>-0.000999999999999997</v>
      </c>
      <c r="AH57" s="42" t="n">
        <f aca="false">IF(AH$7="Long",IF(AH$6="Put",MAX(AH$4-$A57,0),MAX($A57-AH$4,0))*AH$5,IF(AH$6="Put",MIN($A57-AH$4,0),MIN(AH$4-$A57,0))*AH$5)</f>
        <v>0</v>
      </c>
      <c r="AI57" s="42" t="n">
        <f aca="false">IF(AI$7="Long",IF(AI$6="Put",MAX(AI$4-$A57,0),MAX($A57-AI$4,0))*AI$5,IF(AI$6="Put",MIN($A57-AI$4,0),MIN(AI$4-$A57,0))*AI$5)</f>
        <v>0</v>
      </c>
      <c r="AJ57" s="42" t="n">
        <f aca="false">IF(AJ$7="Long",IF(AJ$6="Put",MAX(AJ$4-$A57,0),MAX($A57-AJ$4,0))*AJ$5,IF(AJ$6="Put",MIN($A57-AJ$4,0),MIN(AJ$4-$A57,0))*AJ$5)</f>
        <v>0</v>
      </c>
      <c r="AK57" s="42" t="n">
        <f aca="false">IF(AK$7="Long",IF(AK$6="Put",MAX(AK$4-$A57,0),MAX($A57-AK$4,0))*AK$5,IF(AK$6="Put",MIN($A57-AK$4,0),MIN(AK$4-$A57,0))*AK$5)</f>
        <v>0</v>
      </c>
    </row>
    <row r="58" customFormat="false" ht="12.75" hidden="false" customHeight="false" outlineLevel="0" collapsed="false">
      <c r="A58" s="43" t="n">
        <v>4.1</v>
      </c>
      <c r="B58" s="44" t="n">
        <f aca="false">-A58*0.02</f>
        <v>-0.082</v>
      </c>
      <c r="C58" s="38" t="n">
        <f aca="false">+A58+B58</f>
        <v>4.018</v>
      </c>
      <c r="D58" s="39"/>
      <c r="E58" s="40" t="n">
        <f aca="false">+E57</f>
        <v>5</v>
      </c>
      <c r="F58" s="38" t="n">
        <f aca="false">+B58+E58</f>
        <v>4.918</v>
      </c>
      <c r="G58" s="38"/>
      <c r="H58" s="38" t="n">
        <f aca="false">+F58-C58</f>
        <v>0.9</v>
      </c>
      <c r="J58" s="45" t="n">
        <f aca="false">SUM(M58:X58,Z58:AK58)</f>
        <v>-0.082</v>
      </c>
      <c r="M58" s="42" t="n">
        <f aca="false">IF(M$7="Long",IF(M$6="Call",IF($A58&gt;M$4,1,0),IF(M$4&gt;$A58,1,0))*M$5,IF(M$6="Call",IF(M$4&lt;=$A58,-1,0),IF($A58&lt;=M$4,-1,0))*M$5)</f>
        <v>0</v>
      </c>
      <c r="N58" s="42" t="n">
        <f aca="false">IF(N$7="Long",IF(N$6="Call",IF($A58&gt;N$4,1,0),IF(N$4&gt;$A58,1,0))*N$5,IF(N$6="Call",IF(N$4&lt;=$A58,-1,0),IF($A58&lt;=N$4,-1,0))*N$5)</f>
        <v>0</v>
      </c>
      <c r="O58" s="42" t="n">
        <f aca="false">IF(O$7="Long",IF(O$6="Call",IF($A58&gt;O$4,1,0),IF(O$4&gt;$A58,1,0))*O$5,IF(O$6="Call",IF(O$4&lt;=$A58,-1,0),IF($A58&lt;=O$4,-1,0))*O$5)</f>
        <v>0</v>
      </c>
      <c r="P58" s="42" t="n">
        <f aca="false">IF(P$7="Long",IF(P$6="Call",IF($A58&gt;P$4,1,0),IF(P$4&gt;$A58,1,0))*P$5,IF(P$6="Call",IF(P$4&lt;=$A58,-1,0),IF($A58&lt;=P$4,-1,0))*P$5)</f>
        <v>0</v>
      </c>
      <c r="Q58" s="42" t="n">
        <f aca="false">IF(Q$7="Long",IF(Q$6="Call",IF($A58&gt;Q$4,1,0),IF(Q$4&gt;$A58,1,0))*Q$5,IF(Q$6="Call",IF(Q$4&lt;=$A58,-1,0),IF($A58&lt;=Q$4,-1,0))*Q$5)</f>
        <v>0</v>
      </c>
      <c r="R58" s="42" t="n">
        <f aca="false">IF(R$7="Long",IF(R$6="Call",IF($A58&gt;R$4,1,0),IF(R$4&gt;$A58,1,0))*R$5,IF(R$6="Call",IF(R$4&lt;=$A58,-1,0),IF($A58&lt;=R$4,-1,0))*R$5)</f>
        <v>0</v>
      </c>
      <c r="S58" s="42" t="n">
        <f aca="false">IF(S$7="Long",IF(S$6="Call",IF($A58&gt;S$4,1,0),IF(S$4&gt;$A58,1,0))*S$5,IF(S$6="Call",IF(S$4&lt;=$A58,-1,0),IF($A58&lt;=S$4,-1,0))*S$5)</f>
        <v>0</v>
      </c>
      <c r="T58" s="42" t="n">
        <f aca="false">IF(T$7="Long",IF(T$6="Call",IF($A58&gt;T$4,1,0),IF(T$4&gt;$A58,1,0))*T$5,IF(T$6="Call",IF(T$4&lt;=$A58,-1,0),IF($A58&lt;=T$4,-1,0))*T$5)</f>
        <v>-0.08</v>
      </c>
      <c r="U58" s="42" t="n">
        <f aca="false">IF(U$7="Long",IF(U$6="Call",IF($A58&gt;U$4,1,0),IF(U$4&gt;$A58,1,0))*U$5,IF(U$6="Call",IF(U$4&lt;=$A58,-1,0),IF($A58&lt;=U$4,-1,0))*U$5)</f>
        <v>0</v>
      </c>
      <c r="V58" s="42" t="n">
        <f aca="false">IF(V$7="Long",IF(V$6="Call",IF($A58&gt;V$4,1,0),IF(V$4&gt;$A58,1,0))*V$5,IF(V$6="Call",IF(V$4&lt;=$A58,-1,0),IF($A58&lt;=V$4,-1,0))*V$5)</f>
        <v>0</v>
      </c>
      <c r="W58" s="42" t="n">
        <f aca="false">IF(W$7="Long",IF(W$6="Call",IF($A58&gt;W$4,1,0),IF(W$4&gt;$A58,1,0))*W$5,IF(W$6="Call",IF(W$4&lt;=$A58,-1,0),IF($A58&lt;=W$4,-1,0))*W$5)</f>
        <v>0</v>
      </c>
      <c r="X58" s="42" t="n">
        <f aca="false">IF(X$7="Long",IF(X$6="Call",IF($A58&gt;X$4,1,0),IF(X$4&gt;$A58,1,0))*X$5,IF(X$6="Call",IF(X$4&lt;=$A58,-1,0),IF($A58&lt;=X$4,-1,0))*X$5)</f>
        <v>0</v>
      </c>
      <c r="Z58" s="42" t="n">
        <f aca="false">IF(Z$7="Long",IF(Z$6="Put",MAX(Z$4-$A58,0),MAX($A58-Z$4,0))*Z$5,IF(Z$6="Put",MIN($A58-Z$4,0),MIN(Z$4-$A58,0))*Z$5)</f>
        <v>0</v>
      </c>
      <c r="AA58" s="42" t="n">
        <f aca="false">IF(AA$7="Long",IF(AA$6="Put",MAX(AA$4-$A58,0),MAX($A58-AA$4,0))*AA$5,IF(AA$6="Put",MIN($A58-AA$4,0),MIN(AA$4-$A58,0))*AA$5)</f>
        <v>0</v>
      </c>
      <c r="AB58" s="42" t="n">
        <f aca="false">IF(AB$7="Long",IF(AB$6="Put",MAX(AB$4-$A58,0),MAX($A58-AB$4,0))*AB$5,IF(AB$6="Put",MIN($A58-AB$4,0),MIN(AB$4-$A58,0))*AB$5)</f>
        <v>0</v>
      </c>
      <c r="AC58" s="42" t="n">
        <f aca="false">IF(AC$7="Long",IF(AC$6="Put",MAX(AC$4-$A58,0),MAX($A58-AC$4,0))*AC$5,IF(AC$6="Put",MIN($A58-AC$4,0),MIN(AC$4-$A58,0))*AC$5)</f>
        <v>0</v>
      </c>
      <c r="AD58" s="42" t="n">
        <f aca="false">IF(AD$7="Long",IF(AD$6="Put",MAX(AD$4-$A58,0),MAX($A58-AD$4,0))*AD$5,IF(AD$6="Put",MIN($A58-AD$4,0),MIN(AD$4-$A58,0))*AD$5)</f>
        <v>0</v>
      </c>
      <c r="AE58" s="42" t="n">
        <f aca="false">IF(AE$7="Long",IF(AE$6="Put",MAX(AE$4-$A58,0),MAX($A58-AE$4,0))*AE$5,IF(AE$6="Put",MIN($A58-AE$4,0),MIN(AE$4-$A58,0))*AE$5)</f>
        <v>0</v>
      </c>
      <c r="AF58" s="42" t="n">
        <f aca="false">IF(AF$7="Long",IF(AF$6="Put",MAX(AF$4-$A58,0),MAX($A58-AF$4,0))*AF$5,IF(AF$6="Put",MIN($A58-AF$4,0),MIN(AF$4-$A58,0))*AF$5)</f>
        <v>0</v>
      </c>
      <c r="AG58" s="42" t="n">
        <f aca="false">IF(AG$7="Long",IF(AG$6="Put",MAX(AG$4-$A58,0),MAX($A58-AG$4,0))*AG$5,IF(AG$6="Put",MIN($A58-AG$4,0),MIN(AG$4-$A58,0))*AG$5)</f>
        <v>-0.00199999999999999</v>
      </c>
      <c r="AH58" s="42" t="n">
        <f aca="false">IF(AH$7="Long",IF(AH$6="Put",MAX(AH$4-$A58,0),MAX($A58-AH$4,0))*AH$5,IF(AH$6="Put",MIN($A58-AH$4,0),MIN(AH$4-$A58,0))*AH$5)</f>
        <v>0</v>
      </c>
      <c r="AI58" s="42" t="n">
        <f aca="false">IF(AI$7="Long",IF(AI$6="Put",MAX(AI$4-$A58,0),MAX($A58-AI$4,0))*AI$5,IF(AI$6="Put",MIN($A58-AI$4,0),MIN(AI$4-$A58,0))*AI$5)</f>
        <v>0</v>
      </c>
      <c r="AJ58" s="42" t="n">
        <f aca="false">IF(AJ$7="Long",IF(AJ$6="Put",MAX(AJ$4-$A58,0),MAX($A58-AJ$4,0))*AJ$5,IF(AJ$6="Put",MIN($A58-AJ$4,0),MIN(AJ$4-$A58,0))*AJ$5)</f>
        <v>0</v>
      </c>
      <c r="AK58" s="42" t="n">
        <f aca="false">IF(AK$7="Long",IF(AK$6="Put",MAX(AK$4-$A58,0),MAX($A58-AK$4,0))*AK$5,IF(AK$6="Put",MIN($A58-AK$4,0),MIN(AK$4-$A58,0))*AK$5)</f>
        <v>0</v>
      </c>
    </row>
    <row r="59" customFormat="false" ht="12.75" hidden="false" customHeight="false" outlineLevel="0" collapsed="false">
      <c r="A59" s="43" t="n">
        <v>4.15</v>
      </c>
      <c r="B59" s="44" t="n">
        <f aca="false">-A59*0.02</f>
        <v>-0.083</v>
      </c>
      <c r="C59" s="38" t="n">
        <f aca="false">+A59+B59</f>
        <v>4.067</v>
      </c>
      <c r="D59" s="39"/>
      <c r="E59" s="40" t="n">
        <f aca="false">+E58</f>
        <v>5</v>
      </c>
      <c r="F59" s="38" t="n">
        <f aca="false">+B59+E59</f>
        <v>4.917</v>
      </c>
      <c r="G59" s="38"/>
      <c r="H59" s="38" t="n">
        <f aca="false">+F59-C59</f>
        <v>0.85</v>
      </c>
      <c r="J59" s="45" t="n">
        <f aca="false">SUM(M59:X59,Z59:AK59)</f>
        <v>-0.083</v>
      </c>
      <c r="M59" s="42" t="n">
        <f aca="false">IF(M$7="Long",IF(M$6="Call",IF($A59&gt;M$4,1,0),IF(M$4&gt;$A59,1,0))*M$5,IF(M$6="Call",IF(M$4&lt;=$A59,-1,0),IF($A59&lt;=M$4,-1,0))*M$5)</f>
        <v>0</v>
      </c>
      <c r="N59" s="42" t="n">
        <f aca="false">IF(N$7="Long",IF(N$6="Call",IF($A59&gt;N$4,1,0),IF(N$4&gt;$A59,1,0))*N$5,IF(N$6="Call",IF(N$4&lt;=$A59,-1,0),IF($A59&lt;=N$4,-1,0))*N$5)</f>
        <v>0</v>
      </c>
      <c r="O59" s="42" t="n">
        <f aca="false">IF(O$7="Long",IF(O$6="Call",IF($A59&gt;O$4,1,0),IF(O$4&gt;$A59,1,0))*O$5,IF(O$6="Call",IF(O$4&lt;=$A59,-1,0),IF($A59&lt;=O$4,-1,0))*O$5)</f>
        <v>0</v>
      </c>
      <c r="P59" s="42" t="n">
        <f aca="false">IF(P$7="Long",IF(P$6="Call",IF($A59&gt;P$4,1,0),IF(P$4&gt;$A59,1,0))*P$5,IF(P$6="Call",IF(P$4&lt;=$A59,-1,0),IF($A59&lt;=P$4,-1,0))*P$5)</f>
        <v>0</v>
      </c>
      <c r="Q59" s="42" t="n">
        <f aca="false">IF(Q$7="Long",IF(Q$6="Call",IF($A59&gt;Q$4,1,0),IF(Q$4&gt;$A59,1,0))*Q$5,IF(Q$6="Call",IF(Q$4&lt;=$A59,-1,0),IF($A59&lt;=Q$4,-1,0))*Q$5)</f>
        <v>0</v>
      </c>
      <c r="R59" s="42" t="n">
        <f aca="false">IF(R$7="Long",IF(R$6="Call",IF($A59&gt;R$4,1,0),IF(R$4&gt;$A59,1,0))*R$5,IF(R$6="Call",IF(R$4&lt;=$A59,-1,0),IF($A59&lt;=R$4,-1,0))*R$5)</f>
        <v>0</v>
      </c>
      <c r="S59" s="42" t="n">
        <f aca="false">IF(S$7="Long",IF(S$6="Call",IF($A59&gt;S$4,1,0),IF(S$4&gt;$A59,1,0))*S$5,IF(S$6="Call",IF(S$4&lt;=$A59,-1,0),IF($A59&lt;=S$4,-1,0))*S$5)</f>
        <v>0</v>
      </c>
      <c r="T59" s="42" t="n">
        <f aca="false">IF(T$7="Long",IF(T$6="Call",IF($A59&gt;T$4,1,0),IF(T$4&gt;$A59,1,0))*T$5,IF(T$6="Call",IF(T$4&lt;=$A59,-1,0),IF($A59&lt;=T$4,-1,0))*T$5)</f>
        <v>-0.08</v>
      </c>
      <c r="U59" s="42" t="n">
        <f aca="false">IF(U$7="Long",IF(U$6="Call",IF($A59&gt;U$4,1,0),IF(U$4&gt;$A59,1,0))*U$5,IF(U$6="Call",IF(U$4&lt;=$A59,-1,0),IF($A59&lt;=U$4,-1,0))*U$5)</f>
        <v>0</v>
      </c>
      <c r="V59" s="42" t="n">
        <f aca="false">IF(V$7="Long",IF(V$6="Call",IF($A59&gt;V$4,1,0),IF(V$4&gt;$A59,1,0))*V$5,IF(V$6="Call",IF(V$4&lt;=$A59,-1,0),IF($A59&lt;=V$4,-1,0))*V$5)</f>
        <v>0</v>
      </c>
      <c r="W59" s="42" t="n">
        <f aca="false">IF(W$7="Long",IF(W$6="Call",IF($A59&gt;W$4,1,0),IF(W$4&gt;$A59,1,0))*W$5,IF(W$6="Call",IF(W$4&lt;=$A59,-1,0),IF($A59&lt;=W$4,-1,0))*W$5)</f>
        <v>0</v>
      </c>
      <c r="X59" s="42" t="n">
        <f aca="false">IF(X$7="Long",IF(X$6="Call",IF($A59&gt;X$4,1,0),IF(X$4&gt;$A59,1,0))*X$5,IF(X$6="Call",IF(X$4&lt;=$A59,-1,0),IF($A59&lt;=X$4,-1,0))*X$5)</f>
        <v>0</v>
      </c>
      <c r="Z59" s="42" t="n">
        <f aca="false">IF(Z$7="Long",IF(Z$6="Put",MAX(Z$4-$A59,0),MAX($A59-Z$4,0))*Z$5,IF(Z$6="Put",MIN($A59-Z$4,0),MIN(Z$4-$A59,0))*Z$5)</f>
        <v>0</v>
      </c>
      <c r="AA59" s="42" t="n">
        <f aca="false">IF(AA$7="Long",IF(AA$6="Put",MAX(AA$4-$A59,0),MAX($A59-AA$4,0))*AA$5,IF(AA$6="Put",MIN($A59-AA$4,0),MIN(AA$4-$A59,0))*AA$5)</f>
        <v>0</v>
      </c>
      <c r="AB59" s="42" t="n">
        <f aca="false">IF(AB$7="Long",IF(AB$6="Put",MAX(AB$4-$A59,0),MAX($A59-AB$4,0))*AB$5,IF(AB$6="Put",MIN($A59-AB$4,0),MIN(AB$4-$A59,0))*AB$5)</f>
        <v>0</v>
      </c>
      <c r="AC59" s="42" t="n">
        <f aca="false">IF(AC$7="Long",IF(AC$6="Put",MAX(AC$4-$A59,0),MAX($A59-AC$4,0))*AC$5,IF(AC$6="Put",MIN($A59-AC$4,0),MIN(AC$4-$A59,0))*AC$5)</f>
        <v>0</v>
      </c>
      <c r="AD59" s="42" t="n">
        <f aca="false">IF(AD$7="Long",IF(AD$6="Put",MAX(AD$4-$A59,0),MAX($A59-AD$4,0))*AD$5,IF(AD$6="Put",MIN($A59-AD$4,0),MIN(AD$4-$A59,0))*AD$5)</f>
        <v>0</v>
      </c>
      <c r="AE59" s="42" t="n">
        <f aca="false">IF(AE$7="Long",IF(AE$6="Put",MAX(AE$4-$A59,0),MAX($A59-AE$4,0))*AE$5,IF(AE$6="Put",MIN($A59-AE$4,0),MIN(AE$4-$A59,0))*AE$5)</f>
        <v>0</v>
      </c>
      <c r="AF59" s="42" t="n">
        <f aca="false">IF(AF$7="Long",IF(AF$6="Put",MAX(AF$4-$A59,0),MAX($A59-AF$4,0))*AF$5,IF(AF$6="Put",MIN($A59-AF$4,0),MIN(AF$4-$A59,0))*AF$5)</f>
        <v>0</v>
      </c>
      <c r="AG59" s="42" t="n">
        <f aca="false">IF(AG$7="Long",IF(AG$6="Put",MAX(AG$4-$A59,0),MAX($A59-AG$4,0))*AG$5,IF(AG$6="Put",MIN($A59-AG$4,0),MIN(AG$4-$A59,0))*AG$5)</f>
        <v>-0.00300000000000001</v>
      </c>
      <c r="AH59" s="42" t="n">
        <f aca="false">IF(AH$7="Long",IF(AH$6="Put",MAX(AH$4-$A59,0),MAX($A59-AH$4,0))*AH$5,IF(AH$6="Put",MIN($A59-AH$4,0),MIN(AH$4-$A59,0))*AH$5)</f>
        <v>0</v>
      </c>
      <c r="AI59" s="42" t="n">
        <f aca="false">IF(AI$7="Long",IF(AI$6="Put",MAX(AI$4-$A59,0),MAX($A59-AI$4,0))*AI$5,IF(AI$6="Put",MIN($A59-AI$4,0),MIN(AI$4-$A59,0))*AI$5)</f>
        <v>0</v>
      </c>
      <c r="AJ59" s="42" t="n">
        <f aca="false">IF(AJ$7="Long",IF(AJ$6="Put",MAX(AJ$4-$A59,0),MAX($A59-AJ$4,0))*AJ$5,IF(AJ$6="Put",MIN($A59-AJ$4,0),MIN(AJ$4-$A59,0))*AJ$5)</f>
        <v>0</v>
      </c>
      <c r="AK59" s="42" t="n">
        <f aca="false">IF(AK$7="Long",IF(AK$6="Put",MAX(AK$4-$A59,0),MAX($A59-AK$4,0))*AK$5,IF(AK$6="Put",MIN($A59-AK$4,0),MIN(AK$4-$A59,0))*AK$5)</f>
        <v>0</v>
      </c>
    </row>
    <row r="60" customFormat="false" ht="12.75" hidden="false" customHeight="false" outlineLevel="0" collapsed="false">
      <c r="A60" s="43" t="n">
        <v>4.2</v>
      </c>
      <c r="B60" s="44" t="n">
        <f aca="false">-A60*0.02</f>
        <v>-0.084</v>
      </c>
      <c r="C60" s="38" t="n">
        <f aca="false">+A60+B60</f>
        <v>4.116</v>
      </c>
      <c r="D60" s="39"/>
      <c r="E60" s="40" t="n">
        <f aca="false">+E59</f>
        <v>5</v>
      </c>
      <c r="F60" s="38" t="n">
        <f aca="false">+B60+E60</f>
        <v>4.916</v>
      </c>
      <c r="G60" s="38"/>
      <c r="H60" s="38" t="n">
        <f aca="false">+F60-C60</f>
        <v>0.8</v>
      </c>
      <c r="J60" s="45" t="n">
        <f aca="false">SUM(M60:X60,Z60:AK60)</f>
        <v>-0.084</v>
      </c>
      <c r="M60" s="42" t="n">
        <f aca="false">IF(M$7="Long",IF(M$6="Call",IF($A60&gt;M$4,1,0),IF(M$4&gt;$A60,1,0))*M$5,IF(M$6="Call",IF(M$4&lt;=$A60,-1,0),IF($A60&lt;=M$4,-1,0))*M$5)</f>
        <v>0</v>
      </c>
      <c r="N60" s="42" t="n">
        <f aca="false">IF(N$7="Long",IF(N$6="Call",IF($A60&gt;N$4,1,0),IF(N$4&gt;$A60,1,0))*N$5,IF(N$6="Call",IF(N$4&lt;=$A60,-1,0),IF($A60&lt;=N$4,-1,0))*N$5)</f>
        <v>0</v>
      </c>
      <c r="O60" s="42" t="n">
        <f aca="false">IF(O$7="Long",IF(O$6="Call",IF($A60&gt;O$4,1,0),IF(O$4&gt;$A60,1,0))*O$5,IF(O$6="Call",IF(O$4&lt;=$A60,-1,0),IF($A60&lt;=O$4,-1,0))*O$5)</f>
        <v>0</v>
      </c>
      <c r="P60" s="42" t="n">
        <f aca="false">IF(P$7="Long",IF(P$6="Call",IF($A60&gt;P$4,1,0),IF(P$4&gt;$A60,1,0))*P$5,IF(P$6="Call",IF(P$4&lt;=$A60,-1,0),IF($A60&lt;=P$4,-1,0))*P$5)</f>
        <v>0</v>
      </c>
      <c r="Q60" s="42" t="n">
        <f aca="false">IF(Q$7="Long",IF(Q$6="Call",IF($A60&gt;Q$4,1,0),IF(Q$4&gt;$A60,1,0))*Q$5,IF(Q$6="Call",IF(Q$4&lt;=$A60,-1,0),IF($A60&lt;=Q$4,-1,0))*Q$5)</f>
        <v>0</v>
      </c>
      <c r="R60" s="42" t="n">
        <f aca="false">IF(R$7="Long",IF(R$6="Call",IF($A60&gt;R$4,1,0),IF(R$4&gt;$A60,1,0))*R$5,IF(R$6="Call",IF(R$4&lt;=$A60,-1,0),IF($A60&lt;=R$4,-1,0))*R$5)</f>
        <v>0</v>
      </c>
      <c r="S60" s="42" t="n">
        <f aca="false">IF(S$7="Long",IF(S$6="Call",IF($A60&gt;S$4,1,0),IF(S$4&gt;$A60,1,0))*S$5,IF(S$6="Call",IF(S$4&lt;=$A60,-1,0),IF($A60&lt;=S$4,-1,0))*S$5)</f>
        <v>0</v>
      </c>
      <c r="T60" s="42" t="n">
        <f aca="false">IF(T$7="Long",IF(T$6="Call",IF($A60&gt;T$4,1,0),IF(T$4&gt;$A60,1,0))*T$5,IF(T$6="Call",IF(T$4&lt;=$A60,-1,0),IF($A60&lt;=T$4,-1,0))*T$5)</f>
        <v>-0.08</v>
      </c>
      <c r="U60" s="42" t="n">
        <f aca="false">IF(U$7="Long",IF(U$6="Call",IF($A60&gt;U$4,1,0),IF(U$4&gt;$A60,1,0))*U$5,IF(U$6="Call",IF(U$4&lt;=$A60,-1,0),IF($A60&lt;=U$4,-1,0))*U$5)</f>
        <v>0</v>
      </c>
      <c r="V60" s="42" t="n">
        <f aca="false">IF(V$7="Long",IF(V$6="Call",IF($A60&gt;V$4,1,0),IF(V$4&gt;$A60,1,0))*V$5,IF(V$6="Call",IF(V$4&lt;=$A60,-1,0),IF($A60&lt;=V$4,-1,0))*V$5)</f>
        <v>0</v>
      </c>
      <c r="W60" s="42" t="n">
        <f aca="false">IF(W$7="Long",IF(W$6="Call",IF($A60&gt;W$4,1,0),IF(W$4&gt;$A60,1,0))*W$5,IF(W$6="Call",IF(W$4&lt;=$A60,-1,0),IF($A60&lt;=W$4,-1,0))*W$5)</f>
        <v>0</v>
      </c>
      <c r="X60" s="42" t="n">
        <f aca="false">IF(X$7="Long",IF(X$6="Call",IF($A60&gt;X$4,1,0),IF(X$4&gt;$A60,1,0))*X$5,IF(X$6="Call",IF(X$4&lt;=$A60,-1,0),IF($A60&lt;=X$4,-1,0))*X$5)</f>
        <v>0</v>
      </c>
      <c r="Z60" s="42" t="n">
        <f aca="false">IF(Z$7="Long",IF(Z$6="Put",MAX(Z$4-$A60,0),MAX($A60-Z$4,0))*Z$5,IF(Z$6="Put",MIN($A60-Z$4,0),MIN(Z$4-$A60,0))*Z$5)</f>
        <v>0</v>
      </c>
      <c r="AA60" s="42" t="n">
        <f aca="false">IF(AA$7="Long",IF(AA$6="Put",MAX(AA$4-$A60,0),MAX($A60-AA$4,0))*AA$5,IF(AA$6="Put",MIN($A60-AA$4,0),MIN(AA$4-$A60,0))*AA$5)</f>
        <v>0</v>
      </c>
      <c r="AB60" s="42" t="n">
        <f aca="false">IF(AB$7="Long",IF(AB$6="Put",MAX(AB$4-$A60,0),MAX($A60-AB$4,0))*AB$5,IF(AB$6="Put",MIN($A60-AB$4,0),MIN(AB$4-$A60,0))*AB$5)</f>
        <v>0</v>
      </c>
      <c r="AC60" s="42" t="n">
        <f aca="false">IF(AC$7="Long",IF(AC$6="Put",MAX(AC$4-$A60,0),MAX($A60-AC$4,0))*AC$5,IF(AC$6="Put",MIN($A60-AC$4,0),MIN(AC$4-$A60,0))*AC$5)</f>
        <v>0</v>
      </c>
      <c r="AD60" s="42" t="n">
        <f aca="false">IF(AD$7="Long",IF(AD$6="Put",MAX(AD$4-$A60,0),MAX($A60-AD$4,0))*AD$5,IF(AD$6="Put",MIN($A60-AD$4,0),MIN(AD$4-$A60,0))*AD$5)</f>
        <v>0</v>
      </c>
      <c r="AE60" s="42" t="n">
        <f aca="false">IF(AE$7="Long",IF(AE$6="Put",MAX(AE$4-$A60,0),MAX($A60-AE$4,0))*AE$5,IF(AE$6="Put",MIN($A60-AE$4,0),MIN(AE$4-$A60,0))*AE$5)</f>
        <v>0</v>
      </c>
      <c r="AF60" s="42" t="n">
        <f aca="false">IF(AF$7="Long",IF(AF$6="Put",MAX(AF$4-$A60,0),MAX($A60-AF$4,0))*AF$5,IF(AF$6="Put",MIN($A60-AF$4,0),MIN(AF$4-$A60,0))*AF$5)</f>
        <v>0</v>
      </c>
      <c r="AG60" s="42" t="n">
        <f aca="false">IF(AG$7="Long",IF(AG$6="Put",MAX(AG$4-$A60,0),MAX($A60-AG$4,0))*AG$5,IF(AG$6="Put",MIN($A60-AG$4,0),MIN(AG$4-$A60,0))*AG$5)</f>
        <v>-0.004</v>
      </c>
      <c r="AH60" s="42" t="n">
        <f aca="false">IF(AH$7="Long",IF(AH$6="Put",MAX(AH$4-$A60,0),MAX($A60-AH$4,0))*AH$5,IF(AH$6="Put",MIN($A60-AH$4,0),MIN(AH$4-$A60,0))*AH$5)</f>
        <v>0</v>
      </c>
      <c r="AI60" s="42" t="n">
        <f aca="false">IF(AI$7="Long",IF(AI$6="Put",MAX(AI$4-$A60,0),MAX($A60-AI$4,0))*AI$5,IF(AI$6="Put",MIN($A60-AI$4,0),MIN(AI$4-$A60,0))*AI$5)</f>
        <v>0</v>
      </c>
      <c r="AJ60" s="42" t="n">
        <f aca="false">IF(AJ$7="Long",IF(AJ$6="Put",MAX(AJ$4-$A60,0),MAX($A60-AJ$4,0))*AJ$5,IF(AJ$6="Put",MIN($A60-AJ$4,0),MIN(AJ$4-$A60,0))*AJ$5)</f>
        <v>0</v>
      </c>
      <c r="AK60" s="42" t="n">
        <f aca="false">IF(AK$7="Long",IF(AK$6="Put",MAX(AK$4-$A60,0),MAX($A60-AK$4,0))*AK$5,IF(AK$6="Put",MIN($A60-AK$4,0),MIN(AK$4-$A60,0))*AK$5)</f>
        <v>0</v>
      </c>
    </row>
    <row r="61" customFormat="false" ht="12.75" hidden="false" customHeight="false" outlineLevel="0" collapsed="false">
      <c r="A61" s="43" t="n">
        <v>4.25</v>
      </c>
      <c r="B61" s="44" t="n">
        <f aca="false">-A61*0.02</f>
        <v>-0.085</v>
      </c>
      <c r="C61" s="38" t="n">
        <f aca="false">+A61+B61</f>
        <v>4.165</v>
      </c>
      <c r="D61" s="39"/>
      <c r="E61" s="40" t="n">
        <f aca="false">+E60</f>
        <v>5</v>
      </c>
      <c r="F61" s="38" t="n">
        <f aca="false">+B61+E61</f>
        <v>4.915</v>
      </c>
      <c r="G61" s="38"/>
      <c r="H61" s="38" t="n">
        <f aca="false">+F61-C61</f>
        <v>0.75</v>
      </c>
      <c r="J61" s="45" t="n">
        <f aca="false">SUM(M61:X61,Z61:AK61)</f>
        <v>-0.085</v>
      </c>
      <c r="M61" s="42" t="n">
        <f aca="false">IF(M$7="Long",IF(M$6="Call",IF($A61&gt;M$4,1,0),IF(M$4&gt;$A61,1,0))*M$5,IF(M$6="Call",IF(M$4&lt;=$A61,-1,0),IF($A61&lt;=M$4,-1,0))*M$5)</f>
        <v>0</v>
      </c>
      <c r="N61" s="42" t="n">
        <f aca="false">IF(N$7="Long",IF(N$6="Call",IF($A61&gt;N$4,1,0),IF(N$4&gt;$A61,1,0))*N$5,IF(N$6="Call",IF(N$4&lt;=$A61,-1,0),IF($A61&lt;=N$4,-1,0))*N$5)</f>
        <v>0</v>
      </c>
      <c r="O61" s="42" t="n">
        <f aca="false">IF(O$7="Long",IF(O$6="Call",IF($A61&gt;O$4,1,0),IF(O$4&gt;$A61,1,0))*O$5,IF(O$6="Call",IF(O$4&lt;=$A61,-1,0),IF($A61&lt;=O$4,-1,0))*O$5)</f>
        <v>0</v>
      </c>
      <c r="P61" s="42" t="n">
        <f aca="false">IF(P$7="Long",IF(P$6="Call",IF($A61&gt;P$4,1,0),IF(P$4&gt;$A61,1,0))*P$5,IF(P$6="Call",IF(P$4&lt;=$A61,-1,0),IF($A61&lt;=P$4,-1,0))*P$5)</f>
        <v>0</v>
      </c>
      <c r="Q61" s="42" t="n">
        <f aca="false">IF(Q$7="Long",IF(Q$6="Call",IF($A61&gt;Q$4,1,0),IF(Q$4&gt;$A61,1,0))*Q$5,IF(Q$6="Call",IF(Q$4&lt;=$A61,-1,0),IF($A61&lt;=Q$4,-1,0))*Q$5)</f>
        <v>0</v>
      </c>
      <c r="R61" s="42" t="n">
        <f aca="false">IF(R$7="Long",IF(R$6="Call",IF($A61&gt;R$4,1,0),IF(R$4&gt;$A61,1,0))*R$5,IF(R$6="Call",IF(R$4&lt;=$A61,-1,0),IF($A61&lt;=R$4,-1,0))*R$5)</f>
        <v>0</v>
      </c>
      <c r="S61" s="42" t="n">
        <f aca="false">IF(S$7="Long",IF(S$6="Call",IF($A61&gt;S$4,1,0),IF(S$4&gt;$A61,1,0))*S$5,IF(S$6="Call",IF(S$4&lt;=$A61,-1,0),IF($A61&lt;=S$4,-1,0))*S$5)</f>
        <v>0</v>
      </c>
      <c r="T61" s="42" t="n">
        <f aca="false">IF(T$7="Long",IF(T$6="Call",IF($A61&gt;T$4,1,0),IF(T$4&gt;$A61,1,0))*T$5,IF(T$6="Call",IF(T$4&lt;=$A61,-1,0),IF($A61&lt;=T$4,-1,0))*T$5)</f>
        <v>-0.08</v>
      </c>
      <c r="U61" s="42" t="n">
        <f aca="false">IF(U$7="Long",IF(U$6="Call",IF($A61&gt;U$4,1,0),IF(U$4&gt;$A61,1,0))*U$5,IF(U$6="Call",IF(U$4&lt;=$A61,-1,0),IF($A61&lt;=U$4,-1,0))*U$5)</f>
        <v>0</v>
      </c>
      <c r="V61" s="42" t="n">
        <f aca="false">IF(V$7="Long",IF(V$6="Call",IF($A61&gt;V$4,1,0),IF(V$4&gt;$A61,1,0))*V$5,IF(V$6="Call",IF(V$4&lt;=$A61,-1,0),IF($A61&lt;=V$4,-1,0))*V$5)</f>
        <v>0</v>
      </c>
      <c r="W61" s="42" t="n">
        <f aca="false">IF(W$7="Long",IF(W$6="Call",IF($A61&gt;W$4,1,0),IF(W$4&gt;$A61,1,0))*W$5,IF(W$6="Call",IF(W$4&lt;=$A61,-1,0),IF($A61&lt;=W$4,-1,0))*W$5)</f>
        <v>0</v>
      </c>
      <c r="X61" s="42" t="n">
        <f aca="false">IF(X$7="Long",IF(X$6="Call",IF($A61&gt;X$4,1,0),IF(X$4&gt;$A61,1,0))*X$5,IF(X$6="Call",IF(X$4&lt;=$A61,-1,0),IF($A61&lt;=X$4,-1,0))*X$5)</f>
        <v>0</v>
      </c>
      <c r="Z61" s="42" t="n">
        <f aca="false">IF(Z$7="Long",IF(Z$6="Put",MAX(Z$4-$A61,0),MAX($A61-Z$4,0))*Z$5,IF(Z$6="Put",MIN($A61-Z$4,0),MIN(Z$4-$A61,0))*Z$5)</f>
        <v>0</v>
      </c>
      <c r="AA61" s="42" t="n">
        <f aca="false">IF(AA$7="Long",IF(AA$6="Put",MAX(AA$4-$A61,0),MAX($A61-AA$4,0))*AA$5,IF(AA$6="Put",MIN($A61-AA$4,0),MIN(AA$4-$A61,0))*AA$5)</f>
        <v>0</v>
      </c>
      <c r="AB61" s="42" t="n">
        <f aca="false">IF(AB$7="Long",IF(AB$6="Put",MAX(AB$4-$A61,0),MAX($A61-AB$4,0))*AB$5,IF(AB$6="Put",MIN($A61-AB$4,0),MIN(AB$4-$A61,0))*AB$5)</f>
        <v>0</v>
      </c>
      <c r="AC61" s="42" t="n">
        <f aca="false">IF(AC$7="Long",IF(AC$6="Put",MAX(AC$4-$A61,0),MAX($A61-AC$4,0))*AC$5,IF(AC$6="Put",MIN($A61-AC$4,0),MIN(AC$4-$A61,0))*AC$5)</f>
        <v>0</v>
      </c>
      <c r="AD61" s="42" t="n">
        <f aca="false">IF(AD$7="Long",IF(AD$6="Put",MAX(AD$4-$A61,0),MAX($A61-AD$4,0))*AD$5,IF(AD$6="Put",MIN($A61-AD$4,0),MIN(AD$4-$A61,0))*AD$5)</f>
        <v>0</v>
      </c>
      <c r="AE61" s="42" t="n">
        <f aca="false">IF(AE$7="Long",IF(AE$6="Put",MAX(AE$4-$A61,0),MAX($A61-AE$4,0))*AE$5,IF(AE$6="Put",MIN($A61-AE$4,0),MIN(AE$4-$A61,0))*AE$5)</f>
        <v>0</v>
      </c>
      <c r="AF61" s="42" t="n">
        <f aca="false">IF(AF$7="Long",IF(AF$6="Put",MAX(AF$4-$A61,0),MAX($A61-AF$4,0))*AF$5,IF(AF$6="Put",MIN($A61-AF$4,0),MIN(AF$4-$A61,0))*AF$5)</f>
        <v>0</v>
      </c>
      <c r="AG61" s="42" t="n">
        <f aca="false">IF(AG$7="Long",IF(AG$6="Put",MAX(AG$4-$A61,0),MAX($A61-AG$4,0))*AG$5,IF(AG$6="Put",MIN($A61-AG$4,0),MIN(AG$4-$A61,0))*AG$5)</f>
        <v>-0.005</v>
      </c>
      <c r="AH61" s="42" t="n">
        <f aca="false">IF(AH$7="Long",IF(AH$6="Put",MAX(AH$4-$A61,0),MAX($A61-AH$4,0))*AH$5,IF(AH$6="Put",MIN($A61-AH$4,0),MIN(AH$4-$A61,0))*AH$5)</f>
        <v>0</v>
      </c>
      <c r="AI61" s="42" t="n">
        <f aca="false">IF(AI$7="Long",IF(AI$6="Put",MAX(AI$4-$A61,0),MAX($A61-AI$4,0))*AI$5,IF(AI$6="Put",MIN($A61-AI$4,0),MIN(AI$4-$A61,0))*AI$5)</f>
        <v>0</v>
      </c>
      <c r="AJ61" s="42" t="n">
        <f aca="false">IF(AJ$7="Long",IF(AJ$6="Put",MAX(AJ$4-$A61,0),MAX($A61-AJ$4,0))*AJ$5,IF(AJ$6="Put",MIN($A61-AJ$4,0),MIN(AJ$4-$A61,0))*AJ$5)</f>
        <v>0</v>
      </c>
      <c r="AK61" s="42" t="n">
        <f aca="false">IF(AK$7="Long",IF(AK$6="Put",MAX(AK$4-$A61,0),MAX($A61-AK$4,0))*AK$5,IF(AK$6="Put",MIN($A61-AK$4,0),MIN(AK$4-$A61,0))*AK$5)</f>
        <v>0</v>
      </c>
    </row>
    <row r="62" customFormat="false" ht="12.75" hidden="false" customHeight="false" outlineLevel="0" collapsed="false">
      <c r="A62" s="43" t="n">
        <v>4.3</v>
      </c>
      <c r="B62" s="44" t="n">
        <f aca="false">-A62*0.02</f>
        <v>-0.086</v>
      </c>
      <c r="C62" s="38" t="n">
        <f aca="false">+A62+B62</f>
        <v>4.214</v>
      </c>
      <c r="D62" s="39"/>
      <c r="E62" s="40" t="n">
        <f aca="false">+E61</f>
        <v>5</v>
      </c>
      <c r="F62" s="38" t="n">
        <f aca="false">+B62+E62</f>
        <v>4.914</v>
      </c>
      <c r="G62" s="38"/>
      <c r="H62" s="38" t="n">
        <f aca="false">+F62-C62</f>
        <v>0.7</v>
      </c>
      <c r="J62" s="45" t="n">
        <f aca="false">SUM(M62:X62,Z62:AK62)</f>
        <v>-0.086</v>
      </c>
      <c r="M62" s="42" t="n">
        <f aca="false">IF(M$7="Long",IF(M$6="Call",IF($A62&gt;M$4,1,0),IF(M$4&gt;$A62,1,0))*M$5,IF(M$6="Call",IF(M$4&lt;=$A62,-1,0),IF($A62&lt;=M$4,-1,0))*M$5)</f>
        <v>0</v>
      </c>
      <c r="N62" s="42" t="n">
        <f aca="false">IF(N$7="Long",IF(N$6="Call",IF($A62&gt;N$4,1,0),IF(N$4&gt;$A62,1,0))*N$5,IF(N$6="Call",IF(N$4&lt;=$A62,-1,0),IF($A62&lt;=N$4,-1,0))*N$5)</f>
        <v>0</v>
      </c>
      <c r="O62" s="42" t="n">
        <f aca="false">IF(O$7="Long",IF(O$6="Call",IF($A62&gt;O$4,1,0),IF(O$4&gt;$A62,1,0))*O$5,IF(O$6="Call",IF(O$4&lt;=$A62,-1,0),IF($A62&lt;=O$4,-1,0))*O$5)</f>
        <v>0</v>
      </c>
      <c r="P62" s="42" t="n">
        <f aca="false">IF(P$7="Long",IF(P$6="Call",IF($A62&gt;P$4,1,0),IF(P$4&gt;$A62,1,0))*P$5,IF(P$6="Call",IF(P$4&lt;=$A62,-1,0),IF($A62&lt;=P$4,-1,0))*P$5)</f>
        <v>0</v>
      </c>
      <c r="Q62" s="42" t="n">
        <f aca="false">IF(Q$7="Long",IF(Q$6="Call",IF($A62&gt;Q$4,1,0),IF(Q$4&gt;$A62,1,0))*Q$5,IF(Q$6="Call",IF(Q$4&lt;=$A62,-1,0),IF($A62&lt;=Q$4,-1,0))*Q$5)</f>
        <v>0</v>
      </c>
      <c r="R62" s="42" t="n">
        <f aca="false">IF(R$7="Long",IF(R$6="Call",IF($A62&gt;R$4,1,0),IF(R$4&gt;$A62,1,0))*R$5,IF(R$6="Call",IF(R$4&lt;=$A62,-1,0),IF($A62&lt;=R$4,-1,0))*R$5)</f>
        <v>0</v>
      </c>
      <c r="S62" s="42" t="n">
        <f aca="false">IF(S$7="Long",IF(S$6="Call",IF($A62&gt;S$4,1,0),IF(S$4&gt;$A62,1,0))*S$5,IF(S$6="Call",IF(S$4&lt;=$A62,-1,0),IF($A62&lt;=S$4,-1,0))*S$5)</f>
        <v>0</v>
      </c>
      <c r="T62" s="42" t="n">
        <f aca="false">IF(T$7="Long",IF(T$6="Call",IF($A62&gt;T$4,1,0),IF(T$4&gt;$A62,1,0))*T$5,IF(T$6="Call",IF(T$4&lt;=$A62,-1,0),IF($A62&lt;=T$4,-1,0))*T$5)</f>
        <v>-0.08</v>
      </c>
      <c r="U62" s="42" t="n">
        <f aca="false">IF(U$7="Long",IF(U$6="Call",IF($A62&gt;U$4,1,0),IF(U$4&gt;$A62,1,0))*U$5,IF(U$6="Call",IF(U$4&lt;=$A62,-1,0),IF($A62&lt;=U$4,-1,0))*U$5)</f>
        <v>0</v>
      </c>
      <c r="V62" s="42" t="n">
        <f aca="false">IF(V$7="Long",IF(V$6="Call",IF($A62&gt;V$4,1,0),IF(V$4&gt;$A62,1,0))*V$5,IF(V$6="Call",IF(V$4&lt;=$A62,-1,0),IF($A62&lt;=V$4,-1,0))*V$5)</f>
        <v>0</v>
      </c>
      <c r="W62" s="42" t="n">
        <f aca="false">IF(W$7="Long",IF(W$6="Call",IF($A62&gt;W$4,1,0),IF(W$4&gt;$A62,1,0))*W$5,IF(W$6="Call",IF(W$4&lt;=$A62,-1,0),IF($A62&lt;=W$4,-1,0))*W$5)</f>
        <v>0</v>
      </c>
      <c r="X62" s="42" t="n">
        <f aca="false">IF(X$7="Long",IF(X$6="Call",IF($A62&gt;X$4,1,0),IF(X$4&gt;$A62,1,0))*X$5,IF(X$6="Call",IF(X$4&lt;=$A62,-1,0),IF($A62&lt;=X$4,-1,0))*X$5)</f>
        <v>0</v>
      </c>
      <c r="Z62" s="42" t="n">
        <f aca="false">IF(Z$7="Long",IF(Z$6="Put",MAX(Z$4-$A62,0),MAX($A62-Z$4,0))*Z$5,IF(Z$6="Put",MIN($A62-Z$4,0),MIN(Z$4-$A62,0))*Z$5)</f>
        <v>0</v>
      </c>
      <c r="AA62" s="42" t="n">
        <f aca="false">IF(AA$7="Long",IF(AA$6="Put",MAX(AA$4-$A62,0),MAX($A62-AA$4,0))*AA$5,IF(AA$6="Put",MIN($A62-AA$4,0),MIN(AA$4-$A62,0))*AA$5)</f>
        <v>0</v>
      </c>
      <c r="AB62" s="42" t="n">
        <f aca="false">IF(AB$7="Long",IF(AB$6="Put",MAX(AB$4-$A62,0),MAX($A62-AB$4,0))*AB$5,IF(AB$6="Put",MIN($A62-AB$4,0),MIN(AB$4-$A62,0))*AB$5)</f>
        <v>0</v>
      </c>
      <c r="AC62" s="42" t="n">
        <f aca="false">IF(AC$7="Long",IF(AC$6="Put",MAX(AC$4-$A62,0),MAX($A62-AC$4,0))*AC$5,IF(AC$6="Put",MIN($A62-AC$4,0),MIN(AC$4-$A62,0))*AC$5)</f>
        <v>0</v>
      </c>
      <c r="AD62" s="42" t="n">
        <f aca="false">IF(AD$7="Long",IF(AD$6="Put",MAX(AD$4-$A62,0),MAX($A62-AD$4,0))*AD$5,IF(AD$6="Put",MIN($A62-AD$4,0),MIN(AD$4-$A62,0))*AD$5)</f>
        <v>0</v>
      </c>
      <c r="AE62" s="42" t="n">
        <f aca="false">IF(AE$7="Long",IF(AE$6="Put",MAX(AE$4-$A62,0),MAX($A62-AE$4,0))*AE$5,IF(AE$6="Put",MIN($A62-AE$4,0),MIN(AE$4-$A62,0))*AE$5)</f>
        <v>0</v>
      </c>
      <c r="AF62" s="42" t="n">
        <f aca="false">IF(AF$7="Long",IF(AF$6="Put",MAX(AF$4-$A62,0),MAX($A62-AF$4,0))*AF$5,IF(AF$6="Put",MIN($A62-AF$4,0),MIN(AF$4-$A62,0))*AF$5)</f>
        <v>0</v>
      </c>
      <c r="AG62" s="42" t="n">
        <f aca="false">IF(AG$7="Long",IF(AG$6="Put",MAX(AG$4-$A62,0),MAX($A62-AG$4,0))*AG$5,IF(AG$6="Put",MIN($A62-AG$4,0),MIN(AG$4-$A62,0))*AG$5)</f>
        <v>-0.006</v>
      </c>
      <c r="AH62" s="42" t="n">
        <f aca="false">IF(AH$7="Long",IF(AH$6="Put",MAX(AH$4-$A62,0),MAX($A62-AH$4,0))*AH$5,IF(AH$6="Put",MIN($A62-AH$4,0),MIN(AH$4-$A62,0))*AH$5)</f>
        <v>0</v>
      </c>
      <c r="AI62" s="42" t="n">
        <f aca="false">IF(AI$7="Long",IF(AI$6="Put",MAX(AI$4-$A62,0),MAX($A62-AI$4,0))*AI$5,IF(AI$6="Put",MIN($A62-AI$4,0),MIN(AI$4-$A62,0))*AI$5)</f>
        <v>0</v>
      </c>
      <c r="AJ62" s="42" t="n">
        <f aca="false">IF(AJ$7="Long",IF(AJ$6="Put",MAX(AJ$4-$A62,0),MAX($A62-AJ$4,0))*AJ$5,IF(AJ$6="Put",MIN($A62-AJ$4,0),MIN(AJ$4-$A62,0))*AJ$5)</f>
        <v>0</v>
      </c>
      <c r="AK62" s="42" t="n">
        <f aca="false">IF(AK$7="Long",IF(AK$6="Put",MAX(AK$4-$A62,0),MAX($A62-AK$4,0))*AK$5,IF(AK$6="Put",MIN($A62-AK$4,0),MIN(AK$4-$A62,0))*AK$5)</f>
        <v>0</v>
      </c>
    </row>
    <row r="63" customFormat="false" ht="12.75" hidden="false" customHeight="false" outlineLevel="0" collapsed="false">
      <c r="A63" s="43" t="n">
        <v>4.35</v>
      </c>
      <c r="B63" s="44" t="n">
        <f aca="false">-A63*0.02</f>
        <v>-0.087</v>
      </c>
      <c r="C63" s="38" t="n">
        <f aca="false">+A63+B63</f>
        <v>4.263</v>
      </c>
      <c r="D63" s="39"/>
      <c r="E63" s="40" t="n">
        <f aca="false">+E62</f>
        <v>5</v>
      </c>
      <c r="F63" s="38" t="n">
        <f aca="false">+B63+E63</f>
        <v>4.913</v>
      </c>
      <c r="G63" s="38"/>
      <c r="H63" s="38" t="n">
        <f aca="false">+F63-C63</f>
        <v>0.65</v>
      </c>
      <c r="J63" s="45" t="n">
        <f aca="false">SUM(M63:X63,Z63:AK63)</f>
        <v>-0.087</v>
      </c>
      <c r="M63" s="42" t="n">
        <f aca="false">IF(M$7="Long",IF(M$6="Call",IF($A63&gt;M$4,1,0),IF(M$4&gt;$A63,1,0))*M$5,IF(M$6="Call",IF(M$4&lt;=$A63,-1,0),IF($A63&lt;=M$4,-1,0))*M$5)</f>
        <v>0</v>
      </c>
      <c r="N63" s="42" t="n">
        <f aca="false">IF(N$7="Long",IF(N$6="Call",IF($A63&gt;N$4,1,0),IF(N$4&gt;$A63,1,0))*N$5,IF(N$6="Call",IF(N$4&lt;=$A63,-1,0),IF($A63&lt;=N$4,-1,0))*N$5)</f>
        <v>0</v>
      </c>
      <c r="O63" s="42" t="n">
        <f aca="false">IF(O$7="Long",IF(O$6="Call",IF($A63&gt;O$4,1,0),IF(O$4&gt;$A63,1,0))*O$5,IF(O$6="Call",IF(O$4&lt;=$A63,-1,0),IF($A63&lt;=O$4,-1,0))*O$5)</f>
        <v>0</v>
      </c>
      <c r="P63" s="42" t="n">
        <f aca="false">IF(P$7="Long",IF(P$6="Call",IF($A63&gt;P$4,1,0),IF(P$4&gt;$A63,1,0))*P$5,IF(P$6="Call",IF(P$4&lt;=$A63,-1,0),IF($A63&lt;=P$4,-1,0))*P$5)</f>
        <v>0</v>
      </c>
      <c r="Q63" s="42" t="n">
        <f aca="false">IF(Q$7="Long",IF(Q$6="Call",IF($A63&gt;Q$4,1,0),IF(Q$4&gt;$A63,1,0))*Q$5,IF(Q$6="Call",IF(Q$4&lt;=$A63,-1,0),IF($A63&lt;=Q$4,-1,0))*Q$5)</f>
        <v>0</v>
      </c>
      <c r="R63" s="42" t="n">
        <f aca="false">IF(R$7="Long",IF(R$6="Call",IF($A63&gt;R$4,1,0),IF(R$4&gt;$A63,1,0))*R$5,IF(R$6="Call",IF(R$4&lt;=$A63,-1,0),IF($A63&lt;=R$4,-1,0))*R$5)</f>
        <v>0</v>
      </c>
      <c r="S63" s="42" t="n">
        <f aca="false">IF(S$7="Long",IF(S$6="Call",IF($A63&gt;S$4,1,0),IF(S$4&gt;$A63,1,0))*S$5,IF(S$6="Call",IF(S$4&lt;=$A63,-1,0),IF($A63&lt;=S$4,-1,0))*S$5)</f>
        <v>0</v>
      </c>
      <c r="T63" s="42" t="n">
        <f aca="false">IF(T$7="Long",IF(T$6="Call",IF($A63&gt;T$4,1,0),IF(T$4&gt;$A63,1,0))*T$5,IF(T$6="Call",IF(T$4&lt;=$A63,-1,0),IF($A63&lt;=T$4,-1,0))*T$5)</f>
        <v>-0.08</v>
      </c>
      <c r="U63" s="42" t="n">
        <f aca="false">IF(U$7="Long",IF(U$6="Call",IF($A63&gt;U$4,1,0),IF(U$4&gt;$A63,1,0))*U$5,IF(U$6="Call",IF(U$4&lt;=$A63,-1,0),IF($A63&lt;=U$4,-1,0))*U$5)</f>
        <v>0</v>
      </c>
      <c r="V63" s="42" t="n">
        <f aca="false">IF(V$7="Long",IF(V$6="Call",IF($A63&gt;V$4,1,0),IF(V$4&gt;$A63,1,0))*V$5,IF(V$6="Call",IF(V$4&lt;=$A63,-1,0),IF($A63&lt;=V$4,-1,0))*V$5)</f>
        <v>0</v>
      </c>
      <c r="W63" s="42" t="n">
        <f aca="false">IF(W$7="Long",IF(W$6="Call",IF($A63&gt;W$4,1,0),IF(W$4&gt;$A63,1,0))*W$5,IF(W$6="Call",IF(W$4&lt;=$A63,-1,0),IF($A63&lt;=W$4,-1,0))*W$5)</f>
        <v>0</v>
      </c>
      <c r="X63" s="42" t="n">
        <f aca="false">IF(X$7="Long",IF(X$6="Call",IF($A63&gt;X$4,1,0),IF(X$4&gt;$A63,1,0))*X$5,IF(X$6="Call",IF(X$4&lt;=$A63,-1,0),IF($A63&lt;=X$4,-1,0))*X$5)</f>
        <v>0</v>
      </c>
      <c r="Z63" s="42" t="n">
        <f aca="false">IF(Z$7="Long",IF(Z$6="Put",MAX(Z$4-$A63,0),MAX($A63-Z$4,0))*Z$5,IF(Z$6="Put",MIN($A63-Z$4,0),MIN(Z$4-$A63,0))*Z$5)</f>
        <v>0</v>
      </c>
      <c r="AA63" s="42" t="n">
        <f aca="false">IF(AA$7="Long",IF(AA$6="Put",MAX(AA$4-$A63,0),MAX($A63-AA$4,0))*AA$5,IF(AA$6="Put",MIN($A63-AA$4,0),MIN(AA$4-$A63,0))*AA$5)</f>
        <v>0</v>
      </c>
      <c r="AB63" s="42" t="n">
        <f aca="false">IF(AB$7="Long",IF(AB$6="Put",MAX(AB$4-$A63,0),MAX($A63-AB$4,0))*AB$5,IF(AB$6="Put",MIN($A63-AB$4,0),MIN(AB$4-$A63,0))*AB$5)</f>
        <v>0</v>
      </c>
      <c r="AC63" s="42" t="n">
        <f aca="false">IF(AC$7="Long",IF(AC$6="Put",MAX(AC$4-$A63,0),MAX($A63-AC$4,0))*AC$5,IF(AC$6="Put",MIN($A63-AC$4,0),MIN(AC$4-$A63,0))*AC$5)</f>
        <v>0</v>
      </c>
      <c r="AD63" s="42" t="n">
        <f aca="false">IF(AD$7="Long",IF(AD$6="Put",MAX(AD$4-$A63,0),MAX($A63-AD$4,0))*AD$5,IF(AD$6="Put",MIN($A63-AD$4,0),MIN(AD$4-$A63,0))*AD$5)</f>
        <v>0</v>
      </c>
      <c r="AE63" s="42" t="n">
        <f aca="false">IF(AE$7="Long",IF(AE$6="Put",MAX(AE$4-$A63,0),MAX($A63-AE$4,0))*AE$5,IF(AE$6="Put",MIN($A63-AE$4,0),MIN(AE$4-$A63,0))*AE$5)</f>
        <v>0</v>
      </c>
      <c r="AF63" s="42" t="n">
        <f aca="false">IF(AF$7="Long",IF(AF$6="Put",MAX(AF$4-$A63,0),MAX($A63-AF$4,0))*AF$5,IF(AF$6="Put",MIN($A63-AF$4,0),MIN(AF$4-$A63,0))*AF$5)</f>
        <v>0</v>
      </c>
      <c r="AG63" s="42" t="n">
        <f aca="false">IF(AG$7="Long",IF(AG$6="Put",MAX(AG$4-$A63,0),MAX($A63-AG$4,0))*AG$5,IF(AG$6="Put",MIN($A63-AG$4,0),MIN(AG$4-$A63,0))*AG$5)</f>
        <v>-0.00699999999999999</v>
      </c>
      <c r="AH63" s="42" t="n">
        <f aca="false">IF(AH$7="Long",IF(AH$6="Put",MAX(AH$4-$A63,0),MAX($A63-AH$4,0))*AH$5,IF(AH$6="Put",MIN($A63-AH$4,0),MIN(AH$4-$A63,0))*AH$5)</f>
        <v>0</v>
      </c>
      <c r="AI63" s="42" t="n">
        <f aca="false">IF(AI$7="Long",IF(AI$6="Put",MAX(AI$4-$A63,0),MAX($A63-AI$4,0))*AI$5,IF(AI$6="Put",MIN($A63-AI$4,0),MIN(AI$4-$A63,0))*AI$5)</f>
        <v>0</v>
      </c>
      <c r="AJ63" s="42" t="n">
        <f aca="false">IF(AJ$7="Long",IF(AJ$6="Put",MAX(AJ$4-$A63,0),MAX($A63-AJ$4,0))*AJ$5,IF(AJ$6="Put",MIN($A63-AJ$4,0),MIN(AJ$4-$A63,0))*AJ$5)</f>
        <v>0</v>
      </c>
      <c r="AK63" s="42" t="n">
        <f aca="false">IF(AK$7="Long",IF(AK$6="Put",MAX(AK$4-$A63,0),MAX($A63-AK$4,0))*AK$5,IF(AK$6="Put",MIN($A63-AK$4,0),MIN(AK$4-$A63,0))*AK$5)</f>
        <v>0</v>
      </c>
    </row>
    <row r="64" customFormat="false" ht="12.75" hidden="false" customHeight="false" outlineLevel="0" collapsed="false">
      <c r="A64" s="43" t="n">
        <v>4.4</v>
      </c>
      <c r="B64" s="44" t="n">
        <f aca="false">-A64*0.02</f>
        <v>-0.088</v>
      </c>
      <c r="C64" s="38" t="n">
        <f aca="false">+A64+B64</f>
        <v>4.312</v>
      </c>
      <c r="D64" s="39"/>
      <c r="E64" s="40" t="n">
        <f aca="false">+E63</f>
        <v>5</v>
      </c>
      <c r="F64" s="38" t="n">
        <f aca="false">+B64+E64</f>
        <v>4.912</v>
      </c>
      <c r="G64" s="38"/>
      <c r="H64" s="38" t="n">
        <f aca="false">+F64-C64</f>
        <v>0.6</v>
      </c>
      <c r="J64" s="45" t="n">
        <f aca="false">SUM(M64:X64,Z64:AK64)</f>
        <v>-0.088</v>
      </c>
      <c r="M64" s="42" t="n">
        <f aca="false">IF(M$7="Long",IF(M$6="Call",IF($A64&gt;M$4,1,0),IF(M$4&gt;$A64,1,0))*M$5,IF(M$6="Call",IF(M$4&lt;=$A64,-1,0),IF($A64&lt;=M$4,-1,0))*M$5)</f>
        <v>0</v>
      </c>
      <c r="N64" s="42" t="n">
        <f aca="false">IF(N$7="Long",IF(N$6="Call",IF($A64&gt;N$4,1,0),IF(N$4&gt;$A64,1,0))*N$5,IF(N$6="Call",IF(N$4&lt;=$A64,-1,0),IF($A64&lt;=N$4,-1,0))*N$5)</f>
        <v>0</v>
      </c>
      <c r="O64" s="42" t="n">
        <f aca="false">IF(O$7="Long",IF(O$6="Call",IF($A64&gt;O$4,1,0),IF(O$4&gt;$A64,1,0))*O$5,IF(O$6="Call",IF(O$4&lt;=$A64,-1,0),IF($A64&lt;=O$4,-1,0))*O$5)</f>
        <v>0</v>
      </c>
      <c r="P64" s="42" t="n">
        <f aca="false">IF(P$7="Long",IF(P$6="Call",IF($A64&gt;P$4,1,0),IF(P$4&gt;$A64,1,0))*P$5,IF(P$6="Call",IF(P$4&lt;=$A64,-1,0),IF($A64&lt;=P$4,-1,0))*P$5)</f>
        <v>0</v>
      </c>
      <c r="Q64" s="42" t="n">
        <f aca="false">IF(Q$7="Long",IF(Q$6="Call",IF($A64&gt;Q$4,1,0),IF(Q$4&gt;$A64,1,0))*Q$5,IF(Q$6="Call",IF(Q$4&lt;=$A64,-1,0),IF($A64&lt;=Q$4,-1,0))*Q$5)</f>
        <v>0</v>
      </c>
      <c r="R64" s="42" t="n">
        <f aca="false">IF(R$7="Long",IF(R$6="Call",IF($A64&gt;R$4,1,0),IF(R$4&gt;$A64,1,0))*R$5,IF(R$6="Call",IF(R$4&lt;=$A64,-1,0),IF($A64&lt;=R$4,-1,0))*R$5)</f>
        <v>0</v>
      </c>
      <c r="S64" s="42" t="n">
        <f aca="false">IF(S$7="Long",IF(S$6="Call",IF($A64&gt;S$4,1,0),IF(S$4&gt;$A64,1,0))*S$5,IF(S$6="Call",IF(S$4&lt;=$A64,-1,0),IF($A64&lt;=S$4,-1,0))*S$5)</f>
        <v>0</v>
      </c>
      <c r="T64" s="42" t="n">
        <f aca="false">IF(T$7="Long",IF(T$6="Call",IF($A64&gt;T$4,1,0),IF(T$4&gt;$A64,1,0))*T$5,IF(T$6="Call",IF(T$4&lt;=$A64,-1,0),IF($A64&lt;=T$4,-1,0))*T$5)</f>
        <v>-0.08</v>
      </c>
      <c r="U64" s="42" t="n">
        <f aca="false">IF(U$7="Long",IF(U$6="Call",IF($A64&gt;U$4,1,0),IF(U$4&gt;$A64,1,0))*U$5,IF(U$6="Call",IF(U$4&lt;=$A64,-1,0),IF($A64&lt;=U$4,-1,0))*U$5)</f>
        <v>0</v>
      </c>
      <c r="V64" s="42" t="n">
        <f aca="false">IF(V$7="Long",IF(V$6="Call",IF($A64&gt;V$4,1,0),IF(V$4&gt;$A64,1,0))*V$5,IF(V$6="Call",IF(V$4&lt;=$A64,-1,0),IF($A64&lt;=V$4,-1,0))*V$5)</f>
        <v>0</v>
      </c>
      <c r="W64" s="42" t="n">
        <f aca="false">IF(W$7="Long",IF(W$6="Call",IF($A64&gt;W$4,1,0),IF(W$4&gt;$A64,1,0))*W$5,IF(W$6="Call",IF(W$4&lt;=$A64,-1,0),IF($A64&lt;=W$4,-1,0))*W$5)</f>
        <v>0</v>
      </c>
      <c r="X64" s="42" t="n">
        <f aca="false">IF(X$7="Long",IF(X$6="Call",IF($A64&gt;X$4,1,0),IF(X$4&gt;$A64,1,0))*X$5,IF(X$6="Call",IF(X$4&lt;=$A64,-1,0),IF($A64&lt;=X$4,-1,0))*X$5)</f>
        <v>0</v>
      </c>
      <c r="Z64" s="42" t="n">
        <f aca="false">IF(Z$7="Long",IF(Z$6="Put",MAX(Z$4-$A64,0),MAX($A64-Z$4,0))*Z$5,IF(Z$6="Put",MIN($A64-Z$4,0),MIN(Z$4-$A64,0))*Z$5)</f>
        <v>0</v>
      </c>
      <c r="AA64" s="42" t="n">
        <f aca="false">IF(AA$7="Long",IF(AA$6="Put",MAX(AA$4-$A64,0),MAX($A64-AA$4,0))*AA$5,IF(AA$6="Put",MIN($A64-AA$4,0),MIN(AA$4-$A64,0))*AA$5)</f>
        <v>0</v>
      </c>
      <c r="AB64" s="42" t="n">
        <f aca="false">IF(AB$7="Long",IF(AB$6="Put",MAX(AB$4-$A64,0),MAX($A64-AB$4,0))*AB$5,IF(AB$6="Put",MIN($A64-AB$4,0),MIN(AB$4-$A64,0))*AB$5)</f>
        <v>0</v>
      </c>
      <c r="AC64" s="42" t="n">
        <f aca="false">IF(AC$7="Long",IF(AC$6="Put",MAX(AC$4-$A64,0),MAX($A64-AC$4,0))*AC$5,IF(AC$6="Put",MIN($A64-AC$4,0),MIN(AC$4-$A64,0))*AC$5)</f>
        <v>0</v>
      </c>
      <c r="AD64" s="42" t="n">
        <f aca="false">IF(AD$7="Long",IF(AD$6="Put",MAX(AD$4-$A64,0),MAX($A64-AD$4,0))*AD$5,IF(AD$6="Put",MIN($A64-AD$4,0),MIN(AD$4-$A64,0))*AD$5)</f>
        <v>0</v>
      </c>
      <c r="AE64" s="42" t="n">
        <f aca="false">IF(AE$7="Long",IF(AE$6="Put",MAX(AE$4-$A64,0),MAX($A64-AE$4,0))*AE$5,IF(AE$6="Put",MIN($A64-AE$4,0),MIN(AE$4-$A64,0))*AE$5)</f>
        <v>0</v>
      </c>
      <c r="AF64" s="42" t="n">
        <f aca="false">IF(AF$7="Long",IF(AF$6="Put",MAX(AF$4-$A64,0),MAX($A64-AF$4,0))*AF$5,IF(AF$6="Put",MIN($A64-AF$4,0),MIN(AF$4-$A64,0))*AF$5)</f>
        <v>0</v>
      </c>
      <c r="AG64" s="42" t="n">
        <f aca="false">IF(AG$7="Long",IF(AG$6="Put",MAX(AG$4-$A64,0),MAX($A64-AG$4,0))*AG$5,IF(AG$6="Put",MIN($A64-AG$4,0),MIN(AG$4-$A64,0))*AG$5)</f>
        <v>-0.00800000000000001</v>
      </c>
      <c r="AH64" s="42" t="n">
        <f aca="false">IF(AH$7="Long",IF(AH$6="Put",MAX(AH$4-$A64,0),MAX($A64-AH$4,0))*AH$5,IF(AH$6="Put",MIN($A64-AH$4,0),MIN(AH$4-$A64,0))*AH$5)</f>
        <v>0</v>
      </c>
      <c r="AI64" s="42" t="n">
        <f aca="false">IF(AI$7="Long",IF(AI$6="Put",MAX(AI$4-$A64,0),MAX($A64-AI$4,0))*AI$5,IF(AI$6="Put",MIN($A64-AI$4,0),MIN(AI$4-$A64,0))*AI$5)</f>
        <v>0</v>
      </c>
      <c r="AJ64" s="42" t="n">
        <f aca="false">IF(AJ$7="Long",IF(AJ$6="Put",MAX(AJ$4-$A64,0),MAX($A64-AJ$4,0))*AJ$5,IF(AJ$6="Put",MIN($A64-AJ$4,0),MIN(AJ$4-$A64,0))*AJ$5)</f>
        <v>0</v>
      </c>
      <c r="AK64" s="42" t="n">
        <f aca="false">IF(AK$7="Long",IF(AK$6="Put",MAX(AK$4-$A64,0),MAX($A64-AK$4,0))*AK$5,IF(AK$6="Put",MIN($A64-AK$4,0),MIN(AK$4-$A64,0))*AK$5)</f>
        <v>0</v>
      </c>
    </row>
    <row r="65" customFormat="false" ht="12.75" hidden="false" customHeight="false" outlineLevel="0" collapsed="false">
      <c r="A65" s="43" t="n">
        <v>4.45</v>
      </c>
      <c r="B65" s="44" t="n">
        <f aca="false">-A65*0.02</f>
        <v>-0.089</v>
      </c>
      <c r="C65" s="38" t="n">
        <f aca="false">+A65+B65</f>
        <v>4.361</v>
      </c>
      <c r="D65" s="39"/>
      <c r="E65" s="40" t="n">
        <f aca="false">+E64</f>
        <v>5</v>
      </c>
      <c r="F65" s="38" t="n">
        <f aca="false">+B65+E65</f>
        <v>4.911</v>
      </c>
      <c r="G65" s="38"/>
      <c r="H65" s="38" t="n">
        <f aca="false">+F65-C65</f>
        <v>0.55</v>
      </c>
      <c r="J65" s="45" t="n">
        <f aca="false">SUM(M65:X65,Z65:AK65)</f>
        <v>-0.089</v>
      </c>
      <c r="M65" s="42" t="n">
        <f aca="false">IF(M$7="Long",IF(M$6="Call",IF($A65&gt;M$4,1,0),IF(M$4&gt;$A65,1,0))*M$5,IF(M$6="Call",IF(M$4&lt;=$A65,-1,0),IF($A65&lt;=M$4,-1,0))*M$5)</f>
        <v>0</v>
      </c>
      <c r="N65" s="42" t="n">
        <f aca="false">IF(N$7="Long",IF(N$6="Call",IF($A65&gt;N$4,1,0),IF(N$4&gt;$A65,1,0))*N$5,IF(N$6="Call",IF(N$4&lt;=$A65,-1,0),IF($A65&lt;=N$4,-1,0))*N$5)</f>
        <v>0</v>
      </c>
      <c r="O65" s="42" t="n">
        <f aca="false">IF(O$7="Long",IF(O$6="Call",IF($A65&gt;O$4,1,0),IF(O$4&gt;$A65,1,0))*O$5,IF(O$6="Call",IF(O$4&lt;=$A65,-1,0),IF($A65&lt;=O$4,-1,0))*O$5)</f>
        <v>0</v>
      </c>
      <c r="P65" s="42" t="n">
        <f aca="false">IF(P$7="Long",IF(P$6="Call",IF($A65&gt;P$4,1,0),IF(P$4&gt;$A65,1,0))*P$5,IF(P$6="Call",IF(P$4&lt;=$A65,-1,0),IF($A65&lt;=P$4,-1,0))*P$5)</f>
        <v>0</v>
      </c>
      <c r="Q65" s="42" t="n">
        <f aca="false">IF(Q$7="Long",IF(Q$6="Call",IF($A65&gt;Q$4,1,0),IF(Q$4&gt;$A65,1,0))*Q$5,IF(Q$6="Call",IF(Q$4&lt;=$A65,-1,0),IF($A65&lt;=Q$4,-1,0))*Q$5)</f>
        <v>0</v>
      </c>
      <c r="R65" s="42" t="n">
        <f aca="false">IF(R$7="Long",IF(R$6="Call",IF($A65&gt;R$4,1,0),IF(R$4&gt;$A65,1,0))*R$5,IF(R$6="Call",IF(R$4&lt;=$A65,-1,0),IF($A65&lt;=R$4,-1,0))*R$5)</f>
        <v>0</v>
      </c>
      <c r="S65" s="42" t="n">
        <f aca="false">IF(S$7="Long",IF(S$6="Call",IF($A65&gt;S$4,1,0),IF(S$4&gt;$A65,1,0))*S$5,IF(S$6="Call",IF(S$4&lt;=$A65,-1,0),IF($A65&lt;=S$4,-1,0))*S$5)</f>
        <v>0</v>
      </c>
      <c r="T65" s="42" t="n">
        <f aca="false">IF(T$7="Long",IF(T$6="Call",IF($A65&gt;T$4,1,0),IF(T$4&gt;$A65,1,0))*T$5,IF(T$6="Call",IF(T$4&lt;=$A65,-1,0),IF($A65&lt;=T$4,-1,0))*T$5)</f>
        <v>-0.08</v>
      </c>
      <c r="U65" s="42" t="n">
        <f aca="false">IF(U$7="Long",IF(U$6="Call",IF($A65&gt;U$4,1,0),IF(U$4&gt;$A65,1,0))*U$5,IF(U$6="Call",IF(U$4&lt;=$A65,-1,0),IF($A65&lt;=U$4,-1,0))*U$5)</f>
        <v>0</v>
      </c>
      <c r="V65" s="42" t="n">
        <f aca="false">IF(V$7="Long",IF(V$6="Call",IF($A65&gt;V$4,1,0),IF(V$4&gt;$A65,1,0))*V$5,IF(V$6="Call",IF(V$4&lt;=$A65,-1,0),IF($A65&lt;=V$4,-1,0))*V$5)</f>
        <v>0</v>
      </c>
      <c r="W65" s="42" t="n">
        <f aca="false">IF(W$7="Long",IF(W$6="Call",IF($A65&gt;W$4,1,0),IF(W$4&gt;$A65,1,0))*W$5,IF(W$6="Call",IF(W$4&lt;=$A65,-1,0),IF($A65&lt;=W$4,-1,0))*W$5)</f>
        <v>0</v>
      </c>
      <c r="X65" s="42" t="n">
        <f aca="false">IF(X$7="Long",IF(X$6="Call",IF($A65&gt;X$4,1,0),IF(X$4&gt;$A65,1,0))*X$5,IF(X$6="Call",IF(X$4&lt;=$A65,-1,0),IF($A65&lt;=X$4,-1,0))*X$5)</f>
        <v>0</v>
      </c>
      <c r="Z65" s="42" t="n">
        <f aca="false">IF(Z$7="Long",IF(Z$6="Put",MAX(Z$4-$A65,0),MAX($A65-Z$4,0))*Z$5,IF(Z$6="Put",MIN($A65-Z$4,0),MIN(Z$4-$A65,0))*Z$5)</f>
        <v>0</v>
      </c>
      <c r="AA65" s="42" t="n">
        <f aca="false">IF(AA$7="Long",IF(AA$6="Put",MAX(AA$4-$A65,0),MAX($A65-AA$4,0))*AA$5,IF(AA$6="Put",MIN($A65-AA$4,0),MIN(AA$4-$A65,0))*AA$5)</f>
        <v>0</v>
      </c>
      <c r="AB65" s="42" t="n">
        <f aca="false">IF(AB$7="Long",IF(AB$6="Put",MAX(AB$4-$A65,0),MAX($A65-AB$4,0))*AB$5,IF(AB$6="Put",MIN($A65-AB$4,0),MIN(AB$4-$A65,0))*AB$5)</f>
        <v>0</v>
      </c>
      <c r="AC65" s="42" t="n">
        <f aca="false">IF(AC$7="Long",IF(AC$6="Put",MAX(AC$4-$A65,0),MAX($A65-AC$4,0))*AC$5,IF(AC$6="Put",MIN($A65-AC$4,0),MIN(AC$4-$A65,0))*AC$5)</f>
        <v>0</v>
      </c>
      <c r="AD65" s="42" t="n">
        <f aca="false">IF(AD$7="Long",IF(AD$6="Put",MAX(AD$4-$A65,0),MAX($A65-AD$4,0))*AD$5,IF(AD$6="Put",MIN($A65-AD$4,0),MIN(AD$4-$A65,0))*AD$5)</f>
        <v>0</v>
      </c>
      <c r="AE65" s="42" t="n">
        <f aca="false">IF(AE$7="Long",IF(AE$6="Put",MAX(AE$4-$A65,0),MAX($A65-AE$4,0))*AE$5,IF(AE$6="Put",MIN($A65-AE$4,0),MIN(AE$4-$A65,0))*AE$5)</f>
        <v>0</v>
      </c>
      <c r="AF65" s="42" t="n">
        <f aca="false">IF(AF$7="Long",IF(AF$6="Put",MAX(AF$4-$A65,0),MAX($A65-AF$4,0))*AF$5,IF(AF$6="Put",MIN($A65-AF$4,0),MIN(AF$4-$A65,0))*AF$5)</f>
        <v>0</v>
      </c>
      <c r="AG65" s="42" t="n">
        <f aca="false">IF(AG$7="Long",IF(AG$6="Put",MAX(AG$4-$A65,0),MAX($A65-AG$4,0))*AG$5,IF(AG$6="Put",MIN($A65-AG$4,0),MIN(AG$4-$A65,0))*AG$5)</f>
        <v>-0.00900000000000001</v>
      </c>
      <c r="AH65" s="42" t="n">
        <f aca="false">IF(AH$7="Long",IF(AH$6="Put",MAX(AH$4-$A65,0),MAX($A65-AH$4,0))*AH$5,IF(AH$6="Put",MIN($A65-AH$4,0),MIN(AH$4-$A65,0))*AH$5)</f>
        <v>0</v>
      </c>
      <c r="AI65" s="42" t="n">
        <f aca="false">IF(AI$7="Long",IF(AI$6="Put",MAX(AI$4-$A65,0),MAX($A65-AI$4,0))*AI$5,IF(AI$6="Put",MIN($A65-AI$4,0),MIN(AI$4-$A65,0))*AI$5)</f>
        <v>0</v>
      </c>
      <c r="AJ65" s="42" t="n">
        <f aca="false">IF(AJ$7="Long",IF(AJ$6="Put",MAX(AJ$4-$A65,0),MAX($A65-AJ$4,0))*AJ$5,IF(AJ$6="Put",MIN($A65-AJ$4,0),MIN(AJ$4-$A65,0))*AJ$5)</f>
        <v>0</v>
      </c>
      <c r="AK65" s="42" t="n">
        <f aca="false">IF(AK$7="Long",IF(AK$6="Put",MAX(AK$4-$A65,0),MAX($A65-AK$4,0))*AK$5,IF(AK$6="Put",MIN($A65-AK$4,0),MIN(AK$4-$A65,0))*AK$5)</f>
        <v>0</v>
      </c>
    </row>
    <row r="66" customFormat="false" ht="12.75" hidden="false" customHeight="false" outlineLevel="0" collapsed="false">
      <c r="A66" s="43" t="n">
        <v>4.5</v>
      </c>
      <c r="B66" s="44" t="n">
        <f aca="false">-A66*0.04</f>
        <v>-0.18</v>
      </c>
      <c r="C66" s="38" t="n">
        <f aca="false">+A66+B66</f>
        <v>4.32</v>
      </c>
      <c r="D66" s="39"/>
      <c r="E66" s="40" t="n">
        <f aca="false">+E65</f>
        <v>5</v>
      </c>
      <c r="F66" s="38" t="n">
        <f aca="false">+B66+E66</f>
        <v>4.82</v>
      </c>
      <c r="G66" s="38"/>
      <c r="H66" s="38" t="n">
        <f aca="false">+F66-C66</f>
        <v>0.5</v>
      </c>
      <c r="J66" s="45" t="n">
        <f aca="false">SUM(M66:X66,Z66:AK66)</f>
        <v>-0.18</v>
      </c>
      <c r="M66" s="42" t="n">
        <f aca="false">IF(M$7="Long",IF(M$6="Call",IF($A66&gt;M$4,1,0),IF(M$4&gt;$A66,1,0))*M$5,IF(M$6="Call",IF(M$4&lt;=$A66,-1,0),IF($A66&lt;=M$4,-1,0))*M$5)</f>
        <v>0</v>
      </c>
      <c r="N66" s="42" t="n">
        <f aca="false">IF(N$7="Long",IF(N$6="Call",IF($A66&gt;N$4,1,0),IF(N$4&gt;$A66,1,0))*N$5,IF(N$6="Call",IF(N$4&lt;=$A66,-1,0),IF($A66&lt;=N$4,-1,0))*N$5)</f>
        <v>0</v>
      </c>
      <c r="O66" s="42" t="n">
        <f aca="false">IF(O$7="Long",IF(O$6="Call",IF($A66&gt;O$4,1,0),IF(O$4&gt;$A66,1,0))*O$5,IF(O$6="Call",IF(O$4&lt;=$A66,-1,0),IF($A66&lt;=O$4,-1,0))*O$5)</f>
        <v>0</v>
      </c>
      <c r="P66" s="42" t="n">
        <f aca="false">IF(P$7="Long",IF(P$6="Call",IF($A66&gt;P$4,1,0),IF(P$4&gt;$A66,1,0))*P$5,IF(P$6="Call",IF(P$4&lt;=$A66,-1,0),IF($A66&lt;=P$4,-1,0))*P$5)</f>
        <v>0</v>
      </c>
      <c r="Q66" s="42" t="n">
        <f aca="false">IF(Q$7="Long",IF(Q$6="Call",IF($A66&gt;Q$4,1,0),IF(Q$4&gt;$A66,1,0))*Q$5,IF(Q$6="Call",IF(Q$4&lt;=$A66,-1,0),IF($A66&lt;=Q$4,-1,0))*Q$5)</f>
        <v>0</v>
      </c>
      <c r="R66" s="42" t="n">
        <f aca="false">IF(R$7="Long",IF(R$6="Call",IF($A66&gt;R$4,1,0),IF(R$4&gt;$A66,1,0))*R$5,IF(R$6="Call",IF(R$4&lt;=$A66,-1,0),IF($A66&lt;=R$4,-1,0))*R$5)</f>
        <v>0</v>
      </c>
      <c r="S66" s="42" t="n">
        <f aca="false">IF(S$7="Long",IF(S$6="Call",IF($A66&gt;S$4,1,0),IF(S$4&gt;$A66,1,0))*S$5,IF(S$6="Call",IF(S$4&lt;=$A66,-1,0),IF($A66&lt;=S$4,-1,0))*S$5)</f>
        <v>0</v>
      </c>
      <c r="T66" s="42" t="n">
        <f aca="false">IF(T$7="Long",IF(T$6="Call",IF($A66&gt;T$4,1,0),IF(T$4&gt;$A66,1,0))*T$5,IF(T$6="Call",IF(T$4&lt;=$A66,-1,0),IF($A66&lt;=T$4,-1,0))*T$5)</f>
        <v>-0.08</v>
      </c>
      <c r="U66" s="42" t="n">
        <f aca="false">IF(U$7="Long",IF(U$6="Call",IF($A66&gt;U$4,1,0),IF(U$4&gt;$A66,1,0))*U$5,IF(U$6="Call",IF(U$4&lt;=$A66,-1,0),IF($A66&lt;=U$4,-1,0))*U$5)</f>
        <v>-0.09</v>
      </c>
      <c r="V66" s="42" t="n">
        <f aca="false">IF(V$7="Long",IF(V$6="Call",IF($A66&gt;V$4,1,0),IF(V$4&gt;$A66,1,0))*V$5,IF(V$6="Call",IF(V$4&lt;=$A66,-1,0),IF($A66&lt;=V$4,-1,0))*V$5)</f>
        <v>0</v>
      </c>
      <c r="W66" s="42" t="n">
        <f aca="false">IF(W$7="Long",IF(W$6="Call",IF($A66&gt;W$4,1,0),IF(W$4&gt;$A66,1,0))*W$5,IF(W$6="Call",IF(W$4&lt;=$A66,-1,0),IF($A66&lt;=W$4,-1,0))*W$5)</f>
        <v>0</v>
      </c>
      <c r="X66" s="42" t="n">
        <f aca="false">IF(X$7="Long",IF(X$6="Call",IF($A66&gt;X$4,1,0),IF(X$4&gt;$A66,1,0))*X$5,IF(X$6="Call",IF(X$4&lt;=$A66,-1,0),IF($A66&lt;=X$4,-1,0))*X$5)</f>
        <v>0</v>
      </c>
      <c r="Z66" s="42" t="n">
        <f aca="false">IF(Z$7="Long",IF(Z$6="Put",MAX(Z$4-$A66,0),MAX($A66-Z$4,0))*Z$5,IF(Z$6="Put",MIN($A66-Z$4,0),MIN(Z$4-$A66,0))*Z$5)</f>
        <v>0</v>
      </c>
      <c r="AA66" s="42" t="n">
        <f aca="false">IF(AA$7="Long",IF(AA$6="Put",MAX(AA$4-$A66,0),MAX($A66-AA$4,0))*AA$5,IF(AA$6="Put",MIN($A66-AA$4,0),MIN(AA$4-$A66,0))*AA$5)</f>
        <v>0</v>
      </c>
      <c r="AB66" s="42" t="n">
        <f aca="false">IF(AB$7="Long",IF(AB$6="Put",MAX(AB$4-$A66,0),MAX($A66-AB$4,0))*AB$5,IF(AB$6="Put",MIN($A66-AB$4,0),MIN(AB$4-$A66,0))*AB$5)</f>
        <v>0</v>
      </c>
      <c r="AC66" s="42" t="n">
        <f aca="false">IF(AC$7="Long",IF(AC$6="Put",MAX(AC$4-$A66,0),MAX($A66-AC$4,0))*AC$5,IF(AC$6="Put",MIN($A66-AC$4,0),MIN(AC$4-$A66,0))*AC$5)</f>
        <v>0</v>
      </c>
      <c r="AD66" s="42" t="n">
        <f aca="false">IF(AD$7="Long",IF(AD$6="Put",MAX(AD$4-$A66,0),MAX($A66-AD$4,0))*AD$5,IF(AD$6="Put",MIN($A66-AD$4,0),MIN(AD$4-$A66,0))*AD$5)</f>
        <v>0</v>
      </c>
      <c r="AE66" s="42" t="n">
        <f aca="false">IF(AE$7="Long",IF(AE$6="Put",MAX(AE$4-$A66,0),MAX($A66-AE$4,0))*AE$5,IF(AE$6="Put",MIN($A66-AE$4,0),MIN(AE$4-$A66,0))*AE$5)</f>
        <v>0</v>
      </c>
      <c r="AF66" s="42" t="n">
        <f aca="false">IF(AF$7="Long",IF(AF$6="Put",MAX(AF$4-$A66,0),MAX($A66-AF$4,0))*AF$5,IF(AF$6="Put",MIN($A66-AF$4,0),MIN(AF$4-$A66,0))*AF$5)</f>
        <v>0</v>
      </c>
      <c r="AG66" s="42" t="n">
        <f aca="false">IF(AG$7="Long",IF(AG$6="Put",MAX(AG$4-$A66,0),MAX($A66-AG$4,0))*AG$5,IF(AG$6="Put",MIN($A66-AG$4,0),MIN(AG$4-$A66,0))*AG$5)</f>
        <v>-0.01</v>
      </c>
      <c r="AH66" s="42" t="n">
        <f aca="false">IF(AH$7="Long",IF(AH$6="Put",MAX(AH$4-$A66,0),MAX($A66-AH$4,0))*AH$5,IF(AH$6="Put",MIN($A66-AH$4,0),MIN(AH$4-$A66,0))*AH$5)</f>
        <v>0</v>
      </c>
      <c r="AI66" s="42" t="n">
        <f aca="false">IF(AI$7="Long",IF(AI$6="Put",MAX(AI$4-$A66,0),MAX($A66-AI$4,0))*AI$5,IF(AI$6="Put",MIN($A66-AI$4,0),MIN(AI$4-$A66,0))*AI$5)</f>
        <v>0</v>
      </c>
      <c r="AJ66" s="42" t="n">
        <f aca="false">IF(AJ$7="Long",IF(AJ$6="Put",MAX(AJ$4-$A66,0),MAX($A66-AJ$4,0))*AJ$5,IF(AJ$6="Put",MIN($A66-AJ$4,0),MIN(AJ$4-$A66,0))*AJ$5)</f>
        <v>0</v>
      </c>
      <c r="AK66" s="42" t="n">
        <f aca="false">IF(AK$7="Long",IF(AK$6="Put",MAX(AK$4-$A66,0),MAX($A66-AK$4,0))*AK$5,IF(AK$6="Put",MIN($A66-AK$4,0),MIN(AK$4-$A66,0))*AK$5)</f>
        <v>0</v>
      </c>
    </row>
    <row r="67" customFormat="false" ht="12.75" hidden="false" customHeight="false" outlineLevel="0" collapsed="false">
      <c r="A67" s="43" t="n">
        <v>4.55</v>
      </c>
      <c r="B67" s="44" t="n">
        <f aca="false">-A67*0.04</f>
        <v>-0.182</v>
      </c>
      <c r="C67" s="38" t="n">
        <f aca="false">+A67+B67</f>
        <v>4.368</v>
      </c>
      <c r="D67" s="39"/>
      <c r="E67" s="40" t="n">
        <f aca="false">+E66</f>
        <v>5</v>
      </c>
      <c r="F67" s="38" t="n">
        <f aca="false">+B67+E67</f>
        <v>4.818</v>
      </c>
      <c r="G67" s="38"/>
      <c r="H67" s="38" t="n">
        <f aca="false">+F67-C67</f>
        <v>0.45</v>
      </c>
      <c r="J67" s="45" t="n">
        <f aca="false">SUM(M67:X67,Z67:AK67)</f>
        <v>-0.182</v>
      </c>
      <c r="M67" s="42" t="n">
        <f aca="false">IF(M$7="Long",IF(M$6="Call",IF($A67&gt;M$4,1,0),IF(M$4&gt;$A67,1,0))*M$5,IF(M$6="Call",IF(M$4&lt;=$A67,-1,0),IF($A67&lt;=M$4,-1,0))*M$5)</f>
        <v>0</v>
      </c>
      <c r="N67" s="42" t="n">
        <f aca="false">IF(N$7="Long",IF(N$6="Call",IF($A67&gt;N$4,1,0),IF(N$4&gt;$A67,1,0))*N$5,IF(N$6="Call",IF(N$4&lt;=$A67,-1,0),IF($A67&lt;=N$4,-1,0))*N$5)</f>
        <v>0</v>
      </c>
      <c r="O67" s="42" t="n">
        <f aca="false">IF(O$7="Long",IF(O$6="Call",IF($A67&gt;O$4,1,0),IF(O$4&gt;$A67,1,0))*O$5,IF(O$6="Call",IF(O$4&lt;=$A67,-1,0),IF($A67&lt;=O$4,-1,0))*O$5)</f>
        <v>0</v>
      </c>
      <c r="P67" s="42" t="n">
        <f aca="false">IF(P$7="Long",IF(P$6="Call",IF($A67&gt;P$4,1,0),IF(P$4&gt;$A67,1,0))*P$5,IF(P$6="Call",IF(P$4&lt;=$A67,-1,0),IF($A67&lt;=P$4,-1,0))*P$5)</f>
        <v>0</v>
      </c>
      <c r="Q67" s="42" t="n">
        <f aca="false">IF(Q$7="Long",IF(Q$6="Call",IF($A67&gt;Q$4,1,0),IF(Q$4&gt;$A67,1,0))*Q$5,IF(Q$6="Call",IF(Q$4&lt;=$A67,-1,0),IF($A67&lt;=Q$4,-1,0))*Q$5)</f>
        <v>0</v>
      </c>
      <c r="R67" s="42" t="n">
        <f aca="false">IF(R$7="Long",IF(R$6="Call",IF($A67&gt;R$4,1,0),IF(R$4&gt;$A67,1,0))*R$5,IF(R$6="Call",IF(R$4&lt;=$A67,-1,0),IF($A67&lt;=R$4,-1,0))*R$5)</f>
        <v>0</v>
      </c>
      <c r="S67" s="42" t="n">
        <f aca="false">IF(S$7="Long",IF(S$6="Call",IF($A67&gt;S$4,1,0),IF(S$4&gt;$A67,1,0))*S$5,IF(S$6="Call",IF(S$4&lt;=$A67,-1,0),IF($A67&lt;=S$4,-1,0))*S$5)</f>
        <v>0</v>
      </c>
      <c r="T67" s="42" t="n">
        <f aca="false">IF(T$7="Long",IF(T$6="Call",IF($A67&gt;T$4,1,0),IF(T$4&gt;$A67,1,0))*T$5,IF(T$6="Call",IF(T$4&lt;=$A67,-1,0),IF($A67&lt;=T$4,-1,0))*T$5)</f>
        <v>-0.08</v>
      </c>
      <c r="U67" s="42" t="n">
        <f aca="false">IF(U$7="Long",IF(U$6="Call",IF($A67&gt;U$4,1,0),IF(U$4&gt;$A67,1,0))*U$5,IF(U$6="Call",IF(U$4&lt;=$A67,-1,0),IF($A67&lt;=U$4,-1,0))*U$5)</f>
        <v>-0.09</v>
      </c>
      <c r="V67" s="42" t="n">
        <f aca="false">IF(V$7="Long",IF(V$6="Call",IF($A67&gt;V$4,1,0),IF(V$4&gt;$A67,1,0))*V$5,IF(V$6="Call",IF(V$4&lt;=$A67,-1,0),IF($A67&lt;=V$4,-1,0))*V$5)</f>
        <v>0</v>
      </c>
      <c r="W67" s="42" t="n">
        <f aca="false">IF(W$7="Long",IF(W$6="Call",IF($A67&gt;W$4,1,0),IF(W$4&gt;$A67,1,0))*W$5,IF(W$6="Call",IF(W$4&lt;=$A67,-1,0),IF($A67&lt;=W$4,-1,0))*W$5)</f>
        <v>0</v>
      </c>
      <c r="X67" s="42" t="n">
        <f aca="false">IF(X$7="Long",IF(X$6="Call",IF($A67&gt;X$4,1,0),IF(X$4&gt;$A67,1,0))*X$5,IF(X$6="Call",IF(X$4&lt;=$A67,-1,0),IF($A67&lt;=X$4,-1,0))*X$5)</f>
        <v>0</v>
      </c>
      <c r="Z67" s="42" t="n">
        <f aca="false">IF(Z$7="Long",IF(Z$6="Put",MAX(Z$4-$A67,0),MAX($A67-Z$4,0))*Z$5,IF(Z$6="Put",MIN($A67-Z$4,0),MIN(Z$4-$A67,0))*Z$5)</f>
        <v>0</v>
      </c>
      <c r="AA67" s="42" t="n">
        <f aca="false">IF(AA$7="Long",IF(AA$6="Put",MAX(AA$4-$A67,0),MAX($A67-AA$4,0))*AA$5,IF(AA$6="Put",MIN($A67-AA$4,0),MIN(AA$4-$A67,0))*AA$5)</f>
        <v>0</v>
      </c>
      <c r="AB67" s="42" t="n">
        <f aca="false">IF(AB$7="Long",IF(AB$6="Put",MAX(AB$4-$A67,0),MAX($A67-AB$4,0))*AB$5,IF(AB$6="Put",MIN($A67-AB$4,0),MIN(AB$4-$A67,0))*AB$5)</f>
        <v>0</v>
      </c>
      <c r="AC67" s="42" t="n">
        <f aca="false">IF(AC$7="Long",IF(AC$6="Put",MAX(AC$4-$A67,0),MAX($A67-AC$4,0))*AC$5,IF(AC$6="Put",MIN($A67-AC$4,0),MIN(AC$4-$A67,0))*AC$5)</f>
        <v>0</v>
      </c>
      <c r="AD67" s="42" t="n">
        <f aca="false">IF(AD$7="Long",IF(AD$6="Put",MAX(AD$4-$A67,0),MAX($A67-AD$4,0))*AD$5,IF(AD$6="Put",MIN($A67-AD$4,0),MIN(AD$4-$A67,0))*AD$5)</f>
        <v>0</v>
      </c>
      <c r="AE67" s="42" t="n">
        <f aca="false">IF(AE$7="Long",IF(AE$6="Put",MAX(AE$4-$A67,0),MAX($A67-AE$4,0))*AE$5,IF(AE$6="Put",MIN($A67-AE$4,0),MIN(AE$4-$A67,0))*AE$5)</f>
        <v>0</v>
      </c>
      <c r="AF67" s="42" t="n">
        <f aca="false">IF(AF$7="Long",IF(AF$6="Put",MAX(AF$4-$A67,0),MAX($A67-AF$4,0))*AF$5,IF(AF$6="Put",MIN($A67-AF$4,0),MIN(AF$4-$A67,0))*AF$5)</f>
        <v>0</v>
      </c>
      <c r="AG67" s="42" t="n">
        <f aca="false">IF(AG$7="Long",IF(AG$6="Put",MAX(AG$4-$A67,0),MAX($A67-AG$4,0))*AG$5,IF(AG$6="Put",MIN($A67-AG$4,0),MIN(AG$4-$A67,0))*AG$5)</f>
        <v>-0.011</v>
      </c>
      <c r="AH67" s="42" t="n">
        <f aca="false">IF(AH$7="Long",IF(AH$6="Put",MAX(AH$4-$A67,0),MAX($A67-AH$4,0))*AH$5,IF(AH$6="Put",MIN($A67-AH$4,0),MIN(AH$4-$A67,0))*AH$5)</f>
        <v>-0.000999999999999997</v>
      </c>
      <c r="AI67" s="42" t="n">
        <f aca="false">IF(AI$7="Long",IF(AI$6="Put",MAX(AI$4-$A67,0),MAX($A67-AI$4,0))*AI$5,IF(AI$6="Put",MIN($A67-AI$4,0),MIN(AI$4-$A67,0))*AI$5)</f>
        <v>0</v>
      </c>
      <c r="AJ67" s="42" t="n">
        <f aca="false">IF(AJ$7="Long",IF(AJ$6="Put",MAX(AJ$4-$A67,0),MAX($A67-AJ$4,0))*AJ$5,IF(AJ$6="Put",MIN($A67-AJ$4,0),MIN(AJ$4-$A67,0))*AJ$5)</f>
        <v>0</v>
      </c>
      <c r="AK67" s="42" t="n">
        <f aca="false">IF(AK$7="Long",IF(AK$6="Put",MAX(AK$4-$A67,0),MAX($A67-AK$4,0))*AK$5,IF(AK$6="Put",MIN($A67-AK$4,0),MIN(AK$4-$A67,0))*AK$5)</f>
        <v>0</v>
      </c>
    </row>
    <row r="68" customFormat="false" ht="12.75" hidden="false" customHeight="false" outlineLevel="0" collapsed="false">
      <c r="A68" s="43" t="n">
        <v>4.6</v>
      </c>
      <c r="B68" s="44" t="n">
        <f aca="false">-A68*0.04</f>
        <v>-0.184</v>
      </c>
      <c r="C68" s="38" t="n">
        <f aca="false">+A68+B68</f>
        <v>4.416</v>
      </c>
      <c r="D68" s="39"/>
      <c r="E68" s="40" t="n">
        <f aca="false">+E67</f>
        <v>5</v>
      </c>
      <c r="F68" s="38" t="n">
        <f aca="false">+B68+E68</f>
        <v>4.816</v>
      </c>
      <c r="G68" s="38"/>
      <c r="H68" s="38" t="n">
        <f aca="false">+F68-C68</f>
        <v>0.4</v>
      </c>
      <c r="J68" s="45" t="n">
        <f aca="false">SUM(M68:X68,Z68:AK68)</f>
        <v>-0.184</v>
      </c>
      <c r="M68" s="42" t="n">
        <f aca="false">IF(M$7="Long",IF(M$6="Call",IF($A68&gt;M$4,1,0),IF(M$4&gt;$A68,1,0))*M$5,IF(M$6="Call",IF(M$4&lt;=$A68,-1,0),IF($A68&lt;=M$4,-1,0))*M$5)</f>
        <v>0</v>
      </c>
      <c r="N68" s="42" t="n">
        <f aca="false">IF(N$7="Long",IF(N$6="Call",IF($A68&gt;N$4,1,0),IF(N$4&gt;$A68,1,0))*N$5,IF(N$6="Call",IF(N$4&lt;=$A68,-1,0),IF($A68&lt;=N$4,-1,0))*N$5)</f>
        <v>0</v>
      </c>
      <c r="O68" s="42" t="n">
        <f aca="false">IF(O$7="Long",IF(O$6="Call",IF($A68&gt;O$4,1,0),IF(O$4&gt;$A68,1,0))*O$5,IF(O$6="Call",IF(O$4&lt;=$A68,-1,0),IF($A68&lt;=O$4,-1,0))*O$5)</f>
        <v>0</v>
      </c>
      <c r="P68" s="42" t="n">
        <f aca="false">IF(P$7="Long",IF(P$6="Call",IF($A68&gt;P$4,1,0),IF(P$4&gt;$A68,1,0))*P$5,IF(P$6="Call",IF(P$4&lt;=$A68,-1,0),IF($A68&lt;=P$4,-1,0))*P$5)</f>
        <v>0</v>
      </c>
      <c r="Q68" s="42" t="n">
        <f aca="false">IF(Q$7="Long",IF(Q$6="Call",IF($A68&gt;Q$4,1,0),IF(Q$4&gt;$A68,1,0))*Q$5,IF(Q$6="Call",IF(Q$4&lt;=$A68,-1,0),IF($A68&lt;=Q$4,-1,0))*Q$5)</f>
        <v>0</v>
      </c>
      <c r="R68" s="42" t="n">
        <f aca="false">IF(R$7="Long",IF(R$6="Call",IF($A68&gt;R$4,1,0),IF(R$4&gt;$A68,1,0))*R$5,IF(R$6="Call",IF(R$4&lt;=$A68,-1,0),IF($A68&lt;=R$4,-1,0))*R$5)</f>
        <v>0</v>
      </c>
      <c r="S68" s="42" t="n">
        <f aca="false">IF(S$7="Long",IF(S$6="Call",IF($A68&gt;S$4,1,0),IF(S$4&gt;$A68,1,0))*S$5,IF(S$6="Call",IF(S$4&lt;=$A68,-1,0),IF($A68&lt;=S$4,-1,0))*S$5)</f>
        <v>0</v>
      </c>
      <c r="T68" s="42" t="n">
        <f aca="false">IF(T$7="Long",IF(T$6="Call",IF($A68&gt;T$4,1,0),IF(T$4&gt;$A68,1,0))*T$5,IF(T$6="Call",IF(T$4&lt;=$A68,-1,0),IF($A68&lt;=T$4,-1,0))*T$5)</f>
        <v>-0.08</v>
      </c>
      <c r="U68" s="42" t="n">
        <f aca="false">IF(U$7="Long",IF(U$6="Call",IF($A68&gt;U$4,1,0),IF(U$4&gt;$A68,1,0))*U$5,IF(U$6="Call",IF(U$4&lt;=$A68,-1,0),IF($A68&lt;=U$4,-1,0))*U$5)</f>
        <v>-0.09</v>
      </c>
      <c r="V68" s="42" t="n">
        <f aca="false">IF(V$7="Long",IF(V$6="Call",IF($A68&gt;V$4,1,0),IF(V$4&gt;$A68,1,0))*V$5,IF(V$6="Call",IF(V$4&lt;=$A68,-1,0),IF($A68&lt;=V$4,-1,0))*V$5)</f>
        <v>0</v>
      </c>
      <c r="W68" s="42" t="n">
        <f aca="false">IF(W$7="Long",IF(W$6="Call",IF($A68&gt;W$4,1,0),IF(W$4&gt;$A68,1,0))*W$5,IF(W$6="Call",IF(W$4&lt;=$A68,-1,0),IF($A68&lt;=W$4,-1,0))*W$5)</f>
        <v>0</v>
      </c>
      <c r="X68" s="42" t="n">
        <f aca="false">IF(X$7="Long",IF(X$6="Call",IF($A68&gt;X$4,1,0),IF(X$4&gt;$A68,1,0))*X$5,IF(X$6="Call",IF(X$4&lt;=$A68,-1,0),IF($A68&lt;=X$4,-1,0))*X$5)</f>
        <v>0</v>
      </c>
      <c r="Z68" s="42" t="n">
        <f aca="false">IF(Z$7="Long",IF(Z$6="Put",MAX(Z$4-$A68,0),MAX($A68-Z$4,0))*Z$5,IF(Z$6="Put",MIN($A68-Z$4,0),MIN(Z$4-$A68,0))*Z$5)</f>
        <v>0</v>
      </c>
      <c r="AA68" s="42" t="n">
        <f aca="false">IF(AA$7="Long",IF(AA$6="Put",MAX(AA$4-$A68,0),MAX($A68-AA$4,0))*AA$5,IF(AA$6="Put",MIN($A68-AA$4,0),MIN(AA$4-$A68,0))*AA$5)</f>
        <v>0</v>
      </c>
      <c r="AB68" s="42" t="n">
        <f aca="false">IF(AB$7="Long",IF(AB$6="Put",MAX(AB$4-$A68,0),MAX($A68-AB$4,0))*AB$5,IF(AB$6="Put",MIN($A68-AB$4,0),MIN(AB$4-$A68,0))*AB$5)</f>
        <v>0</v>
      </c>
      <c r="AC68" s="42" t="n">
        <f aca="false">IF(AC$7="Long",IF(AC$6="Put",MAX(AC$4-$A68,0),MAX($A68-AC$4,0))*AC$5,IF(AC$6="Put",MIN($A68-AC$4,0),MIN(AC$4-$A68,0))*AC$5)</f>
        <v>0</v>
      </c>
      <c r="AD68" s="42" t="n">
        <f aca="false">IF(AD$7="Long",IF(AD$6="Put",MAX(AD$4-$A68,0),MAX($A68-AD$4,0))*AD$5,IF(AD$6="Put",MIN($A68-AD$4,0),MIN(AD$4-$A68,0))*AD$5)</f>
        <v>0</v>
      </c>
      <c r="AE68" s="42" t="n">
        <f aca="false">IF(AE$7="Long",IF(AE$6="Put",MAX(AE$4-$A68,0),MAX($A68-AE$4,0))*AE$5,IF(AE$6="Put",MIN($A68-AE$4,0),MIN(AE$4-$A68,0))*AE$5)</f>
        <v>0</v>
      </c>
      <c r="AF68" s="42" t="n">
        <f aca="false">IF(AF$7="Long",IF(AF$6="Put",MAX(AF$4-$A68,0),MAX($A68-AF$4,0))*AF$5,IF(AF$6="Put",MIN($A68-AF$4,0),MIN(AF$4-$A68,0))*AF$5)</f>
        <v>0</v>
      </c>
      <c r="AG68" s="42" t="n">
        <f aca="false">IF(AG$7="Long",IF(AG$6="Put",MAX(AG$4-$A68,0),MAX($A68-AG$4,0))*AG$5,IF(AG$6="Put",MIN($A68-AG$4,0),MIN(AG$4-$A68,0))*AG$5)</f>
        <v>-0.012</v>
      </c>
      <c r="AH68" s="42" t="n">
        <f aca="false">IF(AH$7="Long",IF(AH$6="Put",MAX(AH$4-$A68,0),MAX($A68-AH$4,0))*AH$5,IF(AH$6="Put",MIN($A68-AH$4,0),MIN(AH$4-$A68,0))*AH$5)</f>
        <v>-0.00199999999999999</v>
      </c>
      <c r="AI68" s="42" t="n">
        <f aca="false">IF(AI$7="Long",IF(AI$6="Put",MAX(AI$4-$A68,0),MAX($A68-AI$4,0))*AI$5,IF(AI$6="Put",MIN($A68-AI$4,0),MIN(AI$4-$A68,0))*AI$5)</f>
        <v>0</v>
      </c>
      <c r="AJ68" s="42" t="n">
        <f aca="false">IF(AJ$7="Long",IF(AJ$6="Put",MAX(AJ$4-$A68,0),MAX($A68-AJ$4,0))*AJ$5,IF(AJ$6="Put",MIN($A68-AJ$4,0),MIN(AJ$4-$A68,0))*AJ$5)</f>
        <v>0</v>
      </c>
      <c r="AK68" s="42" t="n">
        <f aca="false">IF(AK$7="Long",IF(AK$6="Put",MAX(AK$4-$A68,0),MAX($A68-AK$4,0))*AK$5,IF(AK$6="Put",MIN($A68-AK$4,0),MIN(AK$4-$A68,0))*AK$5)</f>
        <v>0</v>
      </c>
    </row>
    <row r="69" customFormat="false" ht="12.75" hidden="false" customHeight="false" outlineLevel="0" collapsed="false">
      <c r="A69" s="43" t="n">
        <v>4.65</v>
      </c>
      <c r="B69" s="44" t="n">
        <f aca="false">-A69*0.04</f>
        <v>-0.186</v>
      </c>
      <c r="C69" s="38" t="n">
        <f aca="false">+A69+B69</f>
        <v>4.464</v>
      </c>
      <c r="D69" s="39"/>
      <c r="E69" s="40" t="n">
        <f aca="false">+E68</f>
        <v>5</v>
      </c>
      <c r="F69" s="38" t="n">
        <f aca="false">+B69+E69</f>
        <v>4.814</v>
      </c>
      <c r="G69" s="38"/>
      <c r="H69" s="38" t="n">
        <f aca="false">+F69-C69</f>
        <v>0.35</v>
      </c>
      <c r="J69" s="45" t="n">
        <f aca="false">SUM(M69:X69,Z69:AK69)</f>
        <v>-0.186</v>
      </c>
      <c r="M69" s="42" t="n">
        <f aca="false">IF(M$7="Long",IF(M$6="Call",IF($A69&gt;M$4,1,0),IF(M$4&gt;$A69,1,0))*M$5,IF(M$6="Call",IF(M$4&lt;=$A69,-1,0),IF($A69&lt;=M$4,-1,0))*M$5)</f>
        <v>0</v>
      </c>
      <c r="N69" s="42" t="n">
        <f aca="false">IF(N$7="Long",IF(N$6="Call",IF($A69&gt;N$4,1,0),IF(N$4&gt;$A69,1,0))*N$5,IF(N$6="Call",IF(N$4&lt;=$A69,-1,0),IF($A69&lt;=N$4,-1,0))*N$5)</f>
        <v>0</v>
      </c>
      <c r="O69" s="42" t="n">
        <f aca="false">IF(O$7="Long",IF(O$6="Call",IF($A69&gt;O$4,1,0),IF(O$4&gt;$A69,1,0))*O$5,IF(O$6="Call",IF(O$4&lt;=$A69,-1,0),IF($A69&lt;=O$4,-1,0))*O$5)</f>
        <v>0</v>
      </c>
      <c r="P69" s="42" t="n">
        <f aca="false">IF(P$7="Long",IF(P$6="Call",IF($A69&gt;P$4,1,0),IF(P$4&gt;$A69,1,0))*P$5,IF(P$6="Call",IF(P$4&lt;=$A69,-1,0),IF($A69&lt;=P$4,-1,0))*P$5)</f>
        <v>0</v>
      </c>
      <c r="Q69" s="42" t="n">
        <f aca="false">IF(Q$7="Long",IF(Q$6="Call",IF($A69&gt;Q$4,1,0),IF(Q$4&gt;$A69,1,0))*Q$5,IF(Q$6="Call",IF(Q$4&lt;=$A69,-1,0),IF($A69&lt;=Q$4,-1,0))*Q$5)</f>
        <v>0</v>
      </c>
      <c r="R69" s="42" t="n">
        <f aca="false">IF(R$7="Long",IF(R$6="Call",IF($A69&gt;R$4,1,0),IF(R$4&gt;$A69,1,0))*R$5,IF(R$6="Call",IF(R$4&lt;=$A69,-1,0),IF($A69&lt;=R$4,-1,0))*R$5)</f>
        <v>0</v>
      </c>
      <c r="S69" s="42" t="n">
        <f aca="false">IF(S$7="Long",IF(S$6="Call",IF($A69&gt;S$4,1,0),IF(S$4&gt;$A69,1,0))*S$5,IF(S$6="Call",IF(S$4&lt;=$A69,-1,0),IF($A69&lt;=S$4,-1,0))*S$5)</f>
        <v>0</v>
      </c>
      <c r="T69" s="42" t="n">
        <f aca="false">IF(T$7="Long",IF(T$6="Call",IF($A69&gt;T$4,1,0),IF(T$4&gt;$A69,1,0))*T$5,IF(T$6="Call",IF(T$4&lt;=$A69,-1,0),IF($A69&lt;=T$4,-1,0))*T$5)</f>
        <v>-0.08</v>
      </c>
      <c r="U69" s="42" t="n">
        <f aca="false">IF(U$7="Long",IF(U$6="Call",IF($A69&gt;U$4,1,0),IF(U$4&gt;$A69,1,0))*U$5,IF(U$6="Call",IF(U$4&lt;=$A69,-1,0),IF($A69&lt;=U$4,-1,0))*U$5)</f>
        <v>-0.09</v>
      </c>
      <c r="V69" s="42" t="n">
        <f aca="false">IF(V$7="Long",IF(V$6="Call",IF($A69&gt;V$4,1,0),IF(V$4&gt;$A69,1,0))*V$5,IF(V$6="Call",IF(V$4&lt;=$A69,-1,0),IF($A69&lt;=V$4,-1,0))*V$5)</f>
        <v>0</v>
      </c>
      <c r="W69" s="42" t="n">
        <f aca="false">IF(W$7="Long",IF(W$6="Call",IF($A69&gt;W$4,1,0),IF(W$4&gt;$A69,1,0))*W$5,IF(W$6="Call",IF(W$4&lt;=$A69,-1,0),IF($A69&lt;=W$4,-1,0))*W$5)</f>
        <v>0</v>
      </c>
      <c r="X69" s="42" t="n">
        <f aca="false">IF(X$7="Long",IF(X$6="Call",IF($A69&gt;X$4,1,0),IF(X$4&gt;$A69,1,0))*X$5,IF(X$6="Call",IF(X$4&lt;=$A69,-1,0),IF($A69&lt;=X$4,-1,0))*X$5)</f>
        <v>0</v>
      </c>
      <c r="Z69" s="42" t="n">
        <f aca="false">IF(Z$7="Long",IF(Z$6="Put",MAX(Z$4-$A69,0),MAX($A69-Z$4,0))*Z$5,IF(Z$6="Put",MIN($A69-Z$4,0),MIN(Z$4-$A69,0))*Z$5)</f>
        <v>0</v>
      </c>
      <c r="AA69" s="42" t="n">
        <f aca="false">IF(AA$7="Long",IF(AA$6="Put",MAX(AA$4-$A69,0),MAX($A69-AA$4,0))*AA$5,IF(AA$6="Put",MIN($A69-AA$4,0),MIN(AA$4-$A69,0))*AA$5)</f>
        <v>0</v>
      </c>
      <c r="AB69" s="42" t="n">
        <f aca="false">IF(AB$7="Long",IF(AB$6="Put",MAX(AB$4-$A69,0),MAX($A69-AB$4,0))*AB$5,IF(AB$6="Put",MIN($A69-AB$4,0),MIN(AB$4-$A69,0))*AB$5)</f>
        <v>0</v>
      </c>
      <c r="AC69" s="42" t="n">
        <f aca="false">IF(AC$7="Long",IF(AC$6="Put",MAX(AC$4-$A69,0),MAX($A69-AC$4,0))*AC$5,IF(AC$6="Put",MIN($A69-AC$4,0),MIN(AC$4-$A69,0))*AC$5)</f>
        <v>0</v>
      </c>
      <c r="AD69" s="42" t="n">
        <f aca="false">IF(AD$7="Long",IF(AD$6="Put",MAX(AD$4-$A69,0),MAX($A69-AD$4,0))*AD$5,IF(AD$6="Put",MIN($A69-AD$4,0),MIN(AD$4-$A69,0))*AD$5)</f>
        <v>0</v>
      </c>
      <c r="AE69" s="42" t="n">
        <f aca="false">IF(AE$7="Long",IF(AE$6="Put",MAX(AE$4-$A69,0),MAX($A69-AE$4,0))*AE$5,IF(AE$6="Put",MIN($A69-AE$4,0),MIN(AE$4-$A69,0))*AE$5)</f>
        <v>0</v>
      </c>
      <c r="AF69" s="42" t="n">
        <f aca="false">IF(AF$7="Long",IF(AF$6="Put",MAX(AF$4-$A69,0),MAX($A69-AF$4,0))*AF$5,IF(AF$6="Put",MIN($A69-AF$4,0),MIN(AF$4-$A69,0))*AF$5)</f>
        <v>0</v>
      </c>
      <c r="AG69" s="42" t="n">
        <f aca="false">IF(AG$7="Long",IF(AG$6="Put",MAX(AG$4-$A69,0),MAX($A69-AG$4,0))*AG$5,IF(AG$6="Put",MIN($A69-AG$4,0),MIN(AG$4-$A69,0))*AG$5)</f>
        <v>-0.013</v>
      </c>
      <c r="AH69" s="42" t="n">
        <f aca="false">IF(AH$7="Long",IF(AH$6="Put",MAX(AH$4-$A69,0),MAX($A69-AH$4,0))*AH$5,IF(AH$6="Put",MIN($A69-AH$4,0),MIN(AH$4-$A69,0))*AH$5)</f>
        <v>-0.00300000000000001</v>
      </c>
      <c r="AI69" s="42" t="n">
        <f aca="false">IF(AI$7="Long",IF(AI$6="Put",MAX(AI$4-$A69,0),MAX($A69-AI$4,0))*AI$5,IF(AI$6="Put",MIN($A69-AI$4,0),MIN(AI$4-$A69,0))*AI$5)</f>
        <v>0</v>
      </c>
      <c r="AJ69" s="42" t="n">
        <f aca="false">IF(AJ$7="Long",IF(AJ$6="Put",MAX(AJ$4-$A69,0),MAX($A69-AJ$4,0))*AJ$5,IF(AJ$6="Put",MIN($A69-AJ$4,0),MIN(AJ$4-$A69,0))*AJ$5)</f>
        <v>0</v>
      </c>
      <c r="AK69" s="42" t="n">
        <f aca="false">IF(AK$7="Long",IF(AK$6="Put",MAX(AK$4-$A69,0),MAX($A69-AK$4,0))*AK$5,IF(AK$6="Put",MIN($A69-AK$4,0),MIN(AK$4-$A69,0))*AK$5)</f>
        <v>0</v>
      </c>
    </row>
    <row r="70" customFormat="false" ht="12.75" hidden="false" customHeight="false" outlineLevel="0" collapsed="false">
      <c r="A70" s="43" t="n">
        <v>4.7</v>
      </c>
      <c r="B70" s="44" t="n">
        <f aca="false">-A70*0.04</f>
        <v>-0.188</v>
      </c>
      <c r="C70" s="38" t="n">
        <f aca="false">+A70+B70</f>
        <v>4.512</v>
      </c>
      <c r="D70" s="39"/>
      <c r="E70" s="40" t="n">
        <f aca="false">+E69</f>
        <v>5</v>
      </c>
      <c r="F70" s="38" t="n">
        <f aca="false">+B70+E70</f>
        <v>4.812</v>
      </c>
      <c r="G70" s="38"/>
      <c r="H70" s="38" t="n">
        <f aca="false">+F70-C70</f>
        <v>0.3</v>
      </c>
      <c r="J70" s="45" t="n">
        <f aca="false">SUM(M70:X70,Z70:AK70)</f>
        <v>-0.188</v>
      </c>
      <c r="M70" s="42" t="n">
        <f aca="false">IF(M$7="Long",IF(M$6="Call",IF($A70&gt;M$4,1,0),IF(M$4&gt;$A70,1,0))*M$5,IF(M$6="Call",IF(M$4&lt;=$A70,-1,0),IF($A70&lt;=M$4,-1,0))*M$5)</f>
        <v>0</v>
      </c>
      <c r="N70" s="42" t="n">
        <f aca="false">IF(N$7="Long",IF(N$6="Call",IF($A70&gt;N$4,1,0),IF(N$4&gt;$A70,1,0))*N$5,IF(N$6="Call",IF(N$4&lt;=$A70,-1,0),IF($A70&lt;=N$4,-1,0))*N$5)</f>
        <v>0</v>
      </c>
      <c r="O70" s="42" t="n">
        <f aca="false">IF(O$7="Long",IF(O$6="Call",IF($A70&gt;O$4,1,0),IF(O$4&gt;$A70,1,0))*O$5,IF(O$6="Call",IF(O$4&lt;=$A70,-1,0),IF($A70&lt;=O$4,-1,0))*O$5)</f>
        <v>0</v>
      </c>
      <c r="P70" s="42" t="n">
        <f aca="false">IF(P$7="Long",IF(P$6="Call",IF($A70&gt;P$4,1,0),IF(P$4&gt;$A70,1,0))*P$5,IF(P$6="Call",IF(P$4&lt;=$A70,-1,0),IF($A70&lt;=P$4,-1,0))*P$5)</f>
        <v>0</v>
      </c>
      <c r="Q70" s="42" t="n">
        <f aca="false">IF(Q$7="Long",IF(Q$6="Call",IF($A70&gt;Q$4,1,0),IF(Q$4&gt;$A70,1,0))*Q$5,IF(Q$6="Call",IF(Q$4&lt;=$A70,-1,0),IF($A70&lt;=Q$4,-1,0))*Q$5)</f>
        <v>0</v>
      </c>
      <c r="R70" s="42" t="n">
        <f aca="false">IF(R$7="Long",IF(R$6="Call",IF($A70&gt;R$4,1,0),IF(R$4&gt;$A70,1,0))*R$5,IF(R$6="Call",IF(R$4&lt;=$A70,-1,0),IF($A70&lt;=R$4,-1,0))*R$5)</f>
        <v>0</v>
      </c>
      <c r="S70" s="42" t="n">
        <f aca="false">IF(S$7="Long",IF(S$6="Call",IF($A70&gt;S$4,1,0),IF(S$4&gt;$A70,1,0))*S$5,IF(S$6="Call",IF(S$4&lt;=$A70,-1,0),IF($A70&lt;=S$4,-1,0))*S$5)</f>
        <v>0</v>
      </c>
      <c r="T70" s="42" t="n">
        <f aca="false">IF(T$7="Long",IF(T$6="Call",IF($A70&gt;T$4,1,0),IF(T$4&gt;$A70,1,0))*T$5,IF(T$6="Call",IF(T$4&lt;=$A70,-1,0),IF($A70&lt;=T$4,-1,0))*T$5)</f>
        <v>-0.08</v>
      </c>
      <c r="U70" s="42" t="n">
        <f aca="false">IF(U$7="Long",IF(U$6="Call",IF($A70&gt;U$4,1,0),IF(U$4&gt;$A70,1,0))*U$5,IF(U$6="Call",IF(U$4&lt;=$A70,-1,0),IF($A70&lt;=U$4,-1,0))*U$5)</f>
        <v>-0.09</v>
      </c>
      <c r="V70" s="42" t="n">
        <f aca="false">IF(V$7="Long",IF(V$6="Call",IF($A70&gt;V$4,1,0),IF(V$4&gt;$A70,1,0))*V$5,IF(V$6="Call",IF(V$4&lt;=$A70,-1,0),IF($A70&lt;=V$4,-1,0))*V$5)</f>
        <v>0</v>
      </c>
      <c r="W70" s="42" t="n">
        <f aca="false">IF(W$7="Long",IF(W$6="Call",IF($A70&gt;W$4,1,0),IF(W$4&gt;$A70,1,0))*W$5,IF(W$6="Call",IF(W$4&lt;=$A70,-1,0),IF($A70&lt;=W$4,-1,0))*W$5)</f>
        <v>0</v>
      </c>
      <c r="X70" s="42" t="n">
        <f aca="false">IF(X$7="Long",IF(X$6="Call",IF($A70&gt;X$4,1,0),IF(X$4&gt;$A70,1,0))*X$5,IF(X$6="Call",IF(X$4&lt;=$A70,-1,0),IF($A70&lt;=X$4,-1,0))*X$5)</f>
        <v>0</v>
      </c>
      <c r="Z70" s="42" t="n">
        <f aca="false">IF(Z$7="Long",IF(Z$6="Put",MAX(Z$4-$A70,0),MAX($A70-Z$4,0))*Z$5,IF(Z$6="Put",MIN($A70-Z$4,0),MIN(Z$4-$A70,0))*Z$5)</f>
        <v>0</v>
      </c>
      <c r="AA70" s="42" t="n">
        <f aca="false">IF(AA$7="Long",IF(AA$6="Put",MAX(AA$4-$A70,0),MAX($A70-AA$4,0))*AA$5,IF(AA$6="Put",MIN($A70-AA$4,0),MIN(AA$4-$A70,0))*AA$5)</f>
        <v>0</v>
      </c>
      <c r="AB70" s="42" t="n">
        <f aca="false">IF(AB$7="Long",IF(AB$6="Put",MAX(AB$4-$A70,0),MAX($A70-AB$4,0))*AB$5,IF(AB$6="Put",MIN($A70-AB$4,0),MIN(AB$4-$A70,0))*AB$5)</f>
        <v>0</v>
      </c>
      <c r="AC70" s="42" t="n">
        <f aca="false">IF(AC$7="Long",IF(AC$6="Put",MAX(AC$4-$A70,0),MAX($A70-AC$4,0))*AC$5,IF(AC$6="Put",MIN($A70-AC$4,0),MIN(AC$4-$A70,0))*AC$5)</f>
        <v>0</v>
      </c>
      <c r="AD70" s="42" t="n">
        <f aca="false">IF(AD$7="Long",IF(AD$6="Put",MAX(AD$4-$A70,0),MAX($A70-AD$4,0))*AD$5,IF(AD$6="Put",MIN($A70-AD$4,0),MIN(AD$4-$A70,0))*AD$5)</f>
        <v>0</v>
      </c>
      <c r="AE70" s="42" t="n">
        <f aca="false">IF(AE$7="Long",IF(AE$6="Put",MAX(AE$4-$A70,0),MAX($A70-AE$4,0))*AE$5,IF(AE$6="Put",MIN($A70-AE$4,0),MIN(AE$4-$A70,0))*AE$5)</f>
        <v>0</v>
      </c>
      <c r="AF70" s="42" t="n">
        <f aca="false">IF(AF$7="Long",IF(AF$6="Put",MAX(AF$4-$A70,0),MAX($A70-AF$4,0))*AF$5,IF(AF$6="Put",MIN($A70-AF$4,0),MIN(AF$4-$A70,0))*AF$5)</f>
        <v>0</v>
      </c>
      <c r="AG70" s="42" t="n">
        <f aca="false">IF(AG$7="Long",IF(AG$6="Put",MAX(AG$4-$A70,0),MAX($A70-AG$4,0))*AG$5,IF(AG$6="Put",MIN($A70-AG$4,0),MIN(AG$4-$A70,0))*AG$5)</f>
        <v>-0.014</v>
      </c>
      <c r="AH70" s="42" t="n">
        <f aca="false">IF(AH$7="Long",IF(AH$6="Put",MAX(AH$4-$A70,0),MAX($A70-AH$4,0))*AH$5,IF(AH$6="Put",MIN($A70-AH$4,0),MIN(AH$4-$A70,0))*AH$5)</f>
        <v>-0.004</v>
      </c>
      <c r="AI70" s="42" t="n">
        <f aca="false">IF(AI$7="Long",IF(AI$6="Put",MAX(AI$4-$A70,0),MAX($A70-AI$4,0))*AI$5,IF(AI$6="Put",MIN($A70-AI$4,0),MIN(AI$4-$A70,0))*AI$5)</f>
        <v>0</v>
      </c>
      <c r="AJ70" s="42" t="n">
        <f aca="false">IF(AJ$7="Long",IF(AJ$6="Put",MAX(AJ$4-$A70,0),MAX($A70-AJ$4,0))*AJ$5,IF(AJ$6="Put",MIN($A70-AJ$4,0),MIN(AJ$4-$A70,0))*AJ$5)</f>
        <v>0</v>
      </c>
      <c r="AK70" s="42" t="n">
        <f aca="false">IF(AK$7="Long",IF(AK$6="Put",MAX(AK$4-$A70,0),MAX($A70-AK$4,0))*AK$5,IF(AK$6="Put",MIN($A70-AK$4,0),MIN(AK$4-$A70,0))*AK$5)</f>
        <v>0</v>
      </c>
    </row>
    <row r="71" customFormat="false" ht="12.75" hidden="false" customHeight="false" outlineLevel="0" collapsed="false">
      <c r="A71" s="43" t="n">
        <v>4.75</v>
      </c>
      <c r="B71" s="44" t="n">
        <f aca="false">-A71*0.04</f>
        <v>-0.19</v>
      </c>
      <c r="C71" s="38" t="n">
        <f aca="false">+A71+B71</f>
        <v>4.56</v>
      </c>
      <c r="D71" s="39"/>
      <c r="E71" s="40" t="n">
        <f aca="false">+E70</f>
        <v>5</v>
      </c>
      <c r="F71" s="38" t="n">
        <f aca="false">+B71+E71</f>
        <v>4.81</v>
      </c>
      <c r="G71" s="38"/>
      <c r="H71" s="38" t="n">
        <f aca="false">+F71-C71</f>
        <v>0.25</v>
      </c>
      <c r="J71" s="45" t="n">
        <f aca="false">SUM(M71:X71,Z71:AK71)</f>
        <v>-0.19</v>
      </c>
      <c r="M71" s="42" t="n">
        <f aca="false">IF(M$7="Long",IF(M$6="Call",IF($A71&gt;M$4,1,0),IF(M$4&gt;$A71,1,0))*M$5,IF(M$6="Call",IF(M$4&lt;=$A71,-1,0),IF($A71&lt;=M$4,-1,0))*M$5)</f>
        <v>0</v>
      </c>
      <c r="N71" s="42" t="n">
        <f aca="false">IF(N$7="Long",IF(N$6="Call",IF($A71&gt;N$4,1,0),IF(N$4&gt;$A71,1,0))*N$5,IF(N$6="Call",IF(N$4&lt;=$A71,-1,0),IF($A71&lt;=N$4,-1,0))*N$5)</f>
        <v>0</v>
      </c>
      <c r="O71" s="42" t="n">
        <f aca="false">IF(O$7="Long",IF(O$6="Call",IF($A71&gt;O$4,1,0),IF(O$4&gt;$A71,1,0))*O$5,IF(O$6="Call",IF(O$4&lt;=$A71,-1,0),IF($A71&lt;=O$4,-1,0))*O$5)</f>
        <v>0</v>
      </c>
      <c r="P71" s="42" t="n">
        <f aca="false">IF(P$7="Long",IF(P$6="Call",IF($A71&gt;P$4,1,0),IF(P$4&gt;$A71,1,0))*P$5,IF(P$6="Call",IF(P$4&lt;=$A71,-1,0),IF($A71&lt;=P$4,-1,0))*P$5)</f>
        <v>0</v>
      </c>
      <c r="Q71" s="42" t="n">
        <f aca="false">IF(Q$7="Long",IF(Q$6="Call",IF($A71&gt;Q$4,1,0),IF(Q$4&gt;$A71,1,0))*Q$5,IF(Q$6="Call",IF(Q$4&lt;=$A71,-1,0),IF($A71&lt;=Q$4,-1,0))*Q$5)</f>
        <v>0</v>
      </c>
      <c r="R71" s="42" t="n">
        <f aca="false">IF(R$7="Long",IF(R$6="Call",IF($A71&gt;R$4,1,0),IF(R$4&gt;$A71,1,0))*R$5,IF(R$6="Call",IF(R$4&lt;=$A71,-1,0),IF($A71&lt;=R$4,-1,0))*R$5)</f>
        <v>0</v>
      </c>
      <c r="S71" s="42" t="n">
        <f aca="false">IF(S$7="Long",IF(S$6="Call",IF($A71&gt;S$4,1,0),IF(S$4&gt;$A71,1,0))*S$5,IF(S$6="Call",IF(S$4&lt;=$A71,-1,0),IF($A71&lt;=S$4,-1,0))*S$5)</f>
        <v>0</v>
      </c>
      <c r="T71" s="42" t="n">
        <f aca="false">IF(T$7="Long",IF(T$6="Call",IF($A71&gt;T$4,1,0),IF(T$4&gt;$A71,1,0))*T$5,IF(T$6="Call",IF(T$4&lt;=$A71,-1,0),IF($A71&lt;=T$4,-1,0))*T$5)</f>
        <v>-0.08</v>
      </c>
      <c r="U71" s="42" t="n">
        <f aca="false">IF(U$7="Long",IF(U$6="Call",IF($A71&gt;U$4,1,0),IF(U$4&gt;$A71,1,0))*U$5,IF(U$6="Call",IF(U$4&lt;=$A71,-1,0),IF($A71&lt;=U$4,-1,0))*U$5)</f>
        <v>-0.09</v>
      </c>
      <c r="V71" s="42" t="n">
        <f aca="false">IF(V$7="Long",IF(V$6="Call",IF($A71&gt;V$4,1,0),IF(V$4&gt;$A71,1,0))*V$5,IF(V$6="Call",IF(V$4&lt;=$A71,-1,0),IF($A71&lt;=V$4,-1,0))*V$5)</f>
        <v>0</v>
      </c>
      <c r="W71" s="42" t="n">
        <f aca="false">IF(W$7="Long",IF(W$6="Call",IF($A71&gt;W$4,1,0),IF(W$4&gt;$A71,1,0))*W$5,IF(W$6="Call",IF(W$4&lt;=$A71,-1,0),IF($A71&lt;=W$4,-1,0))*W$5)</f>
        <v>0</v>
      </c>
      <c r="X71" s="42" t="n">
        <f aca="false">IF(X$7="Long",IF(X$6="Call",IF($A71&gt;X$4,1,0),IF(X$4&gt;$A71,1,0))*X$5,IF(X$6="Call",IF(X$4&lt;=$A71,-1,0),IF($A71&lt;=X$4,-1,0))*X$5)</f>
        <v>0</v>
      </c>
      <c r="Z71" s="42" t="n">
        <f aca="false">IF(Z$7="Long",IF(Z$6="Put",MAX(Z$4-$A71,0),MAX($A71-Z$4,0))*Z$5,IF(Z$6="Put",MIN($A71-Z$4,0),MIN(Z$4-$A71,0))*Z$5)</f>
        <v>0</v>
      </c>
      <c r="AA71" s="42" t="n">
        <f aca="false">IF(AA$7="Long",IF(AA$6="Put",MAX(AA$4-$A71,0),MAX($A71-AA$4,0))*AA$5,IF(AA$6="Put",MIN($A71-AA$4,0),MIN(AA$4-$A71,0))*AA$5)</f>
        <v>0</v>
      </c>
      <c r="AB71" s="42" t="n">
        <f aca="false">IF(AB$7="Long",IF(AB$6="Put",MAX(AB$4-$A71,0),MAX($A71-AB$4,0))*AB$5,IF(AB$6="Put",MIN($A71-AB$4,0),MIN(AB$4-$A71,0))*AB$5)</f>
        <v>0</v>
      </c>
      <c r="AC71" s="42" t="n">
        <f aca="false">IF(AC$7="Long",IF(AC$6="Put",MAX(AC$4-$A71,0),MAX($A71-AC$4,0))*AC$5,IF(AC$6="Put",MIN($A71-AC$4,0),MIN(AC$4-$A71,0))*AC$5)</f>
        <v>0</v>
      </c>
      <c r="AD71" s="42" t="n">
        <f aca="false">IF(AD$7="Long",IF(AD$6="Put",MAX(AD$4-$A71,0),MAX($A71-AD$4,0))*AD$5,IF(AD$6="Put",MIN($A71-AD$4,0),MIN(AD$4-$A71,0))*AD$5)</f>
        <v>0</v>
      </c>
      <c r="AE71" s="42" t="n">
        <f aca="false">IF(AE$7="Long",IF(AE$6="Put",MAX(AE$4-$A71,0),MAX($A71-AE$4,0))*AE$5,IF(AE$6="Put",MIN($A71-AE$4,0),MIN(AE$4-$A71,0))*AE$5)</f>
        <v>0</v>
      </c>
      <c r="AF71" s="42" t="n">
        <f aca="false">IF(AF$7="Long",IF(AF$6="Put",MAX(AF$4-$A71,0),MAX($A71-AF$4,0))*AF$5,IF(AF$6="Put",MIN($A71-AF$4,0),MIN(AF$4-$A71,0))*AF$5)</f>
        <v>0</v>
      </c>
      <c r="AG71" s="42" t="n">
        <f aca="false">IF(AG$7="Long",IF(AG$6="Put",MAX(AG$4-$A71,0),MAX($A71-AG$4,0))*AG$5,IF(AG$6="Put",MIN($A71-AG$4,0),MIN(AG$4-$A71,0))*AG$5)</f>
        <v>-0.015</v>
      </c>
      <c r="AH71" s="42" t="n">
        <f aca="false">IF(AH$7="Long",IF(AH$6="Put",MAX(AH$4-$A71,0),MAX($A71-AH$4,0))*AH$5,IF(AH$6="Put",MIN($A71-AH$4,0),MIN(AH$4-$A71,0))*AH$5)</f>
        <v>-0.005</v>
      </c>
      <c r="AI71" s="42" t="n">
        <f aca="false">IF(AI$7="Long",IF(AI$6="Put",MAX(AI$4-$A71,0),MAX($A71-AI$4,0))*AI$5,IF(AI$6="Put",MIN($A71-AI$4,0),MIN(AI$4-$A71,0))*AI$5)</f>
        <v>0</v>
      </c>
      <c r="AJ71" s="42" t="n">
        <f aca="false">IF(AJ$7="Long",IF(AJ$6="Put",MAX(AJ$4-$A71,0),MAX($A71-AJ$4,0))*AJ$5,IF(AJ$6="Put",MIN($A71-AJ$4,0),MIN(AJ$4-$A71,0))*AJ$5)</f>
        <v>0</v>
      </c>
      <c r="AK71" s="42" t="n">
        <f aca="false">IF(AK$7="Long",IF(AK$6="Put",MAX(AK$4-$A71,0),MAX($A71-AK$4,0))*AK$5,IF(AK$6="Put",MIN($A71-AK$4,0),MIN(AK$4-$A71,0))*AK$5)</f>
        <v>0</v>
      </c>
    </row>
    <row r="72" customFormat="false" ht="12.75" hidden="false" customHeight="false" outlineLevel="0" collapsed="false">
      <c r="A72" s="43" t="n">
        <v>4.8</v>
      </c>
      <c r="B72" s="44" t="n">
        <f aca="false">-A72*0.04</f>
        <v>-0.192</v>
      </c>
      <c r="C72" s="38" t="n">
        <f aca="false">+A72+B72</f>
        <v>4.608</v>
      </c>
      <c r="D72" s="39"/>
      <c r="E72" s="40" t="n">
        <f aca="false">+E71</f>
        <v>5</v>
      </c>
      <c r="F72" s="38" t="n">
        <f aca="false">+B72+E72</f>
        <v>4.808</v>
      </c>
      <c r="G72" s="38"/>
      <c r="H72" s="38" t="n">
        <f aca="false">+F72-C72</f>
        <v>0.2</v>
      </c>
      <c r="J72" s="45" t="n">
        <f aca="false">SUM(M72:X72,Z72:AK72)</f>
        <v>-0.192</v>
      </c>
      <c r="M72" s="42" t="n">
        <f aca="false">IF(M$7="Long",IF(M$6="Call",IF($A72&gt;M$4,1,0),IF(M$4&gt;$A72,1,0))*M$5,IF(M$6="Call",IF(M$4&lt;=$A72,-1,0),IF($A72&lt;=M$4,-1,0))*M$5)</f>
        <v>0</v>
      </c>
      <c r="N72" s="42" t="n">
        <f aca="false">IF(N$7="Long",IF(N$6="Call",IF($A72&gt;N$4,1,0),IF(N$4&gt;$A72,1,0))*N$5,IF(N$6="Call",IF(N$4&lt;=$A72,-1,0),IF($A72&lt;=N$4,-1,0))*N$5)</f>
        <v>0</v>
      </c>
      <c r="O72" s="42" t="n">
        <f aca="false">IF(O$7="Long",IF(O$6="Call",IF($A72&gt;O$4,1,0),IF(O$4&gt;$A72,1,0))*O$5,IF(O$6="Call",IF(O$4&lt;=$A72,-1,0),IF($A72&lt;=O$4,-1,0))*O$5)</f>
        <v>0</v>
      </c>
      <c r="P72" s="42" t="n">
        <f aca="false">IF(P$7="Long",IF(P$6="Call",IF($A72&gt;P$4,1,0),IF(P$4&gt;$A72,1,0))*P$5,IF(P$6="Call",IF(P$4&lt;=$A72,-1,0),IF($A72&lt;=P$4,-1,0))*P$5)</f>
        <v>0</v>
      </c>
      <c r="Q72" s="42" t="n">
        <f aca="false">IF(Q$7="Long",IF(Q$6="Call",IF($A72&gt;Q$4,1,0),IF(Q$4&gt;$A72,1,0))*Q$5,IF(Q$6="Call",IF(Q$4&lt;=$A72,-1,0),IF($A72&lt;=Q$4,-1,0))*Q$5)</f>
        <v>0</v>
      </c>
      <c r="R72" s="42" t="n">
        <f aca="false">IF(R$7="Long",IF(R$6="Call",IF($A72&gt;R$4,1,0),IF(R$4&gt;$A72,1,0))*R$5,IF(R$6="Call",IF(R$4&lt;=$A72,-1,0),IF($A72&lt;=R$4,-1,0))*R$5)</f>
        <v>0</v>
      </c>
      <c r="S72" s="42" t="n">
        <f aca="false">IF(S$7="Long",IF(S$6="Call",IF($A72&gt;S$4,1,0),IF(S$4&gt;$A72,1,0))*S$5,IF(S$6="Call",IF(S$4&lt;=$A72,-1,0),IF($A72&lt;=S$4,-1,0))*S$5)</f>
        <v>0</v>
      </c>
      <c r="T72" s="42" t="n">
        <f aca="false">IF(T$7="Long",IF(T$6="Call",IF($A72&gt;T$4,1,0),IF(T$4&gt;$A72,1,0))*T$5,IF(T$6="Call",IF(T$4&lt;=$A72,-1,0),IF($A72&lt;=T$4,-1,0))*T$5)</f>
        <v>-0.08</v>
      </c>
      <c r="U72" s="42" t="n">
        <f aca="false">IF(U$7="Long",IF(U$6="Call",IF($A72&gt;U$4,1,0),IF(U$4&gt;$A72,1,0))*U$5,IF(U$6="Call",IF(U$4&lt;=$A72,-1,0),IF($A72&lt;=U$4,-1,0))*U$5)</f>
        <v>-0.09</v>
      </c>
      <c r="V72" s="42" t="n">
        <f aca="false">IF(V$7="Long",IF(V$6="Call",IF($A72&gt;V$4,1,0),IF(V$4&gt;$A72,1,0))*V$5,IF(V$6="Call",IF(V$4&lt;=$A72,-1,0),IF($A72&lt;=V$4,-1,0))*V$5)</f>
        <v>0</v>
      </c>
      <c r="W72" s="42" t="n">
        <f aca="false">IF(W$7="Long",IF(W$6="Call",IF($A72&gt;W$4,1,0),IF(W$4&gt;$A72,1,0))*W$5,IF(W$6="Call",IF(W$4&lt;=$A72,-1,0),IF($A72&lt;=W$4,-1,0))*W$5)</f>
        <v>0</v>
      </c>
      <c r="X72" s="42" t="n">
        <f aca="false">IF(X$7="Long",IF(X$6="Call",IF($A72&gt;X$4,1,0),IF(X$4&gt;$A72,1,0))*X$5,IF(X$6="Call",IF(X$4&lt;=$A72,-1,0),IF($A72&lt;=X$4,-1,0))*X$5)</f>
        <v>0</v>
      </c>
      <c r="Z72" s="42" t="n">
        <f aca="false">IF(Z$7="Long",IF(Z$6="Put",MAX(Z$4-$A72,0),MAX($A72-Z$4,0))*Z$5,IF(Z$6="Put",MIN($A72-Z$4,0),MIN(Z$4-$A72,0))*Z$5)</f>
        <v>0</v>
      </c>
      <c r="AA72" s="42" t="n">
        <f aca="false">IF(AA$7="Long",IF(AA$6="Put",MAX(AA$4-$A72,0),MAX($A72-AA$4,0))*AA$5,IF(AA$6="Put",MIN($A72-AA$4,0),MIN(AA$4-$A72,0))*AA$5)</f>
        <v>0</v>
      </c>
      <c r="AB72" s="42" t="n">
        <f aca="false">IF(AB$7="Long",IF(AB$6="Put",MAX(AB$4-$A72,0),MAX($A72-AB$4,0))*AB$5,IF(AB$6="Put",MIN($A72-AB$4,0),MIN(AB$4-$A72,0))*AB$5)</f>
        <v>0</v>
      </c>
      <c r="AC72" s="42" t="n">
        <f aca="false">IF(AC$7="Long",IF(AC$6="Put",MAX(AC$4-$A72,0),MAX($A72-AC$4,0))*AC$5,IF(AC$6="Put",MIN($A72-AC$4,0),MIN(AC$4-$A72,0))*AC$5)</f>
        <v>0</v>
      </c>
      <c r="AD72" s="42" t="n">
        <f aca="false">IF(AD$7="Long",IF(AD$6="Put",MAX(AD$4-$A72,0),MAX($A72-AD$4,0))*AD$5,IF(AD$6="Put",MIN($A72-AD$4,0),MIN(AD$4-$A72,0))*AD$5)</f>
        <v>0</v>
      </c>
      <c r="AE72" s="42" t="n">
        <f aca="false">IF(AE$7="Long",IF(AE$6="Put",MAX(AE$4-$A72,0),MAX($A72-AE$4,0))*AE$5,IF(AE$6="Put",MIN($A72-AE$4,0),MIN(AE$4-$A72,0))*AE$5)</f>
        <v>0</v>
      </c>
      <c r="AF72" s="42" t="n">
        <f aca="false">IF(AF$7="Long",IF(AF$6="Put",MAX(AF$4-$A72,0),MAX($A72-AF$4,0))*AF$5,IF(AF$6="Put",MIN($A72-AF$4,0),MIN(AF$4-$A72,0))*AF$5)</f>
        <v>0</v>
      </c>
      <c r="AG72" s="42" t="n">
        <f aca="false">IF(AG$7="Long",IF(AG$6="Put",MAX(AG$4-$A72,0),MAX($A72-AG$4,0))*AG$5,IF(AG$6="Put",MIN($A72-AG$4,0),MIN(AG$4-$A72,0))*AG$5)</f>
        <v>-0.016</v>
      </c>
      <c r="AH72" s="42" t="n">
        <f aca="false">IF(AH$7="Long",IF(AH$6="Put",MAX(AH$4-$A72,0),MAX($A72-AH$4,0))*AH$5,IF(AH$6="Put",MIN($A72-AH$4,0),MIN(AH$4-$A72,0))*AH$5)</f>
        <v>-0.006</v>
      </c>
      <c r="AI72" s="42" t="n">
        <f aca="false">IF(AI$7="Long",IF(AI$6="Put",MAX(AI$4-$A72,0),MAX($A72-AI$4,0))*AI$5,IF(AI$6="Put",MIN($A72-AI$4,0),MIN(AI$4-$A72,0))*AI$5)</f>
        <v>0</v>
      </c>
      <c r="AJ72" s="42" t="n">
        <f aca="false">IF(AJ$7="Long",IF(AJ$6="Put",MAX(AJ$4-$A72,0),MAX($A72-AJ$4,0))*AJ$5,IF(AJ$6="Put",MIN($A72-AJ$4,0),MIN(AJ$4-$A72,0))*AJ$5)</f>
        <v>0</v>
      </c>
      <c r="AK72" s="42" t="n">
        <f aca="false">IF(AK$7="Long",IF(AK$6="Put",MAX(AK$4-$A72,0),MAX($A72-AK$4,0))*AK$5,IF(AK$6="Put",MIN($A72-AK$4,0),MIN(AK$4-$A72,0))*AK$5)</f>
        <v>0</v>
      </c>
    </row>
    <row r="73" customFormat="false" ht="12.75" hidden="false" customHeight="false" outlineLevel="0" collapsed="false">
      <c r="A73" s="43" t="n">
        <v>4.85</v>
      </c>
      <c r="B73" s="44" t="n">
        <f aca="false">-A73*0.04</f>
        <v>-0.194</v>
      </c>
      <c r="C73" s="38" t="n">
        <f aca="false">+A73+B73</f>
        <v>4.656</v>
      </c>
      <c r="D73" s="39"/>
      <c r="E73" s="40" t="n">
        <f aca="false">+E72</f>
        <v>5</v>
      </c>
      <c r="F73" s="38" t="n">
        <f aca="false">+B73+E73</f>
        <v>4.806</v>
      </c>
      <c r="G73" s="38"/>
      <c r="H73" s="38" t="n">
        <f aca="false">+F73-C73</f>
        <v>0.15</v>
      </c>
      <c r="J73" s="45" t="n">
        <f aca="false">SUM(M73:X73,Z73:AK73)</f>
        <v>-0.194</v>
      </c>
      <c r="M73" s="42" t="n">
        <f aca="false">IF(M$7="Long",IF(M$6="Call",IF($A73&gt;M$4,1,0),IF(M$4&gt;$A73,1,0))*M$5,IF(M$6="Call",IF(M$4&lt;=$A73,-1,0),IF($A73&lt;=M$4,-1,0))*M$5)</f>
        <v>0</v>
      </c>
      <c r="N73" s="42" t="n">
        <f aca="false">IF(N$7="Long",IF(N$6="Call",IF($A73&gt;N$4,1,0),IF(N$4&gt;$A73,1,0))*N$5,IF(N$6="Call",IF(N$4&lt;=$A73,-1,0),IF($A73&lt;=N$4,-1,0))*N$5)</f>
        <v>0</v>
      </c>
      <c r="O73" s="42" t="n">
        <f aca="false">IF(O$7="Long",IF(O$6="Call",IF($A73&gt;O$4,1,0),IF(O$4&gt;$A73,1,0))*O$5,IF(O$6="Call",IF(O$4&lt;=$A73,-1,0),IF($A73&lt;=O$4,-1,0))*O$5)</f>
        <v>0</v>
      </c>
      <c r="P73" s="42" t="n">
        <f aca="false">IF(P$7="Long",IF(P$6="Call",IF($A73&gt;P$4,1,0),IF(P$4&gt;$A73,1,0))*P$5,IF(P$6="Call",IF(P$4&lt;=$A73,-1,0),IF($A73&lt;=P$4,-1,0))*P$5)</f>
        <v>0</v>
      </c>
      <c r="Q73" s="42" t="n">
        <f aca="false">IF(Q$7="Long",IF(Q$6="Call",IF($A73&gt;Q$4,1,0),IF(Q$4&gt;$A73,1,0))*Q$5,IF(Q$6="Call",IF(Q$4&lt;=$A73,-1,0),IF($A73&lt;=Q$4,-1,0))*Q$5)</f>
        <v>0</v>
      </c>
      <c r="R73" s="42" t="n">
        <f aca="false">IF(R$7="Long",IF(R$6="Call",IF($A73&gt;R$4,1,0),IF(R$4&gt;$A73,1,0))*R$5,IF(R$6="Call",IF(R$4&lt;=$A73,-1,0),IF($A73&lt;=R$4,-1,0))*R$5)</f>
        <v>0</v>
      </c>
      <c r="S73" s="42" t="n">
        <f aca="false">IF(S$7="Long",IF(S$6="Call",IF($A73&gt;S$4,1,0),IF(S$4&gt;$A73,1,0))*S$5,IF(S$6="Call",IF(S$4&lt;=$A73,-1,0),IF($A73&lt;=S$4,-1,0))*S$5)</f>
        <v>0</v>
      </c>
      <c r="T73" s="42" t="n">
        <f aca="false">IF(T$7="Long",IF(T$6="Call",IF($A73&gt;T$4,1,0),IF(T$4&gt;$A73,1,0))*T$5,IF(T$6="Call",IF(T$4&lt;=$A73,-1,0),IF($A73&lt;=T$4,-1,0))*T$5)</f>
        <v>-0.08</v>
      </c>
      <c r="U73" s="42" t="n">
        <f aca="false">IF(U$7="Long",IF(U$6="Call",IF($A73&gt;U$4,1,0),IF(U$4&gt;$A73,1,0))*U$5,IF(U$6="Call",IF(U$4&lt;=$A73,-1,0),IF($A73&lt;=U$4,-1,0))*U$5)</f>
        <v>-0.09</v>
      </c>
      <c r="V73" s="42" t="n">
        <f aca="false">IF(V$7="Long",IF(V$6="Call",IF($A73&gt;V$4,1,0),IF(V$4&gt;$A73,1,0))*V$5,IF(V$6="Call",IF(V$4&lt;=$A73,-1,0),IF($A73&lt;=V$4,-1,0))*V$5)</f>
        <v>0</v>
      </c>
      <c r="W73" s="42" t="n">
        <f aca="false">IF(W$7="Long",IF(W$6="Call",IF($A73&gt;W$4,1,0),IF(W$4&gt;$A73,1,0))*W$5,IF(W$6="Call",IF(W$4&lt;=$A73,-1,0),IF($A73&lt;=W$4,-1,0))*W$5)</f>
        <v>0</v>
      </c>
      <c r="X73" s="42" t="n">
        <f aca="false">IF(X$7="Long",IF(X$6="Call",IF($A73&gt;X$4,1,0),IF(X$4&gt;$A73,1,0))*X$5,IF(X$6="Call",IF(X$4&lt;=$A73,-1,0),IF($A73&lt;=X$4,-1,0))*X$5)</f>
        <v>0</v>
      </c>
      <c r="Z73" s="42" t="n">
        <f aca="false">IF(Z$7="Long",IF(Z$6="Put",MAX(Z$4-$A73,0),MAX($A73-Z$4,0))*Z$5,IF(Z$6="Put",MIN($A73-Z$4,0),MIN(Z$4-$A73,0))*Z$5)</f>
        <v>0</v>
      </c>
      <c r="AA73" s="42" t="n">
        <f aca="false">IF(AA$7="Long",IF(AA$6="Put",MAX(AA$4-$A73,0),MAX($A73-AA$4,0))*AA$5,IF(AA$6="Put",MIN($A73-AA$4,0),MIN(AA$4-$A73,0))*AA$5)</f>
        <v>0</v>
      </c>
      <c r="AB73" s="42" t="n">
        <f aca="false">IF(AB$7="Long",IF(AB$6="Put",MAX(AB$4-$A73,0),MAX($A73-AB$4,0))*AB$5,IF(AB$6="Put",MIN($A73-AB$4,0),MIN(AB$4-$A73,0))*AB$5)</f>
        <v>0</v>
      </c>
      <c r="AC73" s="42" t="n">
        <f aca="false">IF(AC$7="Long",IF(AC$6="Put",MAX(AC$4-$A73,0),MAX($A73-AC$4,0))*AC$5,IF(AC$6="Put",MIN($A73-AC$4,0),MIN(AC$4-$A73,0))*AC$5)</f>
        <v>0</v>
      </c>
      <c r="AD73" s="42" t="n">
        <f aca="false">IF(AD$7="Long",IF(AD$6="Put",MAX(AD$4-$A73,0),MAX($A73-AD$4,0))*AD$5,IF(AD$6="Put",MIN($A73-AD$4,0),MIN(AD$4-$A73,0))*AD$5)</f>
        <v>0</v>
      </c>
      <c r="AE73" s="42" t="n">
        <f aca="false">IF(AE$7="Long",IF(AE$6="Put",MAX(AE$4-$A73,0),MAX($A73-AE$4,0))*AE$5,IF(AE$6="Put",MIN($A73-AE$4,0),MIN(AE$4-$A73,0))*AE$5)</f>
        <v>0</v>
      </c>
      <c r="AF73" s="42" t="n">
        <f aca="false">IF(AF$7="Long",IF(AF$6="Put",MAX(AF$4-$A73,0),MAX($A73-AF$4,0))*AF$5,IF(AF$6="Put",MIN($A73-AF$4,0),MIN(AF$4-$A73,0))*AF$5)</f>
        <v>0</v>
      </c>
      <c r="AG73" s="42" t="n">
        <f aca="false">IF(AG$7="Long",IF(AG$6="Put",MAX(AG$4-$A73,0),MAX($A73-AG$4,0))*AG$5,IF(AG$6="Put",MIN($A73-AG$4,0),MIN(AG$4-$A73,0))*AG$5)</f>
        <v>-0.017</v>
      </c>
      <c r="AH73" s="42" t="n">
        <f aca="false">IF(AH$7="Long",IF(AH$6="Put",MAX(AH$4-$A73,0),MAX($A73-AH$4,0))*AH$5,IF(AH$6="Put",MIN($A73-AH$4,0),MIN(AH$4-$A73,0))*AH$5)</f>
        <v>-0.00699999999999999</v>
      </c>
      <c r="AI73" s="42" t="n">
        <f aca="false">IF(AI$7="Long",IF(AI$6="Put",MAX(AI$4-$A73,0),MAX($A73-AI$4,0))*AI$5,IF(AI$6="Put",MIN($A73-AI$4,0),MIN(AI$4-$A73,0))*AI$5)</f>
        <v>0</v>
      </c>
      <c r="AJ73" s="42" t="n">
        <f aca="false">IF(AJ$7="Long",IF(AJ$6="Put",MAX(AJ$4-$A73,0),MAX($A73-AJ$4,0))*AJ$5,IF(AJ$6="Put",MIN($A73-AJ$4,0),MIN(AJ$4-$A73,0))*AJ$5)</f>
        <v>0</v>
      </c>
      <c r="AK73" s="42" t="n">
        <f aca="false">IF(AK$7="Long",IF(AK$6="Put",MAX(AK$4-$A73,0),MAX($A73-AK$4,0))*AK$5,IF(AK$6="Put",MIN($A73-AK$4,0),MIN(AK$4-$A73,0))*AK$5)</f>
        <v>0</v>
      </c>
    </row>
    <row r="74" customFormat="false" ht="12.75" hidden="false" customHeight="false" outlineLevel="0" collapsed="false">
      <c r="A74" s="43" t="n">
        <v>4.9</v>
      </c>
      <c r="B74" s="44" t="n">
        <f aca="false">-A74*0.04</f>
        <v>-0.196</v>
      </c>
      <c r="C74" s="38" t="n">
        <f aca="false">+A74+B74</f>
        <v>4.704</v>
      </c>
      <c r="D74" s="39"/>
      <c r="E74" s="40" t="n">
        <f aca="false">+E73</f>
        <v>5</v>
      </c>
      <c r="F74" s="38" t="n">
        <f aca="false">+B74+E74</f>
        <v>4.804</v>
      </c>
      <c r="G74" s="38"/>
      <c r="H74" s="38" t="n">
        <f aca="false">+F74-C74</f>
        <v>0.0999999999999996</v>
      </c>
      <c r="J74" s="45" t="n">
        <f aca="false">SUM(M74:X74,Z74:AK74)</f>
        <v>-0.196</v>
      </c>
      <c r="M74" s="42" t="n">
        <f aca="false">IF(M$7="Long",IF(M$6="Call",IF($A74&gt;M$4,1,0),IF(M$4&gt;$A74,1,0))*M$5,IF(M$6="Call",IF(M$4&lt;=$A74,-1,0),IF($A74&lt;=M$4,-1,0))*M$5)</f>
        <v>0</v>
      </c>
      <c r="N74" s="42" t="n">
        <f aca="false">IF(N$7="Long",IF(N$6="Call",IF($A74&gt;N$4,1,0),IF(N$4&gt;$A74,1,0))*N$5,IF(N$6="Call",IF(N$4&lt;=$A74,-1,0),IF($A74&lt;=N$4,-1,0))*N$5)</f>
        <v>0</v>
      </c>
      <c r="O74" s="42" t="n">
        <f aca="false">IF(O$7="Long",IF(O$6="Call",IF($A74&gt;O$4,1,0),IF(O$4&gt;$A74,1,0))*O$5,IF(O$6="Call",IF(O$4&lt;=$A74,-1,0),IF($A74&lt;=O$4,-1,0))*O$5)</f>
        <v>0</v>
      </c>
      <c r="P74" s="42" t="n">
        <f aca="false">IF(P$7="Long",IF(P$6="Call",IF($A74&gt;P$4,1,0),IF(P$4&gt;$A74,1,0))*P$5,IF(P$6="Call",IF(P$4&lt;=$A74,-1,0),IF($A74&lt;=P$4,-1,0))*P$5)</f>
        <v>0</v>
      </c>
      <c r="Q74" s="42" t="n">
        <f aca="false">IF(Q$7="Long",IF(Q$6="Call",IF($A74&gt;Q$4,1,0),IF(Q$4&gt;$A74,1,0))*Q$5,IF(Q$6="Call",IF(Q$4&lt;=$A74,-1,0),IF($A74&lt;=Q$4,-1,0))*Q$5)</f>
        <v>0</v>
      </c>
      <c r="R74" s="42" t="n">
        <f aca="false">IF(R$7="Long",IF(R$6="Call",IF($A74&gt;R$4,1,0),IF(R$4&gt;$A74,1,0))*R$5,IF(R$6="Call",IF(R$4&lt;=$A74,-1,0),IF($A74&lt;=R$4,-1,0))*R$5)</f>
        <v>0</v>
      </c>
      <c r="S74" s="42" t="n">
        <f aca="false">IF(S$7="Long",IF(S$6="Call",IF($A74&gt;S$4,1,0),IF(S$4&gt;$A74,1,0))*S$5,IF(S$6="Call",IF(S$4&lt;=$A74,-1,0),IF($A74&lt;=S$4,-1,0))*S$5)</f>
        <v>0</v>
      </c>
      <c r="T74" s="42" t="n">
        <f aca="false">IF(T$7="Long",IF(T$6="Call",IF($A74&gt;T$4,1,0),IF(T$4&gt;$A74,1,0))*T$5,IF(T$6="Call",IF(T$4&lt;=$A74,-1,0),IF($A74&lt;=T$4,-1,0))*T$5)</f>
        <v>-0.08</v>
      </c>
      <c r="U74" s="42" t="n">
        <f aca="false">IF(U$7="Long",IF(U$6="Call",IF($A74&gt;U$4,1,0),IF(U$4&gt;$A74,1,0))*U$5,IF(U$6="Call",IF(U$4&lt;=$A74,-1,0),IF($A74&lt;=U$4,-1,0))*U$5)</f>
        <v>-0.09</v>
      </c>
      <c r="V74" s="42" t="n">
        <f aca="false">IF(V$7="Long",IF(V$6="Call",IF($A74&gt;V$4,1,0),IF(V$4&gt;$A74,1,0))*V$5,IF(V$6="Call",IF(V$4&lt;=$A74,-1,0),IF($A74&lt;=V$4,-1,0))*V$5)</f>
        <v>0</v>
      </c>
      <c r="W74" s="42" t="n">
        <f aca="false">IF(W$7="Long",IF(W$6="Call",IF($A74&gt;W$4,1,0),IF(W$4&gt;$A74,1,0))*W$5,IF(W$6="Call",IF(W$4&lt;=$A74,-1,0),IF($A74&lt;=W$4,-1,0))*W$5)</f>
        <v>0</v>
      </c>
      <c r="X74" s="42" t="n">
        <f aca="false">IF(X$7="Long",IF(X$6="Call",IF($A74&gt;X$4,1,0),IF(X$4&gt;$A74,1,0))*X$5,IF(X$6="Call",IF(X$4&lt;=$A74,-1,0),IF($A74&lt;=X$4,-1,0))*X$5)</f>
        <v>0</v>
      </c>
      <c r="Z74" s="42" t="n">
        <f aca="false">IF(Z$7="Long",IF(Z$6="Put",MAX(Z$4-$A74,0),MAX($A74-Z$4,0))*Z$5,IF(Z$6="Put",MIN($A74-Z$4,0),MIN(Z$4-$A74,0))*Z$5)</f>
        <v>0</v>
      </c>
      <c r="AA74" s="42" t="n">
        <f aca="false">IF(AA$7="Long",IF(AA$6="Put",MAX(AA$4-$A74,0),MAX($A74-AA$4,0))*AA$5,IF(AA$6="Put",MIN($A74-AA$4,0),MIN(AA$4-$A74,0))*AA$5)</f>
        <v>0</v>
      </c>
      <c r="AB74" s="42" t="n">
        <f aca="false">IF(AB$7="Long",IF(AB$6="Put",MAX(AB$4-$A74,0),MAX($A74-AB$4,0))*AB$5,IF(AB$6="Put",MIN($A74-AB$4,0),MIN(AB$4-$A74,0))*AB$5)</f>
        <v>0</v>
      </c>
      <c r="AC74" s="42" t="n">
        <f aca="false">IF(AC$7="Long",IF(AC$6="Put",MAX(AC$4-$A74,0),MAX($A74-AC$4,0))*AC$5,IF(AC$6="Put",MIN($A74-AC$4,0),MIN(AC$4-$A74,0))*AC$5)</f>
        <v>0</v>
      </c>
      <c r="AD74" s="42" t="n">
        <f aca="false">IF(AD$7="Long",IF(AD$6="Put",MAX(AD$4-$A74,0),MAX($A74-AD$4,0))*AD$5,IF(AD$6="Put",MIN($A74-AD$4,0),MIN(AD$4-$A74,0))*AD$5)</f>
        <v>0</v>
      </c>
      <c r="AE74" s="42" t="n">
        <f aca="false">IF(AE$7="Long",IF(AE$6="Put",MAX(AE$4-$A74,0),MAX($A74-AE$4,0))*AE$5,IF(AE$6="Put",MIN($A74-AE$4,0),MIN(AE$4-$A74,0))*AE$5)</f>
        <v>0</v>
      </c>
      <c r="AF74" s="42" t="n">
        <f aca="false">IF(AF$7="Long",IF(AF$6="Put",MAX(AF$4-$A74,0),MAX($A74-AF$4,0))*AF$5,IF(AF$6="Put",MIN($A74-AF$4,0),MIN(AF$4-$A74,0))*AF$5)</f>
        <v>0</v>
      </c>
      <c r="AG74" s="42" t="n">
        <f aca="false">IF(AG$7="Long",IF(AG$6="Put",MAX(AG$4-$A74,0),MAX($A74-AG$4,0))*AG$5,IF(AG$6="Put",MIN($A74-AG$4,0),MIN(AG$4-$A74,0))*AG$5)</f>
        <v>-0.018</v>
      </c>
      <c r="AH74" s="42" t="n">
        <f aca="false">IF(AH$7="Long",IF(AH$6="Put",MAX(AH$4-$A74,0),MAX($A74-AH$4,0))*AH$5,IF(AH$6="Put",MIN($A74-AH$4,0),MIN(AH$4-$A74,0))*AH$5)</f>
        <v>-0.00800000000000001</v>
      </c>
      <c r="AI74" s="42" t="n">
        <f aca="false">IF(AI$7="Long",IF(AI$6="Put",MAX(AI$4-$A74,0),MAX($A74-AI$4,0))*AI$5,IF(AI$6="Put",MIN($A74-AI$4,0),MIN(AI$4-$A74,0))*AI$5)</f>
        <v>0</v>
      </c>
      <c r="AJ74" s="42" t="n">
        <f aca="false">IF(AJ$7="Long",IF(AJ$6="Put",MAX(AJ$4-$A74,0),MAX($A74-AJ$4,0))*AJ$5,IF(AJ$6="Put",MIN($A74-AJ$4,0),MIN(AJ$4-$A74,0))*AJ$5)</f>
        <v>0</v>
      </c>
      <c r="AK74" s="42" t="n">
        <f aca="false">IF(AK$7="Long",IF(AK$6="Put",MAX(AK$4-$A74,0),MAX($A74-AK$4,0))*AK$5,IF(AK$6="Put",MIN($A74-AK$4,0),MIN(AK$4-$A74,0))*AK$5)</f>
        <v>0</v>
      </c>
    </row>
    <row r="75" customFormat="false" ht="12.75" hidden="false" customHeight="false" outlineLevel="0" collapsed="false">
      <c r="A75" s="43" t="n">
        <v>4.95</v>
      </c>
      <c r="B75" s="44" t="n">
        <f aca="false">-A75*0.04</f>
        <v>-0.198</v>
      </c>
      <c r="C75" s="38" t="n">
        <f aca="false">+A75+B75</f>
        <v>4.752</v>
      </c>
      <c r="D75" s="39"/>
      <c r="E75" s="40" t="n">
        <f aca="false">+E74</f>
        <v>5</v>
      </c>
      <c r="F75" s="38" t="n">
        <f aca="false">+B75+E75</f>
        <v>4.802</v>
      </c>
      <c r="G75" s="38"/>
      <c r="H75" s="38" t="n">
        <f aca="false">+F75-C75</f>
        <v>0.0499999999999998</v>
      </c>
      <c r="J75" s="45" t="n">
        <f aca="false">SUM(M75:X75,Z75:AK75)</f>
        <v>-0.198</v>
      </c>
      <c r="M75" s="42" t="n">
        <f aca="false">IF(M$7="Long",IF(M$6="Call",IF($A75&gt;M$4,1,0),IF(M$4&gt;$A75,1,0))*M$5,IF(M$6="Call",IF(M$4&lt;=$A75,-1,0),IF($A75&lt;=M$4,-1,0))*M$5)</f>
        <v>0</v>
      </c>
      <c r="N75" s="42" t="n">
        <f aca="false">IF(N$7="Long",IF(N$6="Call",IF($A75&gt;N$4,1,0),IF(N$4&gt;$A75,1,0))*N$5,IF(N$6="Call",IF(N$4&lt;=$A75,-1,0),IF($A75&lt;=N$4,-1,0))*N$5)</f>
        <v>0</v>
      </c>
      <c r="O75" s="42" t="n">
        <f aca="false">IF(O$7="Long",IF(O$6="Call",IF($A75&gt;O$4,1,0),IF(O$4&gt;$A75,1,0))*O$5,IF(O$6="Call",IF(O$4&lt;=$A75,-1,0),IF($A75&lt;=O$4,-1,0))*O$5)</f>
        <v>0</v>
      </c>
      <c r="P75" s="42" t="n">
        <f aca="false">IF(P$7="Long",IF(P$6="Call",IF($A75&gt;P$4,1,0),IF(P$4&gt;$A75,1,0))*P$5,IF(P$6="Call",IF(P$4&lt;=$A75,-1,0),IF($A75&lt;=P$4,-1,0))*P$5)</f>
        <v>0</v>
      </c>
      <c r="Q75" s="42" t="n">
        <f aca="false">IF(Q$7="Long",IF(Q$6="Call",IF($A75&gt;Q$4,1,0),IF(Q$4&gt;$A75,1,0))*Q$5,IF(Q$6="Call",IF(Q$4&lt;=$A75,-1,0),IF($A75&lt;=Q$4,-1,0))*Q$5)</f>
        <v>0</v>
      </c>
      <c r="R75" s="42" t="n">
        <f aca="false">IF(R$7="Long",IF(R$6="Call",IF($A75&gt;R$4,1,0),IF(R$4&gt;$A75,1,0))*R$5,IF(R$6="Call",IF(R$4&lt;=$A75,-1,0),IF($A75&lt;=R$4,-1,0))*R$5)</f>
        <v>0</v>
      </c>
      <c r="S75" s="42" t="n">
        <f aca="false">IF(S$7="Long",IF(S$6="Call",IF($A75&gt;S$4,1,0),IF(S$4&gt;$A75,1,0))*S$5,IF(S$6="Call",IF(S$4&lt;=$A75,-1,0),IF($A75&lt;=S$4,-1,0))*S$5)</f>
        <v>0</v>
      </c>
      <c r="T75" s="42" t="n">
        <f aca="false">IF(T$7="Long",IF(T$6="Call",IF($A75&gt;T$4,1,0),IF(T$4&gt;$A75,1,0))*T$5,IF(T$6="Call",IF(T$4&lt;=$A75,-1,0),IF($A75&lt;=T$4,-1,0))*T$5)</f>
        <v>-0.08</v>
      </c>
      <c r="U75" s="42" t="n">
        <f aca="false">IF(U$7="Long",IF(U$6="Call",IF($A75&gt;U$4,1,0),IF(U$4&gt;$A75,1,0))*U$5,IF(U$6="Call",IF(U$4&lt;=$A75,-1,0),IF($A75&lt;=U$4,-1,0))*U$5)</f>
        <v>-0.09</v>
      </c>
      <c r="V75" s="42" t="n">
        <f aca="false">IF(V$7="Long",IF(V$6="Call",IF($A75&gt;V$4,1,0),IF(V$4&gt;$A75,1,0))*V$5,IF(V$6="Call",IF(V$4&lt;=$A75,-1,0),IF($A75&lt;=V$4,-1,0))*V$5)</f>
        <v>0</v>
      </c>
      <c r="W75" s="42" t="n">
        <f aca="false">IF(W$7="Long",IF(W$6="Call",IF($A75&gt;W$4,1,0),IF(W$4&gt;$A75,1,0))*W$5,IF(W$6="Call",IF(W$4&lt;=$A75,-1,0),IF($A75&lt;=W$4,-1,0))*W$5)</f>
        <v>0</v>
      </c>
      <c r="X75" s="42" t="n">
        <f aca="false">IF(X$7="Long",IF(X$6="Call",IF($A75&gt;X$4,1,0),IF(X$4&gt;$A75,1,0))*X$5,IF(X$6="Call",IF(X$4&lt;=$A75,-1,0),IF($A75&lt;=X$4,-1,0))*X$5)</f>
        <v>0</v>
      </c>
      <c r="Z75" s="42" t="n">
        <f aca="false">IF(Z$7="Long",IF(Z$6="Put",MAX(Z$4-$A75,0),MAX($A75-Z$4,0))*Z$5,IF(Z$6="Put",MIN($A75-Z$4,0),MIN(Z$4-$A75,0))*Z$5)</f>
        <v>0</v>
      </c>
      <c r="AA75" s="42" t="n">
        <f aca="false">IF(AA$7="Long",IF(AA$6="Put",MAX(AA$4-$A75,0),MAX($A75-AA$4,0))*AA$5,IF(AA$6="Put",MIN($A75-AA$4,0),MIN(AA$4-$A75,0))*AA$5)</f>
        <v>0</v>
      </c>
      <c r="AB75" s="42" t="n">
        <f aca="false">IF(AB$7="Long",IF(AB$6="Put",MAX(AB$4-$A75,0),MAX($A75-AB$4,0))*AB$5,IF(AB$6="Put",MIN($A75-AB$4,0),MIN(AB$4-$A75,0))*AB$5)</f>
        <v>0</v>
      </c>
      <c r="AC75" s="42" t="n">
        <f aca="false">IF(AC$7="Long",IF(AC$6="Put",MAX(AC$4-$A75,0),MAX($A75-AC$4,0))*AC$5,IF(AC$6="Put",MIN($A75-AC$4,0),MIN(AC$4-$A75,0))*AC$5)</f>
        <v>0</v>
      </c>
      <c r="AD75" s="42" t="n">
        <f aca="false">IF(AD$7="Long",IF(AD$6="Put",MAX(AD$4-$A75,0),MAX($A75-AD$4,0))*AD$5,IF(AD$6="Put",MIN($A75-AD$4,0),MIN(AD$4-$A75,0))*AD$5)</f>
        <v>0</v>
      </c>
      <c r="AE75" s="42" t="n">
        <f aca="false">IF(AE$7="Long",IF(AE$6="Put",MAX(AE$4-$A75,0),MAX($A75-AE$4,0))*AE$5,IF(AE$6="Put",MIN($A75-AE$4,0),MIN(AE$4-$A75,0))*AE$5)</f>
        <v>0</v>
      </c>
      <c r="AF75" s="42" t="n">
        <f aca="false">IF(AF$7="Long",IF(AF$6="Put",MAX(AF$4-$A75,0),MAX($A75-AF$4,0))*AF$5,IF(AF$6="Put",MIN($A75-AF$4,0),MIN(AF$4-$A75,0))*AF$5)</f>
        <v>0</v>
      </c>
      <c r="AG75" s="42" t="n">
        <f aca="false">IF(AG$7="Long",IF(AG$6="Put",MAX(AG$4-$A75,0),MAX($A75-AG$4,0))*AG$5,IF(AG$6="Put",MIN($A75-AG$4,0),MIN(AG$4-$A75,0))*AG$5)</f>
        <v>-0.019</v>
      </c>
      <c r="AH75" s="42" t="n">
        <f aca="false">IF(AH$7="Long",IF(AH$6="Put",MAX(AH$4-$A75,0),MAX($A75-AH$4,0))*AH$5,IF(AH$6="Put",MIN($A75-AH$4,0),MIN(AH$4-$A75,0))*AH$5)</f>
        <v>-0.00900000000000001</v>
      </c>
      <c r="AI75" s="42" t="n">
        <f aca="false">IF(AI$7="Long",IF(AI$6="Put",MAX(AI$4-$A75,0),MAX($A75-AI$4,0))*AI$5,IF(AI$6="Put",MIN($A75-AI$4,0),MIN(AI$4-$A75,0))*AI$5)</f>
        <v>0</v>
      </c>
      <c r="AJ75" s="42" t="n">
        <f aca="false">IF(AJ$7="Long",IF(AJ$6="Put",MAX(AJ$4-$A75,0),MAX($A75-AJ$4,0))*AJ$5,IF(AJ$6="Put",MIN($A75-AJ$4,0),MIN(AJ$4-$A75,0))*AJ$5)</f>
        <v>0</v>
      </c>
      <c r="AK75" s="42" t="n">
        <f aca="false">IF(AK$7="Long",IF(AK$6="Put",MAX(AK$4-$A75,0),MAX($A75-AK$4,0))*AK$5,IF(AK$6="Put",MIN($A75-AK$4,0),MIN(AK$4-$A75,0))*AK$5)</f>
        <v>0</v>
      </c>
    </row>
    <row r="76" customFormat="false" ht="12.75" hidden="false" customHeight="false" outlineLevel="0" collapsed="false">
      <c r="A76" s="43" t="n">
        <v>5</v>
      </c>
      <c r="B76" s="44" t="n">
        <f aca="false">-A76*0.06</f>
        <v>-0.3</v>
      </c>
      <c r="C76" s="38" t="n">
        <f aca="false">+A76+B76</f>
        <v>4.7</v>
      </c>
      <c r="D76" s="39"/>
      <c r="E76" s="40" t="n">
        <f aca="false">+E75</f>
        <v>5</v>
      </c>
      <c r="F76" s="38" t="n">
        <f aca="false">+B76+E76</f>
        <v>4.7</v>
      </c>
      <c r="G76" s="38"/>
      <c r="H76" s="38" t="n">
        <f aca="false">+F76-C76</f>
        <v>0</v>
      </c>
      <c r="J76" s="45" t="n">
        <f aca="false">SUM(M76:X76,Z76:AK76)</f>
        <v>-0.3</v>
      </c>
      <c r="M76" s="42" t="n">
        <f aca="false">IF(M$7="Long",IF(M$6="Call",IF($A76&gt;M$4,1,0),IF(M$4&gt;$A76,1,0))*M$5,IF(M$6="Call",IF(M$4&lt;=$A76,-1,0),IF($A76&lt;=M$4,-1,0))*M$5)</f>
        <v>0</v>
      </c>
      <c r="N76" s="42" t="n">
        <f aca="false">IF(N$7="Long",IF(N$6="Call",IF($A76&gt;N$4,1,0),IF(N$4&gt;$A76,1,0))*N$5,IF(N$6="Call",IF(N$4&lt;=$A76,-1,0),IF($A76&lt;=N$4,-1,0))*N$5)</f>
        <v>0</v>
      </c>
      <c r="O76" s="42" t="n">
        <f aca="false">IF(O$7="Long",IF(O$6="Call",IF($A76&gt;O$4,1,0),IF(O$4&gt;$A76,1,0))*O$5,IF(O$6="Call",IF(O$4&lt;=$A76,-1,0),IF($A76&lt;=O$4,-1,0))*O$5)</f>
        <v>0</v>
      </c>
      <c r="P76" s="42" t="n">
        <f aca="false">IF(P$7="Long",IF(P$6="Call",IF($A76&gt;P$4,1,0),IF(P$4&gt;$A76,1,0))*P$5,IF(P$6="Call",IF(P$4&lt;=$A76,-1,0),IF($A76&lt;=P$4,-1,0))*P$5)</f>
        <v>0</v>
      </c>
      <c r="Q76" s="42" t="n">
        <f aca="false">IF(Q$7="Long",IF(Q$6="Call",IF($A76&gt;Q$4,1,0),IF(Q$4&gt;$A76,1,0))*Q$5,IF(Q$6="Call",IF(Q$4&lt;=$A76,-1,0),IF($A76&lt;=Q$4,-1,0))*Q$5)</f>
        <v>0</v>
      </c>
      <c r="R76" s="42" t="n">
        <f aca="false">IF(R$7="Long",IF(R$6="Call",IF($A76&gt;R$4,1,0),IF(R$4&gt;$A76,1,0))*R$5,IF(R$6="Call",IF(R$4&lt;=$A76,-1,0),IF($A76&lt;=R$4,-1,0))*R$5)</f>
        <v>0</v>
      </c>
      <c r="S76" s="42" t="n">
        <f aca="false">IF(S$7="Long",IF(S$6="Call",IF($A76&gt;S$4,1,0),IF(S$4&gt;$A76,1,0))*S$5,IF(S$6="Call",IF(S$4&lt;=$A76,-1,0),IF($A76&lt;=S$4,-1,0))*S$5)</f>
        <v>0</v>
      </c>
      <c r="T76" s="42" t="n">
        <f aca="false">IF(T$7="Long",IF(T$6="Call",IF($A76&gt;T$4,1,0),IF(T$4&gt;$A76,1,0))*T$5,IF(T$6="Call",IF(T$4&lt;=$A76,-1,0),IF($A76&lt;=T$4,-1,0))*T$5)</f>
        <v>-0.08</v>
      </c>
      <c r="U76" s="42" t="n">
        <f aca="false">IF(U$7="Long",IF(U$6="Call",IF($A76&gt;U$4,1,0),IF(U$4&gt;$A76,1,0))*U$5,IF(U$6="Call",IF(U$4&lt;=$A76,-1,0),IF($A76&lt;=U$4,-1,0))*U$5)</f>
        <v>-0.09</v>
      </c>
      <c r="V76" s="42" t="n">
        <f aca="false">IF(V$7="Long",IF(V$6="Call",IF($A76&gt;V$4,1,0),IF(V$4&gt;$A76,1,0))*V$5,IF(V$6="Call",IF(V$4&lt;=$A76,-1,0),IF($A76&lt;=V$4,-1,0))*V$5)</f>
        <v>-0.1</v>
      </c>
      <c r="W76" s="42" t="n">
        <f aca="false">IF(W$7="Long",IF(W$6="Call",IF($A76&gt;W$4,1,0),IF(W$4&gt;$A76,1,0))*W$5,IF(W$6="Call",IF(W$4&lt;=$A76,-1,0),IF($A76&lt;=W$4,-1,0))*W$5)</f>
        <v>0</v>
      </c>
      <c r="X76" s="42" t="n">
        <f aca="false">IF(X$7="Long",IF(X$6="Call",IF($A76&gt;X$4,1,0),IF(X$4&gt;$A76,1,0))*X$5,IF(X$6="Call",IF(X$4&lt;=$A76,-1,0),IF($A76&lt;=X$4,-1,0))*X$5)</f>
        <v>0</v>
      </c>
      <c r="Z76" s="42" t="n">
        <f aca="false">IF(Z$7="Long",IF(Z$6="Put",MAX(Z$4-$A76,0),MAX($A76-Z$4,0))*Z$5,IF(Z$6="Put",MIN($A76-Z$4,0),MIN(Z$4-$A76,0))*Z$5)</f>
        <v>0</v>
      </c>
      <c r="AA76" s="42" t="n">
        <f aca="false">IF(AA$7="Long",IF(AA$6="Put",MAX(AA$4-$A76,0),MAX($A76-AA$4,0))*AA$5,IF(AA$6="Put",MIN($A76-AA$4,0),MIN(AA$4-$A76,0))*AA$5)</f>
        <v>0</v>
      </c>
      <c r="AB76" s="42" t="n">
        <f aca="false">IF(AB$7="Long",IF(AB$6="Put",MAX(AB$4-$A76,0),MAX($A76-AB$4,0))*AB$5,IF(AB$6="Put",MIN($A76-AB$4,0),MIN(AB$4-$A76,0))*AB$5)</f>
        <v>0</v>
      </c>
      <c r="AC76" s="42" t="n">
        <f aca="false">IF(AC$7="Long",IF(AC$6="Put",MAX(AC$4-$A76,0),MAX($A76-AC$4,0))*AC$5,IF(AC$6="Put",MIN($A76-AC$4,0),MIN(AC$4-$A76,0))*AC$5)</f>
        <v>0</v>
      </c>
      <c r="AD76" s="42" t="n">
        <f aca="false">IF(AD$7="Long",IF(AD$6="Put",MAX(AD$4-$A76,0),MAX($A76-AD$4,0))*AD$5,IF(AD$6="Put",MIN($A76-AD$4,0),MIN(AD$4-$A76,0))*AD$5)</f>
        <v>0</v>
      </c>
      <c r="AE76" s="42" t="n">
        <f aca="false">IF(AE$7="Long",IF(AE$6="Put",MAX(AE$4-$A76,0),MAX($A76-AE$4,0))*AE$5,IF(AE$6="Put",MIN($A76-AE$4,0),MIN(AE$4-$A76,0))*AE$5)</f>
        <v>0</v>
      </c>
      <c r="AF76" s="42" t="n">
        <f aca="false">IF(AF$7="Long",IF(AF$6="Put",MAX(AF$4-$A76,0),MAX($A76-AF$4,0))*AF$5,IF(AF$6="Put",MIN($A76-AF$4,0),MIN(AF$4-$A76,0))*AF$5)</f>
        <v>0</v>
      </c>
      <c r="AG76" s="42" t="n">
        <f aca="false">IF(AG$7="Long",IF(AG$6="Put",MAX(AG$4-$A76,0),MAX($A76-AG$4,0))*AG$5,IF(AG$6="Put",MIN($A76-AG$4,0),MIN(AG$4-$A76,0))*AG$5)</f>
        <v>-0.02</v>
      </c>
      <c r="AH76" s="42" t="n">
        <f aca="false">IF(AH$7="Long",IF(AH$6="Put",MAX(AH$4-$A76,0),MAX($A76-AH$4,0))*AH$5,IF(AH$6="Put",MIN($A76-AH$4,0),MIN(AH$4-$A76,0))*AH$5)</f>
        <v>-0.01</v>
      </c>
      <c r="AI76" s="42" t="n">
        <f aca="false">IF(AI$7="Long",IF(AI$6="Put",MAX(AI$4-$A76,0),MAX($A76-AI$4,0))*AI$5,IF(AI$6="Put",MIN($A76-AI$4,0),MIN(AI$4-$A76,0))*AI$5)</f>
        <v>0</v>
      </c>
      <c r="AJ76" s="42" t="n">
        <f aca="false">IF(AJ$7="Long",IF(AJ$6="Put",MAX(AJ$4-$A76,0),MAX($A76-AJ$4,0))*AJ$5,IF(AJ$6="Put",MIN($A76-AJ$4,0),MIN(AJ$4-$A76,0))*AJ$5)</f>
        <v>0</v>
      </c>
      <c r="AK76" s="42" t="n">
        <f aca="false">IF(AK$7="Long",IF(AK$6="Put",MAX(AK$4-$A76,0),MAX($A76-AK$4,0))*AK$5,IF(AK$6="Put",MIN($A76-AK$4,0),MIN(AK$4-$A76,0))*AK$5)</f>
        <v>0</v>
      </c>
    </row>
    <row r="77" customFormat="false" ht="12.75" hidden="false" customHeight="false" outlineLevel="0" collapsed="false">
      <c r="A77" s="43" t="n">
        <v>5.05</v>
      </c>
      <c r="B77" s="44" t="n">
        <f aca="false">-A77*0.06</f>
        <v>-0.303</v>
      </c>
      <c r="C77" s="38" t="n">
        <f aca="false">+A77+B77</f>
        <v>4.747</v>
      </c>
      <c r="D77" s="39"/>
      <c r="E77" s="40" t="n">
        <f aca="false">+E76</f>
        <v>5</v>
      </c>
      <c r="F77" s="38" t="n">
        <f aca="false">+B77+E77</f>
        <v>4.697</v>
      </c>
      <c r="G77" s="38"/>
      <c r="H77" s="38" t="n">
        <f aca="false">+F77-C77</f>
        <v>-0.0499999999999998</v>
      </c>
      <c r="J77" s="45" t="n">
        <f aca="false">SUM(M77:X77,Z77:AK77)</f>
        <v>-0.303</v>
      </c>
      <c r="M77" s="42" t="n">
        <f aca="false">IF(M$7="Long",IF(M$6="Call",IF($A77&gt;M$4,1,0),IF(M$4&gt;$A77,1,0))*M$5,IF(M$6="Call",IF(M$4&lt;=$A77,-1,0),IF($A77&lt;=M$4,-1,0))*M$5)</f>
        <v>0</v>
      </c>
      <c r="N77" s="42" t="n">
        <f aca="false">IF(N$7="Long",IF(N$6="Call",IF($A77&gt;N$4,1,0),IF(N$4&gt;$A77,1,0))*N$5,IF(N$6="Call",IF(N$4&lt;=$A77,-1,0),IF($A77&lt;=N$4,-1,0))*N$5)</f>
        <v>0</v>
      </c>
      <c r="O77" s="42" t="n">
        <f aca="false">IF(O$7="Long",IF(O$6="Call",IF($A77&gt;O$4,1,0),IF(O$4&gt;$A77,1,0))*O$5,IF(O$6="Call",IF(O$4&lt;=$A77,-1,0),IF($A77&lt;=O$4,-1,0))*O$5)</f>
        <v>0</v>
      </c>
      <c r="P77" s="42" t="n">
        <f aca="false">IF(P$7="Long",IF(P$6="Call",IF($A77&gt;P$4,1,0),IF(P$4&gt;$A77,1,0))*P$5,IF(P$6="Call",IF(P$4&lt;=$A77,-1,0),IF($A77&lt;=P$4,-1,0))*P$5)</f>
        <v>0</v>
      </c>
      <c r="Q77" s="42" t="n">
        <f aca="false">IF(Q$7="Long",IF(Q$6="Call",IF($A77&gt;Q$4,1,0),IF(Q$4&gt;$A77,1,0))*Q$5,IF(Q$6="Call",IF(Q$4&lt;=$A77,-1,0),IF($A77&lt;=Q$4,-1,0))*Q$5)</f>
        <v>0</v>
      </c>
      <c r="R77" s="42" t="n">
        <f aca="false">IF(R$7="Long",IF(R$6="Call",IF($A77&gt;R$4,1,0),IF(R$4&gt;$A77,1,0))*R$5,IF(R$6="Call",IF(R$4&lt;=$A77,-1,0),IF($A77&lt;=R$4,-1,0))*R$5)</f>
        <v>0</v>
      </c>
      <c r="S77" s="42" t="n">
        <f aca="false">IF(S$7="Long",IF(S$6="Call",IF($A77&gt;S$4,1,0),IF(S$4&gt;$A77,1,0))*S$5,IF(S$6="Call",IF(S$4&lt;=$A77,-1,0),IF($A77&lt;=S$4,-1,0))*S$5)</f>
        <v>0</v>
      </c>
      <c r="T77" s="42" t="n">
        <f aca="false">IF(T$7="Long",IF(T$6="Call",IF($A77&gt;T$4,1,0),IF(T$4&gt;$A77,1,0))*T$5,IF(T$6="Call",IF(T$4&lt;=$A77,-1,0),IF($A77&lt;=T$4,-1,0))*T$5)</f>
        <v>-0.08</v>
      </c>
      <c r="U77" s="42" t="n">
        <f aca="false">IF(U$7="Long",IF(U$6="Call",IF($A77&gt;U$4,1,0),IF(U$4&gt;$A77,1,0))*U$5,IF(U$6="Call",IF(U$4&lt;=$A77,-1,0),IF($A77&lt;=U$4,-1,0))*U$5)</f>
        <v>-0.09</v>
      </c>
      <c r="V77" s="42" t="n">
        <f aca="false">IF(V$7="Long",IF(V$6="Call",IF($A77&gt;V$4,1,0),IF(V$4&gt;$A77,1,0))*V$5,IF(V$6="Call",IF(V$4&lt;=$A77,-1,0),IF($A77&lt;=V$4,-1,0))*V$5)</f>
        <v>-0.1</v>
      </c>
      <c r="W77" s="42" t="n">
        <f aca="false">IF(W$7="Long",IF(W$6="Call",IF($A77&gt;W$4,1,0),IF(W$4&gt;$A77,1,0))*W$5,IF(W$6="Call",IF(W$4&lt;=$A77,-1,0),IF($A77&lt;=W$4,-1,0))*W$5)</f>
        <v>0</v>
      </c>
      <c r="X77" s="42" t="n">
        <f aca="false">IF(X$7="Long",IF(X$6="Call",IF($A77&gt;X$4,1,0),IF(X$4&gt;$A77,1,0))*X$5,IF(X$6="Call",IF(X$4&lt;=$A77,-1,0),IF($A77&lt;=X$4,-1,0))*X$5)</f>
        <v>0</v>
      </c>
      <c r="Z77" s="42" t="n">
        <f aca="false">IF(Z$7="Long",IF(Z$6="Put",MAX(Z$4-$A77,0),MAX($A77-Z$4,0))*Z$5,IF(Z$6="Put",MIN($A77-Z$4,0),MIN(Z$4-$A77,0))*Z$5)</f>
        <v>0</v>
      </c>
      <c r="AA77" s="42" t="n">
        <f aca="false">IF(AA$7="Long",IF(AA$6="Put",MAX(AA$4-$A77,0),MAX($A77-AA$4,0))*AA$5,IF(AA$6="Put",MIN($A77-AA$4,0),MIN(AA$4-$A77,0))*AA$5)</f>
        <v>0</v>
      </c>
      <c r="AB77" s="42" t="n">
        <f aca="false">IF(AB$7="Long",IF(AB$6="Put",MAX(AB$4-$A77,0),MAX($A77-AB$4,0))*AB$5,IF(AB$6="Put",MIN($A77-AB$4,0),MIN(AB$4-$A77,0))*AB$5)</f>
        <v>0</v>
      </c>
      <c r="AC77" s="42" t="n">
        <f aca="false">IF(AC$7="Long",IF(AC$6="Put",MAX(AC$4-$A77,0),MAX($A77-AC$4,0))*AC$5,IF(AC$6="Put",MIN($A77-AC$4,0),MIN(AC$4-$A77,0))*AC$5)</f>
        <v>0</v>
      </c>
      <c r="AD77" s="42" t="n">
        <f aca="false">IF(AD$7="Long",IF(AD$6="Put",MAX(AD$4-$A77,0),MAX($A77-AD$4,0))*AD$5,IF(AD$6="Put",MIN($A77-AD$4,0),MIN(AD$4-$A77,0))*AD$5)</f>
        <v>0</v>
      </c>
      <c r="AE77" s="42" t="n">
        <f aca="false">IF(AE$7="Long",IF(AE$6="Put",MAX(AE$4-$A77,0),MAX($A77-AE$4,0))*AE$5,IF(AE$6="Put",MIN($A77-AE$4,0),MIN(AE$4-$A77,0))*AE$5)</f>
        <v>0</v>
      </c>
      <c r="AF77" s="42" t="n">
        <f aca="false">IF(AF$7="Long",IF(AF$6="Put",MAX(AF$4-$A77,0),MAX($A77-AF$4,0))*AF$5,IF(AF$6="Put",MIN($A77-AF$4,0),MIN(AF$4-$A77,0))*AF$5)</f>
        <v>0</v>
      </c>
      <c r="AG77" s="42" t="n">
        <f aca="false">IF(AG$7="Long",IF(AG$6="Put",MAX(AG$4-$A77,0),MAX($A77-AG$4,0))*AG$5,IF(AG$6="Put",MIN($A77-AG$4,0),MIN(AG$4-$A77,0))*AG$5)</f>
        <v>-0.021</v>
      </c>
      <c r="AH77" s="42" t="n">
        <f aca="false">IF(AH$7="Long",IF(AH$6="Put",MAX(AH$4-$A77,0),MAX($A77-AH$4,0))*AH$5,IF(AH$6="Put",MIN($A77-AH$4,0),MIN(AH$4-$A77,0))*AH$5)</f>
        <v>-0.011</v>
      </c>
      <c r="AI77" s="42" t="n">
        <f aca="false">IF(AI$7="Long",IF(AI$6="Put",MAX(AI$4-$A77,0),MAX($A77-AI$4,0))*AI$5,IF(AI$6="Put",MIN($A77-AI$4,0),MIN(AI$4-$A77,0))*AI$5)</f>
        <v>-0.000999999999999997</v>
      </c>
      <c r="AJ77" s="42" t="n">
        <f aca="false">IF(AJ$7="Long",IF(AJ$6="Put",MAX(AJ$4-$A77,0),MAX($A77-AJ$4,0))*AJ$5,IF(AJ$6="Put",MIN($A77-AJ$4,0),MIN(AJ$4-$A77,0))*AJ$5)</f>
        <v>0</v>
      </c>
      <c r="AK77" s="42" t="n">
        <f aca="false">IF(AK$7="Long",IF(AK$6="Put",MAX(AK$4-$A77,0),MAX($A77-AK$4,0))*AK$5,IF(AK$6="Put",MIN($A77-AK$4,0),MIN(AK$4-$A77,0))*AK$5)</f>
        <v>0</v>
      </c>
    </row>
    <row r="78" customFormat="false" ht="12.75" hidden="false" customHeight="false" outlineLevel="0" collapsed="false">
      <c r="A78" s="43" t="n">
        <v>5.1</v>
      </c>
      <c r="B78" s="44" t="n">
        <f aca="false">-A78*0.06</f>
        <v>-0.306</v>
      </c>
      <c r="C78" s="38" t="n">
        <f aca="false">+A78+B78</f>
        <v>4.794</v>
      </c>
      <c r="D78" s="39"/>
      <c r="E78" s="40" t="n">
        <f aca="false">+E77</f>
        <v>5</v>
      </c>
      <c r="F78" s="38" t="n">
        <f aca="false">+B78+E78</f>
        <v>4.694</v>
      </c>
      <c r="G78" s="38"/>
      <c r="H78" s="38" t="n">
        <f aca="false">+F78-C78</f>
        <v>-0.0999999999999996</v>
      </c>
      <c r="J78" s="45" t="n">
        <f aca="false">SUM(M78:X78,Z78:AK78)</f>
        <v>-0.306</v>
      </c>
      <c r="M78" s="42" t="n">
        <f aca="false">IF(M$7="Long",IF(M$6="Call",IF($A78&gt;M$4,1,0),IF(M$4&gt;$A78,1,0))*M$5,IF(M$6="Call",IF(M$4&lt;=$A78,-1,0),IF($A78&lt;=M$4,-1,0))*M$5)</f>
        <v>0</v>
      </c>
      <c r="N78" s="42" t="n">
        <f aca="false">IF(N$7="Long",IF(N$6="Call",IF($A78&gt;N$4,1,0),IF(N$4&gt;$A78,1,0))*N$5,IF(N$6="Call",IF(N$4&lt;=$A78,-1,0),IF($A78&lt;=N$4,-1,0))*N$5)</f>
        <v>0</v>
      </c>
      <c r="O78" s="42" t="n">
        <f aca="false">IF(O$7="Long",IF(O$6="Call",IF($A78&gt;O$4,1,0),IF(O$4&gt;$A78,1,0))*O$5,IF(O$6="Call",IF(O$4&lt;=$A78,-1,0),IF($A78&lt;=O$4,-1,0))*O$5)</f>
        <v>0</v>
      </c>
      <c r="P78" s="42" t="n">
        <f aca="false">IF(P$7="Long",IF(P$6="Call",IF($A78&gt;P$4,1,0),IF(P$4&gt;$A78,1,0))*P$5,IF(P$6="Call",IF(P$4&lt;=$A78,-1,0),IF($A78&lt;=P$4,-1,0))*P$5)</f>
        <v>0</v>
      </c>
      <c r="Q78" s="42" t="n">
        <f aca="false">IF(Q$7="Long",IF(Q$6="Call",IF($A78&gt;Q$4,1,0),IF(Q$4&gt;$A78,1,0))*Q$5,IF(Q$6="Call",IF(Q$4&lt;=$A78,-1,0),IF($A78&lt;=Q$4,-1,0))*Q$5)</f>
        <v>0</v>
      </c>
      <c r="R78" s="42" t="n">
        <f aca="false">IF(R$7="Long",IF(R$6="Call",IF($A78&gt;R$4,1,0),IF(R$4&gt;$A78,1,0))*R$5,IF(R$6="Call",IF(R$4&lt;=$A78,-1,0),IF($A78&lt;=R$4,-1,0))*R$5)</f>
        <v>0</v>
      </c>
      <c r="S78" s="42" t="n">
        <f aca="false">IF(S$7="Long",IF(S$6="Call",IF($A78&gt;S$4,1,0),IF(S$4&gt;$A78,1,0))*S$5,IF(S$6="Call",IF(S$4&lt;=$A78,-1,0),IF($A78&lt;=S$4,-1,0))*S$5)</f>
        <v>0</v>
      </c>
      <c r="T78" s="42" t="n">
        <f aca="false">IF(T$7="Long",IF(T$6="Call",IF($A78&gt;T$4,1,0),IF(T$4&gt;$A78,1,0))*T$5,IF(T$6="Call",IF(T$4&lt;=$A78,-1,0),IF($A78&lt;=T$4,-1,0))*T$5)</f>
        <v>-0.08</v>
      </c>
      <c r="U78" s="42" t="n">
        <f aca="false">IF(U$7="Long",IF(U$6="Call",IF($A78&gt;U$4,1,0),IF(U$4&gt;$A78,1,0))*U$5,IF(U$6="Call",IF(U$4&lt;=$A78,-1,0),IF($A78&lt;=U$4,-1,0))*U$5)</f>
        <v>-0.09</v>
      </c>
      <c r="V78" s="42" t="n">
        <f aca="false">IF(V$7="Long",IF(V$6="Call",IF($A78&gt;V$4,1,0),IF(V$4&gt;$A78,1,0))*V$5,IF(V$6="Call",IF(V$4&lt;=$A78,-1,0),IF($A78&lt;=V$4,-1,0))*V$5)</f>
        <v>-0.1</v>
      </c>
      <c r="W78" s="42" t="n">
        <f aca="false">IF(W$7="Long",IF(W$6="Call",IF($A78&gt;W$4,1,0),IF(W$4&gt;$A78,1,0))*W$5,IF(W$6="Call",IF(W$4&lt;=$A78,-1,0),IF($A78&lt;=W$4,-1,0))*W$5)</f>
        <v>0</v>
      </c>
      <c r="X78" s="42" t="n">
        <f aca="false">IF(X$7="Long",IF(X$6="Call",IF($A78&gt;X$4,1,0),IF(X$4&gt;$A78,1,0))*X$5,IF(X$6="Call",IF(X$4&lt;=$A78,-1,0),IF($A78&lt;=X$4,-1,0))*X$5)</f>
        <v>0</v>
      </c>
      <c r="Z78" s="42" t="n">
        <f aca="false">IF(Z$7="Long",IF(Z$6="Put",MAX(Z$4-$A78,0),MAX($A78-Z$4,0))*Z$5,IF(Z$6="Put",MIN($A78-Z$4,0),MIN(Z$4-$A78,0))*Z$5)</f>
        <v>0</v>
      </c>
      <c r="AA78" s="42" t="n">
        <f aca="false">IF(AA$7="Long",IF(AA$6="Put",MAX(AA$4-$A78,0),MAX($A78-AA$4,0))*AA$5,IF(AA$6="Put",MIN($A78-AA$4,0),MIN(AA$4-$A78,0))*AA$5)</f>
        <v>0</v>
      </c>
      <c r="AB78" s="42" t="n">
        <f aca="false">IF(AB$7="Long",IF(AB$6="Put",MAX(AB$4-$A78,0),MAX($A78-AB$4,0))*AB$5,IF(AB$6="Put",MIN($A78-AB$4,0),MIN(AB$4-$A78,0))*AB$5)</f>
        <v>0</v>
      </c>
      <c r="AC78" s="42" t="n">
        <f aca="false">IF(AC$7="Long",IF(AC$6="Put",MAX(AC$4-$A78,0),MAX($A78-AC$4,0))*AC$5,IF(AC$6="Put",MIN($A78-AC$4,0),MIN(AC$4-$A78,0))*AC$5)</f>
        <v>0</v>
      </c>
      <c r="AD78" s="42" t="n">
        <f aca="false">IF(AD$7="Long",IF(AD$6="Put",MAX(AD$4-$A78,0),MAX($A78-AD$4,0))*AD$5,IF(AD$6="Put",MIN($A78-AD$4,0),MIN(AD$4-$A78,0))*AD$5)</f>
        <v>0</v>
      </c>
      <c r="AE78" s="42" t="n">
        <f aca="false">IF(AE$7="Long",IF(AE$6="Put",MAX(AE$4-$A78,0),MAX($A78-AE$4,0))*AE$5,IF(AE$6="Put",MIN($A78-AE$4,0),MIN(AE$4-$A78,0))*AE$5)</f>
        <v>0</v>
      </c>
      <c r="AF78" s="42" t="n">
        <f aca="false">IF(AF$7="Long",IF(AF$6="Put",MAX(AF$4-$A78,0),MAX($A78-AF$4,0))*AF$5,IF(AF$6="Put",MIN($A78-AF$4,0),MIN(AF$4-$A78,0))*AF$5)</f>
        <v>0</v>
      </c>
      <c r="AG78" s="42" t="n">
        <f aca="false">IF(AG$7="Long",IF(AG$6="Put",MAX(AG$4-$A78,0),MAX($A78-AG$4,0))*AG$5,IF(AG$6="Put",MIN($A78-AG$4,0),MIN(AG$4-$A78,0))*AG$5)</f>
        <v>-0.022</v>
      </c>
      <c r="AH78" s="42" t="n">
        <f aca="false">IF(AH$7="Long",IF(AH$6="Put",MAX(AH$4-$A78,0),MAX($A78-AH$4,0))*AH$5,IF(AH$6="Put",MIN($A78-AH$4,0),MIN(AH$4-$A78,0))*AH$5)</f>
        <v>-0.012</v>
      </c>
      <c r="AI78" s="42" t="n">
        <f aca="false">IF(AI$7="Long",IF(AI$6="Put",MAX(AI$4-$A78,0),MAX($A78-AI$4,0))*AI$5,IF(AI$6="Put",MIN($A78-AI$4,0),MIN(AI$4-$A78,0))*AI$5)</f>
        <v>-0.00199999999999999</v>
      </c>
      <c r="AJ78" s="42" t="n">
        <f aca="false">IF(AJ$7="Long",IF(AJ$6="Put",MAX(AJ$4-$A78,0),MAX($A78-AJ$4,0))*AJ$5,IF(AJ$6="Put",MIN($A78-AJ$4,0),MIN(AJ$4-$A78,0))*AJ$5)</f>
        <v>0</v>
      </c>
      <c r="AK78" s="42" t="n">
        <f aca="false">IF(AK$7="Long",IF(AK$6="Put",MAX(AK$4-$A78,0),MAX($A78-AK$4,0))*AK$5,IF(AK$6="Put",MIN($A78-AK$4,0),MIN(AK$4-$A78,0))*AK$5)</f>
        <v>0</v>
      </c>
    </row>
    <row r="79" customFormat="false" ht="12.75" hidden="false" customHeight="false" outlineLevel="0" collapsed="false">
      <c r="A79" s="43" t="n">
        <v>5.15</v>
      </c>
      <c r="B79" s="44" t="n">
        <f aca="false">-A79*0.06</f>
        <v>-0.309</v>
      </c>
      <c r="C79" s="38" t="n">
        <f aca="false">+A79+B79</f>
        <v>4.841</v>
      </c>
      <c r="D79" s="39"/>
      <c r="E79" s="40" t="n">
        <f aca="false">+E78</f>
        <v>5</v>
      </c>
      <c r="F79" s="38" t="n">
        <f aca="false">+B79+E79</f>
        <v>4.691</v>
      </c>
      <c r="G79" s="38"/>
      <c r="H79" s="38" t="n">
        <f aca="false">+F79-C79</f>
        <v>-0.15</v>
      </c>
      <c r="J79" s="45" t="n">
        <f aca="false">SUM(M79:X79,Z79:AK79)</f>
        <v>-0.309</v>
      </c>
      <c r="M79" s="42" t="n">
        <f aca="false">IF(M$7="Long",IF(M$6="Call",IF($A79&gt;M$4,1,0),IF(M$4&gt;$A79,1,0))*M$5,IF(M$6="Call",IF(M$4&lt;=$A79,-1,0),IF($A79&lt;=M$4,-1,0))*M$5)</f>
        <v>0</v>
      </c>
      <c r="N79" s="42" t="n">
        <f aca="false">IF(N$7="Long",IF(N$6="Call",IF($A79&gt;N$4,1,0),IF(N$4&gt;$A79,1,0))*N$5,IF(N$6="Call",IF(N$4&lt;=$A79,-1,0),IF($A79&lt;=N$4,-1,0))*N$5)</f>
        <v>0</v>
      </c>
      <c r="O79" s="42" t="n">
        <f aca="false">IF(O$7="Long",IF(O$6="Call",IF($A79&gt;O$4,1,0),IF(O$4&gt;$A79,1,0))*O$5,IF(O$6="Call",IF(O$4&lt;=$A79,-1,0),IF($A79&lt;=O$4,-1,0))*O$5)</f>
        <v>0</v>
      </c>
      <c r="P79" s="42" t="n">
        <f aca="false">IF(P$7="Long",IF(P$6="Call",IF($A79&gt;P$4,1,0),IF(P$4&gt;$A79,1,0))*P$5,IF(P$6="Call",IF(P$4&lt;=$A79,-1,0),IF($A79&lt;=P$4,-1,0))*P$5)</f>
        <v>0</v>
      </c>
      <c r="Q79" s="42" t="n">
        <f aca="false">IF(Q$7="Long",IF(Q$6="Call",IF($A79&gt;Q$4,1,0),IF(Q$4&gt;$A79,1,0))*Q$5,IF(Q$6="Call",IF(Q$4&lt;=$A79,-1,0),IF($A79&lt;=Q$4,-1,0))*Q$5)</f>
        <v>0</v>
      </c>
      <c r="R79" s="42" t="n">
        <f aca="false">IF(R$7="Long",IF(R$6="Call",IF($A79&gt;R$4,1,0),IF(R$4&gt;$A79,1,0))*R$5,IF(R$6="Call",IF(R$4&lt;=$A79,-1,0),IF($A79&lt;=R$4,-1,0))*R$5)</f>
        <v>0</v>
      </c>
      <c r="S79" s="42" t="n">
        <f aca="false">IF(S$7="Long",IF(S$6="Call",IF($A79&gt;S$4,1,0),IF(S$4&gt;$A79,1,0))*S$5,IF(S$6="Call",IF(S$4&lt;=$A79,-1,0),IF($A79&lt;=S$4,-1,0))*S$5)</f>
        <v>0</v>
      </c>
      <c r="T79" s="42" t="n">
        <f aca="false">IF(T$7="Long",IF(T$6="Call",IF($A79&gt;T$4,1,0),IF(T$4&gt;$A79,1,0))*T$5,IF(T$6="Call",IF(T$4&lt;=$A79,-1,0),IF($A79&lt;=T$4,-1,0))*T$5)</f>
        <v>-0.08</v>
      </c>
      <c r="U79" s="42" t="n">
        <f aca="false">IF(U$7="Long",IF(U$6="Call",IF($A79&gt;U$4,1,0),IF(U$4&gt;$A79,1,0))*U$5,IF(U$6="Call",IF(U$4&lt;=$A79,-1,0),IF($A79&lt;=U$4,-1,0))*U$5)</f>
        <v>-0.09</v>
      </c>
      <c r="V79" s="42" t="n">
        <f aca="false">IF(V$7="Long",IF(V$6="Call",IF($A79&gt;V$4,1,0),IF(V$4&gt;$A79,1,0))*V$5,IF(V$6="Call",IF(V$4&lt;=$A79,-1,0),IF($A79&lt;=V$4,-1,0))*V$5)</f>
        <v>-0.1</v>
      </c>
      <c r="W79" s="42" t="n">
        <f aca="false">IF(W$7="Long",IF(W$6="Call",IF($A79&gt;W$4,1,0),IF(W$4&gt;$A79,1,0))*W$5,IF(W$6="Call",IF(W$4&lt;=$A79,-1,0),IF($A79&lt;=W$4,-1,0))*W$5)</f>
        <v>0</v>
      </c>
      <c r="X79" s="42" t="n">
        <f aca="false">IF(X$7="Long",IF(X$6="Call",IF($A79&gt;X$4,1,0),IF(X$4&gt;$A79,1,0))*X$5,IF(X$6="Call",IF(X$4&lt;=$A79,-1,0),IF($A79&lt;=X$4,-1,0))*X$5)</f>
        <v>0</v>
      </c>
      <c r="Z79" s="42" t="n">
        <f aca="false">IF(Z$7="Long",IF(Z$6="Put",MAX(Z$4-$A79,0),MAX($A79-Z$4,0))*Z$5,IF(Z$6="Put",MIN($A79-Z$4,0),MIN(Z$4-$A79,0))*Z$5)</f>
        <v>0</v>
      </c>
      <c r="AA79" s="42" t="n">
        <f aca="false">IF(AA$7="Long",IF(AA$6="Put",MAX(AA$4-$A79,0),MAX($A79-AA$4,0))*AA$5,IF(AA$6="Put",MIN($A79-AA$4,0),MIN(AA$4-$A79,0))*AA$5)</f>
        <v>0</v>
      </c>
      <c r="AB79" s="42" t="n">
        <f aca="false">IF(AB$7="Long",IF(AB$6="Put",MAX(AB$4-$A79,0),MAX($A79-AB$4,0))*AB$5,IF(AB$6="Put",MIN($A79-AB$4,0),MIN(AB$4-$A79,0))*AB$5)</f>
        <v>0</v>
      </c>
      <c r="AC79" s="42" t="n">
        <f aca="false">IF(AC$7="Long",IF(AC$6="Put",MAX(AC$4-$A79,0),MAX($A79-AC$4,0))*AC$5,IF(AC$6="Put",MIN($A79-AC$4,0),MIN(AC$4-$A79,0))*AC$5)</f>
        <v>0</v>
      </c>
      <c r="AD79" s="42" t="n">
        <f aca="false">IF(AD$7="Long",IF(AD$6="Put",MAX(AD$4-$A79,0),MAX($A79-AD$4,0))*AD$5,IF(AD$6="Put",MIN($A79-AD$4,0),MIN(AD$4-$A79,0))*AD$5)</f>
        <v>0</v>
      </c>
      <c r="AE79" s="42" t="n">
        <f aca="false">IF(AE$7="Long",IF(AE$6="Put",MAX(AE$4-$A79,0),MAX($A79-AE$4,0))*AE$5,IF(AE$6="Put",MIN($A79-AE$4,0),MIN(AE$4-$A79,0))*AE$5)</f>
        <v>0</v>
      </c>
      <c r="AF79" s="42" t="n">
        <f aca="false">IF(AF$7="Long",IF(AF$6="Put",MAX(AF$4-$A79,0),MAX($A79-AF$4,0))*AF$5,IF(AF$6="Put",MIN($A79-AF$4,0),MIN(AF$4-$A79,0))*AF$5)</f>
        <v>0</v>
      </c>
      <c r="AG79" s="42" t="n">
        <f aca="false">IF(AG$7="Long",IF(AG$6="Put",MAX(AG$4-$A79,0),MAX($A79-AG$4,0))*AG$5,IF(AG$6="Put",MIN($A79-AG$4,0),MIN(AG$4-$A79,0))*AG$5)</f>
        <v>-0.023</v>
      </c>
      <c r="AH79" s="42" t="n">
        <f aca="false">IF(AH$7="Long",IF(AH$6="Put",MAX(AH$4-$A79,0),MAX($A79-AH$4,0))*AH$5,IF(AH$6="Put",MIN($A79-AH$4,0),MIN(AH$4-$A79,0))*AH$5)</f>
        <v>-0.013</v>
      </c>
      <c r="AI79" s="42" t="n">
        <f aca="false">IF(AI$7="Long",IF(AI$6="Put",MAX(AI$4-$A79,0),MAX($A79-AI$4,0))*AI$5,IF(AI$6="Put",MIN($A79-AI$4,0),MIN(AI$4-$A79,0))*AI$5)</f>
        <v>-0.00300000000000001</v>
      </c>
      <c r="AJ79" s="42" t="n">
        <f aca="false">IF(AJ$7="Long",IF(AJ$6="Put",MAX(AJ$4-$A79,0),MAX($A79-AJ$4,0))*AJ$5,IF(AJ$6="Put",MIN($A79-AJ$4,0),MIN(AJ$4-$A79,0))*AJ$5)</f>
        <v>0</v>
      </c>
      <c r="AK79" s="42" t="n">
        <f aca="false">IF(AK$7="Long",IF(AK$6="Put",MAX(AK$4-$A79,0),MAX($A79-AK$4,0))*AK$5,IF(AK$6="Put",MIN($A79-AK$4,0),MIN(AK$4-$A79,0))*AK$5)</f>
        <v>0</v>
      </c>
    </row>
    <row r="80" customFormat="false" ht="12.75" hidden="false" customHeight="false" outlineLevel="0" collapsed="false">
      <c r="A80" s="43" t="n">
        <v>5.2</v>
      </c>
      <c r="B80" s="44" t="n">
        <f aca="false">-A80*0.06</f>
        <v>-0.312</v>
      </c>
      <c r="C80" s="38" t="n">
        <f aca="false">+A80+B80</f>
        <v>4.888</v>
      </c>
      <c r="D80" s="39"/>
      <c r="E80" s="40" t="n">
        <f aca="false">+E79</f>
        <v>5</v>
      </c>
      <c r="F80" s="38" t="n">
        <f aca="false">+B80+E80</f>
        <v>4.688</v>
      </c>
      <c r="G80" s="38"/>
      <c r="H80" s="38" t="n">
        <f aca="false">+F80-C80</f>
        <v>-0.2</v>
      </c>
      <c r="J80" s="45" t="n">
        <f aca="false">SUM(M80:X80,Z80:AK80)</f>
        <v>-0.312</v>
      </c>
      <c r="M80" s="42" t="n">
        <f aca="false">IF(M$7="Long",IF(M$6="Call",IF($A80&gt;M$4,1,0),IF(M$4&gt;$A80,1,0))*M$5,IF(M$6="Call",IF(M$4&lt;=$A80,-1,0),IF($A80&lt;=M$4,-1,0))*M$5)</f>
        <v>0</v>
      </c>
      <c r="N80" s="42" t="n">
        <f aca="false">IF(N$7="Long",IF(N$6="Call",IF($A80&gt;N$4,1,0),IF(N$4&gt;$A80,1,0))*N$5,IF(N$6="Call",IF(N$4&lt;=$A80,-1,0),IF($A80&lt;=N$4,-1,0))*N$5)</f>
        <v>0</v>
      </c>
      <c r="O80" s="42" t="n">
        <f aca="false">IF(O$7="Long",IF(O$6="Call",IF($A80&gt;O$4,1,0),IF(O$4&gt;$A80,1,0))*O$5,IF(O$6="Call",IF(O$4&lt;=$A80,-1,0),IF($A80&lt;=O$4,-1,0))*O$5)</f>
        <v>0</v>
      </c>
      <c r="P80" s="42" t="n">
        <f aca="false">IF(P$7="Long",IF(P$6="Call",IF($A80&gt;P$4,1,0),IF(P$4&gt;$A80,1,0))*P$5,IF(P$6="Call",IF(P$4&lt;=$A80,-1,0),IF($A80&lt;=P$4,-1,0))*P$5)</f>
        <v>0</v>
      </c>
      <c r="Q80" s="42" t="n">
        <f aca="false">IF(Q$7="Long",IF(Q$6="Call",IF($A80&gt;Q$4,1,0),IF(Q$4&gt;$A80,1,0))*Q$5,IF(Q$6="Call",IF(Q$4&lt;=$A80,-1,0),IF($A80&lt;=Q$4,-1,0))*Q$5)</f>
        <v>0</v>
      </c>
      <c r="R80" s="42" t="n">
        <f aca="false">IF(R$7="Long",IF(R$6="Call",IF($A80&gt;R$4,1,0),IF(R$4&gt;$A80,1,0))*R$5,IF(R$6="Call",IF(R$4&lt;=$A80,-1,0),IF($A80&lt;=R$4,-1,0))*R$5)</f>
        <v>0</v>
      </c>
      <c r="S80" s="42" t="n">
        <f aca="false">IF(S$7="Long",IF(S$6="Call",IF($A80&gt;S$4,1,0),IF(S$4&gt;$A80,1,0))*S$5,IF(S$6="Call",IF(S$4&lt;=$A80,-1,0),IF($A80&lt;=S$4,-1,0))*S$5)</f>
        <v>0</v>
      </c>
      <c r="T80" s="42" t="n">
        <f aca="false">IF(T$7="Long",IF(T$6="Call",IF($A80&gt;T$4,1,0),IF(T$4&gt;$A80,1,0))*T$5,IF(T$6="Call",IF(T$4&lt;=$A80,-1,0),IF($A80&lt;=T$4,-1,0))*T$5)</f>
        <v>-0.08</v>
      </c>
      <c r="U80" s="42" t="n">
        <f aca="false">IF(U$7="Long",IF(U$6="Call",IF($A80&gt;U$4,1,0),IF(U$4&gt;$A80,1,0))*U$5,IF(U$6="Call",IF(U$4&lt;=$A80,-1,0),IF($A80&lt;=U$4,-1,0))*U$5)</f>
        <v>-0.09</v>
      </c>
      <c r="V80" s="42" t="n">
        <f aca="false">IF(V$7="Long",IF(V$6="Call",IF($A80&gt;V$4,1,0),IF(V$4&gt;$A80,1,0))*V$5,IF(V$6="Call",IF(V$4&lt;=$A80,-1,0),IF($A80&lt;=V$4,-1,0))*V$5)</f>
        <v>-0.1</v>
      </c>
      <c r="W80" s="42" t="n">
        <f aca="false">IF(W$7="Long",IF(W$6="Call",IF($A80&gt;W$4,1,0),IF(W$4&gt;$A80,1,0))*W$5,IF(W$6="Call",IF(W$4&lt;=$A80,-1,0),IF($A80&lt;=W$4,-1,0))*W$5)</f>
        <v>0</v>
      </c>
      <c r="X80" s="42" t="n">
        <f aca="false">IF(X$7="Long",IF(X$6="Call",IF($A80&gt;X$4,1,0),IF(X$4&gt;$A80,1,0))*X$5,IF(X$6="Call",IF(X$4&lt;=$A80,-1,0),IF($A80&lt;=X$4,-1,0))*X$5)</f>
        <v>0</v>
      </c>
      <c r="Z80" s="42" t="n">
        <f aca="false">IF(Z$7="Long",IF(Z$6="Put",MAX(Z$4-$A80,0),MAX($A80-Z$4,0))*Z$5,IF(Z$6="Put",MIN($A80-Z$4,0),MIN(Z$4-$A80,0))*Z$5)</f>
        <v>0</v>
      </c>
      <c r="AA80" s="42" t="n">
        <f aca="false">IF(AA$7="Long",IF(AA$6="Put",MAX(AA$4-$A80,0),MAX($A80-AA$4,0))*AA$5,IF(AA$6="Put",MIN($A80-AA$4,0),MIN(AA$4-$A80,0))*AA$5)</f>
        <v>0</v>
      </c>
      <c r="AB80" s="42" t="n">
        <f aca="false">IF(AB$7="Long",IF(AB$6="Put",MAX(AB$4-$A80,0),MAX($A80-AB$4,0))*AB$5,IF(AB$6="Put",MIN($A80-AB$4,0),MIN(AB$4-$A80,0))*AB$5)</f>
        <v>0</v>
      </c>
      <c r="AC80" s="42" t="n">
        <f aca="false">IF(AC$7="Long",IF(AC$6="Put",MAX(AC$4-$A80,0),MAX($A80-AC$4,0))*AC$5,IF(AC$6="Put",MIN($A80-AC$4,0),MIN(AC$4-$A80,0))*AC$5)</f>
        <v>0</v>
      </c>
      <c r="AD80" s="42" t="n">
        <f aca="false">IF(AD$7="Long",IF(AD$6="Put",MAX(AD$4-$A80,0),MAX($A80-AD$4,0))*AD$5,IF(AD$6="Put",MIN($A80-AD$4,0),MIN(AD$4-$A80,0))*AD$5)</f>
        <v>0</v>
      </c>
      <c r="AE80" s="42" t="n">
        <f aca="false">IF(AE$7="Long",IF(AE$6="Put",MAX(AE$4-$A80,0),MAX($A80-AE$4,0))*AE$5,IF(AE$6="Put",MIN($A80-AE$4,0),MIN(AE$4-$A80,0))*AE$5)</f>
        <v>0</v>
      </c>
      <c r="AF80" s="42" t="n">
        <f aca="false">IF(AF$7="Long",IF(AF$6="Put",MAX(AF$4-$A80,0),MAX($A80-AF$4,0))*AF$5,IF(AF$6="Put",MIN($A80-AF$4,0),MIN(AF$4-$A80,0))*AF$5)</f>
        <v>0</v>
      </c>
      <c r="AG80" s="42" t="n">
        <f aca="false">IF(AG$7="Long",IF(AG$6="Put",MAX(AG$4-$A80,0),MAX($A80-AG$4,0))*AG$5,IF(AG$6="Put",MIN($A80-AG$4,0),MIN(AG$4-$A80,0))*AG$5)</f>
        <v>-0.024</v>
      </c>
      <c r="AH80" s="42" t="n">
        <f aca="false">IF(AH$7="Long",IF(AH$6="Put",MAX(AH$4-$A80,0),MAX($A80-AH$4,0))*AH$5,IF(AH$6="Put",MIN($A80-AH$4,0),MIN(AH$4-$A80,0))*AH$5)</f>
        <v>-0.014</v>
      </c>
      <c r="AI80" s="42" t="n">
        <f aca="false">IF(AI$7="Long",IF(AI$6="Put",MAX(AI$4-$A80,0),MAX($A80-AI$4,0))*AI$5,IF(AI$6="Put",MIN($A80-AI$4,0),MIN(AI$4-$A80,0))*AI$5)</f>
        <v>-0.004</v>
      </c>
      <c r="AJ80" s="42" t="n">
        <f aca="false">IF(AJ$7="Long",IF(AJ$6="Put",MAX(AJ$4-$A80,0),MAX($A80-AJ$4,0))*AJ$5,IF(AJ$6="Put",MIN($A80-AJ$4,0),MIN(AJ$4-$A80,0))*AJ$5)</f>
        <v>0</v>
      </c>
      <c r="AK80" s="42" t="n">
        <f aca="false">IF(AK$7="Long",IF(AK$6="Put",MAX(AK$4-$A80,0),MAX($A80-AK$4,0))*AK$5,IF(AK$6="Put",MIN($A80-AK$4,0),MIN(AK$4-$A80,0))*AK$5)</f>
        <v>0</v>
      </c>
    </row>
    <row r="81" customFormat="false" ht="12.75" hidden="false" customHeight="false" outlineLevel="0" collapsed="false">
      <c r="A81" s="43" t="n">
        <v>5.25</v>
      </c>
      <c r="B81" s="44" t="n">
        <f aca="false">-A81*0.06</f>
        <v>-0.315</v>
      </c>
      <c r="C81" s="38" t="n">
        <f aca="false">+A81+B81</f>
        <v>4.935</v>
      </c>
      <c r="D81" s="39"/>
      <c r="E81" s="40" t="n">
        <f aca="false">+E80</f>
        <v>5</v>
      </c>
      <c r="F81" s="38" t="n">
        <f aca="false">+B81+E81</f>
        <v>4.685</v>
      </c>
      <c r="G81" s="38"/>
      <c r="H81" s="38" t="n">
        <f aca="false">+F81-C81</f>
        <v>-0.25</v>
      </c>
      <c r="J81" s="45" t="n">
        <f aca="false">SUM(M81:X81,Z81:AK81)</f>
        <v>-0.315</v>
      </c>
      <c r="M81" s="42" t="n">
        <f aca="false">IF(M$7="Long",IF(M$6="Call",IF($A81&gt;M$4,1,0),IF(M$4&gt;$A81,1,0))*M$5,IF(M$6="Call",IF(M$4&lt;=$A81,-1,0),IF($A81&lt;=M$4,-1,0))*M$5)</f>
        <v>0</v>
      </c>
      <c r="N81" s="42" t="n">
        <f aca="false">IF(N$7="Long",IF(N$6="Call",IF($A81&gt;N$4,1,0),IF(N$4&gt;$A81,1,0))*N$5,IF(N$6="Call",IF(N$4&lt;=$A81,-1,0),IF($A81&lt;=N$4,-1,0))*N$5)</f>
        <v>0</v>
      </c>
      <c r="O81" s="42" t="n">
        <f aca="false">IF(O$7="Long",IF(O$6="Call",IF($A81&gt;O$4,1,0),IF(O$4&gt;$A81,1,0))*O$5,IF(O$6="Call",IF(O$4&lt;=$A81,-1,0),IF($A81&lt;=O$4,-1,0))*O$5)</f>
        <v>0</v>
      </c>
      <c r="P81" s="42" t="n">
        <f aca="false">IF(P$7="Long",IF(P$6="Call",IF($A81&gt;P$4,1,0),IF(P$4&gt;$A81,1,0))*P$5,IF(P$6="Call",IF(P$4&lt;=$A81,-1,0),IF($A81&lt;=P$4,-1,0))*P$5)</f>
        <v>0</v>
      </c>
      <c r="Q81" s="42" t="n">
        <f aca="false">IF(Q$7="Long",IF(Q$6="Call",IF($A81&gt;Q$4,1,0),IF(Q$4&gt;$A81,1,0))*Q$5,IF(Q$6="Call",IF(Q$4&lt;=$A81,-1,0),IF($A81&lt;=Q$4,-1,0))*Q$5)</f>
        <v>0</v>
      </c>
      <c r="R81" s="42" t="n">
        <f aca="false">IF(R$7="Long",IF(R$6="Call",IF($A81&gt;R$4,1,0),IF(R$4&gt;$A81,1,0))*R$5,IF(R$6="Call",IF(R$4&lt;=$A81,-1,0),IF($A81&lt;=R$4,-1,0))*R$5)</f>
        <v>0</v>
      </c>
      <c r="S81" s="42" t="n">
        <f aca="false">IF(S$7="Long",IF(S$6="Call",IF($A81&gt;S$4,1,0),IF(S$4&gt;$A81,1,0))*S$5,IF(S$6="Call",IF(S$4&lt;=$A81,-1,0),IF($A81&lt;=S$4,-1,0))*S$5)</f>
        <v>0</v>
      </c>
      <c r="T81" s="42" t="n">
        <f aca="false">IF(T$7="Long",IF(T$6="Call",IF($A81&gt;T$4,1,0),IF(T$4&gt;$A81,1,0))*T$5,IF(T$6="Call",IF(T$4&lt;=$A81,-1,0),IF($A81&lt;=T$4,-1,0))*T$5)</f>
        <v>-0.08</v>
      </c>
      <c r="U81" s="42" t="n">
        <f aca="false">IF(U$7="Long",IF(U$6="Call",IF($A81&gt;U$4,1,0),IF(U$4&gt;$A81,1,0))*U$5,IF(U$6="Call",IF(U$4&lt;=$A81,-1,0),IF($A81&lt;=U$4,-1,0))*U$5)</f>
        <v>-0.09</v>
      </c>
      <c r="V81" s="42" t="n">
        <f aca="false">IF(V$7="Long",IF(V$6="Call",IF($A81&gt;V$4,1,0),IF(V$4&gt;$A81,1,0))*V$5,IF(V$6="Call",IF(V$4&lt;=$A81,-1,0),IF($A81&lt;=V$4,-1,0))*V$5)</f>
        <v>-0.1</v>
      </c>
      <c r="W81" s="42" t="n">
        <f aca="false">IF(W$7="Long",IF(W$6="Call",IF($A81&gt;W$4,1,0),IF(W$4&gt;$A81,1,0))*W$5,IF(W$6="Call",IF(W$4&lt;=$A81,-1,0),IF($A81&lt;=W$4,-1,0))*W$5)</f>
        <v>0</v>
      </c>
      <c r="X81" s="42" t="n">
        <f aca="false">IF(X$7="Long",IF(X$6="Call",IF($A81&gt;X$4,1,0),IF(X$4&gt;$A81,1,0))*X$5,IF(X$6="Call",IF(X$4&lt;=$A81,-1,0),IF($A81&lt;=X$4,-1,0))*X$5)</f>
        <v>0</v>
      </c>
      <c r="Z81" s="42" t="n">
        <f aca="false">IF(Z$7="Long",IF(Z$6="Put",MAX(Z$4-$A81,0),MAX($A81-Z$4,0))*Z$5,IF(Z$6="Put",MIN($A81-Z$4,0),MIN(Z$4-$A81,0))*Z$5)</f>
        <v>0</v>
      </c>
      <c r="AA81" s="42" t="n">
        <f aca="false">IF(AA$7="Long",IF(AA$6="Put",MAX(AA$4-$A81,0),MAX($A81-AA$4,0))*AA$5,IF(AA$6="Put",MIN($A81-AA$4,0),MIN(AA$4-$A81,0))*AA$5)</f>
        <v>0</v>
      </c>
      <c r="AB81" s="42" t="n">
        <f aca="false">IF(AB$7="Long",IF(AB$6="Put",MAX(AB$4-$A81,0),MAX($A81-AB$4,0))*AB$5,IF(AB$6="Put",MIN($A81-AB$4,0),MIN(AB$4-$A81,0))*AB$5)</f>
        <v>0</v>
      </c>
      <c r="AC81" s="42" t="n">
        <f aca="false">IF(AC$7="Long",IF(AC$6="Put",MAX(AC$4-$A81,0),MAX($A81-AC$4,0))*AC$5,IF(AC$6="Put",MIN($A81-AC$4,0),MIN(AC$4-$A81,0))*AC$5)</f>
        <v>0</v>
      </c>
      <c r="AD81" s="42" t="n">
        <f aca="false">IF(AD$7="Long",IF(AD$6="Put",MAX(AD$4-$A81,0),MAX($A81-AD$4,0))*AD$5,IF(AD$6="Put",MIN($A81-AD$4,0),MIN(AD$4-$A81,0))*AD$5)</f>
        <v>0</v>
      </c>
      <c r="AE81" s="42" t="n">
        <f aca="false">IF(AE$7="Long",IF(AE$6="Put",MAX(AE$4-$A81,0),MAX($A81-AE$4,0))*AE$5,IF(AE$6="Put",MIN($A81-AE$4,0),MIN(AE$4-$A81,0))*AE$5)</f>
        <v>0</v>
      </c>
      <c r="AF81" s="42" t="n">
        <f aca="false">IF(AF$7="Long",IF(AF$6="Put",MAX(AF$4-$A81,0),MAX($A81-AF$4,0))*AF$5,IF(AF$6="Put",MIN($A81-AF$4,0),MIN(AF$4-$A81,0))*AF$5)</f>
        <v>0</v>
      </c>
      <c r="AG81" s="42" t="n">
        <f aca="false">IF(AG$7="Long",IF(AG$6="Put",MAX(AG$4-$A81,0),MAX($A81-AG$4,0))*AG$5,IF(AG$6="Put",MIN($A81-AG$4,0),MIN(AG$4-$A81,0))*AG$5)</f>
        <v>-0.025</v>
      </c>
      <c r="AH81" s="42" t="n">
        <f aca="false">IF(AH$7="Long",IF(AH$6="Put",MAX(AH$4-$A81,0),MAX($A81-AH$4,0))*AH$5,IF(AH$6="Put",MIN($A81-AH$4,0),MIN(AH$4-$A81,0))*AH$5)</f>
        <v>-0.015</v>
      </c>
      <c r="AI81" s="42" t="n">
        <f aca="false">IF(AI$7="Long",IF(AI$6="Put",MAX(AI$4-$A81,0),MAX($A81-AI$4,0))*AI$5,IF(AI$6="Put",MIN($A81-AI$4,0),MIN(AI$4-$A81,0))*AI$5)</f>
        <v>-0.005</v>
      </c>
      <c r="AJ81" s="42" t="n">
        <f aca="false">IF(AJ$7="Long",IF(AJ$6="Put",MAX(AJ$4-$A81,0),MAX($A81-AJ$4,0))*AJ$5,IF(AJ$6="Put",MIN($A81-AJ$4,0),MIN(AJ$4-$A81,0))*AJ$5)</f>
        <v>0</v>
      </c>
      <c r="AK81" s="42" t="n">
        <f aca="false">IF(AK$7="Long",IF(AK$6="Put",MAX(AK$4-$A81,0),MAX($A81-AK$4,0))*AK$5,IF(AK$6="Put",MIN($A81-AK$4,0),MIN(AK$4-$A81,0))*AK$5)</f>
        <v>0</v>
      </c>
    </row>
    <row r="82" customFormat="false" ht="12.75" hidden="false" customHeight="false" outlineLevel="0" collapsed="false">
      <c r="A82" s="43" t="n">
        <v>5.3</v>
      </c>
      <c r="B82" s="44" t="n">
        <f aca="false">-A82*0.06</f>
        <v>-0.318</v>
      </c>
      <c r="C82" s="38" t="n">
        <f aca="false">+A82+B82</f>
        <v>4.982</v>
      </c>
      <c r="D82" s="39"/>
      <c r="E82" s="40" t="n">
        <f aca="false">+E81</f>
        <v>5</v>
      </c>
      <c r="F82" s="38" t="n">
        <f aca="false">+B82+E82</f>
        <v>4.682</v>
      </c>
      <c r="G82" s="38"/>
      <c r="H82" s="38" t="n">
        <f aca="false">+F82-C82</f>
        <v>-0.3</v>
      </c>
      <c r="J82" s="45" t="n">
        <f aca="false">SUM(M82:X82,Z82:AK82)</f>
        <v>-0.318</v>
      </c>
      <c r="M82" s="42" t="n">
        <f aca="false">IF(M$7="Long",IF(M$6="Call",IF($A82&gt;M$4,1,0),IF(M$4&gt;$A82,1,0))*M$5,IF(M$6="Call",IF(M$4&lt;=$A82,-1,0),IF($A82&lt;=M$4,-1,0))*M$5)</f>
        <v>0</v>
      </c>
      <c r="N82" s="42" t="n">
        <f aca="false">IF(N$7="Long",IF(N$6="Call",IF($A82&gt;N$4,1,0),IF(N$4&gt;$A82,1,0))*N$5,IF(N$6="Call",IF(N$4&lt;=$A82,-1,0),IF($A82&lt;=N$4,-1,0))*N$5)</f>
        <v>0</v>
      </c>
      <c r="O82" s="42" t="n">
        <f aca="false">IF(O$7="Long",IF(O$6="Call",IF($A82&gt;O$4,1,0),IF(O$4&gt;$A82,1,0))*O$5,IF(O$6="Call",IF(O$4&lt;=$A82,-1,0),IF($A82&lt;=O$4,-1,0))*O$5)</f>
        <v>0</v>
      </c>
      <c r="P82" s="42" t="n">
        <f aca="false">IF(P$7="Long",IF(P$6="Call",IF($A82&gt;P$4,1,0),IF(P$4&gt;$A82,1,0))*P$5,IF(P$6="Call",IF(P$4&lt;=$A82,-1,0),IF($A82&lt;=P$4,-1,0))*P$5)</f>
        <v>0</v>
      </c>
      <c r="Q82" s="42" t="n">
        <f aca="false">IF(Q$7="Long",IF(Q$6="Call",IF($A82&gt;Q$4,1,0),IF(Q$4&gt;$A82,1,0))*Q$5,IF(Q$6="Call",IF(Q$4&lt;=$A82,-1,0),IF($A82&lt;=Q$4,-1,0))*Q$5)</f>
        <v>0</v>
      </c>
      <c r="R82" s="42" t="n">
        <f aca="false">IF(R$7="Long",IF(R$6="Call",IF($A82&gt;R$4,1,0),IF(R$4&gt;$A82,1,0))*R$5,IF(R$6="Call",IF(R$4&lt;=$A82,-1,0),IF($A82&lt;=R$4,-1,0))*R$5)</f>
        <v>0</v>
      </c>
      <c r="S82" s="42" t="n">
        <f aca="false">IF(S$7="Long",IF(S$6="Call",IF($A82&gt;S$4,1,0),IF(S$4&gt;$A82,1,0))*S$5,IF(S$6="Call",IF(S$4&lt;=$A82,-1,0),IF($A82&lt;=S$4,-1,0))*S$5)</f>
        <v>0</v>
      </c>
      <c r="T82" s="42" t="n">
        <f aca="false">IF(T$7="Long",IF(T$6="Call",IF($A82&gt;T$4,1,0),IF(T$4&gt;$A82,1,0))*T$5,IF(T$6="Call",IF(T$4&lt;=$A82,-1,0),IF($A82&lt;=T$4,-1,0))*T$5)</f>
        <v>-0.08</v>
      </c>
      <c r="U82" s="42" t="n">
        <f aca="false">IF(U$7="Long",IF(U$6="Call",IF($A82&gt;U$4,1,0),IF(U$4&gt;$A82,1,0))*U$5,IF(U$6="Call",IF(U$4&lt;=$A82,-1,0),IF($A82&lt;=U$4,-1,0))*U$5)</f>
        <v>-0.09</v>
      </c>
      <c r="V82" s="42" t="n">
        <f aca="false">IF(V$7="Long",IF(V$6="Call",IF($A82&gt;V$4,1,0),IF(V$4&gt;$A82,1,0))*V$5,IF(V$6="Call",IF(V$4&lt;=$A82,-1,0),IF($A82&lt;=V$4,-1,0))*V$5)</f>
        <v>-0.1</v>
      </c>
      <c r="W82" s="42" t="n">
        <f aca="false">IF(W$7="Long",IF(W$6="Call",IF($A82&gt;W$4,1,0),IF(W$4&gt;$A82,1,0))*W$5,IF(W$6="Call",IF(W$4&lt;=$A82,-1,0),IF($A82&lt;=W$4,-1,0))*W$5)</f>
        <v>0</v>
      </c>
      <c r="X82" s="42" t="n">
        <f aca="false">IF(X$7="Long",IF(X$6="Call",IF($A82&gt;X$4,1,0),IF(X$4&gt;$A82,1,0))*X$5,IF(X$6="Call",IF(X$4&lt;=$A82,-1,0),IF($A82&lt;=X$4,-1,0))*X$5)</f>
        <v>0</v>
      </c>
      <c r="Z82" s="42" t="n">
        <f aca="false">IF(Z$7="Long",IF(Z$6="Put",MAX(Z$4-$A82,0),MAX($A82-Z$4,0))*Z$5,IF(Z$6="Put",MIN($A82-Z$4,0),MIN(Z$4-$A82,0))*Z$5)</f>
        <v>0</v>
      </c>
      <c r="AA82" s="42" t="n">
        <f aca="false">IF(AA$7="Long",IF(AA$6="Put",MAX(AA$4-$A82,0),MAX($A82-AA$4,0))*AA$5,IF(AA$6="Put",MIN($A82-AA$4,0),MIN(AA$4-$A82,0))*AA$5)</f>
        <v>0</v>
      </c>
      <c r="AB82" s="42" t="n">
        <f aca="false">IF(AB$7="Long",IF(AB$6="Put",MAX(AB$4-$A82,0),MAX($A82-AB$4,0))*AB$5,IF(AB$6="Put",MIN($A82-AB$4,0),MIN(AB$4-$A82,0))*AB$5)</f>
        <v>0</v>
      </c>
      <c r="AC82" s="42" t="n">
        <f aca="false">IF(AC$7="Long",IF(AC$6="Put",MAX(AC$4-$A82,0),MAX($A82-AC$4,0))*AC$5,IF(AC$6="Put",MIN($A82-AC$4,0),MIN(AC$4-$A82,0))*AC$5)</f>
        <v>0</v>
      </c>
      <c r="AD82" s="42" t="n">
        <f aca="false">IF(AD$7="Long",IF(AD$6="Put",MAX(AD$4-$A82,0),MAX($A82-AD$4,0))*AD$5,IF(AD$6="Put",MIN($A82-AD$4,0),MIN(AD$4-$A82,0))*AD$5)</f>
        <v>0</v>
      </c>
      <c r="AE82" s="42" t="n">
        <f aca="false">IF(AE$7="Long",IF(AE$6="Put",MAX(AE$4-$A82,0),MAX($A82-AE$4,0))*AE$5,IF(AE$6="Put",MIN($A82-AE$4,0),MIN(AE$4-$A82,0))*AE$5)</f>
        <v>0</v>
      </c>
      <c r="AF82" s="42" t="n">
        <f aca="false">IF(AF$7="Long",IF(AF$6="Put",MAX(AF$4-$A82,0),MAX($A82-AF$4,0))*AF$5,IF(AF$6="Put",MIN($A82-AF$4,0),MIN(AF$4-$A82,0))*AF$5)</f>
        <v>0</v>
      </c>
      <c r="AG82" s="42" t="n">
        <f aca="false">IF(AG$7="Long",IF(AG$6="Put",MAX(AG$4-$A82,0),MAX($A82-AG$4,0))*AG$5,IF(AG$6="Put",MIN($A82-AG$4,0),MIN(AG$4-$A82,0))*AG$5)</f>
        <v>-0.026</v>
      </c>
      <c r="AH82" s="42" t="n">
        <f aca="false">IF(AH$7="Long",IF(AH$6="Put",MAX(AH$4-$A82,0),MAX($A82-AH$4,0))*AH$5,IF(AH$6="Put",MIN($A82-AH$4,0),MIN(AH$4-$A82,0))*AH$5)</f>
        <v>-0.016</v>
      </c>
      <c r="AI82" s="42" t="n">
        <f aca="false">IF(AI$7="Long",IF(AI$6="Put",MAX(AI$4-$A82,0),MAX($A82-AI$4,0))*AI$5,IF(AI$6="Put",MIN($A82-AI$4,0),MIN(AI$4-$A82,0))*AI$5)</f>
        <v>-0.006</v>
      </c>
      <c r="AJ82" s="42" t="n">
        <f aca="false">IF(AJ$7="Long",IF(AJ$6="Put",MAX(AJ$4-$A82,0),MAX($A82-AJ$4,0))*AJ$5,IF(AJ$6="Put",MIN($A82-AJ$4,0),MIN(AJ$4-$A82,0))*AJ$5)</f>
        <v>0</v>
      </c>
      <c r="AK82" s="42" t="n">
        <f aca="false">IF(AK$7="Long",IF(AK$6="Put",MAX(AK$4-$A82,0),MAX($A82-AK$4,0))*AK$5,IF(AK$6="Put",MIN($A82-AK$4,0),MIN(AK$4-$A82,0))*AK$5)</f>
        <v>0</v>
      </c>
    </row>
    <row r="83" customFormat="false" ht="12.75" hidden="false" customHeight="false" outlineLevel="0" collapsed="false">
      <c r="A83" s="43" t="n">
        <v>5.35</v>
      </c>
      <c r="B83" s="44" t="n">
        <f aca="false">-A83*0.06</f>
        <v>-0.321</v>
      </c>
      <c r="C83" s="38" t="n">
        <f aca="false">+A83+B83</f>
        <v>5.029</v>
      </c>
      <c r="D83" s="39"/>
      <c r="E83" s="40" t="n">
        <f aca="false">+E82</f>
        <v>5</v>
      </c>
      <c r="F83" s="38" t="n">
        <f aca="false">+B83+E83</f>
        <v>4.679</v>
      </c>
      <c r="G83" s="38"/>
      <c r="H83" s="38" t="n">
        <f aca="false">+F83-C83</f>
        <v>-0.35</v>
      </c>
      <c r="J83" s="45" t="n">
        <f aca="false">SUM(M83:X83,Z83:AK83)</f>
        <v>-0.321</v>
      </c>
      <c r="M83" s="42" t="n">
        <f aca="false">IF(M$7="Long",IF(M$6="Call",IF($A83&gt;M$4,1,0),IF(M$4&gt;$A83,1,0))*M$5,IF(M$6="Call",IF(M$4&lt;=$A83,-1,0),IF($A83&lt;=M$4,-1,0))*M$5)</f>
        <v>0</v>
      </c>
      <c r="N83" s="42" t="n">
        <f aca="false">IF(N$7="Long",IF(N$6="Call",IF($A83&gt;N$4,1,0),IF(N$4&gt;$A83,1,0))*N$5,IF(N$6="Call",IF(N$4&lt;=$A83,-1,0),IF($A83&lt;=N$4,-1,0))*N$5)</f>
        <v>0</v>
      </c>
      <c r="O83" s="42" t="n">
        <f aca="false">IF(O$7="Long",IF(O$6="Call",IF($A83&gt;O$4,1,0),IF(O$4&gt;$A83,1,0))*O$5,IF(O$6="Call",IF(O$4&lt;=$A83,-1,0),IF($A83&lt;=O$4,-1,0))*O$5)</f>
        <v>0</v>
      </c>
      <c r="P83" s="42" t="n">
        <f aca="false">IF(P$7="Long",IF(P$6="Call",IF($A83&gt;P$4,1,0),IF(P$4&gt;$A83,1,0))*P$5,IF(P$6="Call",IF(P$4&lt;=$A83,-1,0),IF($A83&lt;=P$4,-1,0))*P$5)</f>
        <v>0</v>
      </c>
      <c r="Q83" s="42" t="n">
        <f aca="false">IF(Q$7="Long",IF(Q$6="Call",IF($A83&gt;Q$4,1,0),IF(Q$4&gt;$A83,1,0))*Q$5,IF(Q$6="Call",IF(Q$4&lt;=$A83,-1,0),IF($A83&lt;=Q$4,-1,0))*Q$5)</f>
        <v>0</v>
      </c>
      <c r="R83" s="42" t="n">
        <f aca="false">IF(R$7="Long",IF(R$6="Call",IF($A83&gt;R$4,1,0),IF(R$4&gt;$A83,1,0))*R$5,IF(R$6="Call",IF(R$4&lt;=$A83,-1,0),IF($A83&lt;=R$4,-1,0))*R$5)</f>
        <v>0</v>
      </c>
      <c r="S83" s="42" t="n">
        <f aca="false">IF(S$7="Long",IF(S$6="Call",IF($A83&gt;S$4,1,0),IF(S$4&gt;$A83,1,0))*S$5,IF(S$6="Call",IF(S$4&lt;=$A83,-1,0),IF($A83&lt;=S$4,-1,0))*S$5)</f>
        <v>0</v>
      </c>
      <c r="T83" s="42" t="n">
        <f aca="false">IF(T$7="Long",IF(T$6="Call",IF($A83&gt;T$4,1,0),IF(T$4&gt;$A83,1,0))*T$5,IF(T$6="Call",IF(T$4&lt;=$A83,-1,0),IF($A83&lt;=T$4,-1,0))*T$5)</f>
        <v>-0.08</v>
      </c>
      <c r="U83" s="42" t="n">
        <f aca="false">IF(U$7="Long",IF(U$6="Call",IF($A83&gt;U$4,1,0),IF(U$4&gt;$A83,1,0))*U$5,IF(U$6="Call",IF(U$4&lt;=$A83,-1,0),IF($A83&lt;=U$4,-1,0))*U$5)</f>
        <v>-0.09</v>
      </c>
      <c r="V83" s="42" t="n">
        <f aca="false">IF(V$7="Long",IF(V$6="Call",IF($A83&gt;V$4,1,0),IF(V$4&gt;$A83,1,0))*V$5,IF(V$6="Call",IF(V$4&lt;=$A83,-1,0),IF($A83&lt;=V$4,-1,0))*V$5)</f>
        <v>-0.1</v>
      </c>
      <c r="W83" s="42" t="n">
        <f aca="false">IF(W$7="Long",IF(W$6="Call",IF($A83&gt;W$4,1,0),IF(W$4&gt;$A83,1,0))*W$5,IF(W$6="Call",IF(W$4&lt;=$A83,-1,0),IF($A83&lt;=W$4,-1,0))*W$5)</f>
        <v>0</v>
      </c>
      <c r="X83" s="42" t="n">
        <f aca="false">IF(X$7="Long",IF(X$6="Call",IF($A83&gt;X$4,1,0),IF(X$4&gt;$A83,1,0))*X$5,IF(X$6="Call",IF(X$4&lt;=$A83,-1,0),IF($A83&lt;=X$4,-1,0))*X$5)</f>
        <v>0</v>
      </c>
      <c r="Z83" s="42" t="n">
        <f aca="false">IF(Z$7="Long",IF(Z$6="Put",MAX(Z$4-$A83,0),MAX($A83-Z$4,0))*Z$5,IF(Z$6="Put",MIN($A83-Z$4,0),MIN(Z$4-$A83,0))*Z$5)</f>
        <v>0</v>
      </c>
      <c r="AA83" s="42" t="n">
        <f aca="false">IF(AA$7="Long",IF(AA$6="Put",MAX(AA$4-$A83,0),MAX($A83-AA$4,0))*AA$5,IF(AA$6="Put",MIN($A83-AA$4,0),MIN(AA$4-$A83,0))*AA$5)</f>
        <v>0</v>
      </c>
      <c r="AB83" s="42" t="n">
        <f aca="false">IF(AB$7="Long",IF(AB$6="Put",MAX(AB$4-$A83,0),MAX($A83-AB$4,0))*AB$5,IF(AB$6="Put",MIN($A83-AB$4,0),MIN(AB$4-$A83,0))*AB$5)</f>
        <v>0</v>
      </c>
      <c r="AC83" s="42" t="n">
        <f aca="false">IF(AC$7="Long",IF(AC$6="Put",MAX(AC$4-$A83,0),MAX($A83-AC$4,0))*AC$5,IF(AC$6="Put",MIN($A83-AC$4,0),MIN(AC$4-$A83,0))*AC$5)</f>
        <v>0</v>
      </c>
      <c r="AD83" s="42" t="n">
        <f aca="false">IF(AD$7="Long",IF(AD$6="Put",MAX(AD$4-$A83,0),MAX($A83-AD$4,0))*AD$5,IF(AD$6="Put",MIN($A83-AD$4,0),MIN(AD$4-$A83,0))*AD$5)</f>
        <v>0</v>
      </c>
      <c r="AE83" s="42" t="n">
        <f aca="false">IF(AE$7="Long",IF(AE$6="Put",MAX(AE$4-$A83,0),MAX($A83-AE$4,0))*AE$5,IF(AE$6="Put",MIN($A83-AE$4,0),MIN(AE$4-$A83,0))*AE$5)</f>
        <v>0</v>
      </c>
      <c r="AF83" s="42" t="n">
        <f aca="false">IF(AF$7="Long",IF(AF$6="Put",MAX(AF$4-$A83,0),MAX($A83-AF$4,0))*AF$5,IF(AF$6="Put",MIN($A83-AF$4,0),MIN(AF$4-$A83,0))*AF$5)</f>
        <v>0</v>
      </c>
      <c r="AG83" s="42" t="n">
        <f aca="false">IF(AG$7="Long",IF(AG$6="Put",MAX(AG$4-$A83,0),MAX($A83-AG$4,0))*AG$5,IF(AG$6="Put",MIN($A83-AG$4,0),MIN(AG$4-$A83,0))*AG$5)</f>
        <v>-0.027</v>
      </c>
      <c r="AH83" s="42" t="n">
        <f aca="false">IF(AH$7="Long",IF(AH$6="Put",MAX(AH$4-$A83,0),MAX($A83-AH$4,0))*AH$5,IF(AH$6="Put",MIN($A83-AH$4,0),MIN(AH$4-$A83,0))*AH$5)</f>
        <v>-0.017</v>
      </c>
      <c r="AI83" s="42" t="n">
        <f aca="false">IF(AI$7="Long",IF(AI$6="Put",MAX(AI$4-$A83,0),MAX($A83-AI$4,0))*AI$5,IF(AI$6="Put",MIN($A83-AI$4,0),MIN(AI$4-$A83,0))*AI$5)</f>
        <v>-0.00699999999999999</v>
      </c>
      <c r="AJ83" s="42" t="n">
        <f aca="false">IF(AJ$7="Long",IF(AJ$6="Put",MAX(AJ$4-$A83,0),MAX($A83-AJ$4,0))*AJ$5,IF(AJ$6="Put",MIN($A83-AJ$4,0),MIN(AJ$4-$A83,0))*AJ$5)</f>
        <v>0</v>
      </c>
      <c r="AK83" s="42" t="n">
        <f aca="false">IF(AK$7="Long",IF(AK$6="Put",MAX(AK$4-$A83,0),MAX($A83-AK$4,0))*AK$5,IF(AK$6="Put",MIN($A83-AK$4,0),MIN(AK$4-$A83,0))*AK$5)</f>
        <v>0</v>
      </c>
    </row>
    <row r="84" customFormat="false" ht="12.75" hidden="false" customHeight="false" outlineLevel="0" collapsed="false">
      <c r="A84" s="43" t="n">
        <v>5.4</v>
      </c>
      <c r="B84" s="44" t="n">
        <f aca="false">-A84*0.06</f>
        <v>-0.324</v>
      </c>
      <c r="C84" s="38" t="n">
        <f aca="false">+A84+B84</f>
        <v>5.076</v>
      </c>
      <c r="D84" s="39"/>
      <c r="E84" s="40" t="n">
        <f aca="false">+E83</f>
        <v>5</v>
      </c>
      <c r="F84" s="38" t="n">
        <f aca="false">+B84+E84</f>
        <v>4.676</v>
      </c>
      <c r="G84" s="38"/>
      <c r="H84" s="38" t="n">
        <f aca="false">+F84-C84</f>
        <v>-0.4</v>
      </c>
      <c r="J84" s="45" t="n">
        <f aca="false">SUM(M84:X84,Z84:AK84)</f>
        <v>-0.324</v>
      </c>
      <c r="M84" s="42" t="n">
        <f aca="false">IF(M$7="Long",IF(M$6="Call",IF($A84&gt;M$4,1,0),IF(M$4&gt;$A84,1,0))*M$5,IF(M$6="Call",IF(M$4&lt;=$A84,-1,0),IF($A84&lt;=M$4,-1,0))*M$5)</f>
        <v>0</v>
      </c>
      <c r="N84" s="42" t="n">
        <f aca="false">IF(N$7="Long",IF(N$6="Call",IF($A84&gt;N$4,1,0),IF(N$4&gt;$A84,1,0))*N$5,IF(N$6="Call",IF(N$4&lt;=$A84,-1,0),IF($A84&lt;=N$4,-1,0))*N$5)</f>
        <v>0</v>
      </c>
      <c r="O84" s="42" t="n">
        <f aca="false">IF(O$7="Long",IF(O$6="Call",IF($A84&gt;O$4,1,0),IF(O$4&gt;$A84,1,0))*O$5,IF(O$6="Call",IF(O$4&lt;=$A84,-1,0),IF($A84&lt;=O$4,-1,0))*O$5)</f>
        <v>0</v>
      </c>
      <c r="P84" s="42" t="n">
        <f aca="false">IF(P$7="Long",IF(P$6="Call",IF($A84&gt;P$4,1,0),IF(P$4&gt;$A84,1,0))*P$5,IF(P$6="Call",IF(P$4&lt;=$A84,-1,0),IF($A84&lt;=P$4,-1,0))*P$5)</f>
        <v>0</v>
      </c>
      <c r="Q84" s="42" t="n">
        <f aca="false">IF(Q$7="Long",IF(Q$6="Call",IF($A84&gt;Q$4,1,0),IF(Q$4&gt;$A84,1,0))*Q$5,IF(Q$6="Call",IF(Q$4&lt;=$A84,-1,0),IF($A84&lt;=Q$4,-1,0))*Q$5)</f>
        <v>0</v>
      </c>
      <c r="R84" s="42" t="n">
        <f aca="false">IF(R$7="Long",IF(R$6="Call",IF($A84&gt;R$4,1,0),IF(R$4&gt;$A84,1,0))*R$5,IF(R$6="Call",IF(R$4&lt;=$A84,-1,0),IF($A84&lt;=R$4,-1,0))*R$5)</f>
        <v>0</v>
      </c>
      <c r="S84" s="42" t="n">
        <f aca="false">IF(S$7="Long",IF(S$6="Call",IF($A84&gt;S$4,1,0),IF(S$4&gt;$A84,1,0))*S$5,IF(S$6="Call",IF(S$4&lt;=$A84,-1,0),IF($A84&lt;=S$4,-1,0))*S$5)</f>
        <v>0</v>
      </c>
      <c r="T84" s="42" t="n">
        <f aca="false">IF(T$7="Long",IF(T$6="Call",IF($A84&gt;T$4,1,0),IF(T$4&gt;$A84,1,0))*T$5,IF(T$6="Call",IF(T$4&lt;=$A84,-1,0),IF($A84&lt;=T$4,-1,0))*T$5)</f>
        <v>-0.08</v>
      </c>
      <c r="U84" s="42" t="n">
        <f aca="false">IF(U$7="Long",IF(U$6="Call",IF($A84&gt;U$4,1,0),IF(U$4&gt;$A84,1,0))*U$5,IF(U$6="Call",IF(U$4&lt;=$A84,-1,0),IF($A84&lt;=U$4,-1,0))*U$5)</f>
        <v>-0.09</v>
      </c>
      <c r="V84" s="42" t="n">
        <f aca="false">IF(V$7="Long",IF(V$6="Call",IF($A84&gt;V$4,1,0),IF(V$4&gt;$A84,1,0))*V$5,IF(V$6="Call",IF(V$4&lt;=$A84,-1,0),IF($A84&lt;=V$4,-1,0))*V$5)</f>
        <v>-0.1</v>
      </c>
      <c r="W84" s="42" t="n">
        <f aca="false">IF(W$7="Long",IF(W$6="Call",IF($A84&gt;W$4,1,0),IF(W$4&gt;$A84,1,0))*W$5,IF(W$6="Call",IF(W$4&lt;=$A84,-1,0),IF($A84&lt;=W$4,-1,0))*W$5)</f>
        <v>0</v>
      </c>
      <c r="X84" s="42" t="n">
        <f aca="false">IF(X$7="Long",IF(X$6="Call",IF($A84&gt;X$4,1,0),IF(X$4&gt;$A84,1,0))*X$5,IF(X$6="Call",IF(X$4&lt;=$A84,-1,0),IF($A84&lt;=X$4,-1,0))*X$5)</f>
        <v>0</v>
      </c>
      <c r="Z84" s="42" t="n">
        <f aca="false">IF(Z$7="Long",IF(Z$6="Put",MAX(Z$4-$A84,0),MAX($A84-Z$4,0))*Z$5,IF(Z$6="Put",MIN($A84-Z$4,0),MIN(Z$4-$A84,0))*Z$5)</f>
        <v>0</v>
      </c>
      <c r="AA84" s="42" t="n">
        <f aca="false">IF(AA$7="Long",IF(AA$6="Put",MAX(AA$4-$A84,0),MAX($A84-AA$4,0))*AA$5,IF(AA$6="Put",MIN($A84-AA$4,0),MIN(AA$4-$A84,0))*AA$5)</f>
        <v>0</v>
      </c>
      <c r="AB84" s="42" t="n">
        <f aca="false">IF(AB$7="Long",IF(AB$6="Put",MAX(AB$4-$A84,0),MAX($A84-AB$4,0))*AB$5,IF(AB$6="Put",MIN($A84-AB$4,0),MIN(AB$4-$A84,0))*AB$5)</f>
        <v>0</v>
      </c>
      <c r="AC84" s="42" t="n">
        <f aca="false">IF(AC$7="Long",IF(AC$6="Put",MAX(AC$4-$A84,0),MAX($A84-AC$4,0))*AC$5,IF(AC$6="Put",MIN($A84-AC$4,0),MIN(AC$4-$A84,0))*AC$5)</f>
        <v>0</v>
      </c>
      <c r="AD84" s="42" t="n">
        <f aca="false">IF(AD$7="Long",IF(AD$6="Put",MAX(AD$4-$A84,0),MAX($A84-AD$4,0))*AD$5,IF(AD$6="Put",MIN($A84-AD$4,0),MIN(AD$4-$A84,0))*AD$5)</f>
        <v>0</v>
      </c>
      <c r="AE84" s="42" t="n">
        <f aca="false">IF(AE$7="Long",IF(AE$6="Put",MAX(AE$4-$A84,0),MAX($A84-AE$4,0))*AE$5,IF(AE$6="Put",MIN($A84-AE$4,0),MIN(AE$4-$A84,0))*AE$5)</f>
        <v>0</v>
      </c>
      <c r="AF84" s="42" t="n">
        <f aca="false">IF(AF$7="Long",IF(AF$6="Put",MAX(AF$4-$A84,0),MAX($A84-AF$4,0))*AF$5,IF(AF$6="Put",MIN($A84-AF$4,0),MIN(AF$4-$A84,0))*AF$5)</f>
        <v>0</v>
      </c>
      <c r="AG84" s="42" t="n">
        <f aca="false">IF(AG$7="Long",IF(AG$6="Put",MAX(AG$4-$A84,0),MAX($A84-AG$4,0))*AG$5,IF(AG$6="Put",MIN($A84-AG$4,0),MIN(AG$4-$A84,0))*AG$5)</f>
        <v>-0.028</v>
      </c>
      <c r="AH84" s="42" t="n">
        <f aca="false">IF(AH$7="Long",IF(AH$6="Put",MAX(AH$4-$A84,0),MAX($A84-AH$4,0))*AH$5,IF(AH$6="Put",MIN($A84-AH$4,0),MIN(AH$4-$A84,0))*AH$5)</f>
        <v>-0.018</v>
      </c>
      <c r="AI84" s="42" t="n">
        <f aca="false">IF(AI$7="Long",IF(AI$6="Put",MAX(AI$4-$A84,0),MAX($A84-AI$4,0))*AI$5,IF(AI$6="Put",MIN($A84-AI$4,0),MIN(AI$4-$A84,0))*AI$5)</f>
        <v>-0.00800000000000001</v>
      </c>
      <c r="AJ84" s="42" t="n">
        <f aca="false">IF(AJ$7="Long",IF(AJ$6="Put",MAX(AJ$4-$A84,0),MAX($A84-AJ$4,0))*AJ$5,IF(AJ$6="Put",MIN($A84-AJ$4,0),MIN(AJ$4-$A84,0))*AJ$5)</f>
        <v>0</v>
      </c>
      <c r="AK84" s="42" t="n">
        <f aca="false">IF(AK$7="Long",IF(AK$6="Put",MAX(AK$4-$A84,0),MAX($A84-AK$4,0))*AK$5,IF(AK$6="Put",MIN($A84-AK$4,0),MIN(AK$4-$A84,0))*AK$5)</f>
        <v>0</v>
      </c>
    </row>
    <row r="85" customFormat="false" ht="12.75" hidden="false" customHeight="false" outlineLevel="0" collapsed="false">
      <c r="A85" s="43" t="n">
        <v>5.45</v>
      </c>
      <c r="B85" s="44" t="n">
        <f aca="false">-A85*0.06</f>
        <v>-0.327</v>
      </c>
      <c r="C85" s="38" t="n">
        <f aca="false">+A85+B85</f>
        <v>5.123</v>
      </c>
      <c r="D85" s="39"/>
      <c r="E85" s="40" t="n">
        <f aca="false">+E84</f>
        <v>5</v>
      </c>
      <c r="F85" s="38" t="n">
        <f aca="false">+B85+E85</f>
        <v>4.673</v>
      </c>
      <c r="G85" s="38"/>
      <c r="H85" s="38" t="n">
        <f aca="false">+F85-C85</f>
        <v>-0.45</v>
      </c>
      <c r="J85" s="45" t="n">
        <f aca="false">SUM(M85:X85,Z85:AK85)</f>
        <v>-0.327</v>
      </c>
      <c r="M85" s="42" t="n">
        <f aca="false">IF(M$7="Long",IF(M$6="Call",IF($A85&gt;M$4,1,0),IF(M$4&gt;$A85,1,0))*M$5,IF(M$6="Call",IF(M$4&lt;=$A85,-1,0),IF($A85&lt;=M$4,-1,0))*M$5)</f>
        <v>0</v>
      </c>
      <c r="N85" s="42" t="n">
        <f aca="false">IF(N$7="Long",IF(N$6="Call",IF($A85&gt;N$4,1,0),IF(N$4&gt;$A85,1,0))*N$5,IF(N$6="Call",IF(N$4&lt;=$A85,-1,0),IF($A85&lt;=N$4,-1,0))*N$5)</f>
        <v>0</v>
      </c>
      <c r="O85" s="42" t="n">
        <f aca="false">IF(O$7="Long",IF(O$6="Call",IF($A85&gt;O$4,1,0),IF(O$4&gt;$A85,1,0))*O$5,IF(O$6="Call",IF(O$4&lt;=$A85,-1,0),IF($A85&lt;=O$4,-1,0))*O$5)</f>
        <v>0</v>
      </c>
      <c r="P85" s="42" t="n">
        <f aca="false">IF(P$7="Long",IF(P$6="Call",IF($A85&gt;P$4,1,0),IF(P$4&gt;$A85,1,0))*P$5,IF(P$6="Call",IF(P$4&lt;=$A85,-1,0),IF($A85&lt;=P$4,-1,0))*P$5)</f>
        <v>0</v>
      </c>
      <c r="Q85" s="42" t="n">
        <f aca="false">IF(Q$7="Long",IF(Q$6="Call",IF($A85&gt;Q$4,1,0),IF(Q$4&gt;$A85,1,0))*Q$5,IF(Q$6="Call",IF(Q$4&lt;=$A85,-1,0),IF($A85&lt;=Q$4,-1,0))*Q$5)</f>
        <v>0</v>
      </c>
      <c r="R85" s="42" t="n">
        <f aca="false">IF(R$7="Long",IF(R$6="Call",IF($A85&gt;R$4,1,0),IF(R$4&gt;$A85,1,0))*R$5,IF(R$6="Call",IF(R$4&lt;=$A85,-1,0),IF($A85&lt;=R$4,-1,0))*R$5)</f>
        <v>0</v>
      </c>
      <c r="S85" s="42" t="n">
        <f aca="false">IF(S$7="Long",IF(S$6="Call",IF($A85&gt;S$4,1,0),IF(S$4&gt;$A85,1,0))*S$5,IF(S$6="Call",IF(S$4&lt;=$A85,-1,0),IF($A85&lt;=S$4,-1,0))*S$5)</f>
        <v>0</v>
      </c>
      <c r="T85" s="42" t="n">
        <f aca="false">IF(T$7="Long",IF(T$6="Call",IF($A85&gt;T$4,1,0),IF(T$4&gt;$A85,1,0))*T$5,IF(T$6="Call",IF(T$4&lt;=$A85,-1,0),IF($A85&lt;=T$4,-1,0))*T$5)</f>
        <v>-0.08</v>
      </c>
      <c r="U85" s="42" t="n">
        <f aca="false">IF(U$7="Long",IF(U$6="Call",IF($A85&gt;U$4,1,0),IF(U$4&gt;$A85,1,0))*U$5,IF(U$6="Call",IF(U$4&lt;=$A85,-1,0),IF($A85&lt;=U$4,-1,0))*U$5)</f>
        <v>-0.09</v>
      </c>
      <c r="V85" s="42" t="n">
        <f aca="false">IF(V$7="Long",IF(V$6="Call",IF($A85&gt;V$4,1,0),IF(V$4&gt;$A85,1,0))*V$5,IF(V$6="Call",IF(V$4&lt;=$A85,-1,0),IF($A85&lt;=V$4,-1,0))*V$5)</f>
        <v>-0.1</v>
      </c>
      <c r="W85" s="42" t="n">
        <f aca="false">IF(W$7="Long",IF(W$6="Call",IF($A85&gt;W$4,1,0),IF(W$4&gt;$A85,1,0))*W$5,IF(W$6="Call",IF(W$4&lt;=$A85,-1,0),IF($A85&lt;=W$4,-1,0))*W$5)</f>
        <v>0</v>
      </c>
      <c r="X85" s="42" t="n">
        <f aca="false">IF(X$7="Long",IF(X$6="Call",IF($A85&gt;X$4,1,0),IF(X$4&gt;$A85,1,0))*X$5,IF(X$6="Call",IF(X$4&lt;=$A85,-1,0),IF($A85&lt;=X$4,-1,0))*X$5)</f>
        <v>0</v>
      </c>
      <c r="Z85" s="42" t="n">
        <f aca="false">IF(Z$7="Long",IF(Z$6="Put",MAX(Z$4-$A85,0),MAX($A85-Z$4,0))*Z$5,IF(Z$6="Put",MIN($A85-Z$4,0),MIN(Z$4-$A85,0))*Z$5)</f>
        <v>0</v>
      </c>
      <c r="AA85" s="42" t="n">
        <f aca="false">IF(AA$7="Long",IF(AA$6="Put",MAX(AA$4-$A85,0),MAX($A85-AA$4,0))*AA$5,IF(AA$6="Put",MIN($A85-AA$4,0),MIN(AA$4-$A85,0))*AA$5)</f>
        <v>0</v>
      </c>
      <c r="AB85" s="42" t="n">
        <f aca="false">IF(AB$7="Long",IF(AB$6="Put",MAX(AB$4-$A85,0),MAX($A85-AB$4,0))*AB$5,IF(AB$6="Put",MIN($A85-AB$4,0),MIN(AB$4-$A85,0))*AB$5)</f>
        <v>0</v>
      </c>
      <c r="AC85" s="42" t="n">
        <f aca="false">IF(AC$7="Long",IF(AC$6="Put",MAX(AC$4-$A85,0),MAX($A85-AC$4,0))*AC$5,IF(AC$6="Put",MIN($A85-AC$4,0),MIN(AC$4-$A85,0))*AC$5)</f>
        <v>0</v>
      </c>
      <c r="AD85" s="42" t="n">
        <f aca="false">IF(AD$7="Long",IF(AD$6="Put",MAX(AD$4-$A85,0),MAX($A85-AD$4,0))*AD$5,IF(AD$6="Put",MIN($A85-AD$4,0),MIN(AD$4-$A85,0))*AD$5)</f>
        <v>0</v>
      </c>
      <c r="AE85" s="42" t="n">
        <f aca="false">IF(AE$7="Long",IF(AE$6="Put",MAX(AE$4-$A85,0),MAX($A85-AE$4,0))*AE$5,IF(AE$6="Put",MIN($A85-AE$4,0),MIN(AE$4-$A85,0))*AE$5)</f>
        <v>0</v>
      </c>
      <c r="AF85" s="42" t="n">
        <f aca="false">IF(AF$7="Long",IF(AF$6="Put",MAX(AF$4-$A85,0),MAX($A85-AF$4,0))*AF$5,IF(AF$6="Put",MIN($A85-AF$4,0),MIN(AF$4-$A85,0))*AF$5)</f>
        <v>0</v>
      </c>
      <c r="AG85" s="42" t="n">
        <f aca="false">IF(AG$7="Long",IF(AG$6="Put",MAX(AG$4-$A85,0),MAX($A85-AG$4,0))*AG$5,IF(AG$6="Put",MIN($A85-AG$4,0),MIN(AG$4-$A85,0))*AG$5)</f>
        <v>-0.029</v>
      </c>
      <c r="AH85" s="42" t="n">
        <f aca="false">IF(AH$7="Long",IF(AH$6="Put",MAX(AH$4-$A85,0),MAX($A85-AH$4,0))*AH$5,IF(AH$6="Put",MIN($A85-AH$4,0),MIN(AH$4-$A85,0))*AH$5)</f>
        <v>-0.019</v>
      </c>
      <c r="AI85" s="42" t="n">
        <f aca="false">IF(AI$7="Long",IF(AI$6="Put",MAX(AI$4-$A85,0),MAX($A85-AI$4,0))*AI$5,IF(AI$6="Put",MIN($A85-AI$4,0),MIN(AI$4-$A85,0))*AI$5)</f>
        <v>-0.00900000000000001</v>
      </c>
      <c r="AJ85" s="42" t="n">
        <f aca="false">IF(AJ$7="Long",IF(AJ$6="Put",MAX(AJ$4-$A85,0),MAX($A85-AJ$4,0))*AJ$5,IF(AJ$6="Put",MIN($A85-AJ$4,0),MIN(AJ$4-$A85,0))*AJ$5)</f>
        <v>0</v>
      </c>
      <c r="AK85" s="42" t="n">
        <f aca="false">IF(AK$7="Long",IF(AK$6="Put",MAX(AK$4-$A85,0),MAX($A85-AK$4,0))*AK$5,IF(AK$6="Put",MIN($A85-AK$4,0),MIN(AK$4-$A85,0))*AK$5)</f>
        <v>0</v>
      </c>
    </row>
    <row r="86" customFormat="false" ht="12.75" hidden="false" customHeight="false" outlineLevel="0" collapsed="false">
      <c r="A86" s="43" t="n">
        <v>5.5</v>
      </c>
      <c r="B86" s="44" t="n">
        <f aca="false">-A86*0.08</f>
        <v>-0.44</v>
      </c>
      <c r="C86" s="38" t="n">
        <f aca="false">+A86+B86</f>
        <v>5.06</v>
      </c>
      <c r="D86" s="39"/>
      <c r="E86" s="40" t="n">
        <f aca="false">+E85</f>
        <v>5</v>
      </c>
      <c r="F86" s="38" t="n">
        <f aca="false">+B86+E86</f>
        <v>4.56</v>
      </c>
      <c r="G86" s="38"/>
      <c r="H86" s="38" t="n">
        <f aca="false">+F86-C86</f>
        <v>-0.5</v>
      </c>
      <c r="J86" s="45" t="n">
        <f aca="false">SUM(M86:X86,Z86:AK86)</f>
        <v>-0.44</v>
      </c>
      <c r="M86" s="42" t="n">
        <f aca="false">IF(M$7="Long",IF(M$6="Call",IF($A86&gt;M$4,1,0),IF(M$4&gt;$A86,1,0))*M$5,IF(M$6="Call",IF(M$4&lt;=$A86,-1,0),IF($A86&lt;=M$4,-1,0))*M$5)</f>
        <v>0</v>
      </c>
      <c r="N86" s="42" t="n">
        <f aca="false">IF(N$7="Long",IF(N$6="Call",IF($A86&gt;N$4,1,0),IF(N$4&gt;$A86,1,0))*N$5,IF(N$6="Call",IF(N$4&lt;=$A86,-1,0),IF($A86&lt;=N$4,-1,0))*N$5)</f>
        <v>0</v>
      </c>
      <c r="O86" s="42" t="n">
        <f aca="false">IF(O$7="Long",IF(O$6="Call",IF($A86&gt;O$4,1,0),IF(O$4&gt;$A86,1,0))*O$5,IF(O$6="Call",IF(O$4&lt;=$A86,-1,0),IF($A86&lt;=O$4,-1,0))*O$5)</f>
        <v>0</v>
      </c>
      <c r="P86" s="42" t="n">
        <f aca="false">IF(P$7="Long",IF(P$6="Call",IF($A86&gt;P$4,1,0),IF(P$4&gt;$A86,1,0))*P$5,IF(P$6="Call",IF(P$4&lt;=$A86,-1,0),IF($A86&lt;=P$4,-1,0))*P$5)</f>
        <v>0</v>
      </c>
      <c r="Q86" s="42" t="n">
        <f aca="false">IF(Q$7="Long",IF(Q$6="Call",IF($A86&gt;Q$4,1,0),IF(Q$4&gt;$A86,1,0))*Q$5,IF(Q$6="Call",IF(Q$4&lt;=$A86,-1,0),IF($A86&lt;=Q$4,-1,0))*Q$5)</f>
        <v>0</v>
      </c>
      <c r="R86" s="42" t="n">
        <f aca="false">IF(R$7="Long",IF(R$6="Call",IF($A86&gt;R$4,1,0),IF(R$4&gt;$A86,1,0))*R$5,IF(R$6="Call",IF(R$4&lt;=$A86,-1,0),IF($A86&lt;=R$4,-1,0))*R$5)</f>
        <v>0</v>
      </c>
      <c r="S86" s="42" t="n">
        <f aca="false">IF(S$7="Long",IF(S$6="Call",IF($A86&gt;S$4,1,0),IF(S$4&gt;$A86,1,0))*S$5,IF(S$6="Call",IF(S$4&lt;=$A86,-1,0),IF($A86&lt;=S$4,-1,0))*S$5)</f>
        <v>0</v>
      </c>
      <c r="T86" s="42" t="n">
        <f aca="false">IF(T$7="Long",IF(T$6="Call",IF($A86&gt;T$4,1,0),IF(T$4&gt;$A86,1,0))*T$5,IF(T$6="Call",IF(T$4&lt;=$A86,-1,0),IF($A86&lt;=T$4,-1,0))*T$5)</f>
        <v>-0.08</v>
      </c>
      <c r="U86" s="42" t="n">
        <f aca="false">IF(U$7="Long",IF(U$6="Call",IF($A86&gt;U$4,1,0),IF(U$4&gt;$A86,1,0))*U$5,IF(U$6="Call",IF(U$4&lt;=$A86,-1,0),IF($A86&lt;=U$4,-1,0))*U$5)</f>
        <v>-0.09</v>
      </c>
      <c r="V86" s="42" t="n">
        <f aca="false">IF(V$7="Long",IF(V$6="Call",IF($A86&gt;V$4,1,0),IF(V$4&gt;$A86,1,0))*V$5,IF(V$6="Call",IF(V$4&lt;=$A86,-1,0),IF($A86&lt;=V$4,-1,0))*V$5)</f>
        <v>-0.1</v>
      </c>
      <c r="W86" s="42" t="n">
        <f aca="false">IF(W$7="Long",IF(W$6="Call",IF($A86&gt;W$4,1,0),IF(W$4&gt;$A86,1,0))*W$5,IF(W$6="Call",IF(W$4&lt;=$A86,-1,0),IF($A86&lt;=W$4,-1,0))*W$5)</f>
        <v>-0.11</v>
      </c>
      <c r="X86" s="42" t="n">
        <f aca="false">IF(X$7="Long",IF(X$6="Call",IF($A86&gt;X$4,1,0),IF(X$4&gt;$A86,1,0))*X$5,IF(X$6="Call",IF(X$4&lt;=$A86,-1,0),IF($A86&lt;=X$4,-1,0))*X$5)</f>
        <v>0</v>
      </c>
      <c r="Z86" s="42" t="n">
        <f aca="false">IF(Z$7="Long",IF(Z$6="Put",MAX(Z$4-$A86,0),MAX($A86-Z$4,0))*Z$5,IF(Z$6="Put",MIN($A86-Z$4,0),MIN(Z$4-$A86,0))*Z$5)</f>
        <v>0</v>
      </c>
      <c r="AA86" s="42" t="n">
        <f aca="false">IF(AA$7="Long",IF(AA$6="Put",MAX(AA$4-$A86,0),MAX($A86-AA$4,0))*AA$5,IF(AA$6="Put",MIN($A86-AA$4,0),MIN(AA$4-$A86,0))*AA$5)</f>
        <v>0</v>
      </c>
      <c r="AB86" s="42" t="n">
        <f aca="false">IF(AB$7="Long",IF(AB$6="Put",MAX(AB$4-$A86,0),MAX($A86-AB$4,0))*AB$5,IF(AB$6="Put",MIN($A86-AB$4,0),MIN(AB$4-$A86,0))*AB$5)</f>
        <v>0</v>
      </c>
      <c r="AC86" s="42" t="n">
        <f aca="false">IF(AC$7="Long",IF(AC$6="Put",MAX(AC$4-$A86,0),MAX($A86-AC$4,0))*AC$5,IF(AC$6="Put",MIN($A86-AC$4,0),MIN(AC$4-$A86,0))*AC$5)</f>
        <v>0</v>
      </c>
      <c r="AD86" s="42" t="n">
        <f aca="false">IF(AD$7="Long",IF(AD$6="Put",MAX(AD$4-$A86,0),MAX($A86-AD$4,0))*AD$5,IF(AD$6="Put",MIN($A86-AD$4,0),MIN(AD$4-$A86,0))*AD$5)</f>
        <v>0</v>
      </c>
      <c r="AE86" s="42" t="n">
        <f aca="false">IF(AE$7="Long",IF(AE$6="Put",MAX(AE$4-$A86,0),MAX($A86-AE$4,0))*AE$5,IF(AE$6="Put",MIN($A86-AE$4,0),MIN(AE$4-$A86,0))*AE$5)</f>
        <v>0</v>
      </c>
      <c r="AF86" s="42" t="n">
        <f aca="false">IF(AF$7="Long",IF(AF$6="Put",MAX(AF$4-$A86,0),MAX($A86-AF$4,0))*AF$5,IF(AF$6="Put",MIN($A86-AF$4,0),MIN(AF$4-$A86,0))*AF$5)</f>
        <v>0</v>
      </c>
      <c r="AG86" s="42" t="n">
        <f aca="false">IF(AG$7="Long",IF(AG$6="Put",MAX(AG$4-$A86,0),MAX($A86-AG$4,0))*AG$5,IF(AG$6="Put",MIN($A86-AG$4,0),MIN(AG$4-$A86,0))*AG$5)</f>
        <v>-0.03</v>
      </c>
      <c r="AH86" s="42" t="n">
        <f aca="false">IF(AH$7="Long",IF(AH$6="Put",MAX(AH$4-$A86,0),MAX($A86-AH$4,0))*AH$5,IF(AH$6="Put",MIN($A86-AH$4,0),MIN(AH$4-$A86,0))*AH$5)</f>
        <v>-0.02</v>
      </c>
      <c r="AI86" s="42" t="n">
        <f aca="false">IF(AI$7="Long",IF(AI$6="Put",MAX(AI$4-$A86,0),MAX($A86-AI$4,0))*AI$5,IF(AI$6="Put",MIN($A86-AI$4,0),MIN(AI$4-$A86,0))*AI$5)</f>
        <v>-0.01</v>
      </c>
      <c r="AJ86" s="42" t="n">
        <f aca="false">IF(AJ$7="Long",IF(AJ$6="Put",MAX(AJ$4-$A86,0),MAX($A86-AJ$4,0))*AJ$5,IF(AJ$6="Put",MIN($A86-AJ$4,0),MIN(AJ$4-$A86,0))*AJ$5)</f>
        <v>0</v>
      </c>
      <c r="AK86" s="42" t="n">
        <f aca="false">IF(AK$7="Long",IF(AK$6="Put",MAX(AK$4-$A86,0),MAX($A86-AK$4,0))*AK$5,IF(AK$6="Put",MIN($A86-AK$4,0),MIN(AK$4-$A86,0))*AK$5)</f>
        <v>0</v>
      </c>
    </row>
    <row r="87" customFormat="false" ht="12.75" hidden="false" customHeight="false" outlineLevel="0" collapsed="false">
      <c r="A87" s="43" t="n">
        <v>5.55</v>
      </c>
      <c r="B87" s="44" t="n">
        <f aca="false">-A87*0.08</f>
        <v>-0.444</v>
      </c>
      <c r="C87" s="38" t="n">
        <f aca="false">+A87+B87</f>
        <v>5.106</v>
      </c>
      <c r="D87" s="39"/>
      <c r="E87" s="40" t="n">
        <f aca="false">+E86</f>
        <v>5</v>
      </c>
      <c r="F87" s="38" t="n">
        <f aca="false">+B87+E87</f>
        <v>4.556</v>
      </c>
      <c r="G87" s="38"/>
      <c r="H87" s="38" t="n">
        <f aca="false">+F87-C87</f>
        <v>-0.55</v>
      </c>
      <c r="J87" s="45" t="n">
        <f aca="false">SUM(M87:X87,Z87:AK87)</f>
        <v>-0.444</v>
      </c>
      <c r="M87" s="42" t="n">
        <f aca="false">IF(M$7="Long",IF(M$6="Call",IF($A87&gt;M$4,1,0),IF(M$4&gt;$A87,1,0))*M$5,IF(M$6="Call",IF(M$4&lt;=$A87,-1,0),IF($A87&lt;=M$4,-1,0))*M$5)</f>
        <v>0</v>
      </c>
      <c r="N87" s="42" t="n">
        <f aca="false">IF(N$7="Long",IF(N$6="Call",IF($A87&gt;N$4,1,0),IF(N$4&gt;$A87,1,0))*N$5,IF(N$6="Call",IF(N$4&lt;=$A87,-1,0),IF($A87&lt;=N$4,-1,0))*N$5)</f>
        <v>0</v>
      </c>
      <c r="O87" s="42" t="n">
        <f aca="false">IF(O$7="Long",IF(O$6="Call",IF($A87&gt;O$4,1,0),IF(O$4&gt;$A87,1,0))*O$5,IF(O$6="Call",IF(O$4&lt;=$A87,-1,0),IF($A87&lt;=O$4,-1,0))*O$5)</f>
        <v>0</v>
      </c>
      <c r="P87" s="42" t="n">
        <f aca="false">IF(P$7="Long",IF(P$6="Call",IF($A87&gt;P$4,1,0),IF(P$4&gt;$A87,1,0))*P$5,IF(P$6="Call",IF(P$4&lt;=$A87,-1,0),IF($A87&lt;=P$4,-1,0))*P$5)</f>
        <v>0</v>
      </c>
      <c r="Q87" s="42" t="n">
        <f aca="false">IF(Q$7="Long",IF(Q$6="Call",IF($A87&gt;Q$4,1,0),IF(Q$4&gt;$A87,1,0))*Q$5,IF(Q$6="Call",IF(Q$4&lt;=$A87,-1,0),IF($A87&lt;=Q$4,-1,0))*Q$5)</f>
        <v>0</v>
      </c>
      <c r="R87" s="42" t="n">
        <f aca="false">IF(R$7="Long",IF(R$6="Call",IF($A87&gt;R$4,1,0),IF(R$4&gt;$A87,1,0))*R$5,IF(R$6="Call",IF(R$4&lt;=$A87,-1,0),IF($A87&lt;=R$4,-1,0))*R$5)</f>
        <v>0</v>
      </c>
      <c r="S87" s="42" t="n">
        <f aca="false">IF(S$7="Long",IF(S$6="Call",IF($A87&gt;S$4,1,0),IF(S$4&gt;$A87,1,0))*S$5,IF(S$6="Call",IF(S$4&lt;=$A87,-1,0),IF($A87&lt;=S$4,-1,0))*S$5)</f>
        <v>0</v>
      </c>
      <c r="T87" s="42" t="n">
        <f aca="false">IF(T$7="Long",IF(T$6="Call",IF($A87&gt;T$4,1,0),IF(T$4&gt;$A87,1,0))*T$5,IF(T$6="Call",IF(T$4&lt;=$A87,-1,0),IF($A87&lt;=T$4,-1,0))*T$5)</f>
        <v>-0.08</v>
      </c>
      <c r="U87" s="42" t="n">
        <f aca="false">IF(U$7="Long",IF(U$6="Call",IF($A87&gt;U$4,1,0),IF(U$4&gt;$A87,1,0))*U$5,IF(U$6="Call",IF(U$4&lt;=$A87,-1,0),IF($A87&lt;=U$4,-1,0))*U$5)</f>
        <v>-0.09</v>
      </c>
      <c r="V87" s="42" t="n">
        <f aca="false">IF(V$7="Long",IF(V$6="Call",IF($A87&gt;V$4,1,0),IF(V$4&gt;$A87,1,0))*V$5,IF(V$6="Call",IF(V$4&lt;=$A87,-1,0),IF($A87&lt;=V$4,-1,0))*V$5)</f>
        <v>-0.1</v>
      </c>
      <c r="W87" s="42" t="n">
        <f aca="false">IF(W$7="Long",IF(W$6="Call",IF($A87&gt;W$4,1,0),IF(W$4&gt;$A87,1,0))*W$5,IF(W$6="Call",IF(W$4&lt;=$A87,-1,0),IF($A87&lt;=W$4,-1,0))*W$5)</f>
        <v>-0.11</v>
      </c>
      <c r="X87" s="42" t="n">
        <f aca="false">IF(X$7="Long",IF(X$6="Call",IF($A87&gt;X$4,1,0),IF(X$4&gt;$A87,1,0))*X$5,IF(X$6="Call",IF(X$4&lt;=$A87,-1,0),IF($A87&lt;=X$4,-1,0))*X$5)</f>
        <v>0</v>
      </c>
      <c r="Z87" s="42" t="n">
        <f aca="false">IF(Z$7="Long",IF(Z$6="Put",MAX(Z$4-$A87,0),MAX($A87-Z$4,0))*Z$5,IF(Z$6="Put",MIN($A87-Z$4,0),MIN(Z$4-$A87,0))*Z$5)</f>
        <v>0</v>
      </c>
      <c r="AA87" s="42" t="n">
        <f aca="false">IF(AA$7="Long",IF(AA$6="Put",MAX(AA$4-$A87,0),MAX($A87-AA$4,0))*AA$5,IF(AA$6="Put",MIN($A87-AA$4,0),MIN(AA$4-$A87,0))*AA$5)</f>
        <v>0</v>
      </c>
      <c r="AB87" s="42" t="n">
        <f aca="false">IF(AB$7="Long",IF(AB$6="Put",MAX(AB$4-$A87,0),MAX($A87-AB$4,0))*AB$5,IF(AB$6="Put",MIN($A87-AB$4,0),MIN(AB$4-$A87,0))*AB$5)</f>
        <v>0</v>
      </c>
      <c r="AC87" s="42" t="n">
        <f aca="false">IF(AC$7="Long",IF(AC$6="Put",MAX(AC$4-$A87,0),MAX($A87-AC$4,0))*AC$5,IF(AC$6="Put",MIN($A87-AC$4,0),MIN(AC$4-$A87,0))*AC$5)</f>
        <v>0</v>
      </c>
      <c r="AD87" s="42" t="n">
        <f aca="false">IF(AD$7="Long",IF(AD$6="Put",MAX(AD$4-$A87,0),MAX($A87-AD$4,0))*AD$5,IF(AD$6="Put",MIN($A87-AD$4,0),MIN(AD$4-$A87,0))*AD$5)</f>
        <v>0</v>
      </c>
      <c r="AE87" s="42" t="n">
        <f aca="false">IF(AE$7="Long",IF(AE$6="Put",MAX(AE$4-$A87,0),MAX($A87-AE$4,0))*AE$5,IF(AE$6="Put",MIN($A87-AE$4,0),MIN(AE$4-$A87,0))*AE$5)</f>
        <v>0</v>
      </c>
      <c r="AF87" s="42" t="n">
        <f aca="false">IF(AF$7="Long",IF(AF$6="Put",MAX(AF$4-$A87,0),MAX($A87-AF$4,0))*AF$5,IF(AF$6="Put",MIN($A87-AF$4,0),MIN(AF$4-$A87,0))*AF$5)</f>
        <v>0</v>
      </c>
      <c r="AG87" s="42" t="n">
        <f aca="false">IF(AG$7="Long",IF(AG$6="Put",MAX(AG$4-$A87,0),MAX($A87-AG$4,0))*AG$5,IF(AG$6="Put",MIN($A87-AG$4,0),MIN(AG$4-$A87,0))*AG$5)</f>
        <v>-0.031</v>
      </c>
      <c r="AH87" s="42" t="n">
        <f aca="false">IF(AH$7="Long",IF(AH$6="Put",MAX(AH$4-$A87,0),MAX($A87-AH$4,0))*AH$5,IF(AH$6="Put",MIN($A87-AH$4,0),MIN(AH$4-$A87,0))*AH$5)</f>
        <v>-0.021</v>
      </c>
      <c r="AI87" s="42" t="n">
        <f aca="false">IF(AI$7="Long",IF(AI$6="Put",MAX(AI$4-$A87,0),MAX($A87-AI$4,0))*AI$5,IF(AI$6="Put",MIN($A87-AI$4,0),MIN(AI$4-$A87,0))*AI$5)</f>
        <v>-0.011</v>
      </c>
      <c r="AJ87" s="42" t="n">
        <f aca="false">IF(AJ$7="Long",IF(AJ$6="Put",MAX(AJ$4-$A87,0),MAX($A87-AJ$4,0))*AJ$5,IF(AJ$6="Put",MIN($A87-AJ$4,0),MIN(AJ$4-$A87,0))*AJ$5)</f>
        <v>-0.000999999999999997</v>
      </c>
      <c r="AK87" s="42" t="n">
        <f aca="false">IF(AK$7="Long",IF(AK$6="Put",MAX(AK$4-$A87,0),MAX($A87-AK$4,0))*AK$5,IF(AK$6="Put",MIN($A87-AK$4,0),MIN(AK$4-$A87,0))*AK$5)</f>
        <v>0</v>
      </c>
    </row>
    <row r="88" customFormat="false" ht="12.75" hidden="false" customHeight="false" outlineLevel="0" collapsed="false">
      <c r="A88" s="43" t="n">
        <v>5.6</v>
      </c>
      <c r="B88" s="44" t="n">
        <f aca="false">-A88*0.08</f>
        <v>-0.448</v>
      </c>
      <c r="C88" s="38" t="n">
        <f aca="false">+A88+B88</f>
        <v>5.152</v>
      </c>
      <c r="D88" s="39"/>
      <c r="E88" s="40" t="n">
        <f aca="false">+E87</f>
        <v>5</v>
      </c>
      <c r="F88" s="38" t="n">
        <f aca="false">+B88+E88</f>
        <v>4.552</v>
      </c>
      <c r="G88" s="38"/>
      <c r="H88" s="38" t="n">
        <f aca="false">+F88-C88</f>
        <v>-0.6</v>
      </c>
      <c r="J88" s="45" t="n">
        <f aca="false">SUM(M88:X88,Z88:AK88)</f>
        <v>-0.448</v>
      </c>
      <c r="M88" s="42" t="n">
        <f aca="false">IF(M$7="Long",IF(M$6="Call",IF($A88&gt;M$4,1,0),IF(M$4&gt;$A88,1,0))*M$5,IF(M$6="Call",IF(M$4&lt;=$A88,-1,0),IF($A88&lt;=M$4,-1,0))*M$5)</f>
        <v>0</v>
      </c>
      <c r="N88" s="42" t="n">
        <f aca="false">IF(N$7="Long",IF(N$6="Call",IF($A88&gt;N$4,1,0),IF(N$4&gt;$A88,1,0))*N$5,IF(N$6="Call",IF(N$4&lt;=$A88,-1,0),IF($A88&lt;=N$4,-1,0))*N$5)</f>
        <v>0</v>
      </c>
      <c r="O88" s="42" t="n">
        <f aca="false">IF(O$7="Long",IF(O$6="Call",IF($A88&gt;O$4,1,0),IF(O$4&gt;$A88,1,0))*O$5,IF(O$6="Call",IF(O$4&lt;=$A88,-1,0),IF($A88&lt;=O$4,-1,0))*O$5)</f>
        <v>0</v>
      </c>
      <c r="P88" s="42" t="n">
        <f aca="false">IF(P$7="Long",IF(P$6="Call",IF($A88&gt;P$4,1,0),IF(P$4&gt;$A88,1,0))*P$5,IF(P$6="Call",IF(P$4&lt;=$A88,-1,0),IF($A88&lt;=P$4,-1,0))*P$5)</f>
        <v>0</v>
      </c>
      <c r="Q88" s="42" t="n">
        <f aca="false">IF(Q$7="Long",IF(Q$6="Call",IF($A88&gt;Q$4,1,0),IF(Q$4&gt;$A88,1,0))*Q$5,IF(Q$6="Call",IF(Q$4&lt;=$A88,-1,0),IF($A88&lt;=Q$4,-1,0))*Q$5)</f>
        <v>0</v>
      </c>
      <c r="R88" s="42" t="n">
        <f aca="false">IF(R$7="Long",IF(R$6="Call",IF($A88&gt;R$4,1,0),IF(R$4&gt;$A88,1,0))*R$5,IF(R$6="Call",IF(R$4&lt;=$A88,-1,0),IF($A88&lt;=R$4,-1,0))*R$5)</f>
        <v>0</v>
      </c>
      <c r="S88" s="42" t="n">
        <f aca="false">IF(S$7="Long",IF(S$6="Call",IF($A88&gt;S$4,1,0),IF(S$4&gt;$A88,1,0))*S$5,IF(S$6="Call",IF(S$4&lt;=$A88,-1,0),IF($A88&lt;=S$4,-1,0))*S$5)</f>
        <v>0</v>
      </c>
      <c r="T88" s="42" t="n">
        <f aca="false">IF(T$7="Long",IF(T$6="Call",IF($A88&gt;T$4,1,0),IF(T$4&gt;$A88,1,0))*T$5,IF(T$6="Call",IF(T$4&lt;=$A88,-1,0),IF($A88&lt;=T$4,-1,0))*T$5)</f>
        <v>-0.08</v>
      </c>
      <c r="U88" s="42" t="n">
        <f aca="false">IF(U$7="Long",IF(U$6="Call",IF($A88&gt;U$4,1,0),IF(U$4&gt;$A88,1,0))*U$5,IF(U$6="Call",IF(U$4&lt;=$A88,-1,0),IF($A88&lt;=U$4,-1,0))*U$5)</f>
        <v>-0.09</v>
      </c>
      <c r="V88" s="42" t="n">
        <f aca="false">IF(V$7="Long",IF(V$6="Call",IF($A88&gt;V$4,1,0),IF(V$4&gt;$A88,1,0))*V$5,IF(V$6="Call",IF(V$4&lt;=$A88,-1,0),IF($A88&lt;=V$4,-1,0))*V$5)</f>
        <v>-0.1</v>
      </c>
      <c r="W88" s="42" t="n">
        <f aca="false">IF(W$7="Long",IF(W$6="Call",IF($A88&gt;W$4,1,0),IF(W$4&gt;$A88,1,0))*W$5,IF(W$6="Call",IF(W$4&lt;=$A88,-1,0),IF($A88&lt;=W$4,-1,0))*W$5)</f>
        <v>-0.11</v>
      </c>
      <c r="X88" s="42" t="n">
        <f aca="false">IF(X$7="Long",IF(X$6="Call",IF($A88&gt;X$4,1,0),IF(X$4&gt;$A88,1,0))*X$5,IF(X$6="Call",IF(X$4&lt;=$A88,-1,0),IF($A88&lt;=X$4,-1,0))*X$5)</f>
        <v>0</v>
      </c>
      <c r="Z88" s="42" t="n">
        <f aca="false">IF(Z$7="Long",IF(Z$6="Put",MAX(Z$4-$A88,0),MAX($A88-Z$4,0))*Z$5,IF(Z$6="Put",MIN($A88-Z$4,0),MIN(Z$4-$A88,0))*Z$5)</f>
        <v>0</v>
      </c>
      <c r="AA88" s="42" t="n">
        <f aca="false">IF(AA$7="Long",IF(AA$6="Put",MAX(AA$4-$A88,0),MAX($A88-AA$4,0))*AA$5,IF(AA$6="Put",MIN($A88-AA$4,0),MIN(AA$4-$A88,0))*AA$5)</f>
        <v>0</v>
      </c>
      <c r="AB88" s="42" t="n">
        <f aca="false">IF(AB$7="Long",IF(AB$6="Put",MAX(AB$4-$A88,0),MAX($A88-AB$4,0))*AB$5,IF(AB$6="Put",MIN($A88-AB$4,0),MIN(AB$4-$A88,0))*AB$5)</f>
        <v>0</v>
      </c>
      <c r="AC88" s="42" t="n">
        <f aca="false">IF(AC$7="Long",IF(AC$6="Put",MAX(AC$4-$A88,0),MAX($A88-AC$4,0))*AC$5,IF(AC$6="Put",MIN($A88-AC$4,0),MIN(AC$4-$A88,0))*AC$5)</f>
        <v>0</v>
      </c>
      <c r="AD88" s="42" t="n">
        <f aca="false">IF(AD$7="Long",IF(AD$6="Put",MAX(AD$4-$A88,0),MAX($A88-AD$4,0))*AD$5,IF(AD$6="Put",MIN($A88-AD$4,0),MIN(AD$4-$A88,0))*AD$5)</f>
        <v>0</v>
      </c>
      <c r="AE88" s="42" t="n">
        <f aca="false">IF(AE$7="Long",IF(AE$6="Put",MAX(AE$4-$A88,0),MAX($A88-AE$4,0))*AE$5,IF(AE$6="Put",MIN($A88-AE$4,0),MIN(AE$4-$A88,0))*AE$5)</f>
        <v>0</v>
      </c>
      <c r="AF88" s="42" t="n">
        <f aca="false">IF(AF$7="Long",IF(AF$6="Put",MAX(AF$4-$A88,0),MAX($A88-AF$4,0))*AF$5,IF(AF$6="Put",MIN($A88-AF$4,0),MIN(AF$4-$A88,0))*AF$5)</f>
        <v>0</v>
      </c>
      <c r="AG88" s="42" t="n">
        <f aca="false">IF(AG$7="Long",IF(AG$6="Put",MAX(AG$4-$A88,0),MAX($A88-AG$4,0))*AG$5,IF(AG$6="Put",MIN($A88-AG$4,0),MIN(AG$4-$A88,0))*AG$5)</f>
        <v>-0.032</v>
      </c>
      <c r="AH88" s="42" t="n">
        <f aca="false">IF(AH$7="Long",IF(AH$6="Put",MAX(AH$4-$A88,0),MAX($A88-AH$4,0))*AH$5,IF(AH$6="Put",MIN($A88-AH$4,0),MIN(AH$4-$A88,0))*AH$5)</f>
        <v>-0.022</v>
      </c>
      <c r="AI88" s="42" t="n">
        <f aca="false">IF(AI$7="Long",IF(AI$6="Put",MAX(AI$4-$A88,0),MAX($A88-AI$4,0))*AI$5,IF(AI$6="Put",MIN($A88-AI$4,0),MIN(AI$4-$A88,0))*AI$5)</f>
        <v>-0.012</v>
      </c>
      <c r="AJ88" s="42" t="n">
        <f aca="false">IF(AJ$7="Long",IF(AJ$6="Put",MAX(AJ$4-$A88,0),MAX($A88-AJ$4,0))*AJ$5,IF(AJ$6="Put",MIN($A88-AJ$4,0),MIN(AJ$4-$A88,0))*AJ$5)</f>
        <v>-0.00199999999999999</v>
      </c>
      <c r="AK88" s="42" t="n">
        <f aca="false">IF(AK$7="Long",IF(AK$6="Put",MAX(AK$4-$A88,0),MAX($A88-AK$4,0))*AK$5,IF(AK$6="Put",MIN($A88-AK$4,0),MIN(AK$4-$A88,0))*AK$5)</f>
        <v>0</v>
      </c>
    </row>
    <row r="89" customFormat="false" ht="12.75" hidden="false" customHeight="false" outlineLevel="0" collapsed="false">
      <c r="A89" s="43" t="n">
        <v>5.65</v>
      </c>
      <c r="B89" s="44" t="n">
        <f aca="false">-A89*0.08</f>
        <v>-0.452</v>
      </c>
      <c r="C89" s="38" t="n">
        <f aca="false">+A89+B89</f>
        <v>5.198</v>
      </c>
      <c r="D89" s="39"/>
      <c r="E89" s="40" t="n">
        <f aca="false">+E88</f>
        <v>5</v>
      </c>
      <c r="F89" s="38" t="n">
        <f aca="false">+B89+E89</f>
        <v>4.548</v>
      </c>
      <c r="G89" s="38"/>
      <c r="H89" s="38" t="n">
        <f aca="false">+F89-C89</f>
        <v>-0.65</v>
      </c>
      <c r="J89" s="45" t="n">
        <f aca="false">SUM(M89:X89,Z89:AK89)</f>
        <v>-0.452</v>
      </c>
      <c r="M89" s="42" t="n">
        <f aca="false">IF(M$7="Long",IF(M$6="Call",IF($A89&gt;M$4,1,0),IF(M$4&gt;$A89,1,0))*M$5,IF(M$6="Call",IF(M$4&lt;=$A89,-1,0),IF($A89&lt;=M$4,-1,0))*M$5)</f>
        <v>0</v>
      </c>
      <c r="N89" s="42" t="n">
        <f aca="false">IF(N$7="Long",IF(N$6="Call",IF($A89&gt;N$4,1,0),IF(N$4&gt;$A89,1,0))*N$5,IF(N$6="Call",IF(N$4&lt;=$A89,-1,0),IF($A89&lt;=N$4,-1,0))*N$5)</f>
        <v>0</v>
      </c>
      <c r="O89" s="42" t="n">
        <f aca="false">IF(O$7="Long",IF(O$6="Call",IF($A89&gt;O$4,1,0),IF(O$4&gt;$A89,1,0))*O$5,IF(O$6="Call",IF(O$4&lt;=$A89,-1,0),IF($A89&lt;=O$4,-1,0))*O$5)</f>
        <v>0</v>
      </c>
      <c r="P89" s="42" t="n">
        <f aca="false">IF(P$7="Long",IF(P$6="Call",IF($A89&gt;P$4,1,0),IF(P$4&gt;$A89,1,0))*P$5,IF(P$6="Call",IF(P$4&lt;=$A89,-1,0),IF($A89&lt;=P$4,-1,0))*P$5)</f>
        <v>0</v>
      </c>
      <c r="Q89" s="42" t="n">
        <f aca="false">IF(Q$7="Long",IF(Q$6="Call",IF($A89&gt;Q$4,1,0),IF(Q$4&gt;$A89,1,0))*Q$5,IF(Q$6="Call",IF(Q$4&lt;=$A89,-1,0),IF($A89&lt;=Q$4,-1,0))*Q$5)</f>
        <v>0</v>
      </c>
      <c r="R89" s="42" t="n">
        <f aca="false">IF(R$7="Long",IF(R$6="Call",IF($A89&gt;R$4,1,0),IF(R$4&gt;$A89,1,0))*R$5,IF(R$6="Call",IF(R$4&lt;=$A89,-1,0),IF($A89&lt;=R$4,-1,0))*R$5)</f>
        <v>0</v>
      </c>
      <c r="S89" s="42" t="n">
        <f aca="false">IF(S$7="Long",IF(S$6="Call",IF($A89&gt;S$4,1,0),IF(S$4&gt;$A89,1,0))*S$5,IF(S$6="Call",IF(S$4&lt;=$A89,-1,0),IF($A89&lt;=S$4,-1,0))*S$5)</f>
        <v>0</v>
      </c>
      <c r="T89" s="42" t="n">
        <f aca="false">IF(T$7="Long",IF(T$6="Call",IF($A89&gt;T$4,1,0),IF(T$4&gt;$A89,1,0))*T$5,IF(T$6="Call",IF(T$4&lt;=$A89,-1,0),IF($A89&lt;=T$4,-1,0))*T$5)</f>
        <v>-0.08</v>
      </c>
      <c r="U89" s="42" t="n">
        <f aca="false">IF(U$7="Long",IF(U$6="Call",IF($A89&gt;U$4,1,0),IF(U$4&gt;$A89,1,0))*U$5,IF(U$6="Call",IF(U$4&lt;=$A89,-1,0),IF($A89&lt;=U$4,-1,0))*U$5)</f>
        <v>-0.09</v>
      </c>
      <c r="V89" s="42" t="n">
        <f aca="false">IF(V$7="Long",IF(V$6="Call",IF($A89&gt;V$4,1,0),IF(V$4&gt;$A89,1,0))*V$5,IF(V$6="Call",IF(V$4&lt;=$A89,-1,0),IF($A89&lt;=V$4,-1,0))*V$5)</f>
        <v>-0.1</v>
      </c>
      <c r="W89" s="42" t="n">
        <f aca="false">IF(W$7="Long",IF(W$6="Call",IF($A89&gt;W$4,1,0),IF(W$4&gt;$A89,1,0))*W$5,IF(W$6="Call",IF(W$4&lt;=$A89,-1,0),IF($A89&lt;=W$4,-1,0))*W$5)</f>
        <v>-0.11</v>
      </c>
      <c r="X89" s="42" t="n">
        <f aca="false">IF(X$7="Long",IF(X$6="Call",IF($A89&gt;X$4,1,0),IF(X$4&gt;$A89,1,0))*X$5,IF(X$6="Call",IF(X$4&lt;=$A89,-1,0),IF($A89&lt;=X$4,-1,0))*X$5)</f>
        <v>0</v>
      </c>
      <c r="Z89" s="42" t="n">
        <f aca="false">IF(Z$7="Long",IF(Z$6="Put",MAX(Z$4-$A89,0),MAX($A89-Z$4,0))*Z$5,IF(Z$6="Put",MIN($A89-Z$4,0),MIN(Z$4-$A89,0))*Z$5)</f>
        <v>0</v>
      </c>
      <c r="AA89" s="42" t="n">
        <f aca="false">IF(AA$7="Long",IF(AA$6="Put",MAX(AA$4-$A89,0),MAX($A89-AA$4,0))*AA$5,IF(AA$6="Put",MIN($A89-AA$4,0),MIN(AA$4-$A89,0))*AA$5)</f>
        <v>0</v>
      </c>
      <c r="AB89" s="42" t="n">
        <f aca="false">IF(AB$7="Long",IF(AB$6="Put",MAX(AB$4-$A89,0),MAX($A89-AB$4,0))*AB$5,IF(AB$6="Put",MIN($A89-AB$4,0),MIN(AB$4-$A89,0))*AB$5)</f>
        <v>0</v>
      </c>
      <c r="AC89" s="42" t="n">
        <f aca="false">IF(AC$7="Long",IF(AC$6="Put",MAX(AC$4-$A89,0),MAX($A89-AC$4,0))*AC$5,IF(AC$6="Put",MIN($A89-AC$4,0),MIN(AC$4-$A89,0))*AC$5)</f>
        <v>0</v>
      </c>
      <c r="AD89" s="42" t="n">
        <f aca="false">IF(AD$7="Long",IF(AD$6="Put",MAX(AD$4-$A89,0),MAX($A89-AD$4,0))*AD$5,IF(AD$6="Put",MIN($A89-AD$4,0),MIN(AD$4-$A89,0))*AD$5)</f>
        <v>0</v>
      </c>
      <c r="AE89" s="42" t="n">
        <f aca="false">IF(AE$7="Long",IF(AE$6="Put",MAX(AE$4-$A89,0),MAX($A89-AE$4,0))*AE$5,IF(AE$6="Put",MIN($A89-AE$4,0),MIN(AE$4-$A89,0))*AE$5)</f>
        <v>0</v>
      </c>
      <c r="AF89" s="42" t="n">
        <f aca="false">IF(AF$7="Long",IF(AF$6="Put",MAX(AF$4-$A89,0),MAX($A89-AF$4,0))*AF$5,IF(AF$6="Put",MIN($A89-AF$4,0),MIN(AF$4-$A89,0))*AF$5)</f>
        <v>0</v>
      </c>
      <c r="AG89" s="42" t="n">
        <f aca="false">IF(AG$7="Long",IF(AG$6="Put",MAX(AG$4-$A89,0),MAX($A89-AG$4,0))*AG$5,IF(AG$6="Put",MIN($A89-AG$4,0),MIN(AG$4-$A89,0))*AG$5)</f>
        <v>-0.033</v>
      </c>
      <c r="AH89" s="42" t="n">
        <f aca="false">IF(AH$7="Long",IF(AH$6="Put",MAX(AH$4-$A89,0),MAX($A89-AH$4,0))*AH$5,IF(AH$6="Put",MIN($A89-AH$4,0),MIN(AH$4-$A89,0))*AH$5)</f>
        <v>-0.023</v>
      </c>
      <c r="AI89" s="42" t="n">
        <f aca="false">IF(AI$7="Long",IF(AI$6="Put",MAX(AI$4-$A89,0),MAX($A89-AI$4,0))*AI$5,IF(AI$6="Put",MIN($A89-AI$4,0),MIN(AI$4-$A89,0))*AI$5)</f>
        <v>-0.013</v>
      </c>
      <c r="AJ89" s="42" t="n">
        <f aca="false">IF(AJ$7="Long",IF(AJ$6="Put",MAX(AJ$4-$A89,0),MAX($A89-AJ$4,0))*AJ$5,IF(AJ$6="Put",MIN($A89-AJ$4,0),MIN(AJ$4-$A89,0))*AJ$5)</f>
        <v>-0.00300000000000001</v>
      </c>
      <c r="AK89" s="42" t="n">
        <f aca="false">IF(AK$7="Long",IF(AK$6="Put",MAX(AK$4-$A89,0),MAX($A89-AK$4,0))*AK$5,IF(AK$6="Put",MIN($A89-AK$4,0),MIN(AK$4-$A89,0))*AK$5)</f>
        <v>0</v>
      </c>
    </row>
    <row r="90" customFormat="false" ht="12.75" hidden="false" customHeight="false" outlineLevel="0" collapsed="false">
      <c r="A90" s="43" t="n">
        <v>5.7</v>
      </c>
      <c r="B90" s="44" t="n">
        <f aca="false">-A90*0.08</f>
        <v>-0.456</v>
      </c>
      <c r="C90" s="38" t="n">
        <f aca="false">+A90+B90</f>
        <v>5.244</v>
      </c>
      <c r="D90" s="39"/>
      <c r="E90" s="40" t="n">
        <f aca="false">+E89</f>
        <v>5</v>
      </c>
      <c r="F90" s="38" t="n">
        <f aca="false">+B90+E90</f>
        <v>4.544</v>
      </c>
      <c r="G90" s="38"/>
      <c r="H90" s="38" t="n">
        <f aca="false">+F90-C90</f>
        <v>-0.7</v>
      </c>
      <c r="J90" s="45" t="n">
        <f aca="false">SUM(M90:X90,Z90:AK90)</f>
        <v>-0.456</v>
      </c>
      <c r="M90" s="42" t="n">
        <f aca="false">IF(M$7="Long",IF(M$6="Call",IF($A90&gt;M$4,1,0),IF(M$4&gt;$A90,1,0))*M$5,IF(M$6="Call",IF(M$4&lt;=$A90,-1,0),IF($A90&lt;=M$4,-1,0))*M$5)</f>
        <v>0</v>
      </c>
      <c r="N90" s="42" t="n">
        <f aca="false">IF(N$7="Long",IF(N$6="Call",IF($A90&gt;N$4,1,0),IF(N$4&gt;$A90,1,0))*N$5,IF(N$6="Call",IF(N$4&lt;=$A90,-1,0),IF($A90&lt;=N$4,-1,0))*N$5)</f>
        <v>0</v>
      </c>
      <c r="O90" s="42" t="n">
        <f aca="false">IF(O$7="Long",IF(O$6="Call",IF($A90&gt;O$4,1,0),IF(O$4&gt;$A90,1,0))*O$5,IF(O$6="Call",IF(O$4&lt;=$A90,-1,0),IF($A90&lt;=O$4,-1,0))*O$5)</f>
        <v>0</v>
      </c>
      <c r="P90" s="42" t="n">
        <f aca="false">IF(P$7="Long",IF(P$6="Call",IF($A90&gt;P$4,1,0),IF(P$4&gt;$A90,1,0))*P$5,IF(P$6="Call",IF(P$4&lt;=$A90,-1,0),IF($A90&lt;=P$4,-1,0))*P$5)</f>
        <v>0</v>
      </c>
      <c r="Q90" s="42" t="n">
        <f aca="false">IF(Q$7="Long",IF(Q$6="Call",IF($A90&gt;Q$4,1,0),IF(Q$4&gt;$A90,1,0))*Q$5,IF(Q$6="Call",IF(Q$4&lt;=$A90,-1,0),IF($A90&lt;=Q$4,-1,0))*Q$5)</f>
        <v>0</v>
      </c>
      <c r="R90" s="42" t="n">
        <f aca="false">IF(R$7="Long",IF(R$6="Call",IF($A90&gt;R$4,1,0),IF(R$4&gt;$A90,1,0))*R$5,IF(R$6="Call",IF(R$4&lt;=$A90,-1,0),IF($A90&lt;=R$4,-1,0))*R$5)</f>
        <v>0</v>
      </c>
      <c r="S90" s="42" t="n">
        <f aca="false">IF(S$7="Long",IF(S$6="Call",IF($A90&gt;S$4,1,0),IF(S$4&gt;$A90,1,0))*S$5,IF(S$6="Call",IF(S$4&lt;=$A90,-1,0),IF($A90&lt;=S$4,-1,0))*S$5)</f>
        <v>0</v>
      </c>
      <c r="T90" s="42" t="n">
        <f aca="false">IF(T$7="Long",IF(T$6="Call",IF($A90&gt;T$4,1,0),IF(T$4&gt;$A90,1,0))*T$5,IF(T$6="Call",IF(T$4&lt;=$A90,-1,0),IF($A90&lt;=T$4,-1,0))*T$5)</f>
        <v>-0.08</v>
      </c>
      <c r="U90" s="42" t="n">
        <f aca="false">IF(U$7="Long",IF(U$6="Call",IF($A90&gt;U$4,1,0),IF(U$4&gt;$A90,1,0))*U$5,IF(U$6="Call",IF(U$4&lt;=$A90,-1,0),IF($A90&lt;=U$4,-1,0))*U$5)</f>
        <v>-0.09</v>
      </c>
      <c r="V90" s="42" t="n">
        <f aca="false">IF(V$7="Long",IF(V$6="Call",IF($A90&gt;V$4,1,0),IF(V$4&gt;$A90,1,0))*V$5,IF(V$6="Call",IF(V$4&lt;=$A90,-1,0),IF($A90&lt;=V$4,-1,0))*V$5)</f>
        <v>-0.1</v>
      </c>
      <c r="W90" s="42" t="n">
        <f aca="false">IF(W$7="Long",IF(W$6="Call",IF($A90&gt;W$4,1,0),IF(W$4&gt;$A90,1,0))*W$5,IF(W$6="Call",IF(W$4&lt;=$A90,-1,0),IF($A90&lt;=W$4,-1,0))*W$5)</f>
        <v>-0.11</v>
      </c>
      <c r="X90" s="42" t="n">
        <f aca="false">IF(X$7="Long",IF(X$6="Call",IF($A90&gt;X$4,1,0),IF(X$4&gt;$A90,1,0))*X$5,IF(X$6="Call",IF(X$4&lt;=$A90,-1,0),IF($A90&lt;=X$4,-1,0))*X$5)</f>
        <v>0</v>
      </c>
      <c r="Z90" s="42" t="n">
        <f aca="false">IF(Z$7="Long",IF(Z$6="Put",MAX(Z$4-$A90,0),MAX($A90-Z$4,0))*Z$5,IF(Z$6="Put",MIN($A90-Z$4,0),MIN(Z$4-$A90,0))*Z$5)</f>
        <v>0</v>
      </c>
      <c r="AA90" s="42" t="n">
        <f aca="false">IF(AA$7="Long",IF(AA$6="Put",MAX(AA$4-$A90,0),MAX($A90-AA$4,0))*AA$5,IF(AA$6="Put",MIN($A90-AA$4,0),MIN(AA$4-$A90,0))*AA$5)</f>
        <v>0</v>
      </c>
      <c r="AB90" s="42" t="n">
        <f aca="false">IF(AB$7="Long",IF(AB$6="Put",MAX(AB$4-$A90,0),MAX($A90-AB$4,0))*AB$5,IF(AB$6="Put",MIN($A90-AB$4,0),MIN(AB$4-$A90,0))*AB$5)</f>
        <v>0</v>
      </c>
      <c r="AC90" s="42" t="n">
        <f aca="false">IF(AC$7="Long",IF(AC$6="Put",MAX(AC$4-$A90,0),MAX($A90-AC$4,0))*AC$5,IF(AC$6="Put",MIN($A90-AC$4,0),MIN(AC$4-$A90,0))*AC$5)</f>
        <v>0</v>
      </c>
      <c r="AD90" s="42" t="n">
        <f aca="false">IF(AD$7="Long",IF(AD$6="Put",MAX(AD$4-$A90,0),MAX($A90-AD$4,0))*AD$5,IF(AD$6="Put",MIN($A90-AD$4,0),MIN(AD$4-$A90,0))*AD$5)</f>
        <v>0</v>
      </c>
      <c r="AE90" s="42" t="n">
        <f aca="false">IF(AE$7="Long",IF(AE$6="Put",MAX(AE$4-$A90,0),MAX($A90-AE$4,0))*AE$5,IF(AE$6="Put",MIN($A90-AE$4,0),MIN(AE$4-$A90,0))*AE$5)</f>
        <v>0</v>
      </c>
      <c r="AF90" s="42" t="n">
        <f aca="false">IF(AF$7="Long",IF(AF$6="Put",MAX(AF$4-$A90,0),MAX($A90-AF$4,0))*AF$5,IF(AF$6="Put",MIN($A90-AF$4,0),MIN(AF$4-$A90,0))*AF$5)</f>
        <v>0</v>
      </c>
      <c r="AG90" s="42" t="n">
        <f aca="false">IF(AG$7="Long",IF(AG$6="Put",MAX(AG$4-$A90,0),MAX($A90-AG$4,0))*AG$5,IF(AG$6="Put",MIN($A90-AG$4,0),MIN(AG$4-$A90,0))*AG$5)</f>
        <v>-0.034</v>
      </c>
      <c r="AH90" s="42" t="n">
        <f aca="false">IF(AH$7="Long",IF(AH$6="Put",MAX(AH$4-$A90,0),MAX($A90-AH$4,0))*AH$5,IF(AH$6="Put",MIN($A90-AH$4,0),MIN(AH$4-$A90,0))*AH$5)</f>
        <v>-0.024</v>
      </c>
      <c r="AI90" s="42" t="n">
        <f aca="false">IF(AI$7="Long",IF(AI$6="Put",MAX(AI$4-$A90,0),MAX($A90-AI$4,0))*AI$5,IF(AI$6="Put",MIN($A90-AI$4,0),MIN(AI$4-$A90,0))*AI$5)</f>
        <v>-0.014</v>
      </c>
      <c r="AJ90" s="42" t="n">
        <f aca="false">IF(AJ$7="Long",IF(AJ$6="Put",MAX(AJ$4-$A90,0),MAX($A90-AJ$4,0))*AJ$5,IF(AJ$6="Put",MIN($A90-AJ$4,0),MIN(AJ$4-$A90,0))*AJ$5)</f>
        <v>-0.004</v>
      </c>
      <c r="AK90" s="42" t="n">
        <f aca="false">IF(AK$7="Long",IF(AK$6="Put",MAX(AK$4-$A90,0),MAX($A90-AK$4,0))*AK$5,IF(AK$6="Put",MIN($A90-AK$4,0),MIN(AK$4-$A90,0))*AK$5)</f>
        <v>0</v>
      </c>
    </row>
    <row r="91" customFormat="false" ht="12.75" hidden="false" customHeight="false" outlineLevel="0" collapsed="false">
      <c r="A91" s="43" t="n">
        <v>5.75</v>
      </c>
      <c r="B91" s="44" t="n">
        <f aca="false">-A91*0.08</f>
        <v>-0.46</v>
      </c>
      <c r="C91" s="38" t="n">
        <f aca="false">+A91+B91</f>
        <v>5.29</v>
      </c>
      <c r="D91" s="39"/>
      <c r="E91" s="40" t="n">
        <f aca="false">+E90</f>
        <v>5</v>
      </c>
      <c r="F91" s="38" t="n">
        <f aca="false">+B91+E91</f>
        <v>4.54</v>
      </c>
      <c r="G91" s="38"/>
      <c r="H91" s="38" t="n">
        <f aca="false">+F91-C91</f>
        <v>-0.75</v>
      </c>
      <c r="J91" s="45" t="n">
        <f aca="false">SUM(M91:X91,Z91:AK91)</f>
        <v>-0.46</v>
      </c>
      <c r="M91" s="42" t="n">
        <f aca="false">IF(M$7="Long",IF(M$6="Call",IF($A91&gt;M$4,1,0),IF(M$4&gt;$A91,1,0))*M$5,IF(M$6="Call",IF(M$4&lt;=$A91,-1,0),IF($A91&lt;=M$4,-1,0))*M$5)</f>
        <v>0</v>
      </c>
      <c r="N91" s="42" t="n">
        <f aca="false">IF(N$7="Long",IF(N$6="Call",IF($A91&gt;N$4,1,0),IF(N$4&gt;$A91,1,0))*N$5,IF(N$6="Call",IF(N$4&lt;=$A91,-1,0),IF($A91&lt;=N$4,-1,0))*N$5)</f>
        <v>0</v>
      </c>
      <c r="O91" s="42" t="n">
        <f aca="false">IF(O$7="Long",IF(O$6="Call",IF($A91&gt;O$4,1,0),IF(O$4&gt;$A91,1,0))*O$5,IF(O$6="Call",IF(O$4&lt;=$A91,-1,0),IF($A91&lt;=O$4,-1,0))*O$5)</f>
        <v>0</v>
      </c>
      <c r="P91" s="42" t="n">
        <f aca="false">IF(P$7="Long",IF(P$6="Call",IF($A91&gt;P$4,1,0),IF(P$4&gt;$A91,1,0))*P$5,IF(P$6="Call",IF(P$4&lt;=$A91,-1,0),IF($A91&lt;=P$4,-1,0))*P$5)</f>
        <v>0</v>
      </c>
      <c r="Q91" s="42" t="n">
        <f aca="false">IF(Q$7="Long",IF(Q$6="Call",IF($A91&gt;Q$4,1,0),IF(Q$4&gt;$A91,1,0))*Q$5,IF(Q$6="Call",IF(Q$4&lt;=$A91,-1,0),IF($A91&lt;=Q$4,-1,0))*Q$5)</f>
        <v>0</v>
      </c>
      <c r="R91" s="42" t="n">
        <f aca="false">IF(R$7="Long",IF(R$6="Call",IF($A91&gt;R$4,1,0),IF(R$4&gt;$A91,1,0))*R$5,IF(R$6="Call",IF(R$4&lt;=$A91,-1,0),IF($A91&lt;=R$4,-1,0))*R$5)</f>
        <v>0</v>
      </c>
      <c r="S91" s="42" t="n">
        <f aca="false">IF(S$7="Long",IF(S$6="Call",IF($A91&gt;S$4,1,0),IF(S$4&gt;$A91,1,0))*S$5,IF(S$6="Call",IF(S$4&lt;=$A91,-1,0),IF($A91&lt;=S$4,-1,0))*S$5)</f>
        <v>0</v>
      </c>
      <c r="T91" s="42" t="n">
        <f aca="false">IF(T$7="Long",IF(T$6="Call",IF($A91&gt;T$4,1,0),IF(T$4&gt;$A91,1,0))*T$5,IF(T$6="Call",IF(T$4&lt;=$A91,-1,0),IF($A91&lt;=T$4,-1,0))*T$5)</f>
        <v>-0.08</v>
      </c>
      <c r="U91" s="42" t="n">
        <f aca="false">IF(U$7="Long",IF(U$6="Call",IF($A91&gt;U$4,1,0),IF(U$4&gt;$A91,1,0))*U$5,IF(U$6="Call",IF(U$4&lt;=$A91,-1,0),IF($A91&lt;=U$4,-1,0))*U$5)</f>
        <v>-0.09</v>
      </c>
      <c r="V91" s="42" t="n">
        <f aca="false">IF(V$7="Long",IF(V$6="Call",IF($A91&gt;V$4,1,0),IF(V$4&gt;$A91,1,0))*V$5,IF(V$6="Call",IF(V$4&lt;=$A91,-1,0),IF($A91&lt;=V$4,-1,0))*V$5)</f>
        <v>-0.1</v>
      </c>
      <c r="W91" s="42" t="n">
        <f aca="false">IF(W$7="Long",IF(W$6="Call",IF($A91&gt;W$4,1,0),IF(W$4&gt;$A91,1,0))*W$5,IF(W$6="Call",IF(W$4&lt;=$A91,-1,0),IF($A91&lt;=W$4,-1,0))*W$5)</f>
        <v>-0.11</v>
      </c>
      <c r="X91" s="42" t="n">
        <f aca="false">IF(X$7="Long",IF(X$6="Call",IF($A91&gt;X$4,1,0),IF(X$4&gt;$A91,1,0))*X$5,IF(X$6="Call",IF(X$4&lt;=$A91,-1,0),IF($A91&lt;=X$4,-1,0))*X$5)</f>
        <v>0</v>
      </c>
      <c r="Z91" s="42" t="n">
        <f aca="false">IF(Z$7="Long",IF(Z$6="Put",MAX(Z$4-$A91,0),MAX($A91-Z$4,0))*Z$5,IF(Z$6="Put",MIN($A91-Z$4,0),MIN(Z$4-$A91,0))*Z$5)</f>
        <v>0</v>
      </c>
      <c r="AA91" s="42" t="n">
        <f aca="false">IF(AA$7="Long",IF(AA$6="Put",MAX(AA$4-$A91,0),MAX($A91-AA$4,0))*AA$5,IF(AA$6="Put",MIN($A91-AA$4,0),MIN(AA$4-$A91,0))*AA$5)</f>
        <v>0</v>
      </c>
      <c r="AB91" s="42" t="n">
        <f aca="false">IF(AB$7="Long",IF(AB$6="Put",MAX(AB$4-$A91,0),MAX($A91-AB$4,0))*AB$5,IF(AB$6="Put",MIN($A91-AB$4,0),MIN(AB$4-$A91,0))*AB$5)</f>
        <v>0</v>
      </c>
      <c r="AC91" s="42" t="n">
        <f aca="false">IF(AC$7="Long",IF(AC$6="Put",MAX(AC$4-$A91,0),MAX($A91-AC$4,0))*AC$5,IF(AC$6="Put",MIN($A91-AC$4,0),MIN(AC$4-$A91,0))*AC$5)</f>
        <v>0</v>
      </c>
      <c r="AD91" s="42" t="n">
        <f aca="false">IF(AD$7="Long",IF(AD$6="Put",MAX(AD$4-$A91,0),MAX($A91-AD$4,0))*AD$5,IF(AD$6="Put",MIN($A91-AD$4,0),MIN(AD$4-$A91,0))*AD$5)</f>
        <v>0</v>
      </c>
      <c r="AE91" s="42" t="n">
        <f aca="false">IF(AE$7="Long",IF(AE$6="Put",MAX(AE$4-$A91,0),MAX($A91-AE$4,0))*AE$5,IF(AE$6="Put",MIN($A91-AE$4,0),MIN(AE$4-$A91,0))*AE$5)</f>
        <v>0</v>
      </c>
      <c r="AF91" s="42" t="n">
        <f aca="false">IF(AF$7="Long",IF(AF$6="Put",MAX(AF$4-$A91,0),MAX($A91-AF$4,0))*AF$5,IF(AF$6="Put",MIN($A91-AF$4,0),MIN(AF$4-$A91,0))*AF$5)</f>
        <v>0</v>
      </c>
      <c r="AG91" s="42" t="n">
        <f aca="false">IF(AG$7="Long",IF(AG$6="Put",MAX(AG$4-$A91,0),MAX($A91-AG$4,0))*AG$5,IF(AG$6="Put",MIN($A91-AG$4,0),MIN(AG$4-$A91,0))*AG$5)</f>
        <v>-0.035</v>
      </c>
      <c r="AH91" s="42" t="n">
        <f aca="false">IF(AH$7="Long",IF(AH$6="Put",MAX(AH$4-$A91,0),MAX($A91-AH$4,0))*AH$5,IF(AH$6="Put",MIN($A91-AH$4,0),MIN(AH$4-$A91,0))*AH$5)</f>
        <v>-0.025</v>
      </c>
      <c r="AI91" s="42" t="n">
        <f aca="false">IF(AI$7="Long",IF(AI$6="Put",MAX(AI$4-$A91,0),MAX($A91-AI$4,0))*AI$5,IF(AI$6="Put",MIN($A91-AI$4,0),MIN(AI$4-$A91,0))*AI$5)</f>
        <v>-0.015</v>
      </c>
      <c r="AJ91" s="42" t="n">
        <f aca="false">IF(AJ$7="Long",IF(AJ$6="Put",MAX(AJ$4-$A91,0),MAX($A91-AJ$4,0))*AJ$5,IF(AJ$6="Put",MIN($A91-AJ$4,0),MIN(AJ$4-$A91,0))*AJ$5)</f>
        <v>-0.005</v>
      </c>
      <c r="AK91" s="42" t="n">
        <f aca="false">IF(AK$7="Long",IF(AK$6="Put",MAX(AK$4-$A91,0),MAX($A91-AK$4,0))*AK$5,IF(AK$6="Put",MIN($A91-AK$4,0),MIN(AK$4-$A91,0))*AK$5)</f>
        <v>0</v>
      </c>
    </row>
    <row r="92" customFormat="false" ht="12.75" hidden="false" customHeight="false" outlineLevel="0" collapsed="false">
      <c r="A92" s="43" t="n">
        <v>5.8</v>
      </c>
      <c r="B92" s="44" t="n">
        <f aca="false">-A92*0.08</f>
        <v>-0.464</v>
      </c>
      <c r="C92" s="38" t="n">
        <f aca="false">+A92+B92</f>
        <v>5.336</v>
      </c>
      <c r="D92" s="39"/>
      <c r="E92" s="40" t="n">
        <f aca="false">+E91</f>
        <v>5</v>
      </c>
      <c r="F92" s="38" t="n">
        <f aca="false">+B92+E92</f>
        <v>4.536</v>
      </c>
      <c r="G92" s="38"/>
      <c r="H92" s="38" t="n">
        <f aca="false">+F92-C92</f>
        <v>-0.800000000000001</v>
      </c>
      <c r="J92" s="45" t="n">
        <f aca="false">SUM(M92:X92,Z92:AK92)</f>
        <v>-0.464</v>
      </c>
      <c r="M92" s="42" t="n">
        <f aca="false">IF(M$7="Long",IF(M$6="Call",IF($A92&gt;M$4,1,0),IF(M$4&gt;$A92,1,0))*M$5,IF(M$6="Call",IF(M$4&lt;=$A92,-1,0),IF($A92&lt;=M$4,-1,0))*M$5)</f>
        <v>0</v>
      </c>
      <c r="N92" s="42" t="n">
        <f aca="false">IF(N$7="Long",IF(N$6="Call",IF($A92&gt;N$4,1,0),IF(N$4&gt;$A92,1,0))*N$5,IF(N$6="Call",IF(N$4&lt;=$A92,-1,0),IF($A92&lt;=N$4,-1,0))*N$5)</f>
        <v>0</v>
      </c>
      <c r="O92" s="42" t="n">
        <f aca="false">IF(O$7="Long",IF(O$6="Call",IF($A92&gt;O$4,1,0),IF(O$4&gt;$A92,1,0))*O$5,IF(O$6="Call",IF(O$4&lt;=$A92,-1,0),IF($A92&lt;=O$4,-1,0))*O$5)</f>
        <v>0</v>
      </c>
      <c r="P92" s="42" t="n">
        <f aca="false">IF(P$7="Long",IF(P$6="Call",IF($A92&gt;P$4,1,0),IF(P$4&gt;$A92,1,0))*P$5,IF(P$6="Call",IF(P$4&lt;=$A92,-1,0),IF($A92&lt;=P$4,-1,0))*P$5)</f>
        <v>0</v>
      </c>
      <c r="Q92" s="42" t="n">
        <f aca="false">IF(Q$7="Long",IF(Q$6="Call",IF($A92&gt;Q$4,1,0),IF(Q$4&gt;$A92,1,0))*Q$5,IF(Q$6="Call",IF(Q$4&lt;=$A92,-1,0),IF($A92&lt;=Q$4,-1,0))*Q$5)</f>
        <v>0</v>
      </c>
      <c r="R92" s="42" t="n">
        <f aca="false">IF(R$7="Long",IF(R$6="Call",IF($A92&gt;R$4,1,0),IF(R$4&gt;$A92,1,0))*R$5,IF(R$6="Call",IF(R$4&lt;=$A92,-1,0),IF($A92&lt;=R$4,-1,0))*R$5)</f>
        <v>0</v>
      </c>
      <c r="S92" s="42" t="n">
        <f aca="false">IF(S$7="Long",IF(S$6="Call",IF($A92&gt;S$4,1,0),IF(S$4&gt;$A92,1,0))*S$5,IF(S$6="Call",IF(S$4&lt;=$A92,-1,0),IF($A92&lt;=S$4,-1,0))*S$5)</f>
        <v>0</v>
      </c>
      <c r="T92" s="42" t="n">
        <f aca="false">IF(T$7="Long",IF(T$6="Call",IF($A92&gt;T$4,1,0),IF(T$4&gt;$A92,1,0))*T$5,IF(T$6="Call",IF(T$4&lt;=$A92,-1,0),IF($A92&lt;=T$4,-1,0))*T$5)</f>
        <v>-0.08</v>
      </c>
      <c r="U92" s="42" t="n">
        <f aca="false">IF(U$7="Long",IF(U$6="Call",IF($A92&gt;U$4,1,0),IF(U$4&gt;$A92,1,0))*U$5,IF(U$6="Call",IF(U$4&lt;=$A92,-1,0),IF($A92&lt;=U$4,-1,0))*U$5)</f>
        <v>-0.09</v>
      </c>
      <c r="V92" s="42" t="n">
        <f aca="false">IF(V$7="Long",IF(V$6="Call",IF($A92&gt;V$4,1,0),IF(V$4&gt;$A92,1,0))*V$5,IF(V$6="Call",IF(V$4&lt;=$A92,-1,0),IF($A92&lt;=V$4,-1,0))*V$5)</f>
        <v>-0.1</v>
      </c>
      <c r="W92" s="42" t="n">
        <f aca="false">IF(W$7="Long",IF(W$6="Call",IF($A92&gt;W$4,1,0),IF(W$4&gt;$A92,1,0))*W$5,IF(W$6="Call",IF(W$4&lt;=$A92,-1,0),IF($A92&lt;=W$4,-1,0))*W$5)</f>
        <v>-0.11</v>
      </c>
      <c r="X92" s="42" t="n">
        <f aca="false">IF(X$7="Long",IF(X$6="Call",IF($A92&gt;X$4,1,0),IF(X$4&gt;$A92,1,0))*X$5,IF(X$6="Call",IF(X$4&lt;=$A92,-1,0),IF($A92&lt;=X$4,-1,0))*X$5)</f>
        <v>0</v>
      </c>
      <c r="Z92" s="42" t="n">
        <f aca="false">IF(Z$7="Long",IF(Z$6="Put",MAX(Z$4-$A92,0),MAX($A92-Z$4,0))*Z$5,IF(Z$6="Put",MIN($A92-Z$4,0),MIN(Z$4-$A92,0))*Z$5)</f>
        <v>0</v>
      </c>
      <c r="AA92" s="42" t="n">
        <f aca="false">IF(AA$7="Long",IF(AA$6="Put",MAX(AA$4-$A92,0),MAX($A92-AA$4,0))*AA$5,IF(AA$6="Put",MIN($A92-AA$4,0),MIN(AA$4-$A92,0))*AA$5)</f>
        <v>0</v>
      </c>
      <c r="AB92" s="42" t="n">
        <f aca="false">IF(AB$7="Long",IF(AB$6="Put",MAX(AB$4-$A92,0),MAX($A92-AB$4,0))*AB$5,IF(AB$6="Put",MIN($A92-AB$4,0),MIN(AB$4-$A92,0))*AB$5)</f>
        <v>0</v>
      </c>
      <c r="AC92" s="42" t="n">
        <f aca="false">IF(AC$7="Long",IF(AC$6="Put",MAX(AC$4-$A92,0),MAX($A92-AC$4,0))*AC$5,IF(AC$6="Put",MIN($A92-AC$4,0),MIN(AC$4-$A92,0))*AC$5)</f>
        <v>0</v>
      </c>
      <c r="AD92" s="42" t="n">
        <f aca="false">IF(AD$7="Long",IF(AD$6="Put",MAX(AD$4-$A92,0),MAX($A92-AD$4,0))*AD$5,IF(AD$6="Put",MIN($A92-AD$4,0),MIN(AD$4-$A92,0))*AD$5)</f>
        <v>0</v>
      </c>
      <c r="AE92" s="42" t="n">
        <f aca="false">IF(AE$7="Long",IF(AE$6="Put",MAX(AE$4-$A92,0),MAX($A92-AE$4,0))*AE$5,IF(AE$6="Put",MIN($A92-AE$4,0),MIN(AE$4-$A92,0))*AE$5)</f>
        <v>0</v>
      </c>
      <c r="AF92" s="42" t="n">
        <f aca="false">IF(AF$7="Long",IF(AF$6="Put",MAX(AF$4-$A92,0),MAX($A92-AF$4,0))*AF$5,IF(AF$6="Put",MIN($A92-AF$4,0),MIN(AF$4-$A92,0))*AF$5)</f>
        <v>0</v>
      </c>
      <c r="AG92" s="42" t="n">
        <f aca="false">IF(AG$7="Long",IF(AG$6="Put",MAX(AG$4-$A92,0),MAX($A92-AG$4,0))*AG$5,IF(AG$6="Put",MIN($A92-AG$4,0),MIN(AG$4-$A92,0))*AG$5)</f>
        <v>-0.036</v>
      </c>
      <c r="AH92" s="42" t="n">
        <f aca="false">IF(AH$7="Long",IF(AH$6="Put",MAX(AH$4-$A92,0),MAX($A92-AH$4,0))*AH$5,IF(AH$6="Put",MIN($A92-AH$4,0),MIN(AH$4-$A92,0))*AH$5)</f>
        <v>-0.026</v>
      </c>
      <c r="AI92" s="42" t="n">
        <f aca="false">IF(AI$7="Long",IF(AI$6="Put",MAX(AI$4-$A92,0),MAX($A92-AI$4,0))*AI$5,IF(AI$6="Put",MIN($A92-AI$4,0),MIN(AI$4-$A92,0))*AI$5)</f>
        <v>-0.016</v>
      </c>
      <c r="AJ92" s="42" t="n">
        <f aca="false">IF(AJ$7="Long",IF(AJ$6="Put",MAX(AJ$4-$A92,0),MAX($A92-AJ$4,0))*AJ$5,IF(AJ$6="Put",MIN($A92-AJ$4,0),MIN(AJ$4-$A92,0))*AJ$5)</f>
        <v>-0.006</v>
      </c>
      <c r="AK92" s="42" t="n">
        <f aca="false">IF(AK$7="Long",IF(AK$6="Put",MAX(AK$4-$A92,0),MAX($A92-AK$4,0))*AK$5,IF(AK$6="Put",MIN($A92-AK$4,0),MIN(AK$4-$A92,0))*AK$5)</f>
        <v>0</v>
      </c>
    </row>
    <row r="93" customFormat="false" ht="12.75" hidden="false" customHeight="false" outlineLevel="0" collapsed="false">
      <c r="A93" s="43" t="n">
        <v>5.85</v>
      </c>
      <c r="B93" s="44" t="n">
        <f aca="false">-A93*0.08</f>
        <v>-0.468</v>
      </c>
      <c r="C93" s="38" t="n">
        <f aca="false">+A93+B93</f>
        <v>5.382</v>
      </c>
      <c r="D93" s="39"/>
      <c r="E93" s="40" t="n">
        <f aca="false">+E92</f>
        <v>5</v>
      </c>
      <c r="F93" s="38" t="n">
        <f aca="false">+B93+E93</f>
        <v>4.532</v>
      </c>
      <c r="G93" s="38"/>
      <c r="H93" s="38" t="n">
        <f aca="false">+F93-C93</f>
        <v>-0.85</v>
      </c>
      <c r="J93" s="45" t="n">
        <f aca="false">SUM(M93:X93,Z93:AK93)</f>
        <v>-0.468</v>
      </c>
      <c r="M93" s="42" t="n">
        <f aca="false">IF(M$7="Long",IF(M$6="Call",IF($A93&gt;M$4,1,0),IF(M$4&gt;$A93,1,0))*M$5,IF(M$6="Call",IF(M$4&lt;=$A93,-1,0),IF($A93&lt;=M$4,-1,0))*M$5)</f>
        <v>0</v>
      </c>
      <c r="N93" s="42" t="n">
        <f aca="false">IF(N$7="Long",IF(N$6="Call",IF($A93&gt;N$4,1,0),IF(N$4&gt;$A93,1,0))*N$5,IF(N$6="Call",IF(N$4&lt;=$A93,-1,0),IF($A93&lt;=N$4,-1,0))*N$5)</f>
        <v>0</v>
      </c>
      <c r="O93" s="42" t="n">
        <f aca="false">IF(O$7="Long",IF(O$6="Call",IF($A93&gt;O$4,1,0),IF(O$4&gt;$A93,1,0))*O$5,IF(O$6="Call",IF(O$4&lt;=$A93,-1,0),IF($A93&lt;=O$4,-1,0))*O$5)</f>
        <v>0</v>
      </c>
      <c r="P93" s="42" t="n">
        <f aca="false">IF(P$7="Long",IF(P$6="Call",IF($A93&gt;P$4,1,0),IF(P$4&gt;$A93,1,0))*P$5,IF(P$6="Call",IF(P$4&lt;=$A93,-1,0),IF($A93&lt;=P$4,-1,0))*P$5)</f>
        <v>0</v>
      </c>
      <c r="Q93" s="42" t="n">
        <f aca="false">IF(Q$7="Long",IF(Q$6="Call",IF($A93&gt;Q$4,1,0),IF(Q$4&gt;$A93,1,0))*Q$5,IF(Q$6="Call",IF(Q$4&lt;=$A93,-1,0),IF($A93&lt;=Q$4,-1,0))*Q$5)</f>
        <v>0</v>
      </c>
      <c r="R93" s="42" t="n">
        <f aca="false">IF(R$7="Long",IF(R$6="Call",IF($A93&gt;R$4,1,0),IF(R$4&gt;$A93,1,0))*R$5,IF(R$6="Call",IF(R$4&lt;=$A93,-1,0),IF($A93&lt;=R$4,-1,0))*R$5)</f>
        <v>0</v>
      </c>
      <c r="S93" s="42" t="n">
        <f aca="false">IF(S$7="Long",IF(S$6="Call",IF($A93&gt;S$4,1,0),IF(S$4&gt;$A93,1,0))*S$5,IF(S$6="Call",IF(S$4&lt;=$A93,-1,0),IF($A93&lt;=S$4,-1,0))*S$5)</f>
        <v>0</v>
      </c>
      <c r="T93" s="42" t="n">
        <f aca="false">IF(T$7="Long",IF(T$6="Call",IF($A93&gt;T$4,1,0),IF(T$4&gt;$A93,1,0))*T$5,IF(T$6="Call",IF(T$4&lt;=$A93,-1,0),IF($A93&lt;=T$4,-1,0))*T$5)</f>
        <v>-0.08</v>
      </c>
      <c r="U93" s="42" t="n">
        <f aca="false">IF(U$7="Long",IF(U$6="Call",IF($A93&gt;U$4,1,0),IF(U$4&gt;$A93,1,0))*U$5,IF(U$6="Call",IF(U$4&lt;=$A93,-1,0),IF($A93&lt;=U$4,-1,0))*U$5)</f>
        <v>-0.09</v>
      </c>
      <c r="V93" s="42" t="n">
        <f aca="false">IF(V$7="Long",IF(V$6="Call",IF($A93&gt;V$4,1,0),IF(V$4&gt;$A93,1,0))*V$5,IF(V$6="Call",IF(V$4&lt;=$A93,-1,0),IF($A93&lt;=V$4,-1,0))*V$5)</f>
        <v>-0.1</v>
      </c>
      <c r="W93" s="42" t="n">
        <f aca="false">IF(W$7="Long",IF(W$6="Call",IF($A93&gt;W$4,1,0),IF(W$4&gt;$A93,1,0))*W$5,IF(W$6="Call",IF(W$4&lt;=$A93,-1,0),IF($A93&lt;=W$4,-1,0))*W$5)</f>
        <v>-0.11</v>
      </c>
      <c r="X93" s="42" t="n">
        <f aca="false">IF(X$7="Long",IF(X$6="Call",IF($A93&gt;X$4,1,0),IF(X$4&gt;$A93,1,0))*X$5,IF(X$6="Call",IF(X$4&lt;=$A93,-1,0),IF($A93&lt;=X$4,-1,0))*X$5)</f>
        <v>0</v>
      </c>
      <c r="Z93" s="42" t="n">
        <f aca="false">IF(Z$7="Long",IF(Z$6="Put",MAX(Z$4-$A93,0),MAX($A93-Z$4,0))*Z$5,IF(Z$6="Put",MIN($A93-Z$4,0),MIN(Z$4-$A93,0))*Z$5)</f>
        <v>0</v>
      </c>
      <c r="AA93" s="42" t="n">
        <f aca="false">IF(AA$7="Long",IF(AA$6="Put",MAX(AA$4-$A93,0),MAX($A93-AA$4,0))*AA$5,IF(AA$6="Put",MIN($A93-AA$4,0),MIN(AA$4-$A93,0))*AA$5)</f>
        <v>0</v>
      </c>
      <c r="AB93" s="42" t="n">
        <f aca="false">IF(AB$7="Long",IF(AB$6="Put",MAX(AB$4-$A93,0),MAX($A93-AB$4,0))*AB$5,IF(AB$6="Put",MIN($A93-AB$4,0),MIN(AB$4-$A93,0))*AB$5)</f>
        <v>0</v>
      </c>
      <c r="AC93" s="42" t="n">
        <f aca="false">IF(AC$7="Long",IF(AC$6="Put",MAX(AC$4-$A93,0),MAX($A93-AC$4,0))*AC$5,IF(AC$6="Put",MIN($A93-AC$4,0),MIN(AC$4-$A93,0))*AC$5)</f>
        <v>0</v>
      </c>
      <c r="AD93" s="42" t="n">
        <f aca="false">IF(AD$7="Long",IF(AD$6="Put",MAX(AD$4-$A93,0),MAX($A93-AD$4,0))*AD$5,IF(AD$6="Put",MIN($A93-AD$4,0),MIN(AD$4-$A93,0))*AD$5)</f>
        <v>0</v>
      </c>
      <c r="AE93" s="42" t="n">
        <f aca="false">IF(AE$7="Long",IF(AE$6="Put",MAX(AE$4-$A93,0),MAX($A93-AE$4,0))*AE$5,IF(AE$6="Put",MIN($A93-AE$4,0),MIN(AE$4-$A93,0))*AE$5)</f>
        <v>0</v>
      </c>
      <c r="AF93" s="42" t="n">
        <f aca="false">IF(AF$7="Long",IF(AF$6="Put",MAX(AF$4-$A93,0),MAX($A93-AF$4,0))*AF$5,IF(AF$6="Put",MIN($A93-AF$4,0),MIN(AF$4-$A93,0))*AF$5)</f>
        <v>0</v>
      </c>
      <c r="AG93" s="42" t="n">
        <f aca="false">IF(AG$7="Long",IF(AG$6="Put",MAX(AG$4-$A93,0),MAX($A93-AG$4,0))*AG$5,IF(AG$6="Put",MIN($A93-AG$4,0),MIN(AG$4-$A93,0))*AG$5)</f>
        <v>-0.037</v>
      </c>
      <c r="AH93" s="42" t="n">
        <f aca="false">IF(AH$7="Long",IF(AH$6="Put",MAX(AH$4-$A93,0),MAX($A93-AH$4,0))*AH$5,IF(AH$6="Put",MIN($A93-AH$4,0),MIN(AH$4-$A93,0))*AH$5)</f>
        <v>-0.027</v>
      </c>
      <c r="AI93" s="42" t="n">
        <f aca="false">IF(AI$7="Long",IF(AI$6="Put",MAX(AI$4-$A93,0),MAX($A93-AI$4,0))*AI$5,IF(AI$6="Put",MIN($A93-AI$4,0),MIN(AI$4-$A93,0))*AI$5)</f>
        <v>-0.017</v>
      </c>
      <c r="AJ93" s="42" t="n">
        <f aca="false">IF(AJ$7="Long",IF(AJ$6="Put",MAX(AJ$4-$A93,0),MAX($A93-AJ$4,0))*AJ$5,IF(AJ$6="Put",MIN($A93-AJ$4,0),MIN(AJ$4-$A93,0))*AJ$5)</f>
        <v>-0.00699999999999999</v>
      </c>
      <c r="AK93" s="42" t="n">
        <f aca="false">IF(AK$7="Long",IF(AK$6="Put",MAX(AK$4-$A93,0),MAX($A93-AK$4,0))*AK$5,IF(AK$6="Put",MIN($A93-AK$4,0),MIN(AK$4-$A93,0))*AK$5)</f>
        <v>0</v>
      </c>
    </row>
    <row r="94" customFormat="false" ht="12.75" hidden="false" customHeight="false" outlineLevel="0" collapsed="false">
      <c r="A94" s="43" t="n">
        <v>5.9</v>
      </c>
      <c r="B94" s="44" t="n">
        <f aca="false">-A94*0.08</f>
        <v>-0.472</v>
      </c>
      <c r="C94" s="38" t="n">
        <f aca="false">+A94+B94</f>
        <v>5.428</v>
      </c>
      <c r="D94" s="39"/>
      <c r="E94" s="40" t="n">
        <f aca="false">+E93</f>
        <v>5</v>
      </c>
      <c r="F94" s="38" t="n">
        <f aca="false">+B94+E94</f>
        <v>4.528</v>
      </c>
      <c r="G94" s="38"/>
      <c r="H94" s="38" t="n">
        <f aca="false">+F94-C94</f>
        <v>-0.9</v>
      </c>
      <c r="J94" s="45" t="n">
        <f aca="false">SUM(M94:X94,Z94:AK94)</f>
        <v>-0.472</v>
      </c>
      <c r="M94" s="42" t="n">
        <f aca="false">IF(M$7="Long",IF(M$6="Call",IF($A94&gt;M$4,1,0),IF(M$4&gt;$A94,1,0))*M$5,IF(M$6="Call",IF(M$4&lt;=$A94,-1,0),IF($A94&lt;=M$4,-1,0))*M$5)</f>
        <v>0</v>
      </c>
      <c r="N94" s="42" t="n">
        <f aca="false">IF(N$7="Long",IF(N$6="Call",IF($A94&gt;N$4,1,0),IF(N$4&gt;$A94,1,0))*N$5,IF(N$6="Call",IF(N$4&lt;=$A94,-1,0),IF($A94&lt;=N$4,-1,0))*N$5)</f>
        <v>0</v>
      </c>
      <c r="O94" s="42" t="n">
        <f aca="false">IF(O$7="Long",IF(O$6="Call",IF($A94&gt;O$4,1,0),IF(O$4&gt;$A94,1,0))*O$5,IF(O$6="Call",IF(O$4&lt;=$A94,-1,0),IF($A94&lt;=O$4,-1,0))*O$5)</f>
        <v>0</v>
      </c>
      <c r="P94" s="42" t="n">
        <f aca="false">IF(P$7="Long",IF(P$6="Call",IF($A94&gt;P$4,1,0),IF(P$4&gt;$A94,1,0))*P$5,IF(P$6="Call",IF(P$4&lt;=$A94,-1,0),IF($A94&lt;=P$4,-1,0))*P$5)</f>
        <v>0</v>
      </c>
      <c r="Q94" s="42" t="n">
        <f aca="false">IF(Q$7="Long",IF(Q$6="Call",IF($A94&gt;Q$4,1,0),IF(Q$4&gt;$A94,1,0))*Q$5,IF(Q$6="Call",IF(Q$4&lt;=$A94,-1,0),IF($A94&lt;=Q$4,-1,0))*Q$5)</f>
        <v>0</v>
      </c>
      <c r="R94" s="42" t="n">
        <f aca="false">IF(R$7="Long",IF(R$6="Call",IF($A94&gt;R$4,1,0),IF(R$4&gt;$A94,1,0))*R$5,IF(R$6="Call",IF(R$4&lt;=$A94,-1,0),IF($A94&lt;=R$4,-1,0))*R$5)</f>
        <v>0</v>
      </c>
      <c r="S94" s="42" t="n">
        <f aca="false">IF(S$7="Long",IF(S$6="Call",IF($A94&gt;S$4,1,0),IF(S$4&gt;$A94,1,0))*S$5,IF(S$6="Call",IF(S$4&lt;=$A94,-1,0),IF($A94&lt;=S$4,-1,0))*S$5)</f>
        <v>0</v>
      </c>
      <c r="T94" s="42" t="n">
        <f aca="false">IF(T$7="Long",IF(T$6="Call",IF($A94&gt;T$4,1,0),IF(T$4&gt;$A94,1,0))*T$5,IF(T$6="Call",IF(T$4&lt;=$A94,-1,0),IF($A94&lt;=T$4,-1,0))*T$5)</f>
        <v>-0.08</v>
      </c>
      <c r="U94" s="42" t="n">
        <f aca="false">IF(U$7="Long",IF(U$6="Call",IF($A94&gt;U$4,1,0),IF(U$4&gt;$A94,1,0))*U$5,IF(U$6="Call",IF(U$4&lt;=$A94,-1,0),IF($A94&lt;=U$4,-1,0))*U$5)</f>
        <v>-0.09</v>
      </c>
      <c r="V94" s="42" t="n">
        <f aca="false">IF(V$7="Long",IF(V$6="Call",IF($A94&gt;V$4,1,0),IF(V$4&gt;$A94,1,0))*V$5,IF(V$6="Call",IF(V$4&lt;=$A94,-1,0),IF($A94&lt;=V$4,-1,0))*V$5)</f>
        <v>-0.1</v>
      </c>
      <c r="W94" s="42" t="n">
        <f aca="false">IF(W$7="Long",IF(W$6="Call",IF($A94&gt;W$4,1,0),IF(W$4&gt;$A94,1,0))*W$5,IF(W$6="Call",IF(W$4&lt;=$A94,-1,0),IF($A94&lt;=W$4,-1,0))*W$5)</f>
        <v>-0.11</v>
      </c>
      <c r="X94" s="42" t="n">
        <f aca="false">IF(X$7="Long",IF(X$6="Call",IF($A94&gt;X$4,1,0),IF(X$4&gt;$A94,1,0))*X$5,IF(X$6="Call",IF(X$4&lt;=$A94,-1,0),IF($A94&lt;=X$4,-1,0))*X$5)</f>
        <v>0</v>
      </c>
      <c r="Z94" s="42" t="n">
        <f aca="false">IF(Z$7="Long",IF(Z$6="Put",MAX(Z$4-$A94,0),MAX($A94-Z$4,0))*Z$5,IF(Z$6="Put",MIN($A94-Z$4,0),MIN(Z$4-$A94,0))*Z$5)</f>
        <v>0</v>
      </c>
      <c r="AA94" s="42" t="n">
        <f aca="false">IF(AA$7="Long",IF(AA$6="Put",MAX(AA$4-$A94,0),MAX($A94-AA$4,0))*AA$5,IF(AA$6="Put",MIN($A94-AA$4,0),MIN(AA$4-$A94,0))*AA$5)</f>
        <v>0</v>
      </c>
      <c r="AB94" s="42" t="n">
        <f aca="false">IF(AB$7="Long",IF(AB$6="Put",MAX(AB$4-$A94,0),MAX($A94-AB$4,0))*AB$5,IF(AB$6="Put",MIN($A94-AB$4,0),MIN(AB$4-$A94,0))*AB$5)</f>
        <v>0</v>
      </c>
      <c r="AC94" s="42" t="n">
        <f aca="false">IF(AC$7="Long",IF(AC$6="Put",MAX(AC$4-$A94,0),MAX($A94-AC$4,0))*AC$5,IF(AC$6="Put",MIN($A94-AC$4,0),MIN(AC$4-$A94,0))*AC$5)</f>
        <v>0</v>
      </c>
      <c r="AD94" s="42" t="n">
        <f aca="false">IF(AD$7="Long",IF(AD$6="Put",MAX(AD$4-$A94,0),MAX($A94-AD$4,0))*AD$5,IF(AD$6="Put",MIN($A94-AD$4,0),MIN(AD$4-$A94,0))*AD$5)</f>
        <v>0</v>
      </c>
      <c r="AE94" s="42" t="n">
        <f aca="false">IF(AE$7="Long",IF(AE$6="Put",MAX(AE$4-$A94,0),MAX($A94-AE$4,0))*AE$5,IF(AE$6="Put",MIN($A94-AE$4,0),MIN(AE$4-$A94,0))*AE$5)</f>
        <v>0</v>
      </c>
      <c r="AF94" s="42" t="n">
        <f aca="false">IF(AF$7="Long",IF(AF$6="Put",MAX(AF$4-$A94,0),MAX($A94-AF$4,0))*AF$5,IF(AF$6="Put",MIN($A94-AF$4,0),MIN(AF$4-$A94,0))*AF$5)</f>
        <v>0</v>
      </c>
      <c r="AG94" s="42" t="n">
        <f aca="false">IF(AG$7="Long",IF(AG$6="Put",MAX(AG$4-$A94,0),MAX($A94-AG$4,0))*AG$5,IF(AG$6="Put",MIN($A94-AG$4,0),MIN(AG$4-$A94,0))*AG$5)</f>
        <v>-0.038</v>
      </c>
      <c r="AH94" s="42" t="n">
        <f aca="false">IF(AH$7="Long",IF(AH$6="Put",MAX(AH$4-$A94,0),MAX($A94-AH$4,0))*AH$5,IF(AH$6="Put",MIN($A94-AH$4,0),MIN(AH$4-$A94,0))*AH$5)</f>
        <v>-0.028</v>
      </c>
      <c r="AI94" s="42" t="n">
        <f aca="false">IF(AI$7="Long",IF(AI$6="Put",MAX(AI$4-$A94,0),MAX($A94-AI$4,0))*AI$5,IF(AI$6="Put",MIN($A94-AI$4,0),MIN(AI$4-$A94,0))*AI$5)</f>
        <v>-0.018</v>
      </c>
      <c r="AJ94" s="42" t="n">
        <f aca="false">IF(AJ$7="Long",IF(AJ$6="Put",MAX(AJ$4-$A94,0),MAX($A94-AJ$4,0))*AJ$5,IF(AJ$6="Put",MIN($A94-AJ$4,0),MIN(AJ$4-$A94,0))*AJ$5)</f>
        <v>-0.00800000000000001</v>
      </c>
      <c r="AK94" s="42" t="n">
        <f aca="false">IF(AK$7="Long",IF(AK$6="Put",MAX(AK$4-$A94,0),MAX($A94-AK$4,0))*AK$5,IF(AK$6="Put",MIN($A94-AK$4,0),MIN(AK$4-$A94,0))*AK$5)</f>
        <v>0</v>
      </c>
    </row>
    <row r="95" customFormat="false" ht="12.75" hidden="false" customHeight="false" outlineLevel="0" collapsed="false">
      <c r="A95" s="43" t="n">
        <v>5.95</v>
      </c>
      <c r="B95" s="44" t="n">
        <f aca="false">-A95*0.08</f>
        <v>-0.476</v>
      </c>
      <c r="C95" s="38" t="n">
        <f aca="false">+A95+B95</f>
        <v>5.474</v>
      </c>
      <c r="D95" s="39"/>
      <c r="E95" s="40" t="n">
        <f aca="false">+E94</f>
        <v>5</v>
      </c>
      <c r="F95" s="38" t="n">
        <f aca="false">+B95+E95</f>
        <v>4.524</v>
      </c>
      <c r="G95" s="38"/>
      <c r="H95" s="38" t="n">
        <f aca="false">+F95-C95</f>
        <v>-0.95</v>
      </c>
      <c r="J95" s="45" t="n">
        <f aca="false">SUM(M95:X95,Z95:AK95)</f>
        <v>-0.476</v>
      </c>
      <c r="M95" s="42" t="n">
        <f aca="false">IF(M$7="Long",IF(M$6="Call",IF($A95&gt;M$4,1,0),IF(M$4&gt;$A95,1,0))*M$5,IF(M$6="Call",IF(M$4&lt;=$A95,-1,0),IF($A95&lt;=M$4,-1,0))*M$5)</f>
        <v>0</v>
      </c>
      <c r="N95" s="42" t="n">
        <f aca="false">IF(N$7="Long",IF(N$6="Call",IF($A95&gt;N$4,1,0),IF(N$4&gt;$A95,1,0))*N$5,IF(N$6="Call",IF(N$4&lt;=$A95,-1,0),IF($A95&lt;=N$4,-1,0))*N$5)</f>
        <v>0</v>
      </c>
      <c r="O95" s="42" t="n">
        <f aca="false">IF(O$7="Long",IF(O$6="Call",IF($A95&gt;O$4,1,0),IF(O$4&gt;$A95,1,0))*O$5,IF(O$6="Call",IF(O$4&lt;=$A95,-1,0),IF($A95&lt;=O$4,-1,0))*O$5)</f>
        <v>0</v>
      </c>
      <c r="P95" s="42" t="n">
        <f aca="false">IF(P$7="Long",IF(P$6="Call",IF($A95&gt;P$4,1,0),IF(P$4&gt;$A95,1,0))*P$5,IF(P$6="Call",IF(P$4&lt;=$A95,-1,0),IF($A95&lt;=P$4,-1,0))*P$5)</f>
        <v>0</v>
      </c>
      <c r="Q95" s="42" t="n">
        <f aca="false">IF(Q$7="Long",IF(Q$6="Call",IF($A95&gt;Q$4,1,0),IF(Q$4&gt;$A95,1,0))*Q$5,IF(Q$6="Call",IF(Q$4&lt;=$A95,-1,0),IF($A95&lt;=Q$4,-1,0))*Q$5)</f>
        <v>0</v>
      </c>
      <c r="R95" s="42" t="n">
        <f aca="false">IF(R$7="Long",IF(R$6="Call",IF($A95&gt;R$4,1,0),IF(R$4&gt;$A95,1,0))*R$5,IF(R$6="Call",IF(R$4&lt;=$A95,-1,0),IF($A95&lt;=R$4,-1,0))*R$5)</f>
        <v>0</v>
      </c>
      <c r="S95" s="42" t="n">
        <f aca="false">IF(S$7="Long",IF(S$6="Call",IF($A95&gt;S$4,1,0),IF(S$4&gt;$A95,1,0))*S$5,IF(S$6="Call",IF(S$4&lt;=$A95,-1,0),IF($A95&lt;=S$4,-1,0))*S$5)</f>
        <v>0</v>
      </c>
      <c r="T95" s="42" t="n">
        <f aca="false">IF(T$7="Long",IF(T$6="Call",IF($A95&gt;T$4,1,0),IF(T$4&gt;$A95,1,0))*T$5,IF(T$6="Call",IF(T$4&lt;=$A95,-1,0),IF($A95&lt;=T$4,-1,0))*T$5)</f>
        <v>-0.08</v>
      </c>
      <c r="U95" s="42" t="n">
        <f aca="false">IF(U$7="Long",IF(U$6="Call",IF($A95&gt;U$4,1,0),IF(U$4&gt;$A95,1,0))*U$5,IF(U$6="Call",IF(U$4&lt;=$A95,-1,0),IF($A95&lt;=U$4,-1,0))*U$5)</f>
        <v>-0.09</v>
      </c>
      <c r="V95" s="42" t="n">
        <f aca="false">IF(V$7="Long",IF(V$6="Call",IF($A95&gt;V$4,1,0),IF(V$4&gt;$A95,1,0))*V$5,IF(V$6="Call",IF(V$4&lt;=$A95,-1,0),IF($A95&lt;=V$4,-1,0))*V$5)</f>
        <v>-0.1</v>
      </c>
      <c r="W95" s="42" t="n">
        <f aca="false">IF(W$7="Long",IF(W$6="Call",IF($A95&gt;W$4,1,0),IF(W$4&gt;$A95,1,0))*W$5,IF(W$6="Call",IF(W$4&lt;=$A95,-1,0),IF($A95&lt;=W$4,-1,0))*W$5)</f>
        <v>-0.11</v>
      </c>
      <c r="X95" s="42" t="n">
        <f aca="false">IF(X$7="Long",IF(X$6="Call",IF($A95&gt;X$4,1,0),IF(X$4&gt;$A95,1,0))*X$5,IF(X$6="Call",IF(X$4&lt;=$A95,-1,0),IF($A95&lt;=X$4,-1,0))*X$5)</f>
        <v>0</v>
      </c>
      <c r="Z95" s="42" t="n">
        <f aca="false">IF(Z$7="Long",IF(Z$6="Put",MAX(Z$4-$A95,0),MAX($A95-Z$4,0))*Z$5,IF(Z$6="Put",MIN($A95-Z$4,0),MIN(Z$4-$A95,0))*Z$5)</f>
        <v>0</v>
      </c>
      <c r="AA95" s="42" t="n">
        <f aca="false">IF(AA$7="Long",IF(AA$6="Put",MAX(AA$4-$A95,0),MAX($A95-AA$4,0))*AA$5,IF(AA$6="Put",MIN($A95-AA$4,0),MIN(AA$4-$A95,0))*AA$5)</f>
        <v>0</v>
      </c>
      <c r="AB95" s="42" t="n">
        <f aca="false">IF(AB$7="Long",IF(AB$6="Put",MAX(AB$4-$A95,0),MAX($A95-AB$4,0))*AB$5,IF(AB$6="Put",MIN($A95-AB$4,0),MIN(AB$4-$A95,0))*AB$5)</f>
        <v>0</v>
      </c>
      <c r="AC95" s="42" t="n">
        <f aca="false">IF(AC$7="Long",IF(AC$6="Put",MAX(AC$4-$A95,0),MAX($A95-AC$4,0))*AC$5,IF(AC$6="Put",MIN($A95-AC$4,0),MIN(AC$4-$A95,0))*AC$5)</f>
        <v>0</v>
      </c>
      <c r="AD95" s="42" t="n">
        <f aca="false">IF(AD$7="Long",IF(AD$6="Put",MAX(AD$4-$A95,0),MAX($A95-AD$4,0))*AD$5,IF(AD$6="Put",MIN($A95-AD$4,0),MIN(AD$4-$A95,0))*AD$5)</f>
        <v>0</v>
      </c>
      <c r="AE95" s="42" t="n">
        <f aca="false">IF(AE$7="Long",IF(AE$6="Put",MAX(AE$4-$A95,0),MAX($A95-AE$4,0))*AE$5,IF(AE$6="Put",MIN($A95-AE$4,0),MIN(AE$4-$A95,0))*AE$5)</f>
        <v>0</v>
      </c>
      <c r="AF95" s="42" t="n">
        <f aca="false">IF(AF$7="Long",IF(AF$6="Put",MAX(AF$4-$A95,0),MAX($A95-AF$4,0))*AF$5,IF(AF$6="Put",MIN($A95-AF$4,0),MIN(AF$4-$A95,0))*AF$5)</f>
        <v>0</v>
      </c>
      <c r="AG95" s="42" t="n">
        <f aca="false">IF(AG$7="Long",IF(AG$6="Put",MAX(AG$4-$A95,0),MAX($A95-AG$4,0))*AG$5,IF(AG$6="Put",MIN($A95-AG$4,0),MIN(AG$4-$A95,0))*AG$5)</f>
        <v>-0.039</v>
      </c>
      <c r="AH95" s="42" t="n">
        <f aca="false">IF(AH$7="Long",IF(AH$6="Put",MAX(AH$4-$A95,0),MAX($A95-AH$4,0))*AH$5,IF(AH$6="Put",MIN($A95-AH$4,0),MIN(AH$4-$A95,0))*AH$5)</f>
        <v>-0.029</v>
      </c>
      <c r="AI95" s="42" t="n">
        <f aca="false">IF(AI$7="Long",IF(AI$6="Put",MAX(AI$4-$A95,0),MAX($A95-AI$4,0))*AI$5,IF(AI$6="Put",MIN($A95-AI$4,0),MIN(AI$4-$A95,0))*AI$5)</f>
        <v>-0.019</v>
      </c>
      <c r="AJ95" s="42" t="n">
        <f aca="false">IF(AJ$7="Long",IF(AJ$6="Put",MAX(AJ$4-$A95,0),MAX($A95-AJ$4,0))*AJ$5,IF(AJ$6="Put",MIN($A95-AJ$4,0),MIN(AJ$4-$A95,0))*AJ$5)</f>
        <v>-0.00900000000000001</v>
      </c>
      <c r="AK95" s="42" t="n">
        <f aca="false">IF(AK$7="Long",IF(AK$6="Put",MAX(AK$4-$A95,0),MAX($A95-AK$4,0))*AK$5,IF(AK$6="Put",MIN($A95-AK$4,0),MIN(AK$4-$A95,0))*AK$5)</f>
        <v>0</v>
      </c>
    </row>
    <row r="96" customFormat="false" ht="12.75" hidden="false" customHeight="false" outlineLevel="0" collapsed="false">
      <c r="A96" s="43" t="n">
        <v>6</v>
      </c>
      <c r="B96" s="44" t="n">
        <f aca="false">-A96*0.1</f>
        <v>-0.6</v>
      </c>
      <c r="C96" s="38" t="n">
        <f aca="false">+A96+B96</f>
        <v>5.4</v>
      </c>
      <c r="D96" s="39"/>
      <c r="E96" s="40" t="n">
        <f aca="false">+E95</f>
        <v>5</v>
      </c>
      <c r="F96" s="38" t="n">
        <f aca="false">+B96+E96</f>
        <v>4.4</v>
      </c>
      <c r="G96" s="38"/>
      <c r="H96" s="38" t="n">
        <f aca="false">+F96-C96</f>
        <v>-1</v>
      </c>
      <c r="J96" s="45" t="n">
        <f aca="false">SUM(M96:X96,Z96:AK96)</f>
        <v>-0.6</v>
      </c>
      <c r="M96" s="42" t="n">
        <f aca="false">IF(M$7="Long",IF(M$6="Call",IF($A96&gt;M$4,1,0),IF(M$4&gt;$A96,1,0))*M$5,IF(M$6="Call",IF(M$4&lt;=$A96,-1,0),IF($A96&lt;=M$4,-1,0))*M$5)</f>
        <v>0</v>
      </c>
      <c r="N96" s="42" t="n">
        <f aca="false">IF(N$7="Long",IF(N$6="Call",IF($A96&gt;N$4,1,0),IF(N$4&gt;$A96,1,0))*N$5,IF(N$6="Call",IF(N$4&lt;=$A96,-1,0),IF($A96&lt;=N$4,-1,0))*N$5)</f>
        <v>0</v>
      </c>
      <c r="O96" s="42" t="n">
        <f aca="false">IF(O$7="Long",IF(O$6="Call",IF($A96&gt;O$4,1,0),IF(O$4&gt;$A96,1,0))*O$5,IF(O$6="Call",IF(O$4&lt;=$A96,-1,0),IF($A96&lt;=O$4,-1,0))*O$5)</f>
        <v>0</v>
      </c>
      <c r="P96" s="42" t="n">
        <f aca="false">IF(P$7="Long",IF(P$6="Call",IF($A96&gt;P$4,1,0),IF(P$4&gt;$A96,1,0))*P$5,IF(P$6="Call",IF(P$4&lt;=$A96,-1,0),IF($A96&lt;=P$4,-1,0))*P$5)</f>
        <v>0</v>
      </c>
      <c r="Q96" s="42" t="n">
        <f aca="false">IF(Q$7="Long",IF(Q$6="Call",IF($A96&gt;Q$4,1,0),IF(Q$4&gt;$A96,1,0))*Q$5,IF(Q$6="Call",IF(Q$4&lt;=$A96,-1,0),IF($A96&lt;=Q$4,-1,0))*Q$5)</f>
        <v>0</v>
      </c>
      <c r="R96" s="42" t="n">
        <f aca="false">IF(R$7="Long",IF(R$6="Call",IF($A96&gt;R$4,1,0),IF(R$4&gt;$A96,1,0))*R$5,IF(R$6="Call",IF(R$4&lt;=$A96,-1,0),IF($A96&lt;=R$4,-1,0))*R$5)</f>
        <v>0</v>
      </c>
      <c r="S96" s="42" t="n">
        <f aca="false">IF(S$7="Long",IF(S$6="Call",IF($A96&gt;S$4,1,0),IF(S$4&gt;$A96,1,0))*S$5,IF(S$6="Call",IF(S$4&lt;=$A96,-1,0),IF($A96&lt;=S$4,-1,0))*S$5)</f>
        <v>0</v>
      </c>
      <c r="T96" s="42" t="n">
        <f aca="false">IF(T$7="Long",IF(T$6="Call",IF($A96&gt;T$4,1,0),IF(T$4&gt;$A96,1,0))*T$5,IF(T$6="Call",IF(T$4&lt;=$A96,-1,0),IF($A96&lt;=T$4,-1,0))*T$5)</f>
        <v>-0.08</v>
      </c>
      <c r="U96" s="42" t="n">
        <f aca="false">IF(U$7="Long",IF(U$6="Call",IF($A96&gt;U$4,1,0),IF(U$4&gt;$A96,1,0))*U$5,IF(U$6="Call",IF(U$4&lt;=$A96,-1,0),IF($A96&lt;=U$4,-1,0))*U$5)</f>
        <v>-0.09</v>
      </c>
      <c r="V96" s="42" t="n">
        <f aca="false">IF(V$7="Long",IF(V$6="Call",IF($A96&gt;V$4,1,0),IF(V$4&gt;$A96,1,0))*V$5,IF(V$6="Call",IF(V$4&lt;=$A96,-1,0),IF($A96&lt;=V$4,-1,0))*V$5)</f>
        <v>-0.1</v>
      </c>
      <c r="W96" s="42" t="n">
        <f aca="false">IF(W$7="Long",IF(W$6="Call",IF($A96&gt;W$4,1,0),IF(W$4&gt;$A96,1,0))*W$5,IF(W$6="Call",IF(W$4&lt;=$A96,-1,0),IF($A96&lt;=W$4,-1,0))*W$5)</f>
        <v>-0.11</v>
      </c>
      <c r="X96" s="42" t="n">
        <f aca="false">IF(X$7="Long",IF(X$6="Call",IF($A96&gt;X$4,1,0),IF(X$4&gt;$A96,1,0))*X$5,IF(X$6="Call",IF(X$4&lt;=$A96,-1,0),IF($A96&lt;=X$4,-1,0))*X$5)</f>
        <v>-0.12</v>
      </c>
      <c r="Z96" s="42" t="n">
        <f aca="false">IF(Z$7="Long",IF(Z$6="Put",MAX(Z$4-$A96,0),MAX($A96-Z$4,0))*Z$5,IF(Z$6="Put",MIN($A96-Z$4,0),MIN(Z$4-$A96,0))*Z$5)</f>
        <v>0</v>
      </c>
      <c r="AA96" s="42" t="n">
        <f aca="false">IF(AA$7="Long",IF(AA$6="Put",MAX(AA$4-$A96,0),MAX($A96-AA$4,0))*AA$5,IF(AA$6="Put",MIN($A96-AA$4,0),MIN(AA$4-$A96,0))*AA$5)</f>
        <v>0</v>
      </c>
      <c r="AB96" s="42" t="n">
        <f aca="false">IF(AB$7="Long",IF(AB$6="Put",MAX(AB$4-$A96,0),MAX($A96-AB$4,0))*AB$5,IF(AB$6="Put",MIN($A96-AB$4,0),MIN(AB$4-$A96,0))*AB$5)</f>
        <v>0</v>
      </c>
      <c r="AC96" s="42" t="n">
        <f aca="false">IF(AC$7="Long",IF(AC$6="Put",MAX(AC$4-$A96,0),MAX($A96-AC$4,0))*AC$5,IF(AC$6="Put",MIN($A96-AC$4,0),MIN(AC$4-$A96,0))*AC$5)</f>
        <v>0</v>
      </c>
      <c r="AD96" s="42" t="n">
        <f aca="false">IF(AD$7="Long",IF(AD$6="Put",MAX(AD$4-$A96,0),MAX($A96-AD$4,0))*AD$5,IF(AD$6="Put",MIN($A96-AD$4,0),MIN(AD$4-$A96,0))*AD$5)</f>
        <v>0</v>
      </c>
      <c r="AE96" s="42" t="n">
        <f aca="false">IF(AE$7="Long",IF(AE$6="Put",MAX(AE$4-$A96,0),MAX($A96-AE$4,0))*AE$5,IF(AE$6="Put",MIN($A96-AE$4,0),MIN(AE$4-$A96,0))*AE$5)</f>
        <v>0</v>
      </c>
      <c r="AF96" s="42" t="n">
        <f aca="false">IF(AF$7="Long",IF(AF$6="Put",MAX(AF$4-$A96,0),MAX($A96-AF$4,0))*AF$5,IF(AF$6="Put",MIN($A96-AF$4,0),MIN(AF$4-$A96,0))*AF$5)</f>
        <v>0</v>
      </c>
      <c r="AG96" s="42" t="n">
        <f aca="false">IF(AG$7="Long",IF(AG$6="Put",MAX(AG$4-$A96,0),MAX($A96-AG$4,0))*AG$5,IF(AG$6="Put",MIN($A96-AG$4,0),MIN(AG$4-$A96,0))*AG$5)</f>
        <v>-0.04</v>
      </c>
      <c r="AH96" s="42" t="n">
        <f aca="false">IF(AH$7="Long",IF(AH$6="Put",MAX(AH$4-$A96,0),MAX($A96-AH$4,0))*AH$5,IF(AH$6="Put",MIN($A96-AH$4,0),MIN(AH$4-$A96,0))*AH$5)</f>
        <v>-0.03</v>
      </c>
      <c r="AI96" s="42" t="n">
        <f aca="false">IF(AI$7="Long",IF(AI$6="Put",MAX(AI$4-$A96,0),MAX($A96-AI$4,0))*AI$5,IF(AI$6="Put",MIN($A96-AI$4,0),MIN(AI$4-$A96,0))*AI$5)</f>
        <v>-0.02</v>
      </c>
      <c r="AJ96" s="42" t="n">
        <f aca="false">IF(AJ$7="Long",IF(AJ$6="Put",MAX(AJ$4-$A96,0),MAX($A96-AJ$4,0))*AJ$5,IF(AJ$6="Put",MIN($A96-AJ$4,0),MIN(AJ$4-$A96,0))*AJ$5)</f>
        <v>-0.01</v>
      </c>
      <c r="AK96" s="42" t="n">
        <f aca="false">IF(AK$7="Long",IF(AK$6="Put",MAX(AK$4-$A96,0),MAX($A96-AK$4,0))*AK$5,IF(AK$6="Put",MIN($A96-AK$4,0),MIN(AK$4-$A96,0))*AK$5)</f>
        <v>0</v>
      </c>
    </row>
    <row r="97" customFormat="false" ht="12.75" hidden="false" customHeight="false" outlineLevel="0" collapsed="false">
      <c r="A97" s="43" t="n">
        <v>6.05</v>
      </c>
      <c r="B97" s="44" t="n">
        <f aca="false">-A97*0.1</f>
        <v>-0.605</v>
      </c>
      <c r="C97" s="38" t="n">
        <f aca="false">+A97+B97</f>
        <v>5.445</v>
      </c>
      <c r="D97" s="39"/>
      <c r="E97" s="40" t="n">
        <f aca="false">+E96</f>
        <v>5</v>
      </c>
      <c r="F97" s="38" t="n">
        <f aca="false">+B97+E97</f>
        <v>4.395</v>
      </c>
      <c r="G97" s="38"/>
      <c r="H97" s="38" t="n">
        <f aca="false">+F97-C97</f>
        <v>-1.05</v>
      </c>
      <c r="J97" s="45" t="n">
        <f aca="false">SUM(M97:X97,Z97:AK97)</f>
        <v>-0.605</v>
      </c>
      <c r="M97" s="42" t="n">
        <f aca="false">IF(M$7="Long",IF(M$6="Call",IF($A97&gt;M$4,1,0),IF(M$4&gt;$A97,1,0))*M$5,IF(M$6="Call",IF(M$4&lt;=$A97,-1,0),IF($A97&lt;=M$4,-1,0))*M$5)</f>
        <v>0</v>
      </c>
      <c r="N97" s="42" t="n">
        <f aca="false">IF(N$7="Long",IF(N$6="Call",IF($A97&gt;N$4,1,0),IF(N$4&gt;$A97,1,0))*N$5,IF(N$6="Call",IF(N$4&lt;=$A97,-1,0),IF($A97&lt;=N$4,-1,0))*N$5)</f>
        <v>0</v>
      </c>
      <c r="O97" s="42" t="n">
        <f aca="false">IF(O$7="Long",IF(O$6="Call",IF($A97&gt;O$4,1,0),IF(O$4&gt;$A97,1,0))*O$5,IF(O$6="Call",IF(O$4&lt;=$A97,-1,0),IF($A97&lt;=O$4,-1,0))*O$5)</f>
        <v>0</v>
      </c>
      <c r="P97" s="42" t="n">
        <f aca="false">IF(P$7="Long",IF(P$6="Call",IF($A97&gt;P$4,1,0),IF(P$4&gt;$A97,1,0))*P$5,IF(P$6="Call",IF(P$4&lt;=$A97,-1,0),IF($A97&lt;=P$4,-1,0))*P$5)</f>
        <v>0</v>
      </c>
      <c r="Q97" s="42" t="n">
        <f aca="false">IF(Q$7="Long",IF(Q$6="Call",IF($A97&gt;Q$4,1,0),IF(Q$4&gt;$A97,1,0))*Q$5,IF(Q$6="Call",IF(Q$4&lt;=$A97,-1,0),IF($A97&lt;=Q$4,-1,0))*Q$5)</f>
        <v>0</v>
      </c>
      <c r="R97" s="42" t="n">
        <f aca="false">IF(R$7="Long",IF(R$6="Call",IF($A97&gt;R$4,1,0),IF(R$4&gt;$A97,1,0))*R$5,IF(R$6="Call",IF(R$4&lt;=$A97,-1,0),IF($A97&lt;=R$4,-1,0))*R$5)</f>
        <v>0</v>
      </c>
      <c r="S97" s="42" t="n">
        <f aca="false">IF(S$7="Long",IF(S$6="Call",IF($A97&gt;S$4,1,0),IF(S$4&gt;$A97,1,0))*S$5,IF(S$6="Call",IF(S$4&lt;=$A97,-1,0),IF($A97&lt;=S$4,-1,0))*S$5)</f>
        <v>0</v>
      </c>
      <c r="T97" s="42" t="n">
        <f aca="false">IF(T$7="Long",IF(T$6="Call",IF($A97&gt;T$4,1,0),IF(T$4&gt;$A97,1,0))*T$5,IF(T$6="Call",IF(T$4&lt;=$A97,-1,0),IF($A97&lt;=T$4,-1,0))*T$5)</f>
        <v>-0.08</v>
      </c>
      <c r="U97" s="42" t="n">
        <f aca="false">IF(U$7="Long",IF(U$6="Call",IF($A97&gt;U$4,1,0),IF(U$4&gt;$A97,1,0))*U$5,IF(U$6="Call",IF(U$4&lt;=$A97,-1,0),IF($A97&lt;=U$4,-1,0))*U$5)</f>
        <v>-0.09</v>
      </c>
      <c r="V97" s="42" t="n">
        <f aca="false">IF(V$7="Long",IF(V$6="Call",IF($A97&gt;V$4,1,0),IF(V$4&gt;$A97,1,0))*V$5,IF(V$6="Call",IF(V$4&lt;=$A97,-1,0),IF($A97&lt;=V$4,-1,0))*V$5)</f>
        <v>-0.1</v>
      </c>
      <c r="W97" s="42" t="n">
        <f aca="false">IF(W$7="Long",IF(W$6="Call",IF($A97&gt;W$4,1,0),IF(W$4&gt;$A97,1,0))*W$5,IF(W$6="Call",IF(W$4&lt;=$A97,-1,0),IF($A97&lt;=W$4,-1,0))*W$5)</f>
        <v>-0.11</v>
      </c>
      <c r="X97" s="42" t="n">
        <f aca="false">IF(X$7="Long",IF(X$6="Call",IF($A97&gt;X$4,1,0),IF(X$4&gt;$A97,1,0))*X$5,IF(X$6="Call",IF(X$4&lt;=$A97,-1,0),IF($A97&lt;=X$4,-1,0))*X$5)</f>
        <v>-0.12</v>
      </c>
      <c r="Z97" s="42" t="n">
        <f aca="false">IF(Z$7="Long",IF(Z$6="Put",MAX(Z$4-$A97,0),MAX($A97-Z$4,0))*Z$5,IF(Z$6="Put",MIN($A97-Z$4,0),MIN(Z$4-$A97,0))*Z$5)</f>
        <v>0</v>
      </c>
      <c r="AA97" s="42" t="n">
        <f aca="false">IF(AA$7="Long",IF(AA$6="Put",MAX(AA$4-$A97,0),MAX($A97-AA$4,0))*AA$5,IF(AA$6="Put",MIN($A97-AA$4,0),MIN(AA$4-$A97,0))*AA$5)</f>
        <v>0</v>
      </c>
      <c r="AB97" s="42" t="n">
        <f aca="false">IF(AB$7="Long",IF(AB$6="Put",MAX(AB$4-$A97,0),MAX($A97-AB$4,0))*AB$5,IF(AB$6="Put",MIN($A97-AB$4,0),MIN(AB$4-$A97,0))*AB$5)</f>
        <v>0</v>
      </c>
      <c r="AC97" s="42" t="n">
        <f aca="false">IF(AC$7="Long",IF(AC$6="Put",MAX(AC$4-$A97,0),MAX($A97-AC$4,0))*AC$5,IF(AC$6="Put",MIN($A97-AC$4,0),MIN(AC$4-$A97,0))*AC$5)</f>
        <v>0</v>
      </c>
      <c r="AD97" s="42" t="n">
        <f aca="false">IF(AD$7="Long",IF(AD$6="Put",MAX(AD$4-$A97,0),MAX($A97-AD$4,0))*AD$5,IF(AD$6="Put",MIN($A97-AD$4,0),MIN(AD$4-$A97,0))*AD$5)</f>
        <v>0</v>
      </c>
      <c r="AE97" s="42" t="n">
        <f aca="false">IF(AE$7="Long",IF(AE$6="Put",MAX(AE$4-$A97,0),MAX($A97-AE$4,0))*AE$5,IF(AE$6="Put",MIN($A97-AE$4,0),MIN(AE$4-$A97,0))*AE$5)</f>
        <v>0</v>
      </c>
      <c r="AF97" s="42" t="n">
        <f aca="false">IF(AF$7="Long",IF(AF$6="Put",MAX(AF$4-$A97,0),MAX($A97-AF$4,0))*AF$5,IF(AF$6="Put",MIN($A97-AF$4,0),MIN(AF$4-$A97,0))*AF$5)</f>
        <v>0</v>
      </c>
      <c r="AG97" s="42" t="n">
        <f aca="false">IF(AG$7="Long",IF(AG$6="Put",MAX(AG$4-$A97,0),MAX($A97-AG$4,0))*AG$5,IF(AG$6="Put",MIN($A97-AG$4,0),MIN(AG$4-$A97,0))*AG$5)</f>
        <v>-0.041</v>
      </c>
      <c r="AH97" s="42" t="n">
        <f aca="false">IF(AH$7="Long",IF(AH$6="Put",MAX(AH$4-$A97,0),MAX($A97-AH$4,0))*AH$5,IF(AH$6="Put",MIN($A97-AH$4,0),MIN(AH$4-$A97,0))*AH$5)</f>
        <v>-0.031</v>
      </c>
      <c r="AI97" s="42" t="n">
        <f aca="false">IF(AI$7="Long",IF(AI$6="Put",MAX(AI$4-$A97,0),MAX($A97-AI$4,0))*AI$5,IF(AI$6="Put",MIN($A97-AI$4,0),MIN(AI$4-$A97,0))*AI$5)</f>
        <v>-0.021</v>
      </c>
      <c r="AJ97" s="42" t="n">
        <f aca="false">IF(AJ$7="Long",IF(AJ$6="Put",MAX(AJ$4-$A97,0),MAX($A97-AJ$4,0))*AJ$5,IF(AJ$6="Put",MIN($A97-AJ$4,0),MIN(AJ$4-$A97,0))*AJ$5)</f>
        <v>-0.011</v>
      </c>
      <c r="AK97" s="42" t="n">
        <f aca="false">IF(AK$7="Long",IF(AK$6="Put",MAX(AK$4-$A97,0),MAX($A97-AK$4,0))*AK$5,IF(AK$6="Put",MIN($A97-AK$4,0),MIN(AK$4-$A97,0))*AK$5)</f>
        <v>-0.000999999999999997</v>
      </c>
    </row>
    <row r="98" customFormat="false" ht="12.75" hidden="false" customHeight="false" outlineLevel="0" collapsed="false">
      <c r="A98" s="43" t="n">
        <v>6.1</v>
      </c>
      <c r="B98" s="44" t="n">
        <f aca="false">-A98*0.1</f>
        <v>-0.61</v>
      </c>
      <c r="C98" s="38" t="n">
        <f aca="false">+A98+B98</f>
        <v>5.49</v>
      </c>
      <c r="D98" s="39"/>
      <c r="E98" s="40" t="n">
        <f aca="false">+E97</f>
        <v>5</v>
      </c>
      <c r="F98" s="38" t="n">
        <f aca="false">+B98+E98</f>
        <v>4.39</v>
      </c>
      <c r="G98" s="38"/>
      <c r="H98" s="38" t="n">
        <f aca="false">+F98-C98</f>
        <v>-1.1</v>
      </c>
      <c r="J98" s="45" t="n">
        <f aca="false">SUM(M98:X98,Z98:AK98)</f>
        <v>-0.61</v>
      </c>
      <c r="M98" s="42" t="n">
        <f aca="false">IF(M$7="Long",IF(M$6="Call",IF($A98&gt;M$4,1,0),IF(M$4&gt;$A98,1,0))*M$5,IF(M$6="Call",IF(M$4&lt;=$A98,-1,0),IF($A98&lt;=M$4,-1,0))*M$5)</f>
        <v>0</v>
      </c>
      <c r="N98" s="42" t="n">
        <f aca="false">IF(N$7="Long",IF(N$6="Call",IF($A98&gt;N$4,1,0),IF(N$4&gt;$A98,1,0))*N$5,IF(N$6="Call",IF(N$4&lt;=$A98,-1,0),IF($A98&lt;=N$4,-1,0))*N$5)</f>
        <v>0</v>
      </c>
      <c r="O98" s="42" t="n">
        <f aca="false">IF(O$7="Long",IF(O$6="Call",IF($A98&gt;O$4,1,0),IF(O$4&gt;$A98,1,0))*O$5,IF(O$6="Call",IF(O$4&lt;=$A98,-1,0),IF($A98&lt;=O$4,-1,0))*O$5)</f>
        <v>0</v>
      </c>
      <c r="P98" s="42" t="n">
        <f aca="false">IF(P$7="Long",IF(P$6="Call",IF($A98&gt;P$4,1,0),IF(P$4&gt;$A98,1,0))*P$5,IF(P$6="Call",IF(P$4&lt;=$A98,-1,0),IF($A98&lt;=P$4,-1,0))*P$5)</f>
        <v>0</v>
      </c>
      <c r="Q98" s="42" t="n">
        <f aca="false">IF(Q$7="Long",IF(Q$6="Call",IF($A98&gt;Q$4,1,0),IF(Q$4&gt;$A98,1,0))*Q$5,IF(Q$6="Call",IF(Q$4&lt;=$A98,-1,0),IF($A98&lt;=Q$4,-1,0))*Q$5)</f>
        <v>0</v>
      </c>
      <c r="R98" s="42" t="n">
        <f aca="false">IF(R$7="Long",IF(R$6="Call",IF($A98&gt;R$4,1,0),IF(R$4&gt;$A98,1,0))*R$5,IF(R$6="Call",IF(R$4&lt;=$A98,-1,0),IF($A98&lt;=R$4,-1,0))*R$5)</f>
        <v>0</v>
      </c>
      <c r="S98" s="42" t="n">
        <f aca="false">IF(S$7="Long",IF(S$6="Call",IF($A98&gt;S$4,1,0),IF(S$4&gt;$A98,1,0))*S$5,IF(S$6="Call",IF(S$4&lt;=$A98,-1,0),IF($A98&lt;=S$4,-1,0))*S$5)</f>
        <v>0</v>
      </c>
      <c r="T98" s="42" t="n">
        <f aca="false">IF(T$7="Long",IF(T$6="Call",IF($A98&gt;T$4,1,0),IF(T$4&gt;$A98,1,0))*T$5,IF(T$6="Call",IF(T$4&lt;=$A98,-1,0),IF($A98&lt;=T$4,-1,0))*T$5)</f>
        <v>-0.08</v>
      </c>
      <c r="U98" s="42" t="n">
        <f aca="false">IF(U$7="Long",IF(U$6="Call",IF($A98&gt;U$4,1,0),IF(U$4&gt;$A98,1,0))*U$5,IF(U$6="Call",IF(U$4&lt;=$A98,-1,0),IF($A98&lt;=U$4,-1,0))*U$5)</f>
        <v>-0.09</v>
      </c>
      <c r="V98" s="42" t="n">
        <f aca="false">IF(V$7="Long",IF(V$6="Call",IF($A98&gt;V$4,1,0),IF(V$4&gt;$A98,1,0))*V$5,IF(V$6="Call",IF(V$4&lt;=$A98,-1,0),IF($A98&lt;=V$4,-1,0))*V$5)</f>
        <v>-0.1</v>
      </c>
      <c r="W98" s="42" t="n">
        <f aca="false">IF(W$7="Long",IF(W$6="Call",IF($A98&gt;W$4,1,0),IF(W$4&gt;$A98,1,0))*W$5,IF(W$6="Call",IF(W$4&lt;=$A98,-1,0),IF($A98&lt;=W$4,-1,0))*W$5)</f>
        <v>-0.11</v>
      </c>
      <c r="X98" s="42" t="n">
        <f aca="false">IF(X$7="Long",IF(X$6="Call",IF($A98&gt;X$4,1,0),IF(X$4&gt;$A98,1,0))*X$5,IF(X$6="Call",IF(X$4&lt;=$A98,-1,0),IF($A98&lt;=X$4,-1,0))*X$5)</f>
        <v>-0.12</v>
      </c>
      <c r="Z98" s="42" t="n">
        <f aca="false">IF(Z$7="Long",IF(Z$6="Put",MAX(Z$4-$A98,0),MAX($A98-Z$4,0))*Z$5,IF(Z$6="Put",MIN($A98-Z$4,0),MIN(Z$4-$A98,0))*Z$5)</f>
        <v>0</v>
      </c>
      <c r="AA98" s="42" t="n">
        <f aca="false">IF(AA$7="Long",IF(AA$6="Put",MAX(AA$4-$A98,0),MAX($A98-AA$4,0))*AA$5,IF(AA$6="Put",MIN($A98-AA$4,0),MIN(AA$4-$A98,0))*AA$5)</f>
        <v>0</v>
      </c>
      <c r="AB98" s="42" t="n">
        <f aca="false">IF(AB$7="Long",IF(AB$6="Put",MAX(AB$4-$A98,0),MAX($A98-AB$4,0))*AB$5,IF(AB$6="Put",MIN($A98-AB$4,0),MIN(AB$4-$A98,0))*AB$5)</f>
        <v>0</v>
      </c>
      <c r="AC98" s="42" t="n">
        <f aca="false">IF(AC$7="Long",IF(AC$6="Put",MAX(AC$4-$A98,0),MAX($A98-AC$4,0))*AC$5,IF(AC$6="Put",MIN($A98-AC$4,0),MIN(AC$4-$A98,0))*AC$5)</f>
        <v>0</v>
      </c>
      <c r="AD98" s="42" t="n">
        <f aca="false">IF(AD$7="Long",IF(AD$6="Put",MAX(AD$4-$A98,0),MAX($A98-AD$4,0))*AD$5,IF(AD$6="Put",MIN($A98-AD$4,0),MIN(AD$4-$A98,0))*AD$5)</f>
        <v>0</v>
      </c>
      <c r="AE98" s="42" t="n">
        <f aca="false">IF(AE$7="Long",IF(AE$6="Put",MAX(AE$4-$A98,0),MAX($A98-AE$4,0))*AE$5,IF(AE$6="Put",MIN($A98-AE$4,0),MIN(AE$4-$A98,0))*AE$5)</f>
        <v>0</v>
      </c>
      <c r="AF98" s="42" t="n">
        <f aca="false">IF(AF$7="Long",IF(AF$6="Put",MAX(AF$4-$A98,0),MAX($A98-AF$4,0))*AF$5,IF(AF$6="Put",MIN($A98-AF$4,0),MIN(AF$4-$A98,0))*AF$5)</f>
        <v>0</v>
      </c>
      <c r="AG98" s="42" t="n">
        <f aca="false">IF(AG$7="Long",IF(AG$6="Put",MAX(AG$4-$A98,0),MAX($A98-AG$4,0))*AG$5,IF(AG$6="Put",MIN($A98-AG$4,0),MIN(AG$4-$A98,0))*AG$5)</f>
        <v>-0.042</v>
      </c>
      <c r="AH98" s="42" t="n">
        <f aca="false">IF(AH$7="Long",IF(AH$6="Put",MAX(AH$4-$A98,0),MAX($A98-AH$4,0))*AH$5,IF(AH$6="Put",MIN($A98-AH$4,0),MIN(AH$4-$A98,0))*AH$5)</f>
        <v>-0.032</v>
      </c>
      <c r="AI98" s="42" t="n">
        <f aca="false">IF(AI$7="Long",IF(AI$6="Put",MAX(AI$4-$A98,0),MAX($A98-AI$4,0))*AI$5,IF(AI$6="Put",MIN($A98-AI$4,0),MIN(AI$4-$A98,0))*AI$5)</f>
        <v>-0.022</v>
      </c>
      <c r="AJ98" s="42" t="n">
        <f aca="false">IF(AJ$7="Long",IF(AJ$6="Put",MAX(AJ$4-$A98,0),MAX($A98-AJ$4,0))*AJ$5,IF(AJ$6="Put",MIN($A98-AJ$4,0),MIN(AJ$4-$A98,0))*AJ$5)</f>
        <v>-0.012</v>
      </c>
      <c r="AK98" s="42" t="n">
        <f aca="false">IF(AK$7="Long",IF(AK$6="Put",MAX(AK$4-$A98,0),MAX($A98-AK$4,0))*AK$5,IF(AK$6="Put",MIN($A98-AK$4,0),MIN(AK$4-$A98,0))*AK$5)</f>
        <v>-0.00199999999999999</v>
      </c>
    </row>
    <row r="99" customFormat="false" ht="12.75" hidden="false" customHeight="false" outlineLevel="0" collapsed="false">
      <c r="A99" s="43" t="n">
        <v>6.15</v>
      </c>
      <c r="B99" s="44" t="n">
        <f aca="false">-A99*0.1</f>
        <v>-0.615</v>
      </c>
      <c r="C99" s="38" t="n">
        <f aca="false">+A99+B99</f>
        <v>5.535</v>
      </c>
      <c r="D99" s="39"/>
      <c r="E99" s="40" t="n">
        <f aca="false">+E98</f>
        <v>5</v>
      </c>
      <c r="F99" s="38" t="n">
        <f aca="false">+B99+E99</f>
        <v>4.385</v>
      </c>
      <c r="G99" s="38"/>
      <c r="H99" s="38" t="n">
        <f aca="false">+F99-C99</f>
        <v>-1.15</v>
      </c>
      <c r="J99" s="45" t="n">
        <f aca="false">SUM(M99:X99,Z99:AK99)</f>
        <v>-0.615</v>
      </c>
      <c r="M99" s="42" t="n">
        <f aca="false">IF(M$7="Long",IF(M$6="Call",IF($A99&gt;M$4,1,0),IF(M$4&gt;$A99,1,0))*M$5,IF(M$6="Call",IF(M$4&lt;=$A99,-1,0),IF($A99&lt;=M$4,-1,0))*M$5)</f>
        <v>0</v>
      </c>
      <c r="N99" s="42" t="n">
        <f aca="false">IF(N$7="Long",IF(N$6="Call",IF($A99&gt;N$4,1,0),IF(N$4&gt;$A99,1,0))*N$5,IF(N$6="Call",IF(N$4&lt;=$A99,-1,0),IF($A99&lt;=N$4,-1,0))*N$5)</f>
        <v>0</v>
      </c>
      <c r="O99" s="42" t="n">
        <f aca="false">IF(O$7="Long",IF(O$6="Call",IF($A99&gt;O$4,1,0),IF(O$4&gt;$A99,1,0))*O$5,IF(O$6="Call",IF(O$4&lt;=$A99,-1,0),IF($A99&lt;=O$4,-1,0))*O$5)</f>
        <v>0</v>
      </c>
      <c r="P99" s="42" t="n">
        <f aca="false">IF(P$7="Long",IF(P$6="Call",IF($A99&gt;P$4,1,0),IF(P$4&gt;$A99,1,0))*P$5,IF(P$6="Call",IF(P$4&lt;=$A99,-1,0),IF($A99&lt;=P$4,-1,0))*P$5)</f>
        <v>0</v>
      </c>
      <c r="Q99" s="42" t="n">
        <f aca="false">IF(Q$7="Long",IF(Q$6="Call",IF($A99&gt;Q$4,1,0),IF(Q$4&gt;$A99,1,0))*Q$5,IF(Q$6="Call",IF(Q$4&lt;=$A99,-1,0),IF($A99&lt;=Q$4,-1,0))*Q$5)</f>
        <v>0</v>
      </c>
      <c r="R99" s="42" t="n">
        <f aca="false">IF(R$7="Long",IF(R$6="Call",IF($A99&gt;R$4,1,0),IF(R$4&gt;$A99,1,0))*R$5,IF(R$6="Call",IF(R$4&lt;=$A99,-1,0),IF($A99&lt;=R$4,-1,0))*R$5)</f>
        <v>0</v>
      </c>
      <c r="S99" s="42" t="n">
        <f aca="false">IF(S$7="Long",IF(S$6="Call",IF($A99&gt;S$4,1,0),IF(S$4&gt;$A99,1,0))*S$5,IF(S$6="Call",IF(S$4&lt;=$A99,-1,0),IF($A99&lt;=S$4,-1,0))*S$5)</f>
        <v>0</v>
      </c>
      <c r="T99" s="42" t="n">
        <f aca="false">IF(T$7="Long",IF(T$6="Call",IF($A99&gt;T$4,1,0),IF(T$4&gt;$A99,1,0))*T$5,IF(T$6="Call",IF(T$4&lt;=$A99,-1,0),IF($A99&lt;=T$4,-1,0))*T$5)</f>
        <v>-0.08</v>
      </c>
      <c r="U99" s="42" t="n">
        <f aca="false">IF(U$7="Long",IF(U$6="Call",IF($A99&gt;U$4,1,0),IF(U$4&gt;$A99,1,0))*U$5,IF(U$6="Call",IF(U$4&lt;=$A99,-1,0),IF($A99&lt;=U$4,-1,0))*U$5)</f>
        <v>-0.09</v>
      </c>
      <c r="V99" s="42" t="n">
        <f aca="false">IF(V$7="Long",IF(V$6="Call",IF($A99&gt;V$4,1,0),IF(V$4&gt;$A99,1,0))*V$5,IF(V$6="Call",IF(V$4&lt;=$A99,-1,0),IF($A99&lt;=V$4,-1,0))*V$5)</f>
        <v>-0.1</v>
      </c>
      <c r="W99" s="42" t="n">
        <f aca="false">IF(W$7="Long",IF(W$6="Call",IF($A99&gt;W$4,1,0),IF(W$4&gt;$A99,1,0))*W$5,IF(W$6="Call",IF(W$4&lt;=$A99,-1,0),IF($A99&lt;=W$4,-1,0))*W$5)</f>
        <v>-0.11</v>
      </c>
      <c r="X99" s="42" t="n">
        <f aca="false">IF(X$7="Long",IF(X$6="Call",IF($A99&gt;X$4,1,0),IF(X$4&gt;$A99,1,0))*X$5,IF(X$6="Call",IF(X$4&lt;=$A99,-1,0),IF($A99&lt;=X$4,-1,0))*X$5)</f>
        <v>-0.12</v>
      </c>
      <c r="Z99" s="42" t="n">
        <f aca="false">IF(Z$7="Long",IF(Z$6="Put",MAX(Z$4-$A99,0),MAX($A99-Z$4,0))*Z$5,IF(Z$6="Put",MIN($A99-Z$4,0),MIN(Z$4-$A99,0))*Z$5)</f>
        <v>0</v>
      </c>
      <c r="AA99" s="42" t="n">
        <f aca="false">IF(AA$7="Long",IF(AA$6="Put",MAX(AA$4-$A99,0),MAX($A99-AA$4,0))*AA$5,IF(AA$6="Put",MIN($A99-AA$4,0),MIN(AA$4-$A99,0))*AA$5)</f>
        <v>0</v>
      </c>
      <c r="AB99" s="42" t="n">
        <f aca="false">IF(AB$7="Long",IF(AB$6="Put",MAX(AB$4-$A99,0),MAX($A99-AB$4,0))*AB$5,IF(AB$6="Put",MIN($A99-AB$4,0),MIN(AB$4-$A99,0))*AB$5)</f>
        <v>0</v>
      </c>
      <c r="AC99" s="42" t="n">
        <f aca="false">IF(AC$7="Long",IF(AC$6="Put",MAX(AC$4-$A99,0),MAX($A99-AC$4,0))*AC$5,IF(AC$6="Put",MIN($A99-AC$4,0),MIN(AC$4-$A99,0))*AC$5)</f>
        <v>0</v>
      </c>
      <c r="AD99" s="42" t="n">
        <f aca="false">IF(AD$7="Long",IF(AD$6="Put",MAX(AD$4-$A99,0),MAX($A99-AD$4,0))*AD$5,IF(AD$6="Put",MIN($A99-AD$4,0),MIN(AD$4-$A99,0))*AD$5)</f>
        <v>0</v>
      </c>
      <c r="AE99" s="42" t="n">
        <f aca="false">IF(AE$7="Long",IF(AE$6="Put",MAX(AE$4-$A99,0),MAX($A99-AE$4,0))*AE$5,IF(AE$6="Put",MIN($A99-AE$4,0),MIN(AE$4-$A99,0))*AE$5)</f>
        <v>0</v>
      </c>
      <c r="AF99" s="42" t="n">
        <f aca="false">IF(AF$7="Long",IF(AF$6="Put",MAX(AF$4-$A99,0),MAX($A99-AF$4,0))*AF$5,IF(AF$6="Put",MIN($A99-AF$4,0),MIN(AF$4-$A99,0))*AF$5)</f>
        <v>0</v>
      </c>
      <c r="AG99" s="42" t="n">
        <f aca="false">IF(AG$7="Long",IF(AG$6="Put",MAX(AG$4-$A99,0),MAX($A99-AG$4,0))*AG$5,IF(AG$6="Put",MIN($A99-AG$4,0),MIN(AG$4-$A99,0))*AG$5)</f>
        <v>-0.043</v>
      </c>
      <c r="AH99" s="42" t="n">
        <f aca="false">IF(AH$7="Long",IF(AH$6="Put",MAX(AH$4-$A99,0),MAX($A99-AH$4,0))*AH$5,IF(AH$6="Put",MIN($A99-AH$4,0),MIN(AH$4-$A99,0))*AH$5)</f>
        <v>-0.033</v>
      </c>
      <c r="AI99" s="42" t="n">
        <f aca="false">IF(AI$7="Long",IF(AI$6="Put",MAX(AI$4-$A99,0),MAX($A99-AI$4,0))*AI$5,IF(AI$6="Put",MIN($A99-AI$4,0),MIN(AI$4-$A99,0))*AI$5)</f>
        <v>-0.023</v>
      </c>
      <c r="AJ99" s="42" t="n">
        <f aca="false">IF(AJ$7="Long",IF(AJ$6="Put",MAX(AJ$4-$A99,0),MAX($A99-AJ$4,0))*AJ$5,IF(AJ$6="Put",MIN($A99-AJ$4,0),MIN(AJ$4-$A99,0))*AJ$5)</f>
        <v>-0.013</v>
      </c>
      <c r="AK99" s="42" t="n">
        <f aca="false">IF(AK$7="Long",IF(AK$6="Put",MAX(AK$4-$A99,0),MAX($A99-AK$4,0))*AK$5,IF(AK$6="Put",MIN($A99-AK$4,0),MIN(AK$4-$A99,0))*AK$5)</f>
        <v>-0.00300000000000001</v>
      </c>
    </row>
    <row r="100" customFormat="false" ht="12.75" hidden="false" customHeight="false" outlineLevel="0" collapsed="false">
      <c r="A100" s="43" t="n">
        <v>6.2</v>
      </c>
      <c r="B100" s="44" t="n">
        <f aca="false">-A100*0.1</f>
        <v>-0.62</v>
      </c>
      <c r="C100" s="38" t="n">
        <f aca="false">+A100+B100</f>
        <v>5.58</v>
      </c>
      <c r="D100" s="39"/>
      <c r="E100" s="40" t="n">
        <f aca="false">+E99</f>
        <v>5</v>
      </c>
      <c r="F100" s="38" t="n">
        <f aca="false">+B100+E100</f>
        <v>4.38</v>
      </c>
      <c r="G100" s="38"/>
      <c r="H100" s="38" t="n">
        <f aca="false">+F100-C100</f>
        <v>-1.2</v>
      </c>
      <c r="J100" s="45" t="n">
        <f aca="false">SUM(M100:X100,Z100:AK100)</f>
        <v>-0.62</v>
      </c>
      <c r="M100" s="42" t="n">
        <f aca="false">IF(M$7="Long",IF(M$6="Call",IF($A100&gt;M$4,1,0),IF(M$4&gt;$A100,1,0))*M$5,IF(M$6="Call",IF(M$4&lt;=$A100,-1,0),IF($A100&lt;=M$4,-1,0))*M$5)</f>
        <v>0</v>
      </c>
      <c r="N100" s="42" t="n">
        <f aca="false">IF(N$7="Long",IF(N$6="Call",IF($A100&gt;N$4,1,0),IF(N$4&gt;$A100,1,0))*N$5,IF(N$6="Call",IF(N$4&lt;=$A100,-1,0),IF($A100&lt;=N$4,-1,0))*N$5)</f>
        <v>0</v>
      </c>
      <c r="O100" s="42" t="n">
        <f aca="false">IF(O$7="Long",IF(O$6="Call",IF($A100&gt;O$4,1,0),IF(O$4&gt;$A100,1,0))*O$5,IF(O$6="Call",IF(O$4&lt;=$A100,-1,0),IF($A100&lt;=O$4,-1,0))*O$5)</f>
        <v>0</v>
      </c>
      <c r="P100" s="42" t="n">
        <f aca="false">IF(P$7="Long",IF(P$6="Call",IF($A100&gt;P$4,1,0),IF(P$4&gt;$A100,1,0))*P$5,IF(P$6="Call",IF(P$4&lt;=$A100,-1,0),IF($A100&lt;=P$4,-1,0))*P$5)</f>
        <v>0</v>
      </c>
      <c r="Q100" s="42" t="n">
        <f aca="false">IF(Q$7="Long",IF(Q$6="Call",IF($A100&gt;Q$4,1,0),IF(Q$4&gt;$A100,1,0))*Q$5,IF(Q$6="Call",IF(Q$4&lt;=$A100,-1,0),IF($A100&lt;=Q$4,-1,0))*Q$5)</f>
        <v>0</v>
      </c>
      <c r="R100" s="42" t="n">
        <f aca="false">IF(R$7="Long",IF(R$6="Call",IF($A100&gt;R$4,1,0),IF(R$4&gt;$A100,1,0))*R$5,IF(R$6="Call",IF(R$4&lt;=$A100,-1,0),IF($A100&lt;=R$4,-1,0))*R$5)</f>
        <v>0</v>
      </c>
      <c r="S100" s="42" t="n">
        <f aca="false">IF(S$7="Long",IF(S$6="Call",IF($A100&gt;S$4,1,0),IF(S$4&gt;$A100,1,0))*S$5,IF(S$6="Call",IF(S$4&lt;=$A100,-1,0),IF($A100&lt;=S$4,-1,0))*S$5)</f>
        <v>0</v>
      </c>
      <c r="T100" s="42" t="n">
        <f aca="false">IF(T$7="Long",IF(T$6="Call",IF($A100&gt;T$4,1,0),IF(T$4&gt;$A100,1,0))*T$5,IF(T$6="Call",IF(T$4&lt;=$A100,-1,0),IF($A100&lt;=T$4,-1,0))*T$5)</f>
        <v>-0.08</v>
      </c>
      <c r="U100" s="42" t="n">
        <f aca="false">IF(U$7="Long",IF(U$6="Call",IF($A100&gt;U$4,1,0),IF(U$4&gt;$A100,1,0))*U$5,IF(U$6="Call",IF(U$4&lt;=$A100,-1,0),IF($A100&lt;=U$4,-1,0))*U$5)</f>
        <v>-0.09</v>
      </c>
      <c r="V100" s="42" t="n">
        <f aca="false">IF(V$7="Long",IF(V$6="Call",IF($A100&gt;V$4,1,0),IF(V$4&gt;$A100,1,0))*V$5,IF(V$6="Call",IF(V$4&lt;=$A100,-1,0),IF($A100&lt;=V$4,-1,0))*V$5)</f>
        <v>-0.1</v>
      </c>
      <c r="W100" s="42" t="n">
        <f aca="false">IF(W$7="Long",IF(W$6="Call",IF($A100&gt;W$4,1,0),IF(W$4&gt;$A100,1,0))*W$5,IF(W$6="Call",IF(W$4&lt;=$A100,-1,0),IF($A100&lt;=W$4,-1,0))*W$5)</f>
        <v>-0.11</v>
      </c>
      <c r="X100" s="42" t="n">
        <f aca="false">IF(X$7="Long",IF(X$6="Call",IF($A100&gt;X$4,1,0),IF(X$4&gt;$A100,1,0))*X$5,IF(X$6="Call",IF(X$4&lt;=$A100,-1,0),IF($A100&lt;=X$4,-1,0))*X$5)</f>
        <v>-0.12</v>
      </c>
      <c r="Z100" s="42" t="n">
        <f aca="false">IF(Z$7="Long",IF(Z$6="Put",MAX(Z$4-$A100,0),MAX($A100-Z$4,0))*Z$5,IF(Z$6="Put",MIN($A100-Z$4,0),MIN(Z$4-$A100,0))*Z$5)</f>
        <v>0</v>
      </c>
      <c r="AA100" s="42" t="n">
        <f aca="false">IF(AA$7="Long",IF(AA$6="Put",MAX(AA$4-$A100,0),MAX($A100-AA$4,0))*AA$5,IF(AA$6="Put",MIN($A100-AA$4,0),MIN(AA$4-$A100,0))*AA$5)</f>
        <v>0</v>
      </c>
      <c r="AB100" s="42" t="n">
        <f aca="false">IF(AB$7="Long",IF(AB$6="Put",MAX(AB$4-$A100,0),MAX($A100-AB$4,0))*AB$5,IF(AB$6="Put",MIN($A100-AB$4,0),MIN(AB$4-$A100,0))*AB$5)</f>
        <v>0</v>
      </c>
      <c r="AC100" s="42" t="n">
        <f aca="false">IF(AC$7="Long",IF(AC$6="Put",MAX(AC$4-$A100,0),MAX($A100-AC$4,0))*AC$5,IF(AC$6="Put",MIN($A100-AC$4,0),MIN(AC$4-$A100,0))*AC$5)</f>
        <v>0</v>
      </c>
      <c r="AD100" s="42" t="n">
        <f aca="false">IF(AD$7="Long",IF(AD$6="Put",MAX(AD$4-$A100,0),MAX($A100-AD$4,0))*AD$5,IF(AD$6="Put",MIN($A100-AD$4,0),MIN(AD$4-$A100,0))*AD$5)</f>
        <v>0</v>
      </c>
      <c r="AE100" s="42" t="n">
        <f aca="false">IF(AE$7="Long",IF(AE$6="Put",MAX(AE$4-$A100,0),MAX($A100-AE$4,0))*AE$5,IF(AE$6="Put",MIN($A100-AE$4,0),MIN(AE$4-$A100,0))*AE$5)</f>
        <v>0</v>
      </c>
      <c r="AF100" s="42" t="n">
        <f aca="false">IF(AF$7="Long",IF(AF$6="Put",MAX(AF$4-$A100,0),MAX($A100-AF$4,0))*AF$5,IF(AF$6="Put",MIN($A100-AF$4,0),MIN(AF$4-$A100,0))*AF$5)</f>
        <v>0</v>
      </c>
      <c r="AG100" s="42" t="n">
        <f aca="false">IF(AG$7="Long",IF(AG$6="Put",MAX(AG$4-$A100,0),MAX($A100-AG$4,0))*AG$5,IF(AG$6="Put",MIN($A100-AG$4,0),MIN(AG$4-$A100,0))*AG$5)</f>
        <v>-0.044</v>
      </c>
      <c r="AH100" s="42" t="n">
        <f aca="false">IF(AH$7="Long",IF(AH$6="Put",MAX(AH$4-$A100,0),MAX($A100-AH$4,0))*AH$5,IF(AH$6="Put",MIN($A100-AH$4,0),MIN(AH$4-$A100,0))*AH$5)</f>
        <v>-0.034</v>
      </c>
      <c r="AI100" s="42" t="n">
        <f aca="false">IF(AI$7="Long",IF(AI$6="Put",MAX(AI$4-$A100,0),MAX($A100-AI$4,0))*AI$5,IF(AI$6="Put",MIN($A100-AI$4,0),MIN(AI$4-$A100,0))*AI$5)</f>
        <v>-0.024</v>
      </c>
      <c r="AJ100" s="42" t="n">
        <f aca="false">IF(AJ$7="Long",IF(AJ$6="Put",MAX(AJ$4-$A100,0),MAX($A100-AJ$4,0))*AJ$5,IF(AJ$6="Put",MIN($A100-AJ$4,0),MIN(AJ$4-$A100,0))*AJ$5)</f>
        <v>-0.014</v>
      </c>
      <c r="AK100" s="42" t="n">
        <f aca="false">IF(AK$7="Long",IF(AK$6="Put",MAX(AK$4-$A100,0),MAX($A100-AK$4,0))*AK$5,IF(AK$6="Put",MIN($A100-AK$4,0),MIN(AK$4-$A100,0))*AK$5)</f>
        <v>-0.004</v>
      </c>
    </row>
    <row r="101" customFormat="false" ht="12.75" hidden="false" customHeight="false" outlineLevel="0" collapsed="false">
      <c r="A101" s="43" t="n">
        <v>6.25</v>
      </c>
      <c r="B101" s="44" t="n">
        <f aca="false">-A101*0.1</f>
        <v>-0.625</v>
      </c>
      <c r="C101" s="38" t="n">
        <f aca="false">+A101+B101</f>
        <v>5.625</v>
      </c>
      <c r="D101" s="39"/>
      <c r="E101" s="40" t="n">
        <f aca="false">+E100</f>
        <v>5</v>
      </c>
      <c r="F101" s="38" t="n">
        <f aca="false">+B101+E101</f>
        <v>4.375</v>
      </c>
      <c r="G101" s="38"/>
      <c r="H101" s="38" t="n">
        <f aca="false">+F101-C101</f>
        <v>-1.25</v>
      </c>
      <c r="J101" s="45" t="n">
        <f aca="false">SUM(M101:X101,Z101:AK101)</f>
        <v>-0.625</v>
      </c>
      <c r="M101" s="42" t="n">
        <f aca="false">IF(M$7="Long",IF(M$6="Call",IF($A101&gt;M$4,1,0),IF(M$4&gt;$A101,1,0))*M$5,IF(M$6="Call",IF(M$4&lt;=$A101,-1,0),IF($A101&lt;=M$4,-1,0))*M$5)</f>
        <v>0</v>
      </c>
      <c r="N101" s="42" t="n">
        <f aca="false">IF(N$7="Long",IF(N$6="Call",IF($A101&gt;N$4,1,0),IF(N$4&gt;$A101,1,0))*N$5,IF(N$6="Call",IF(N$4&lt;=$A101,-1,0),IF($A101&lt;=N$4,-1,0))*N$5)</f>
        <v>0</v>
      </c>
      <c r="O101" s="42" t="n">
        <f aca="false">IF(O$7="Long",IF(O$6="Call",IF($A101&gt;O$4,1,0),IF(O$4&gt;$A101,1,0))*O$5,IF(O$6="Call",IF(O$4&lt;=$A101,-1,0),IF($A101&lt;=O$4,-1,0))*O$5)</f>
        <v>0</v>
      </c>
      <c r="P101" s="42" t="n">
        <f aca="false">IF(P$7="Long",IF(P$6="Call",IF($A101&gt;P$4,1,0),IF(P$4&gt;$A101,1,0))*P$5,IF(P$6="Call",IF(P$4&lt;=$A101,-1,0),IF($A101&lt;=P$4,-1,0))*P$5)</f>
        <v>0</v>
      </c>
      <c r="Q101" s="42" t="n">
        <f aca="false">IF(Q$7="Long",IF(Q$6="Call",IF($A101&gt;Q$4,1,0),IF(Q$4&gt;$A101,1,0))*Q$5,IF(Q$6="Call",IF(Q$4&lt;=$A101,-1,0),IF($A101&lt;=Q$4,-1,0))*Q$5)</f>
        <v>0</v>
      </c>
      <c r="R101" s="42" t="n">
        <f aca="false">IF(R$7="Long",IF(R$6="Call",IF($A101&gt;R$4,1,0),IF(R$4&gt;$A101,1,0))*R$5,IF(R$6="Call",IF(R$4&lt;=$A101,-1,0),IF($A101&lt;=R$4,-1,0))*R$5)</f>
        <v>0</v>
      </c>
      <c r="S101" s="42" t="n">
        <f aca="false">IF(S$7="Long",IF(S$6="Call",IF($A101&gt;S$4,1,0),IF(S$4&gt;$A101,1,0))*S$5,IF(S$6="Call",IF(S$4&lt;=$A101,-1,0),IF($A101&lt;=S$4,-1,0))*S$5)</f>
        <v>0</v>
      </c>
      <c r="T101" s="42" t="n">
        <f aca="false">IF(T$7="Long",IF(T$6="Call",IF($A101&gt;T$4,1,0),IF(T$4&gt;$A101,1,0))*T$5,IF(T$6="Call",IF(T$4&lt;=$A101,-1,0),IF($A101&lt;=T$4,-1,0))*T$5)</f>
        <v>-0.08</v>
      </c>
      <c r="U101" s="42" t="n">
        <f aca="false">IF(U$7="Long",IF(U$6="Call",IF($A101&gt;U$4,1,0),IF(U$4&gt;$A101,1,0))*U$5,IF(U$6="Call",IF(U$4&lt;=$A101,-1,0),IF($A101&lt;=U$4,-1,0))*U$5)</f>
        <v>-0.09</v>
      </c>
      <c r="V101" s="42" t="n">
        <f aca="false">IF(V$7="Long",IF(V$6="Call",IF($A101&gt;V$4,1,0),IF(V$4&gt;$A101,1,0))*V$5,IF(V$6="Call",IF(V$4&lt;=$A101,-1,0),IF($A101&lt;=V$4,-1,0))*V$5)</f>
        <v>-0.1</v>
      </c>
      <c r="W101" s="42" t="n">
        <f aca="false">IF(W$7="Long",IF(W$6="Call",IF($A101&gt;W$4,1,0),IF(W$4&gt;$A101,1,0))*W$5,IF(W$6="Call",IF(W$4&lt;=$A101,-1,0),IF($A101&lt;=W$4,-1,0))*W$5)</f>
        <v>-0.11</v>
      </c>
      <c r="X101" s="42" t="n">
        <f aca="false">IF(X$7="Long",IF(X$6="Call",IF($A101&gt;X$4,1,0),IF(X$4&gt;$A101,1,0))*X$5,IF(X$6="Call",IF(X$4&lt;=$A101,-1,0),IF($A101&lt;=X$4,-1,0))*X$5)</f>
        <v>-0.12</v>
      </c>
      <c r="Z101" s="42" t="n">
        <f aca="false">IF(Z$7="Long",IF(Z$6="Put",MAX(Z$4-$A101,0),MAX($A101-Z$4,0))*Z$5,IF(Z$6="Put",MIN($A101-Z$4,0),MIN(Z$4-$A101,0))*Z$5)</f>
        <v>0</v>
      </c>
      <c r="AA101" s="42" t="n">
        <f aca="false">IF(AA$7="Long",IF(AA$6="Put",MAX(AA$4-$A101,0),MAX($A101-AA$4,0))*AA$5,IF(AA$6="Put",MIN($A101-AA$4,0),MIN(AA$4-$A101,0))*AA$5)</f>
        <v>0</v>
      </c>
      <c r="AB101" s="42" t="n">
        <f aca="false">IF(AB$7="Long",IF(AB$6="Put",MAX(AB$4-$A101,0),MAX($A101-AB$4,0))*AB$5,IF(AB$6="Put",MIN($A101-AB$4,0),MIN(AB$4-$A101,0))*AB$5)</f>
        <v>0</v>
      </c>
      <c r="AC101" s="42" t="n">
        <f aca="false">IF(AC$7="Long",IF(AC$6="Put",MAX(AC$4-$A101,0),MAX($A101-AC$4,0))*AC$5,IF(AC$6="Put",MIN($A101-AC$4,0),MIN(AC$4-$A101,0))*AC$5)</f>
        <v>0</v>
      </c>
      <c r="AD101" s="42" t="n">
        <f aca="false">IF(AD$7="Long",IF(AD$6="Put",MAX(AD$4-$A101,0),MAX($A101-AD$4,0))*AD$5,IF(AD$6="Put",MIN($A101-AD$4,0),MIN(AD$4-$A101,0))*AD$5)</f>
        <v>0</v>
      </c>
      <c r="AE101" s="42" t="n">
        <f aca="false">IF(AE$7="Long",IF(AE$6="Put",MAX(AE$4-$A101,0),MAX($A101-AE$4,0))*AE$5,IF(AE$6="Put",MIN($A101-AE$4,0),MIN(AE$4-$A101,0))*AE$5)</f>
        <v>0</v>
      </c>
      <c r="AF101" s="42" t="n">
        <f aca="false">IF(AF$7="Long",IF(AF$6="Put",MAX(AF$4-$A101,0),MAX($A101-AF$4,0))*AF$5,IF(AF$6="Put",MIN($A101-AF$4,0),MIN(AF$4-$A101,0))*AF$5)</f>
        <v>0</v>
      </c>
      <c r="AG101" s="42" t="n">
        <f aca="false">IF(AG$7="Long",IF(AG$6="Put",MAX(AG$4-$A101,0),MAX($A101-AG$4,0))*AG$5,IF(AG$6="Put",MIN($A101-AG$4,0),MIN(AG$4-$A101,0))*AG$5)</f>
        <v>-0.045</v>
      </c>
      <c r="AH101" s="42" t="n">
        <f aca="false">IF(AH$7="Long",IF(AH$6="Put",MAX(AH$4-$A101,0),MAX($A101-AH$4,0))*AH$5,IF(AH$6="Put",MIN($A101-AH$4,0),MIN(AH$4-$A101,0))*AH$5)</f>
        <v>-0.035</v>
      </c>
      <c r="AI101" s="42" t="n">
        <f aca="false">IF(AI$7="Long",IF(AI$6="Put",MAX(AI$4-$A101,0),MAX($A101-AI$4,0))*AI$5,IF(AI$6="Put",MIN($A101-AI$4,0),MIN(AI$4-$A101,0))*AI$5)</f>
        <v>-0.025</v>
      </c>
      <c r="AJ101" s="42" t="n">
        <f aca="false">IF(AJ$7="Long",IF(AJ$6="Put",MAX(AJ$4-$A101,0),MAX($A101-AJ$4,0))*AJ$5,IF(AJ$6="Put",MIN($A101-AJ$4,0),MIN(AJ$4-$A101,0))*AJ$5)</f>
        <v>-0.015</v>
      </c>
      <c r="AK101" s="42" t="n">
        <f aca="false">IF(AK$7="Long",IF(AK$6="Put",MAX(AK$4-$A101,0),MAX($A101-AK$4,0))*AK$5,IF(AK$6="Put",MIN($A101-AK$4,0),MIN(AK$4-$A101,0))*AK$5)</f>
        <v>-0.005</v>
      </c>
    </row>
    <row r="102" customFormat="false" ht="12.75" hidden="false" customHeight="false" outlineLevel="0" collapsed="false">
      <c r="A102" s="43" t="n">
        <v>6.3</v>
      </c>
      <c r="B102" s="44" t="n">
        <f aca="false">-A102*0.1</f>
        <v>-0.63</v>
      </c>
      <c r="C102" s="38" t="n">
        <f aca="false">+A102+B102</f>
        <v>5.67</v>
      </c>
      <c r="D102" s="39"/>
      <c r="E102" s="40" t="n">
        <f aca="false">+E101</f>
        <v>5</v>
      </c>
      <c r="F102" s="38" t="n">
        <f aca="false">+B102+E102</f>
        <v>4.37</v>
      </c>
      <c r="G102" s="38"/>
      <c r="H102" s="38" t="n">
        <f aca="false">+F102-C102</f>
        <v>-1.3</v>
      </c>
      <c r="J102" s="45" t="n">
        <f aca="false">SUM(M102:X102,Z102:AK102)</f>
        <v>-0.63</v>
      </c>
      <c r="M102" s="42" t="n">
        <f aca="false">IF(M$7="Long",IF(M$6="Call",IF($A102&gt;M$4,1,0),IF(M$4&gt;$A102,1,0))*M$5,IF(M$6="Call",IF(M$4&lt;=$A102,-1,0),IF($A102&lt;=M$4,-1,0))*M$5)</f>
        <v>0</v>
      </c>
      <c r="N102" s="42" t="n">
        <f aca="false">IF(N$7="Long",IF(N$6="Call",IF($A102&gt;N$4,1,0),IF(N$4&gt;$A102,1,0))*N$5,IF(N$6="Call",IF(N$4&lt;=$A102,-1,0),IF($A102&lt;=N$4,-1,0))*N$5)</f>
        <v>0</v>
      </c>
      <c r="O102" s="42" t="n">
        <f aca="false">IF(O$7="Long",IF(O$6="Call",IF($A102&gt;O$4,1,0),IF(O$4&gt;$A102,1,0))*O$5,IF(O$6="Call",IF(O$4&lt;=$A102,-1,0),IF($A102&lt;=O$4,-1,0))*O$5)</f>
        <v>0</v>
      </c>
      <c r="P102" s="42" t="n">
        <f aca="false">IF(P$7="Long",IF(P$6="Call",IF($A102&gt;P$4,1,0),IF(P$4&gt;$A102,1,0))*P$5,IF(P$6="Call",IF(P$4&lt;=$A102,-1,0),IF($A102&lt;=P$4,-1,0))*P$5)</f>
        <v>0</v>
      </c>
      <c r="Q102" s="42" t="n">
        <f aca="false">IF(Q$7="Long",IF(Q$6="Call",IF($A102&gt;Q$4,1,0),IF(Q$4&gt;$A102,1,0))*Q$5,IF(Q$6="Call",IF(Q$4&lt;=$A102,-1,0),IF($A102&lt;=Q$4,-1,0))*Q$5)</f>
        <v>0</v>
      </c>
      <c r="R102" s="42" t="n">
        <f aca="false">IF(R$7="Long",IF(R$6="Call",IF($A102&gt;R$4,1,0),IF(R$4&gt;$A102,1,0))*R$5,IF(R$6="Call",IF(R$4&lt;=$A102,-1,0),IF($A102&lt;=R$4,-1,0))*R$5)</f>
        <v>0</v>
      </c>
      <c r="S102" s="42" t="n">
        <f aca="false">IF(S$7="Long",IF(S$6="Call",IF($A102&gt;S$4,1,0),IF(S$4&gt;$A102,1,0))*S$5,IF(S$6="Call",IF(S$4&lt;=$A102,-1,0),IF($A102&lt;=S$4,-1,0))*S$5)</f>
        <v>0</v>
      </c>
      <c r="T102" s="42" t="n">
        <f aca="false">IF(T$7="Long",IF(T$6="Call",IF($A102&gt;T$4,1,0),IF(T$4&gt;$A102,1,0))*T$5,IF(T$6="Call",IF(T$4&lt;=$A102,-1,0),IF($A102&lt;=T$4,-1,0))*T$5)</f>
        <v>-0.08</v>
      </c>
      <c r="U102" s="42" t="n">
        <f aca="false">IF(U$7="Long",IF(U$6="Call",IF($A102&gt;U$4,1,0),IF(U$4&gt;$A102,1,0))*U$5,IF(U$6="Call",IF(U$4&lt;=$A102,-1,0),IF($A102&lt;=U$4,-1,0))*U$5)</f>
        <v>-0.09</v>
      </c>
      <c r="V102" s="42" t="n">
        <f aca="false">IF(V$7="Long",IF(V$6="Call",IF($A102&gt;V$4,1,0),IF(V$4&gt;$A102,1,0))*V$5,IF(V$6="Call",IF(V$4&lt;=$A102,-1,0),IF($A102&lt;=V$4,-1,0))*V$5)</f>
        <v>-0.1</v>
      </c>
      <c r="W102" s="42" t="n">
        <f aca="false">IF(W$7="Long",IF(W$6="Call",IF($A102&gt;W$4,1,0),IF(W$4&gt;$A102,1,0))*W$5,IF(W$6="Call",IF(W$4&lt;=$A102,-1,0),IF($A102&lt;=W$4,-1,0))*W$5)</f>
        <v>-0.11</v>
      </c>
      <c r="X102" s="42" t="n">
        <f aca="false">IF(X$7="Long",IF(X$6="Call",IF($A102&gt;X$4,1,0),IF(X$4&gt;$A102,1,0))*X$5,IF(X$6="Call",IF(X$4&lt;=$A102,-1,0),IF($A102&lt;=X$4,-1,0))*X$5)</f>
        <v>-0.12</v>
      </c>
      <c r="Z102" s="42" t="n">
        <f aca="false">IF(Z$7="Long",IF(Z$6="Put",MAX(Z$4-$A102,0),MAX($A102-Z$4,0))*Z$5,IF(Z$6="Put",MIN($A102-Z$4,0),MIN(Z$4-$A102,0))*Z$5)</f>
        <v>0</v>
      </c>
      <c r="AA102" s="42" t="n">
        <f aca="false">IF(AA$7="Long",IF(AA$6="Put",MAX(AA$4-$A102,0),MAX($A102-AA$4,0))*AA$5,IF(AA$6="Put",MIN($A102-AA$4,0),MIN(AA$4-$A102,0))*AA$5)</f>
        <v>0</v>
      </c>
      <c r="AB102" s="42" t="n">
        <f aca="false">IF(AB$7="Long",IF(AB$6="Put",MAX(AB$4-$A102,0),MAX($A102-AB$4,0))*AB$5,IF(AB$6="Put",MIN($A102-AB$4,0),MIN(AB$4-$A102,0))*AB$5)</f>
        <v>0</v>
      </c>
      <c r="AC102" s="42" t="n">
        <f aca="false">IF(AC$7="Long",IF(AC$6="Put",MAX(AC$4-$A102,0),MAX($A102-AC$4,0))*AC$5,IF(AC$6="Put",MIN($A102-AC$4,0),MIN(AC$4-$A102,0))*AC$5)</f>
        <v>0</v>
      </c>
      <c r="AD102" s="42" t="n">
        <f aca="false">IF(AD$7="Long",IF(AD$6="Put",MAX(AD$4-$A102,0),MAX($A102-AD$4,0))*AD$5,IF(AD$6="Put",MIN($A102-AD$4,0),MIN(AD$4-$A102,0))*AD$5)</f>
        <v>0</v>
      </c>
      <c r="AE102" s="42" t="n">
        <f aca="false">IF(AE$7="Long",IF(AE$6="Put",MAX(AE$4-$A102,0),MAX($A102-AE$4,0))*AE$5,IF(AE$6="Put",MIN($A102-AE$4,0),MIN(AE$4-$A102,0))*AE$5)</f>
        <v>0</v>
      </c>
      <c r="AF102" s="42" t="n">
        <f aca="false">IF(AF$7="Long",IF(AF$6="Put",MAX(AF$4-$A102,0),MAX($A102-AF$4,0))*AF$5,IF(AF$6="Put",MIN($A102-AF$4,0),MIN(AF$4-$A102,0))*AF$5)</f>
        <v>0</v>
      </c>
      <c r="AG102" s="42" t="n">
        <f aca="false">IF(AG$7="Long",IF(AG$6="Put",MAX(AG$4-$A102,0),MAX($A102-AG$4,0))*AG$5,IF(AG$6="Put",MIN($A102-AG$4,0),MIN(AG$4-$A102,0))*AG$5)</f>
        <v>-0.046</v>
      </c>
      <c r="AH102" s="42" t="n">
        <f aca="false">IF(AH$7="Long",IF(AH$6="Put",MAX(AH$4-$A102,0),MAX($A102-AH$4,0))*AH$5,IF(AH$6="Put",MIN($A102-AH$4,0),MIN(AH$4-$A102,0))*AH$5)</f>
        <v>-0.036</v>
      </c>
      <c r="AI102" s="42" t="n">
        <f aca="false">IF(AI$7="Long",IF(AI$6="Put",MAX(AI$4-$A102,0),MAX($A102-AI$4,0))*AI$5,IF(AI$6="Put",MIN($A102-AI$4,0),MIN(AI$4-$A102,0))*AI$5)</f>
        <v>-0.026</v>
      </c>
      <c r="AJ102" s="42" t="n">
        <f aca="false">IF(AJ$7="Long",IF(AJ$6="Put",MAX(AJ$4-$A102,0),MAX($A102-AJ$4,0))*AJ$5,IF(AJ$6="Put",MIN($A102-AJ$4,0),MIN(AJ$4-$A102,0))*AJ$5)</f>
        <v>-0.016</v>
      </c>
      <c r="AK102" s="42" t="n">
        <f aca="false">IF(AK$7="Long",IF(AK$6="Put",MAX(AK$4-$A102,0),MAX($A102-AK$4,0))*AK$5,IF(AK$6="Put",MIN($A102-AK$4,0),MIN(AK$4-$A102,0))*AK$5)</f>
        <v>-0.006</v>
      </c>
    </row>
    <row r="103" customFormat="false" ht="12.75" hidden="false" customHeight="false" outlineLevel="0" collapsed="false">
      <c r="A103" s="43" t="n">
        <v>6.35</v>
      </c>
      <c r="B103" s="44" t="n">
        <f aca="false">-A103*0.1</f>
        <v>-0.635</v>
      </c>
      <c r="C103" s="38" t="n">
        <f aca="false">+A103+B103</f>
        <v>5.715</v>
      </c>
      <c r="D103" s="39"/>
      <c r="E103" s="40" t="n">
        <f aca="false">+E102</f>
        <v>5</v>
      </c>
      <c r="F103" s="38" t="n">
        <f aca="false">+B103+E103</f>
        <v>4.365</v>
      </c>
      <c r="G103" s="38"/>
      <c r="H103" s="38" t="n">
        <f aca="false">+F103-C103</f>
        <v>-1.35</v>
      </c>
      <c r="J103" s="45" t="n">
        <f aca="false">SUM(M103:X103,Z103:AK103)</f>
        <v>-0.635</v>
      </c>
      <c r="M103" s="42" t="n">
        <f aca="false">IF(M$7="Long",IF(M$6="Call",IF($A103&gt;M$4,1,0),IF(M$4&gt;$A103,1,0))*M$5,IF(M$6="Call",IF(M$4&lt;=$A103,-1,0),IF($A103&lt;=M$4,-1,0))*M$5)</f>
        <v>0</v>
      </c>
      <c r="N103" s="42" t="n">
        <f aca="false">IF(N$7="Long",IF(N$6="Call",IF($A103&gt;N$4,1,0),IF(N$4&gt;$A103,1,0))*N$5,IF(N$6="Call",IF(N$4&lt;=$A103,-1,0),IF($A103&lt;=N$4,-1,0))*N$5)</f>
        <v>0</v>
      </c>
      <c r="O103" s="42" t="n">
        <f aca="false">IF(O$7="Long",IF(O$6="Call",IF($A103&gt;O$4,1,0),IF(O$4&gt;$A103,1,0))*O$5,IF(O$6="Call",IF(O$4&lt;=$A103,-1,0),IF($A103&lt;=O$4,-1,0))*O$5)</f>
        <v>0</v>
      </c>
      <c r="P103" s="42" t="n">
        <f aca="false">IF(P$7="Long",IF(P$6="Call",IF($A103&gt;P$4,1,0),IF(P$4&gt;$A103,1,0))*P$5,IF(P$6="Call",IF(P$4&lt;=$A103,-1,0),IF($A103&lt;=P$4,-1,0))*P$5)</f>
        <v>0</v>
      </c>
      <c r="Q103" s="42" t="n">
        <f aca="false">IF(Q$7="Long",IF(Q$6="Call",IF($A103&gt;Q$4,1,0),IF(Q$4&gt;$A103,1,0))*Q$5,IF(Q$6="Call",IF(Q$4&lt;=$A103,-1,0),IF($A103&lt;=Q$4,-1,0))*Q$5)</f>
        <v>0</v>
      </c>
      <c r="R103" s="42" t="n">
        <f aca="false">IF(R$7="Long",IF(R$6="Call",IF($A103&gt;R$4,1,0),IF(R$4&gt;$A103,1,0))*R$5,IF(R$6="Call",IF(R$4&lt;=$A103,-1,0),IF($A103&lt;=R$4,-1,0))*R$5)</f>
        <v>0</v>
      </c>
      <c r="S103" s="42" t="n">
        <f aca="false">IF(S$7="Long",IF(S$6="Call",IF($A103&gt;S$4,1,0),IF(S$4&gt;$A103,1,0))*S$5,IF(S$6="Call",IF(S$4&lt;=$A103,-1,0),IF($A103&lt;=S$4,-1,0))*S$5)</f>
        <v>0</v>
      </c>
      <c r="T103" s="42" t="n">
        <f aca="false">IF(T$7="Long",IF(T$6="Call",IF($A103&gt;T$4,1,0),IF(T$4&gt;$A103,1,0))*T$5,IF(T$6="Call",IF(T$4&lt;=$A103,-1,0),IF($A103&lt;=T$4,-1,0))*T$5)</f>
        <v>-0.08</v>
      </c>
      <c r="U103" s="42" t="n">
        <f aca="false">IF(U$7="Long",IF(U$6="Call",IF($A103&gt;U$4,1,0),IF(U$4&gt;$A103,1,0))*U$5,IF(U$6="Call",IF(U$4&lt;=$A103,-1,0),IF($A103&lt;=U$4,-1,0))*U$5)</f>
        <v>-0.09</v>
      </c>
      <c r="V103" s="42" t="n">
        <f aca="false">IF(V$7="Long",IF(V$6="Call",IF($A103&gt;V$4,1,0),IF(V$4&gt;$A103,1,0))*V$5,IF(V$6="Call",IF(V$4&lt;=$A103,-1,0),IF($A103&lt;=V$4,-1,0))*V$5)</f>
        <v>-0.1</v>
      </c>
      <c r="W103" s="42" t="n">
        <f aca="false">IF(W$7="Long",IF(W$6="Call",IF($A103&gt;W$4,1,0),IF(W$4&gt;$A103,1,0))*W$5,IF(W$6="Call",IF(W$4&lt;=$A103,-1,0),IF($A103&lt;=W$4,-1,0))*W$5)</f>
        <v>-0.11</v>
      </c>
      <c r="X103" s="42" t="n">
        <f aca="false">IF(X$7="Long",IF(X$6="Call",IF($A103&gt;X$4,1,0),IF(X$4&gt;$A103,1,0))*X$5,IF(X$6="Call",IF(X$4&lt;=$A103,-1,0),IF($A103&lt;=X$4,-1,0))*X$5)</f>
        <v>-0.12</v>
      </c>
      <c r="Z103" s="42" t="n">
        <f aca="false">IF(Z$7="Long",IF(Z$6="Put",MAX(Z$4-$A103,0),MAX($A103-Z$4,0))*Z$5,IF(Z$6="Put",MIN($A103-Z$4,0),MIN(Z$4-$A103,0))*Z$5)</f>
        <v>0</v>
      </c>
      <c r="AA103" s="42" t="n">
        <f aca="false">IF(AA$7="Long",IF(AA$6="Put",MAX(AA$4-$A103,0),MAX($A103-AA$4,0))*AA$5,IF(AA$6="Put",MIN($A103-AA$4,0),MIN(AA$4-$A103,0))*AA$5)</f>
        <v>0</v>
      </c>
      <c r="AB103" s="42" t="n">
        <f aca="false">IF(AB$7="Long",IF(AB$6="Put",MAX(AB$4-$A103,0),MAX($A103-AB$4,0))*AB$5,IF(AB$6="Put",MIN($A103-AB$4,0),MIN(AB$4-$A103,0))*AB$5)</f>
        <v>0</v>
      </c>
      <c r="AC103" s="42" t="n">
        <f aca="false">IF(AC$7="Long",IF(AC$6="Put",MAX(AC$4-$A103,0),MAX($A103-AC$4,0))*AC$5,IF(AC$6="Put",MIN($A103-AC$4,0),MIN(AC$4-$A103,0))*AC$5)</f>
        <v>0</v>
      </c>
      <c r="AD103" s="42" t="n">
        <f aca="false">IF(AD$7="Long",IF(AD$6="Put",MAX(AD$4-$A103,0),MAX($A103-AD$4,0))*AD$5,IF(AD$6="Put",MIN($A103-AD$4,0),MIN(AD$4-$A103,0))*AD$5)</f>
        <v>0</v>
      </c>
      <c r="AE103" s="42" t="n">
        <f aca="false">IF(AE$7="Long",IF(AE$6="Put",MAX(AE$4-$A103,0),MAX($A103-AE$4,0))*AE$5,IF(AE$6="Put",MIN($A103-AE$4,0),MIN(AE$4-$A103,0))*AE$5)</f>
        <v>0</v>
      </c>
      <c r="AF103" s="42" t="n">
        <f aca="false">IF(AF$7="Long",IF(AF$6="Put",MAX(AF$4-$A103,0),MAX($A103-AF$4,0))*AF$5,IF(AF$6="Put",MIN($A103-AF$4,0),MIN(AF$4-$A103,0))*AF$5)</f>
        <v>0</v>
      </c>
      <c r="AG103" s="42" t="n">
        <f aca="false">IF(AG$7="Long",IF(AG$6="Put",MAX(AG$4-$A103,0),MAX($A103-AG$4,0))*AG$5,IF(AG$6="Put",MIN($A103-AG$4,0),MIN(AG$4-$A103,0))*AG$5)</f>
        <v>-0.047</v>
      </c>
      <c r="AH103" s="42" t="n">
        <f aca="false">IF(AH$7="Long",IF(AH$6="Put",MAX(AH$4-$A103,0),MAX($A103-AH$4,0))*AH$5,IF(AH$6="Put",MIN($A103-AH$4,0),MIN(AH$4-$A103,0))*AH$5)</f>
        <v>-0.037</v>
      </c>
      <c r="AI103" s="42" t="n">
        <f aca="false">IF(AI$7="Long",IF(AI$6="Put",MAX(AI$4-$A103,0),MAX($A103-AI$4,0))*AI$5,IF(AI$6="Put",MIN($A103-AI$4,0),MIN(AI$4-$A103,0))*AI$5)</f>
        <v>-0.027</v>
      </c>
      <c r="AJ103" s="42" t="n">
        <f aca="false">IF(AJ$7="Long",IF(AJ$6="Put",MAX(AJ$4-$A103,0),MAX($A103-AJ$4,0))*AJ$5,IF(AJ$6="Put",MIN($A103-AJ$4,0),MIN(AJ$4-$A103,0))*AJ$5)</f>
        <v>-0.017</v>
      </c>
      <c r="AK103" s="42" t="n">
        <f aca="false">IF(AK$7="Long",IF(AK$6="Put",MAX(AK$4-$A103,0),MAX($A103-AK$4,0))*AK$5,IF(AK$6="Put",MIN($A103-AK$4,0),MIN(AK$4-$A103,0))*AK$5)</f>
        <v>-0.00699999999999999</v>
      </c>
    </row>
    <row r="104" customFormat="false" ht="12.75" hidden="false" customHeight="false" outlineLevel="0" collapsed="false">
      <c r="A104" s="43" t="n">
        <v>6.4</v>
      </c>
      <c r="B104" s="44" t="n">
        <f aca="false">-A104*0.1</f>
        <v>-0.64</v>
      </c>
      <c r="C104" s="38" t="n">
        <f aca="false">+A104+B104</f>
        <v>5.76</v>
      </c>
      <c r="D104" s="39"/>
      <c r="E104" s="40" t="n">
        <f aca="false">+E103</f>
        <v>5</v>
      </c>
      <c r="F104" s="38" t="n">
        <f aca="false">+B104+E104</f>
        <v>4.36</v>
      </c>
      <c r="G104" s="38"/>
      <c r="H104" s="38" t="n">
        <f aca="false">+F104-C104</f>
        <v>-1.4</v>
      </c>
      <c r="J104" s="45" t="n">
        <f aca="false">SUM(M104:X104,Z104:AK104)</f>
        <v>-0.64</v>
      </c>
      <c r="M104" s="42" t="n">
        <f aca="false">IF(M$7="Long",IF(M$6="Call",IF($A104&gt;M$4,1,0),IF(M$4&gt;$A104,1,0))*M$5,IF(M$6="Call",IF(M$4&lt;=$A104,-1,0),IF($A104&lt;=M$4,-1,0))*M$5)</f>
        <v>0</v>
      </c>
      <c r="N104" s="42" t="n">
        <f aca="false">IF(N$7="Long",IF(N$6="Call",IF($A104&gt;N$4,1,0),IF(N$4&gt;$A104,1,0))*N$5,IF(N$6="Call",IF(N$4&lt;=$A104,-1,0),IF($A104&lt;=N$4,-1,0))*N$5)</f>
        <v>0</v>
      </c>
      <c r="O104" s="42" t="n">
        <f aca="false">IF(O$7="Long",IF(O$6="Call",IF($A104&gt;O$4,1,0),IF(O$4&gt;$A104,1,0))*O$5,IF(O$6="Call",IF(O$4&lt;=$A104,-1,0),IF($A104&lt;=O$4,-1,0))*O$5)</f>
        <v>0</v>
      </c>
      <c r="P104" s="42" t="n">
        <f aca="false">IF(P$7="Long",IF(P$6="Call",IF($A104&gt;P$4,1,0),IF(P$4&gt;$A104,1,0))*P$5,IF(P$6="Call",IF(P$4&lt;=$A104,-1,0),IF($A104&lt;=P$4,-1,0))*P$5)</f>
        <v>0</v>
      </c>
      <c r="Q104" s="42" t="n">
        <f aca="false">IF(Q$7="Long",IF(Q$6="Call",IF($A104&gt;Q$4,1,0),IF(Q$4&gt;$A104,1,0))*Q$5,IF(Q$6="Call",IF(Q$4&lt;=$A104,-1,0),IF($A104&lt;=Q$4,-1,0))*Q$5)</f>
        <v>0</v>
      </c>
      <c r="R104" s="42" t="n">
        <f aca="false">IF(R$7="Long",IF(R$6="Call",IF($A104&gt;R$4,1,0),IF(R$4&gt;$A104,1,0))*R$5,IF(R$6="Call",IF(R$4&lt;=$A104,-1,0),IF($A104&lt;=R$4,-1,0))*R$5)</f>
        <v>0</v>
      </c>
      <c r="S104" s="42" t="n">
        <f aca="false">IF(S$7="Long",IF(S$6="Call",IF($A104&gt;S$4,1,0),IF(S$4&gt;$A104,1,0))*S$5,IF(S$6="Call",IF(S$4&lt;=$A104,-1,0),IF($A104&lt;=S$4,-1,0))*S$5)</f>
        <v>0</v>
      </c>
      <c r="T104" s="42" t="n">
        <f aca="false">IF(T$7="Long",IF(T$6="Call",IF($A104&gt;T$4,1,0),IF(T$4&gt;$A104,1,0))*T$5,IF(T$6="Call",IF(T$4&lt;=$A104,-1,0),IF($A104&lt;=T$4,-1,0))*T$5)</f>
        <v>-0.08</v>
      </c>
      <c r="U104" s="42" t="n">
        <f aca="false">IF(U$7="Long",IF(U$6="Call",IF($A104&gt;U$4,1,0),IF(U$4&gt;$A104,1,0))*U$5,IF(U$6="Call",IF(U$4&lt;=$A104,-1,0),IF($A104&lt;=U$4,-1,0))*U$5)</f>
        <v>-0.09</v>
      </c>
      <c r="V104" s="42" t="n">
        <f aca="false">IF(V$7="Long",IF(V$6="Call",IF($A104&gt;V$4,1,0),IF(V$4&gt;$A104,1,0))*V$5,IF(V$6="Call",IF(V$4&lt;=$A104,-1,0),IF($A104&lt;=V$4,-1,0))*V$5)</f>
        <v>-0.1</v>
      </c>
      <c r="W104" s="42" t="n">
        <f aca="false">IF(W$7="Long",IF(W$6="Call",IF($A104&gt;W$4,1,0),IF(W$4&gt;$A104,1,0))*W$5,IF(W$6="Call",IF(W$4&lt;=$A104,-1,0),IF($A104&lt;=W$4,-1,0))*W$5)</f>
        <v>-0.11</v>
      </c>
      <c r="X104" s="42" t="n">
        <f aca="false">IF(X$7="Long",IF(X$6="Call",IF($A104&gt;X$4,1,0),IF(X$4&gt;$A104,1,0))*X$5,IF(X$6="Call",IF(X$4&lt;=$A104,-1,0),IF($A104&lt;=X$4,-1,0))*X$5)</f>
        <v>-0.12</v>
      </c>
      <c r="Z104" s="42" t="n">
        <f aca="false">IF(Z$7="Long",IF(Z$6="Put",MAX(Z$4-$A104,0),MAX($A104-Z$4,0))*Z$5,IF(Z$6="Put",MIN($A104-Z$4,0),MIN(Z$4-$A104,0))*Z$5)</f>
        <v>0</v>
      </c>
      <c r="AA104" s="42" t="n">
        <f aca="false">IF(AA$7="Long",IF(AA$6="Put",MAX(AA$4-$A104,0),MAX($A104-AA$4,0))*AA$5,IF(AA$6="Put",MIN($A104-AA$4,0),MIN(AA$4-$A104,0))*AA$5)</f>
        <v>0</v>
      </c>
      <c r="AB104" s="42" t="n">
        <f aca="false">IF(AB$7="Long",IF(AB$6="Put",MAX(AB$4-$A104,0),MAX($A104-AB$4,0))*AB$5,IF(AB$6="Put",MIN($A104-AB$4,0),MIN(AB$4-$A104,0))*AB$5)</f>
        <v>0</v>
      </c>
      <c r="AC104" s="42" t="n">
        <f aca="false">IF(AC$7="Long",IF(AC$6="Put",MAX(AC$4-$A104,0),MAX($A104-AC$4,0))*AC$5,IF(AC$6="Put",MIN($A104-AC$4,0),MIN(AC$4-$A104,0))*AC$5)</f>
        <v>0</v>
      </c>
      <c r="AD104" s="42" t="n">
        <f aca="false">IF(AD$7="Long",IF(AD$6="Put",MAX(AD$4-$A104,0),MAX($A104-AD$4,0))*AD$5,IF(AD$6="Put",MIN($A104-AD$4,0),MIN(AD$4-$A104,0))*AD$5)</f>
        <v>0</v>
      </c>
      <c r="AE104" s="42" t="n">
        <f aca="false">IF(AE$7="Long",IF(AE$6="Put",MAX(AE$4-$A104,0),MAX($A104-AE$4,0))*AE$5,IF(AE$6="Put",MIN($A104-AE$4,0),MIN(AE$4-$A104,0))*AE$5)</f>
        <v>0</v>
      </c>
      <c r="AF104" s="42" t="n">
        <f aca="false">IF(AF$7="Long",IF(AF$6="Put",MAX(AF$4-$A104,0),MAX($A104-AF$4,0))*AF$5,IF(AF$6="Put",MIN($A104-AF$4,0),MIN(AF$4-$A104,0))*AF$5)</f>
        <v>0</v>
      </c>
      <c r="AG104" s="42" t="n">
        <f aca="false">IF(AG$7="Long",IF(AG$6="Put",MAX(AG$4-$A104,0),MAX($A104-AG$4,0))*AG$5,IF(AG$6="Put",MIN($A104-AG$4,0),MIN(AG$4-$A104,0))*AG$5)</f>
        <v>-0.048</v>
      </c>
      <c r="AH104" s="42" t="n">
        <f aca="false">IF(AH$7="Long",IF(AH$6="Put",MAX(AH$4-$A104,0),MAX($A104-AH$4,0))*AH$5,IF(AH$6="Put",MIN($A104-AH$4,0),MIN(AH$4-$A104,0))*AH$5)</f>
        <v>-0.038</v>
      </c>
      <c r="AI104" s="42" t="n">
        <f aca="false">IF(AI$7="Long",IF(AI$6="Put",MAX(AI$4-$A104,0),MAX($A104-AI$4,0))*AI$5,IF(AI$6="Put",MIN($A104-AI$4,0),MIN(AI$4-$A104,0))*AI$5)</f>
        <v>-0.028</v>
      </c>
      <c r="AJ104" s="42" t="n">
        <f aca="false">IF(AJ$7="Long",IF(AJ$6="Put",MAX(AJ$4-$A104,0),MAX($A104-AJ$4,0))*AJ$5,IF(AJ$6="Put",MIN($A104-AJ$4,0),MIN(AJ$4-$A104,0))*AJ$5)</f>
        <v>-0.018</v>
      </c>
      <c r="AK104" s="42" t="n">
        <f aca="false">IF(AK$7="Long",IF(AK$6="Put",MAX(AK$4-$A104,0),MAX($A104-AK$4,0))*AK$5,IF(AK$6="Put",MIN($A104-AK$4,0),MIN(AK$4-$A104,0))*AK$5)</f>
        <v>-0.00800000000000001</v>
      </c>
    </row>
    <row r="105" customFormat="false" ht="12.75" hidden="false" customHeight="false" outlineLevel="0" collapsed="false">
      <c r="A105" s="43" t="n">
        <v>6.45</v>
      </c>
      <c r="B105" s="44" t="n">
        <f aca="false">-A105*0.1</f>
        <v>-0.645</v>
      </c>
      <c r="C105" s="38" t="n">
        <f aca="false">+A105+B105</f>
        <v>5.805</v>
      </c>
      <c r="D105" s="39"/>
      <c r="E105" s="40" t="n">
        <f aca="false">+E104</f>
        <v>5</v>
      </c>
      <c r="F105" s="38" t="n">
        <f aca="false">+B105+E105</f>
        <v>4.355</v>
      </c>
      <c r="G105" s="38"/>
      <c r="H105" s="38" t="n">
        <f aca="false">+F105-C105</f>
        <v>-1.45</v>
      </c>
      <c r="J105" s="45" t="n">
        <f aca="false">SUM(M105:X105,Z105:AK105)</f>
        <v>-0.645</v>
      </c>
      <c r="M105" s="42" t="n">
        <f aca="false">IF(M$7="Long",IF(M$6="Call",IF($A105&gt;M$4,1,0),IF(M$4&gt;$A105,1,0))*M$5,IF(M$6="Call",IF(M$4&lt;=$A105,-1,0),IF($A105&lt;=M$4,-1,0))*M$5)</f>
        <v>0</v>
      </c>
      <c r="N105" s="42" t="n">
        <f aca="false">IF(N$7="Long",IF(N$6="Call",IF($A105&gt;N$4,1,0),IF(N$4&gt;$A105,1,0))*N$5,IF(N$6="Call",IF(N$4&lt;=$A105,-1,0),IF($A105&lt;=N$4,-1,0))*N$5)</f>
        <v>0</v>
      </c>
      <c r="O105" s="42" t="n">
        <f aca="false">IF(O$7="Long",IF(O$6="Call",IF($A105&gt;O$4,1,0),IF(O$4&gt;$A105,1,0))*O$5,IF(O$6="Call",IF(O$4&lt;=$A105,-1,0),IF($A105&lt;=O$4,-1,0))*O$5)</f>
        <v>0</v>
      </c>
      <c r="P105" s="42" t="n">
        <f aca="false">IF(P$7="Long",IF(P$6="Call",IF($A105&gt;P$4,1,0),IF(P$4&gt;$A105,1,0))*P$5,IF(P$6="Call",IF(P$4&lt;=$A105,-1,0),IF($A105&lt;=P$4,-1,0))*P$5)</f>
        <v>0</v>
      </c>
      <c r="Q105" s="42" t="n">
        <f aca="false">IF(Q$7="Long",IF(Q$6="Call",IF($A105&gt;Q$4,1,0),IF(Q$4&gt;$A105,1,0))*Q$5,IF(Q$6="Call",IF(Q$4&lt;=$A105,-1,0),IF($A105&lt;=Q$4,-1,0))*Q$5)</f>
        <v>0</v>
      </c>
      <c r="R105" s="42" t="n">
        <f aca="false">IF(R$7="Long",IF(R$6="Call",IF($A105&gt;R$4,1,0),IF(R$4&gt;$A105,1,0))*R$5,IF(R$6="Call",IF(R$4&lt;=$A105,-1,0),IF($A105&lt;=R$4,-1,0))*R$5)</f>
        <v>0</v>
      </c>
      <c r="S105" s="42" t="n">
        <f aca="false">IF(S$7="Long",IF(S$6="Call",IF($A105&gt;S$4,1,0),IF(S$4&gt;$A105,1,0))*S$5,IF(S$6="Call",IF(S$4&lt;=$A105,-1,0),IF($A105&lt;=S$4,-1,0))*S$5)</f>
        <v>0</v>
      </c>
      <c r="T105" s="42" t="n">
        <f aca="false">IF(T$7="Long",IF(T$6="Call",IF($A105&gt;T$4,1,0),IF(T$4&gt;$A105,1,0))*T$5,IF(T$6="Call",IF(T$4&lt;=$A105,-1,0),IF($A105&lt;=T$4,-1,0))*T$5)</f>
        <v>-0.08</v>
      </c>
      <c r="U105" s="42" t="n">
        <f aca="false">IF(U$7="Long",IF(U$6="Call",IF($A105&gt;U$4,1,0),IF(U$4&gt;$A105,1,0))*U$5,IF(U$6="Call",IF(U$4&lt;=$A105,-1,0),IF($A105&lt;=U$4,-1,0))*U$5)</f>
        <v>-0.09</v>
      </c>
      <c r="V105" s="42" t="n">
        <f aca="false">IF(V$7="Long",IF(V$6="Call",IF($A105&gt;V$4,1,0),IF(V$4&gt;$A105,1,0))*V$5,IF(V$6="Call",IF(V$4&lt;=$A105,-1,0),IF($A105&lt;=V$4,-1,0))*V$5)</f>
        <v>-0.1</v>
      </c>
      <c r="W105" s="42" t="n">
        <f aca="false">IF(W$7="Long",IF(W$6="Call",IF($A105&gt;W$4,1,0),IF(W$4&gt;$A105,1,0))*W$5,IF(W$6="Call",IF(W$4&lt;=$A105,-1,0),IF($A105&lt;=W$4,-1,0))*W$5)</f>
        <v>-0.11</v>
      </c>
      <c r="X105" s="42" t="n">
        <f aca="false">IF(X$7="Long",IF(X$6="Call",IF($A105&gt;X$4,1,0),IF(X$4&gt;$A105,1,0))*X$5,IF(X$6="Call",IF(X$4&lt;=$A105,-1,0),IF($A105&lt;=X$4,-1,0))*X$5)</f>
        <v>-0.12</v>
      </c>
      <c r="Z105" s="42" t="n">
        <f aca="false">IF(Z$7="Long",IF(Z$6="Put",MAX(Z$4-$A105,0),MAX($A105-Z$4,0))*Z$5,IF(Z$6="Put",MIN($A105-Z$4,0),MIN(Z$4-$A105,0))*Z$5)</f>
        <v>0</v>
      </c>
      <c r="AA105" s="42" t="n">
        <f aca="false">IF(AA$7="Long",IF(AA$6="Put",MAX(AA$4-$A105,0),MAX($A105-AA$4,0))*AA$5,IF(AA$6="Put",MIN($A105-AA$4,0),MIN(AA$4-$A105,0))*AA$5)</f>
        <v>0</v>
      </c>
      <c r="AB105" s="42" t="n">
        <f aca="false">IF(AB$7="Long",IF(AB$6="Put",MAX(AB$4-$A105,0),MAX($A105-AB$4,0))*AB$5,IF(AB$6="Put",MIN($A105-AB$4,0),MIN(AB$4-$A105,0))*AB$5)</f>
        <v>0</v>
      </c>
      <c r="AC105" s="42" t="n">
        <f aca="false">IF(AC$7="Long",IF(AC$6="Put",MAX(AC$4-$A105,0),MAX($A105-AC$4,0))*AC$5,IF(AC$6="Put",MIN($A105-AC$4,0),MIN(AC$4-$A105,0))*AC$5)</f>
        <v>0</v>
      </c>
      <c r="AD105" s="42" t="n">
        <f aca="false">IF(AD$7="Long",IF(AD$6="Put",MAX(AD$4-$A105,0),MAX($A105-AD$4,0))*AD$5,IF(AD$6="Put",MIN($A105-AD$4,0),MIN(AD$4-$A105,0))*AD$5)</f>
        <v>0</v>
      </c>
      <c r="AE105" s="42" t="n">
        <f aca="false">IF(AE$7="Long",IF(AE$6="Put",MAX(AE$4-$A105,0),MAX($A105-AE$4,0))*AE$5,IF(AE$6="Put",MIN($A105-AE$4,0),MIN(AE$4-$A105,0))*AE$5)</f>
        <v>0</v>
      </c>
      <c r="AF105" s="42" t="n">
        <f aca="false">IF(AF$7="Long",IF(AF$6="Put",MAX(AF$4-$A105,0),MAX($A105-AF$4,0))*AF$5,IF(AF$6="Put",MIN($A105-AF$4,0),MIN(AF$4-$A105,0))*AF$5)</f>
        <v>0</v>
      </c>
      <c r="AG105" s="42" t="n">
        <f aca="false">IF(AG$7="Long",IF(AG$6="Put",MAX(AG$4-$A105,0),MAX($A105-AG$4,0))*AG$5,IF(AG$6="Put",MIN($A105-AG$4,0),MIN(AG$4-$A105,0))*AG$5)</f>
        <v>-0.049</v>
      </c>
      <c r="AH105" s="42" t="n">
        <f aca="false">IF(AH$7="Long",IF(AH$6="Put",MAX(AH$4-$A105,0),MAX($A105-AH$4,0))*AH$5,IF(AH$6="Put",MIN($A105-AH$4,0),MIN(AH$4-$A105,0))*AH$5)</f>
        <v>-0.039</v>
      </c>
      <c r="AI105" s="42" t="n">
        <f aca="false">IF(AI$7="Long",IF(AI$6="Put",MAX(AI$4-$A105,0),MAX($A105-AI$4,0))*AI$5,IF(AI$6="Put",MIN($A105-AI$4,0),MIN(AI$4-$A105,0))*AI$5)</f>
        <v>-0.029</v>
      </c>
      <c r="AJ105" s="42" t="n">
        <f aca="false">IF(AJ$7="Long",IF(AJ$6="Put",MAX(AJ$4-$A105,0),MAX($A105-AJ$4,0))*AJ$5,IF(AJ$6="Put",MIN($A105-AJ$4,0),MIN(AJ$4-$A105,0))*AJ$5)</f>
        <v>-0.019</v>
      </c>
      <c r="AK105" s="42" t="n">
        <f aca="false">IF(AK$7="Long",IF(AK$6="Put",MAX(AK$4-$A105,0),MAX($A105-AK$4,0))*AK$5,IF(AK$6="Put",MIN($A105-AK$4,0),MIN(AK$4-$A105,0))*AK$5)</f>
        <v>-0.00900000000000001</v>
      </c>
    </row>
    <row r="106" customFormat="false" ht="12.75" hidden="false" customHeight="false" outlineLevel="0" collapsed="false">
      <c r="A106" s="43" t="n">
        <v>6.5</v>
      </c>
      <c r="B106" s="44" t="n">
        <f aca="false">-A106*0.1</f>
        <v>-0.65</v>
      </c>
      <c r="C106" s="38" t="n">
        <f aca="false">+A106+B106</f>
        <v>5.85</v>
      </c>
      <c r="D106" s="39"/>
      <c r="E106" s="40" t="n">
        <f aca="false">+E105</f>
        <v>5</v>
      </c>
      <c r="F106" s="38" t="n">
        <f aca="false">+B106+E106</f>
        <v>4.35</v>
      </c>
      <c r="G106" s="38"/>
      <c r="H106" s="38" t="n">
        <f aca="false">+F106-C106</f>
        <v>-1.5</v>
      </c>
      <c r="J106" s="45" t="n">
        <f aca="false">SUM(M106:X106,Z106:AK106)</f>
        <v>-0.65</v>
      </c>
      <c r="M106" s="42" t="n">
        <f aca="false">IF(M$7="Long",IF(M$6="Call",IF($A106&gt;M$4,1,0),IF(M$4&gt;$A106,1,0))*M$5,IF(M$6="Call",IF(M$4&lt;=$A106,-1,0),IF($A106&lt;=M$4,-1,0))*M$5)</f>
        <v>0</v>
      </c>
      <c r="N106" s="42" t="n">
        <f aca="false">IF(N$7="Long",IF(N$6="Call",IF($A106&gt;N$4,1,0),IF(N$4&gt;$A106,1,0))*N$5,IF(N$6="Call",IF(N$4&lt;=$A106,-1,0),IF($A106&lt;=N$4,-1,0))*N$5)</f>
        <v>0</v>
      </c>
      <c r="O106" s="42" t="n">
        <f aca="false">IF(O$7="Long",IF(O$6="Call",IF($A106&gt;O$4,1,0),IF(O$4&gt;$A106,1,0))*O$5,IF(O$6="Call",IF(O$4&lt;=$A106,-1,0),IF($A106&lt;=O$4,-1,0))*O$5)</f>
        <v>0</v>
      </c>
      <c r="P106" s="42" t="n">
        <f aca="false">IF(P$7="Long",IF(P$6="Call",IF($A106&gt;P$4,1,0),IF(P$4&gt;$A106,1,0))*P$5,IF(P$6="Call",IF(P$4&lt;=$A106,-1,0),IF($A106&lt;=P$4,-1,0))*P$5)</f>
        <v>0</v>
      </c>
      <c r="Q106" s="42" t="n">
        <f aca="false">IF(Q$7="Long",IF(Q$6="Call",IF($A106&gt;Q$4,1,0),IF(Q$4&gt;$A106,1,0))*Q$5,IF(Q$6="Call",IF(Q$4&lt;=$A106,-1,0),IF($A106&lt;=Q$4,-1,0))*Q$5)</f>
        <v>0</v>
      </c>
      <c r="R106" s="42" t="n">
        <f aca="false">IF(R$7="Long",IF(R$6="Call",IF($A106&gt;R$4,1,0),IF(R$4&gt;$A106,1,0))*R$5,IF(R$6="Call",IF(R$4&lt;=$A106,-1,0),IF($A106&lt;=R$4,-1,0))*R$5)</f>
        <v>0</v>
      </c>
      <c r="S106" s="42" t="n">
        <f aca="false">IF(S$7="Long",IF(S$6="Call",IF($A106&gt;S$4,1,0),IF(S$4&gt;$A106,1,0))*S$5,IF(S$6="Call",IF(S$4&lt;=$A106,-1,0),IF($A106&lt;=S$4,-1,0))*S$5)</f>
        <v>0</v>
      </c>
      <c r="T106" s="42" t="n">
        <f aca="false">IF(T$7="Long",IF(T$6="Call",IF($A106&gt;T$4,1,0),IF(T$4&gt;$A106,1,0))*T$5,IF(T$6="Call",IF(T$4&lt;=$A106,-1,0),IF($A106&lt;=T$4,-1,0))*T$5)</f>
        <v>-0.08</v>
      </c>
      <c r="U106" s="42" t="n">
        <f aca="false">IF(U$7="Long",IF(U$6="Call",IF($A106&gt;U$4,1,0),IF(U$4&gt;$A106,1,0))*U$5,IF(U$6="Call",IF(U$4&lt;=$A106,-1,0),IF($A106&lt;=U$4,-1,0))*U$5)</f>
        <v>-0.09</v>
      </c>
      <c r="V106" s="42" t="n">
        <f aca="false">IF(V$7="Long",IF(V$6="Call",IF($A106&gt;V$4,1,0),IF(V$4&gt;$A106,1,0))*V$5,IF(V$6="Call",IF(V$4&lt;=$A106,-1,0),IF($A106&lt;=V$4,-1,0))*V$5)</f>
        <v>-0.1</v>
      </c>
      <c r="W106" s="42" t="n">
        <f aca="false">IF(W$7="Long",IF(W$6="Call",IF($A106&gt;W$4,1,0),IF(W$4&gt;$A106,1,0))*W$5,IF(W$6="Call",IF(W$4&lt;=$A106,-1,0),IF($A106&lt;=W$4,-1,0))*W$5)</f>
        <v>-0.11</v>
      </c>
      <c r="X106" s="42" t="n">
        <f aca="false">IF(X$7="Long",IF(X$6="Call",IF($A106&gt;X$4,1,0),IF(X$4&gt;$A106,1,0))*X$5,IF(X$6="Call",IF(X$4&lt;=$A106,-1,0),IF($A106&lt;=X$4,-1,0))*X$5)</f>
        <v>-0.12</v>
      </c>
      <c r="Z106" s="42" t="n">
        <f aca="false">IF(Z$7="Long",IF(Z$6="Put",MAX(Z$4-$A106,0),MAX($A106-Z$4,0))*Z$5,IF(Z$6="Put",MIN($A106-Z$4,0),MIN(Z$4-$A106,0))*Z$5)</f>
        <v>0</v>
      </c>
      <c r="AA106" s="42" t="n">
        <f aca="false">IF(AA$7="Long",IF(AA$6="Put",MAX(AA$4-$A106,0),MAX($A106-AA$4,0))*AA$5,IF(AA$6="Put",MIN($A106-AA$4,0),MIN(AA$4-$A106,0))*AA$5)</f>
        <v>0</v>
      </c>
      <c r="AB106" s="42" t="n">
        <f aca="false">IF(AB$7="Long",IF(AB$6="Put",MAX(AB$4-$A106,0),MAX($A106-AB$4,0))*AB$5,IF(AB$6="Put",MIN($A106-AB$4,0),MIN(AB$4-$A106,0))*AB$5)</f>
        <v>0</v>
      </c>
      <c r="AC106" s="42" t="n">
        <f aca="false">IF(AC$7="Long",IF(AC$6="Put",MAX(AC$4-$A106,0),MAX($A106-AC$4,0))*AC$5,IF(AC$6="Put",MIN($A106-AC$4,0),MIN(AC$4-$A106,0))*AC$5)</f>
        <v>0</v>
      </c>
      <c r="AD106" s="42" t="n">
        <f aca="false">IF(AD$7="Long",IF(AD$6="Put",MAX(AD$4-$A106,0),MAX($A106-AD$4,0))*AD$5,IF(AD$6="Put",MIN($A106-AD$4,0),MIN(AD$4-$A106,0))*AD$5)</f>
        <v>0</v>
      </c>
      <c r="AE106" s="42" t="n">
        <f aca="false">IF(AE$7="Long",IF(AE$6="Put",MAX(AE$4-$A106,0),MAX($A106-AE$4,0))*AE$5,IF(AE$6="Put",MIN($A106-AE$4,0),MIN(AE$4-$A106,0))*AE$5)</f>
        <v>0</v>
      </c>
      <c r="AF106" s="42" t="n">
        <f aca="false">IF(AF$7="Long",IF(AF$6="Put",MAX(AF$4-$A106,0),MAX($A106-AF$4,0))*AF$5,IF(AF$6="Put",MIN($A106-AF$4,0),MIN(AF$4-$A106,0))*AF$5)</f>
        <v>0</v>
      </c>
      <c r="AG106" s="42" t="n">
        <f aca="false">IF(AG$7="Long",IF(AG$6="Put",MAX(AG$4-$A106,0),MAX($A106-AG$4,0))*AG$5,IF(AG$6="Put",MIN($A106-AG$4,0),MIN(AG$4-$A106,0))*AG$5)</f>
        <v>-0.05</v>
      </c>
      <c r="AH106" s="42" t="n">
        <f aca="false">IF(AH$7="Long",IF(AH$6="Put",MAX(AH$4-$A106,0),MAX($A106-AH$4,0))*AH$5,IF(AH$6="Put",MIN($A106-AH$4,0),MIN(AH$4-$A106,0))*AH$5)</f>
        <v>-0.04</v>
      </c>
      <c r="AI106" s="42" t="n">
        <f aca="false">IF(AI$7="Long",IF(AI$6="Put",MAX(AI$4-$A106,0),MAX($A106-AI$4,0))*AI$5,IF(AI$6="Put",MIN($A106-AI$4,0),MIN(AI$4-$A106,0))*AI$5)</f>
        <v>-0.03</v>
      </c>
      <c r="AJ106" s="42" t="n">
        <f aca="false">IF(AJ$7="Long",IF(AJ$6="Put",MAX(AJ$4-$A106,0),MAX($A106-AJ$4,0))*AJ$5,IF(AJ$6="Put",MIN($A106-AJ$4,0),MIN(AJ$4-$A106,0))*AJ$5)</f>
        <v>-0.02</v>
      </c>
      <c r="AK106" s="42" t="n">
        <f aca="false">IF(AK$7="Long",IF(AK$6="Put",MAX(AK$4-$A106,0),MAX($A106-AK$4,0))*AK$5,IF(AK$6="Put",MIN($A106-AK$4,0),MIN(AK$4-$A106,0))*AK$5)</f>
        <v>-0.01</v>
      </c>
    </row>
    <row r="107" customFormat="false" ht="12.75" hidden="false" customHeight="false" outlineLevel="0" collapsed="false">
      <c r="A107" s="43" t="n">
        <v>6.55</v>
      </c>
      <c r="B107" s="44" t="n">
        <f aca="false">-A107*0.1</f>
        <v>-0.655</v>
      </c>
      <c r="C107" s="38" t="n">
        <f aca="false">+A107+B107</f>
        <v>5.895</v>
      </c>
      <c r="D107" s="39"/>
      <c r="E107" s="40" t="n">
        <f aca="false">+E106</f>
        <v>5</v>
      </c>
      <c r="F107" s="38" t="n">
        <f aca="false">+B107+E107</f>
        <v>4.345</v>
      </c>
      <c r="G107" s="38"/>
      <c r="H107" s="38" t="n">
        <f aca="false">+F107-C107</f>
        <v>-1.55</v>
      </c>
      <c r="J107" s="45" t="n">
        <f aca="false">SUM(M107:X107,Z107:AK107)</f>
        <v>-0.655</v>
      </c>
      <c r="M107" s="42" t="n">
        <f aca="false">IF(M$7="Long",IF(M$6="Call",IF($A107&gt;M$4,1,0),IF(M$4&gt;$A107,1,0))*M$5,IF(M$6="Call",IF(M$4&lt;=$A107,-1,0),IF($A107&lt;=M$4,-1,0))*M$5)</f>
        <v>0</v>
      </c>
      <c r="N107" s="42" t="n">
        <f aca="false">IF(N$7="Long",IF(N$6="Call",IF($A107&gt;N$4,1,0),IF(N$4&gt;$A107,1,0))*N$5,IF(N$6="Call",IF(N$4&lt;=$A107,-1,0),IF($A107&lt;=N$4,-1,0))*N$5)</f>
        <v>0</v>
      </c>
      <c r="O107" s="42" t="n">
        <f aca="false">IF(O$7="Long",IF(O$6="Call",IF($A107&gt;O$4,1,0),IF(O$4&gt;$A107,1,0))*O$5,IF(O$6="Call",IF(O$4&lt;=$A107,-1,0),IF($A107&lt;=O$4,-1,0))*O$5)</f>
        <v>0</v>
      </c>
      <c r="P107" s="42" t="n">
        <f aca="false">IF(P$7="Long",IF(P$6="Call",IF($A107&gt;P$4,1,0),IF(P$4&gt;$A107,1,0))*P$5,IF(P$6="Call",IF(P$4&lt;=$A107,-1,0),IF($A107&lt;=P$4,-1,0))*P$5)</f>
        <v>0</v>
      </c>
      <c r="Q107" s="42" t="n">
        <f aca="false">IF(Q$7="Long",IF(Q$6="Call",IF($A107&gt;Q$4,1,0),IF(Q$4&gt;$A107,1,0))*Q$5,IF(Q$6="Call",IF(Q$4&lt;=$A107,-1,0),IF($A107&lt;=Q$4,-1,0))*Q$5)</f>
        <v>0</v>
      </c>
      <c r="R107" s="42" t="n">
        <f aca="false">IF(R$7="Long",IF(R$6="Call",IF($A107&gt;R$4,1,0),IF(R$4&gt;$A107,1,0))*R$5,IF(R$6="Call",IF(R$4&lt;=$A107,-1,0),IF($A107&lt;=R$4,-1,0))*R$5)</f>
        <v>0</v>
      </c>
      <c r="S107" s="42" t="n">
        <f aca="false">IF(S$7="Long",IF(S$6="Call",IF($A107&gt;S$4,1,0),IF(S$4&gt;$A107,1,0))*S$5,IF(S$6="Call",IF(S$4&lt;=$A107,-1,0),IF($A107&lt;=S$4,-1,0))*S$5)</f>
        <v>0</v>
      </c>
      <c r="T107" s="42" t="n">
        <f aca="false">IF(T$7="Long",IF(T$6="Call",IF($A107&gt;T$4,1,0),IF(T$4&gt;$A107,1,0))*T$5,IF(T$6="Call",IF(T$4&lt;=$A107,-1,0),IF($A107&lt;=T$4,-1,0))*T$5)</f>
        <v>-0.08</v>
      </c>
      <c r="U107" s="42" t="n">
        <f aca="false">IF(U$7="Long",IF(U$6="Call",IF($A107&gt;U$4,1,0),IF(U$4&gt;$A107,1,0))*U$5,IF(U$6="Call",IF(U$4&lt;=$A107,-1,0),IF($A107&lt;=U$4,-1,0))*U$5)</f>
        <v>-0.09</v>
      </c>
      <c r="V107" s="42" t="n">
        <f aca="false">IF(V$7="Long",IF(V$6="Call",IF($A107&gt;V$4,1,0),IF(V$4&gt;$A107,1,0))*V$5,IF(V$6="Call",IF(V$4&lt;=$A107,-1,0),IF($A107&lt;=V$4,-1,0))*V$5)</f>
        <v>-0.1</v>
      </c>
      <c r="W107" s="42" t="n">
        <f aca="false">IF(W$7="Long",IF(W$6="Call",IF($A107&gt;W$4,1,0),IF(W$4&gt;$A107,1,0))*W$5,IF(W$6="Call",IF(W$4&lt;=$A107,-1,0),IF($A107&lt;=W$4,-1,0))*W$5)</f>
        <v>-0.11</v>
      </c>
      <c r="X107" s="42" t="n">
        <f aca="false">IF(X$7="Long",IF(X$6="Call",IF($A107&gt;X$4,1,0),IF(X$4&gt;$A107,1,0))*X$5,IF(X$6="Call",IF(X$4&lt;=$A107,-1,0),IF($A107&lt;=X$4,-1,0))*X$5)</f>
        <v>-0.12</v>
      </c>
      <c r="Z107" s="42" t="n">
        <f aca="false">IF(Z$7="Long",IF(Z$6="Put",MAX(Z$4-$A107,0),MAX($A107-Z$4,0))*Z$5,IF(Z$6="Put",MIN($A107-Z$4,0),MIN(Z$4-$A107,0))*Z$5)</f>
        <v>0</v>
      </c>
      <c r="AA107" s="42" t="n">
        <f aca="false">IF(AA$7="Long",IF(AA$6="Put",MAX(AA$4-$A107,0),MAX($A107-AA$4,0))*AA$5,IF(AA$6="Put",MIN($A107-AA$4,0),MIN(AA$4-$A107,0))*AA$5)</f>
        <v>0</v>
      </c>
      <c r="AB107" s="42" t="n">
        <f aca="false">IF(AB$7="Long",IF(AB$6="Put",MAX(AB$4-$A107,0),MAX($A107-AB$4,0))*AB$5,IF(AB$6="Put",MIN($A107-AB$4,0),MIN(AB$4-$A107,0))*AB$5)</f>
        <v>0</v>
      </c>
      <c r="AC107" s="42" t="n">
        <f aca="false">IF(AC$7="Long",IF(AC$6="Put",MAX(AC$4-$A107,0),MAX($A107-AC$4,0))*AC$5,IF(AC$6="Put",MIN($A107-AC$4,0),MIN(AC$4-$A107,0))*AC$5)</f>
        <v>0</v>
      </c>
      <c r="AD107" s="42" t="n">
        <f aca="false">IF(AD$7="Long",IF(AD$6="Put",MAX(AD$4-$A107,0),MAX($A107-AD$4,0))*AD$5,IF(AD$6="Put",MIN($A107-AD$4,0),MIN(AD$4-$A107,0))*AD$5)</f>
        <v>0</v>
      </c>
      <c r="AE107" s="42" t="n">
        <f aca="false">IF(AE$7="Long",IF(AE$6="Put",MAX(AE$4-$A107,0),MAX($A107-AE$4,0))*AE$5,IF(AE$6="Put",MIN($A107-AE$4,0),MIN(AE$4-$A107,0))*AE$5)</f>
        <v>0</v>
      </c>
      <c r="AF107" s="42" t="n">
        <f aca="false">IF(AF$7="Long",IF(AF$6="Put",MAX(AF$4-$A107,0),MAX($A107-AF$4,0))*AF$5,IF(AF$6="Put",MIN($A107-AF$4,0),MIN(AF$4-$A107,0))*AF$5)</f>
        <v>0</v>
      </c>
      <c r="AG107" s="42" t="n">
        <f aca="false">IF(AG$7="Long",IF(AG$6="Put",MAX(AG$4-$A107,0),MAX($A107-AG$4,0))*AG$5,IF(AG$6="Put",MIN($A107-AG$4,0),MIN(AG$4-$A107,0))*AG$5)</f>
        <v>-0.051</v>
      </c>
      <c r="AH107" s="42" t="n">
        <f aca="false">IF(AH$7="Long",IF(AH$6="Put",MAX(AH$4-$A107,0),MAX($A107-AH$4,0))*AH$5,IF(AH$6="Put",MIN($A107-AH$4,0),MIN(AH$4-$A107,0))*AH$5)</f>
        <v>-0.041</v>
      </c>
      <c r="AI107" s="42" t="n">
        <f aca="false">IF(AI$7="Long",IF(AI$6="Put",MAX(AI$4-$A107,0),MAX($A107-AI$4,0))*AI$5,IF(AI$6="Put",MIN($A107-AI$4,0),MIN(AI$4-$A107,0))*AI$5)</f>
        <v>-0.031</v>
      </c>
      <c r="AJ107" s="42" t="n">
        <f aca="false">IF(AJ$7="Long",IF(AJ$6="Put",MAX(AJ$4-$A107,0),MAX($A107-AJ$4,0))*AJ$5,IF(AJ$6="Put",MIN($A107-AJ$4,0),MIN(AJ$4-$A107,0))*AJ$5)</f>
        <v>-0.021</v>
      </c>
      <c r="AK107" s="42" t="n">
        <f aca="false">IF(AK$7="Long",IF(AK$6="Put",MAX(AK$4-$A107,0),MAX($A107-AK$4,0))*AK$5,IF(AK$6="Put",MIN($A107-AK$4,0),MIN(AK$4-$A107,0))*AK$5)</f>
        <v>-0.011</v>
      </c>
    </row>
    <row r="108" customFormat="false" ht="12.75" hidden="false" customHeight="false" outlineLevel="0" collapsed="false">
      <c r="A108" s="43" t="n">
        <v>6.6</v>
      </c>
      <c r="B108" s="44" t="n">
        <f aca="false">-A108*0.1</f>
        <v>-0.66</v>
      </c>
      <c r="C108" s="38" t="n">
        <f aca="false">+A108+B108</f>
        <v>5.94</v>
      </c>
      <c r="D108" s="39"/>
      <c r="E108" s="40" t="n">
        <f aca="false">+E107</f>
        <v>5</v>
      </c>
      <c r="F108" s="38" t="n">
        <f aca="false">+B108+E108</f>
        <v>4.34</v>
      </c>
      <c r="G108" s="38"/>
      <c r="H108" s="38" t="n">
        <f aca="false">+F108-C108</f>
        <v>-1.6</v>
      </c>
      <c r="J108" s="45" t="n">
        <f aca="false">SUM(M108:X108,Z108:AK108)</f>
        <v>-0.66</v>
      </c>
      <c r="M108" s="42" t="n">
        <f aca="false">IF(M$7="Long",IF(M$6="Call",IF($A108&gt;M$4,1,0),IF(M$4&gt;$A108,1,0))*M$5,IF(M$6="Call",IF(M$4&lt;=$A108,-1,0),IF($A108&lt;=M$4,-1,0))*M$5)</f>
        <v>0</v>
      </c>
      <c r="N108" s="42" t="n">
        <f aca="false">IF(N$7="Long",IF(N$6="Call",IF($A108&gt;N$4,1,0),IF(N$4&gt;$A108,1,0))*N$5,IF(N$6="Call",IF(N$4&lt;=$A108,-1,0),IF($A108&lt;=N$4,-1,0))*N$5)</f>
        <v>0</v>
      </c>
      <c r="O108" s="42" t="n">
        <f aca="false">IF(O$7="Long",IF(O$6="Call",IF($A108&gt;O$4,1,0),IF(O$4&gt;$A108,1,0))*O$5,IF(O$6="Call",IF(O$4&lt;=$A108,-1,0),IF($A108&lt;=O$4,-1,0))*O$5)</f>
        <v>0</v>
      </c>
      <c r="P108" s="42" t="n">
        <f aca="false">IF(P$7="Long",IF(P$6="Call",IF($A108&gt;P$4,1,0),IF(P$4&gt;$A108,1,0))*P$5,IF(P$6="Call",IF(P$4&lt;=$A108,-1,0),IF($A108&lt;=P$4,-1,0))*P$5)</f>
        <v>0</v>
      </c>
      <c r="Q108" s="42" t="n">
        <f aca="false">IF(Q$7="Long",IF(Q$6="Call",IF($A108&gt;Q$4,1,0),IF(Q$4&gt;$A108,1,0))*Q$5,IF(Q$6="Call",IF(Q$4&lt;=$A108,-1,0),IF($A108&lt;=Q$4,-1,0))*Q$5)</f>
        <v>0</v>
      </c>
      <c r="R108" s="42" t="n">
        <f aca="false">IF(R$7="Long",IF(R$6="Call",IF($A108&gt;R$4,1,0),IF(R$4&gt;$A108,1,0))*R$5,IF(R$6="Call",IF(R$4&lt;=$A108,-1,0),IF($A108&lt;=R$4,-1,0))*R$5)</f>
        <v>0</v>
      </c>
      <c r="S108" s="42" t="n">
        <f aca="false">IF(S$7="Long",IF(S$6="Call",IF($A108&gt;S$4,1,0),IF(S$4&gt;$A108,1,0))*S$5,IF(S$6="Call",IF(S$4&lt;=$A108,-1,0),IF($A108&lt;=S$4,-1,0))*S$5)</f>
        <v>0</v>
      </c>
      <c r="T108" s="42" t="n">
        <f aca="false">IF(T$7="Long",IF(T$6="Call",IF($A108&gt;T$4,1,0),IF(T$4&gt;$A108,1,0))*T$5,IF(T$6="Call",IF(T$4&lt;=$A108,-1,0),IF($A108&lt;=T$4,-1,0))*T$5)</f>
        <v>-0.08</v>
      </c>
      <c r="U108" s="42" t="n">
        <f aca="false">IF(U$7="Long",IF(U$6="Call",IF($A108&gt;U$4,1,0),IF(U$4&gt;$A108,1,0))*U$5,IF(U$6="Call",IF(U$4&lt;=$A108,-1,0),IF($A108&lt;=U$4,-1,0))*U$5)</f>
        <v>-0.09</v>
      </c>
      <c r="V108" s="42" t="n">
        <f aca="false">IF(V$7="Long",IF(V$6="Call",IF($A108&gt;V$4,1,0),IF(V$4&gt;$A108,1,0))*V$5,IF(V$6="Call",IF(V$4&lt;=$A108,-1,0),IF($A108&lt;=V$4,-1,0))*V$5)</f>
        <v>-0.1</v>
      </c>
      <c r="W108" s="42" t="n">
        <f aca="false">IF(W$7="Long",IF(W$6="Call",IF($A108&gt;W$4,1,0),IF(W$4&gt;$A108,1,0))*W$5,IF(W$6="Call",IF(W$4&lt;=$A108,-1,0),IF($A108&lt;=W$4,-1,0))*W$5)</f>
        <v>-0.11</v>
      </c>
      <c r="X108" s="42" t="n">
        <f aca="false">IF(X$7="Long",IF(X$6="Call",IF($A108&gt;X$4,1,0),IF(X$4&gt;$A108,1,0))*X$5,IF(X$6="Call",IF(X$4&lt;=$A108,-1,0),IF($A108&lt;=X$4,-1,0))*X$5)</f>
        <v>-0.12</v>
      </c>
      <c r="Z108" s="42" t="n">
        <f aca="false">IF(Z$7="Long",IF(Z$6="Put",MAX(Z$4-$A108,0),MAX($A108-Z$4,0))*Z$5,IF(Z$6="Put",MIN($A108-Z$4,0),MIN(Z$4-$A108,0))*Z$5)</f>
        <v>0</v>
      </c>
      <c r="AA108" s="42" t="n">
        <f aca="false">IF(AA$7="Long",IF(AA$6="Put",MAX(AA$4-$A108,0),MAX($A108-AA$4,0))*AA$5,IF(AA$6="Put",MIN($A108-AA$4,0),MIN(AA$4-$A108,0))*AA$5)</f>
        <v>0</v>
      </c>
      <c r="AB108" s="42" t="n">
        <f aca="false">IF(AB$7="Long",IF(AB$6="Put",MAX(AB$4-$A108,0),MAX($A108-AB$4,0))*AB$5,IF(AB$6="Put",MIN($A108-AB$4,0),MIN(AB$4-$A108,0))*AB$5)</f>
        <v>0</v>
      </c>
      <c r="AC108" s="42" t="n">
        <f aca="false">IF(AC$7="Long",IF(AC$6="Put",MAX(AC$4-$A108,0),MAX($A108-AC$4,0))*AC$5,IF(AC$6="Put",MIN($A108-AC$4,0),MIN(AC$4-$A108,0))*AC$5)</f>
        <v>0</v>
      </c>
      <c r="AD108" s="42" t="n">
        <f aca="false">IF(AD$7="Long",IF(AD$6="Put",MAX(AD$4-$A108,0),MAX($A108-AD$4,0))*AD$5,IF(AD$6="Put",MIN($A108-AD$4,0),MIN(AD$4-$A108,0))*AD$5)</f>
        <v>0</v>
      </c>
      <c r="AE108" s="42" t="n">
        <f aca="false">IF(AE$7="Long",IF(AE$6="Put",MAX(AE$4-$A108,0),MAX($A108-AE$4,0))*AE$5,IF(AE$6="Put",MIN($A108-AE$4,0),MIN(AE$4-$A108,0))*AE$5)</f>
        <v>0</v>
      </c>
      <c r="AF108" s="42" t="n">
        <f aca="false">IF(AF$7="Long",IF(AF$6="Put",MAX(AF$4-$A108,0),MAX($A108-AF$4,0))*AF$5,IF(AF$6="Put",MIN($A108-AF$4,0),MIN(AF$4-$A108,0))*AF$5)</f>
        <v>0</v>
      </c>
      <c r="AG108" s="42" t="n">
        <f aca="false">IF(AG$7="Long",IF(AG$6="Put",MAX(AG$4-$A108,0),MAX($A108-AG$4,0))*AG$5,IF(AG$6="Put",MIN($A108-AG$4,0),MIN(AG$4-$A108,0))*AG$5)</f>
        <v>-0.052</v>
      </c>
      <c r="AH108" s="42" t="n">
        <f aca="false">IF(AH$7="Long",IF(AH$6="Put",MAX(AH$4-$A108,0),MAX($A108-AH$4,0))*AH$5,IF(AH$6="Put",MIN($A108-AH$4,0),MIN(AH$4-$A108,0))*AH$5)</f>
        <v>-0.042</v>
      </c>
      <c r="AI108" s="42" t="n">
        <f aca="false">IF(AI$7="Long",IF(AI$6="Put",MAX(AI$4-$A108,0),MAX($A108-AI$4,0))*AI$5,IF(AI$6="Put",MIN($A108-AI$4,0),MIN(AI$4-$A108,0))*AI$5)</f>
        <v>-0.032</v>
      </c>
      <c r="AJ108" s="42" t="n">
        <f aca="false">IF(AJ$7="Long",IF(AJ$6="Put",MAX(AJ$4-$A108,0),MAX($A108-AJ$4,0))*AJ$5,IF(AJ$6="Put",MIN($A108-AJ$4,0),MIN(AJ$4-$A108,0))*AJ$5)</f>
        <v>-0.022</v>
      </c>
      <c r="AK108" s="42" t="n">
        <f aca="false">IF(AK$7="Long",IF(AK$6="Put",MAX(AK$4-$A108,0),MAX($A108-AK$4,0))*AK$5,IF(AK$6="Put",MIN($A108-AK$4,0),MIN(AK$4-$A108,0))*AK$5)</f>
        <v>-0.012</v>
      </c>
    </row>
    <row r="109" customFormat="false" ht="12.75" hidden="false" customHeight="false" outlineLevel="0" collapsed="false">
      <c r="A109" s="43" t="n">
        <v>6.65</v>
      </c>
      <c r="B109" s="44" t="n">
        <f aca="false">-A109*0.1</f>
        <v>-0.665</v>
      </c>
      <c r="C109" s="38" t="n">
        <f aca="false">+A109+B109</f>
        <v>5.985</v>
      </c>
      <c r="D109" s="39"/>
      <c r="E109" s="40" t="n">
        <f aca="false">+E108</f>
        <v>5</v>
      </c>
      <c r="F109" s="38" t="n">
        <f aca="false">+B109+E109</f>
        <v>4.335</v>
      </c>
      <c r="G109" s="38"/>
      <c r="H109" s="38" t="n">
        <f aca="false">+F109-C109</f>
        <v>-1.65</v>
      </c>
      <c r="J109" s="45" t="n">
        <f aca="false">SUM(M109:X109,Z109:AK109)</f>
        <v>-0.665</v>
      </c>
      <c r="M109" s="42" t="n">
        <f aca="false">IF(M$7="Long",IF(M$6="Call",IF($A109&gt;M$4,1,0),IF(M$4&gt;$A109,1,0))*M$5,IF(M$6="Call",IF(M$4&lt;=$A109,-1,0),IF($A109&lt;=M$4,-1,0))*M$5)</f>
        <v>0</v>
      </c>
      <c r="N109" s="42" t="n">
        <f aca="false">IF(N$7="Long",IF(N$6="Call",IF($A109&gt;N$4,1,0),IF(N$4&gt;$A109,1,0))*N$5,IF(N$6="Call",IF(N$4&lt;=$A109,-1,0),IF($A109&lt;=N$4,-1,0))*N$5)</f>
        <v>0</v>
      </c>
      <c r="O109" s="42" t="n">
        <f aca="false">IF(O$7="Long",IF(O$6="Call",IF($A109&gt;O$4,1,0),IF(O$4&gt;$A109,1,0))*O$5,IF(O$6="Call",IF(O$4&lt;=$A109,-1,0),IF($A109&lt;=O$4,-1,0))*O$5)</f>
        <v>0</v>
      </c>
      <c r="P109" s="42" t="n">
        <f aca="false">IF(P$7="Long",IF(P$6="Call",IF($A109&gt;P$4,1,0),IF(P$4&gt;$A109,1,0))*P$5,IF(P$6="Call",IF(P$4&lt;=$A109,-1,0),IF($A109&lt;=P$4,-1,0))*P$5)</f>
        <v>0</v>
      </c>
      <c r="Q109" s="42" t="n">
        <f aca="false">IF(Q$7="Long",IF(Q$6="Call",IF($A109&gt;Q$4,1,0),IF(Q$4&gt;$A109,1,0))*Q$5,IF(Q$6="Call",IF(Q$4&lt;=$A109,-1,0),IF($A109&lt;=Q$4,-1,0))*Q$5)</f>
        <v>0</v>
      </c>
      <c r="R109" s="42" t="n">
        <f aca="false">IF(R$7="Long",IF(R$6="Call",IF($A109&gt;R$4,1,0),IF(R$4&gt;$A109,1,0))*R$5,IF(R$6="Call",IF(R$4&lt;=$A109,-1,0),IF($A109&lt;=R$4,-1,0))*R$5)</f>
        <v>0</v>
      </c>
      <c r="S109" s="42" t="n">
        <f aca="false">IF(S$7="Long",IF(S$6="Call",IF($A109&gt;S$4,1,0),IF(S$4&gt;$A109,1,0))*S$5,IF(S$6="Call",IF(S$4&lt;=$A109,-1,0),IF($A109&lt;=S$4,-1,0))*S$5)</f>
        <v>0</v>
      </c>
      <c r="T109" s="42" t="n">
        <f aca="false">IF(T$7="Long",IF(T$6="Call",IF($A109&gt;T$4,1,0),IF(T$4&gt;$A109,1,0))*T$5,IF(T$6="Call",IF(T$4&lt;=$A109,-1,0),IF($A109&lt;=T$4,-1,0))*T$5)</f>
        <v>-0.08</v>
      </c>
      <c r="U109" s="42" t="n">
        <f aca="false">IF(U$7="Long",IF(U$6="Call",IF($A109&gt;U$4,1,0),IF(U$4&gt;$A109,1,0))*U$5,IF(U$6="Call",IF(U$4&lt;=$A109,-1,0),IF($A109&lt;=U$4,-1,0))*U$5)</f>
        <v>-0.09</v>
      </c>
      <c r="V109" s="42" t="n">
        <f aca="false">IF(V$7="Long",IF(V$6="Call",IF($A109&gt;V$4,1,0),IF(V$4&gt;$A109,1,0))*V$5,IF(V$6="Call",IF(V$4&lt;=$A109,-1,0),IF($A109&lt;=V$4,-1,0))*V$5)</f>
        <v>-0.1</v>
      </c>
      <c r="W109" s="42" t="n">
        <f aca="false">IF(W$7="Long",IF(W$6="Call",IF($A109&gt;W$4,1,0),IF(W$4&gt;$A109,1,0))*W$5,IF(W$6="Call",IF(W$4&lt;=$A109,-1,0),IF($A109&lt;=W$4,-1,0))*W$5)</f>
        <v>-0.11</v>
      </c>
      <c r="X109" s="42" t="n">
        <f aca="false">IF(X$7="Long",IF(X$6="Call",IF($A109&gt;X$4,1,0),IF(X$4&gt;$A109,1,0))*X$5,IF(X$6="Call",IF(X$4&lt;=$A109,-1,0),IF($A109&lt;=X$4,-1,0))*X$5)</f>
        <v>-0.12</v>
      </c>
      <c r="Z109" s="42" t="n">
        <f aca="false">IF(Z$7="Long",IF(Z$6="Put",MAX(Z$4-$A109,0),MAX($A109-Z$4,0))*Z$5,IF(Z$6="Put",MIN($A109-Z$4,0),MIN(Z$4-$A109,0))*Z$5)</f>
        <v>0</v>
      </c>
      <c r="AA109" s="42" t="n">
        <f aca="false">IF(AA$7="Long",IF(AA$6="Put",MAX(AA$4-$A109,0),MAX($A109-AA$4,0))*AA$5,IF(AA$6="Put",MIN($A109-AA$4,0),MIN(AA$4-$A109,0))*AA$5)</f>
        <v>0</v>
      </c>
      <c r="AB109" s="42" t="n">
        <f aca="false">IF(AB$7="Long",IF(AB$6="Put",MAX(AB$4-$A109,0),MAX($A109-AB$4,0))*AB$5,IF(AB$6="Put",MIN($A109-AB$4,0),MIN(AB$4-$A109,0))*AB$5)</f>
        <v>0</v>
      </c>
      <c r="AC109" s="42" t="n">
        <f aca="false">IF(AC$7="Long",IF(AC$6="Put",MAX(AC$4-$A109,0),MAX($A109-AC$4,0))*AC$5,IF(AC$6="Put",MIN($A109-AC$4,0),MIN(AC$4-$A109,0))*AC$5)</f>
        <v>0</v>
      </c>
      <c r="AD109" s="42" t="n">
        <f aca="false">IF(AD$7="Long",IF(AD$6="Put",MAX(AD$4-$A109,0),MAX($A109-AD$4,0))*AD$5,IF(AD$6="Put",MIN($A109-AD$4,0),MIN(AD$4-$A109,0))*AD$5)</f>
        <v>0</v>
      </c>
      <c r="AE109" s="42" t="n">
        <f aca="false">IF(AE$7="Long",IF(AE$6="Put",MAX(AE$4-$A109,0),MAX($A109-AE$4,0))*AE$5,IF(AE$6="Put",MIN($A109-AE$4,0),MIN(AE$4-$A109,0))*AE$5)</f>
        <v>0</v>
      </c>
      <c r="AF109" s="42" t="n">
        <f aca="false">IF(AF$7="Long",IF(AF$6="Put",MAX(AF$4-$A109,0),MAX($A109-AF$4,0))*AF$5,IF(AF$6="Put",MIN($A109-AF$4,0),MIN(AF$4-$A109,0))*AF$5)</f>
        <v>0</v>
      </c>
      <c r="AG109" s="42" t="n">
        <f aca="false">IF(AG$7="Long",IF(AG$6="Put",MAX(AG$4-$A109,0),MAX($A109-AG$4,0))*AG$5,IF(AG$6="Put",MIN($A109-AG$4,0),MIN(AG$4-$A109,0))*AG$5)</f>
        <v>-0.053</v>
      </c>
      <c r="AH109" s="42" t="n">
        <f aca="false">IF(AH$7="Long",IF(AH$6="Put",MAX(AH$4-$A109,0),MAX($A109-AH$4,0))*AH$5,IF(AH$6="Put",MIN($A109-AH$4,0),MIN(AH$4-$A109,0))*AH$5)</f>
        <v>-0.043</v>
      </c>
      <c r="AI109" s="42" t="n">
        <f aca="false">IF(AI$7="Long",IF(AI$6="Put",MAX(AI$4-$A109,0),MAX($A109-AI$4,0))*AI$5,IF(AI$6="Put",MIN($A109-AI$4,0),MIN(AI$4-$A109,0))*AI$5)</f>
        <v>-0.033</v>
      </c>
      <c r="AJ109" s="42" t="n">
        <f aca="false">IF(AJ$7="Long",IF(AJ$6="Put",MAX(AJ$4-$A109,0),MAX($A109-AJ$4,0))*AJ$5,IF(AJ$6="Put",MIN($A109-AJ$4,0),MIN(AJ$4-$A109,0))*AJ$5)</f>
        <v>-0.023</v>
      </c>
      <c r="AK109" s="42" t="n">
        <f aca="false">IF(AK$7="Long",IF(AK$6="Put",MAX(AK$4-$A109,0),MAX($A109-AK$4,0))*AK$5,IF(AK$6="Put",MIN($A109-AK$4,0),MIN(AK$4-$A109,0))*AK$5)</f>
        <v>-0.013</v>
      </c>
    </row>
    <row r="110" customFormat="false" ht="12.75" hidden="false" customHeight="false" outlineLevel="0" collapsed="false">
      <c r="A110" s="43" t="n">
        <v>6.7</v>
      </c>
      <c r="B110" s="44" t="n">
        <f aca="false">-A110*0.1</f>
        <v>-0.67</v>
      </c>
      <c r="C110" s="38" t="n">
        <f aca="false">+A110+B110</f>
        <v>6.03</v>
      </c>
      <c r="D110" s="39"/>
      <c r="E110" s="40" t="n">
        <f aca="false">+E109</f>
        <v>5</v>
      </c>
      <c r="F110" s="38" t="n">
        <f aca="false">+B110+E110</f>
        <v>4.33</v>
      </c>
      <c r="G110" s="38"/>
      <c r="H110" s="38" t="n">
        <f aca="false">+F110-C110</f>
        <v>-1.7</v>
      </c>
      <c r="J110" s="45" t="n">
        <f aca="false">SUM(M110:X110,Z110:AK110)</f>
        <v>-0.67</v>
      </c>
      <c r="M110" s="42" t="n">
        <f aca="false">IF(M$7="Long",IF(M$6="Call",IF($A110&gt;M$4,1,0),IF(M$4&gt;$A110,1,0))*M$5,IF(M$6="Call",IF(M$4&lt;=$A110,-1,0),IF($A110&lt;=M$4,-1,0))*M$5)</f>
        <v>0</v>
      </c>
      <c r="N110" s="42" t="n">
        <f aca="false">IF(N$7="Long",IF(N$6="Call",IF($A110&gt;N$4,1,0),IF(N$4&gt;$A110,1,0))*N$5,IF(N$6="Call",IF(N$4&lt;=$A110,-1,0),IF($A110&lt;=N$4,-1,0))*N$5)</f>
        <v>0</v>
      </c>
      <c r="O110" s="42" t="n">
        <f aca="false">IF(O$7="Long",IF(O$6="Call",IF($A110&gt;O$4,1,0),IF(O$4&gt;$A110,1,0))*O$5,IF(O$6="Call",IF(O$4&lt;=$A110,-1,0),IF($A110&lt;=O$4,-1,0))*O$5)</f>
        <v>0</v>
      </c>
      <c r="P110" s="42" t="n">
        <f aca="false">IF(P$7="Long",IF(P$6="Call",IF($A110&gt;P$4,1,0),IF(P$4&gt;$A110,1,0))*P$5,IF(P$6="Call",IF(P$4&lt;=$A110,-1,0),IF($A110&lt;=P$4,-1,0))*P$5)</f>
        <v>0</v>
      </c>
      <c r="Q110" s="42" t="n">
        <f aca="false">IF(Q$7="Long",IF(Q$6="Call",IF($A110&gt;Q$4,1,0),IF(Q$4&gt;$A110,1,0))*Q$5,IF(Q$6="Call",IF(Q$4&lt;=$A110,-1,0),IF($A110&lt;=Q$4,-1,0))*Q$5)</f>
        <v>0</v>
      </c>
      <c r="R110" s="42" t="n">
        <f aca="false">IF(R$7="Long",IF(R$6="Call",IF($A110&gt;R$4,1,0),IF(R$4&gt;$A110,1,0))*R$5,IF(R$6="Call",IF(R$4&lt;=$A110,-1,0),IF($A110&lt;=R$4,-1,0))*R$5)</f>
        <v>0</v>
      </c>
      <c r="S110" s="42" t="n">
        <f aca="false">IF(S$7="Long",IF(S$6="Call",IF($A110&gt;S$4,1,0),IF(S$4&gt;$A110,1,0))*S$5,IF(S$6="Call",IF(S$4&lt;=$A110,-1,0),IF($A110&lt;=S$4,-1,0))*S$5)</f>
        <v>0</v>
      </c>
      <c r="T110" s="42" t="n">
        <f aca="false">IF(T$7="Long",IF(T$6="Call",IF($A110&gt;T$4,1,0),IF(T$4&gt;$A110,1,0))*T$5,IF(T$6="Call",IF(T$4&lt;=$A110,-1,0),IF($A110&lt;=T$4,-1,0))*T$5)</f>
        <v>-0.08</v>
      </c>
      <c r="U110" s="42" t="n">
        <f aca="false">IF(U$7="Long",IF(U$6="Call",IF($A110&gt;U$4,1,0),IF(U$4&gt;$A110,1,0))*U$5,IF(U$6="Call",IF(U$4&lt;=$A110,-1,0),IF($A110&lt;=U$4,-1,0))*U$5)</f>
        <v>-0.09</v>
      </c>
      <c r="V110" s="42" t="n">
        <f aca="false">IF(V$7="Long",IF(V$6="Call",IF($A110&gt;V$4,1,0),IF(V$4&gt;$A110,1,0))*V$5,IF(V$6="Call",IF(V$4&lt;=$A110,-1,0),IF($A110&lt;=V$4,-1,0))*V$5)</f>
        <v>-0.1</v>
      </c>
      <c r="W110" s="42" t="n">
        <f aca="false">IF(W$7="Long",IF(W$6="Call",IF($A110&gt;W$4,1,0),IF(W$4&gt;$A110,1,0))*W$5,IF(W$6="Call",IF(W$4&lt;=$A110,-1,0),IF($A110&lt;=W$4,-1,0))*W$5)</f>
        <v>-0.11</v>
      </c>
      <c r="X110" s="42" t="n">
        <f aca="false">IF(X$7="Long",IF(X$6="Call",IF($A110&gt;X$4,1,0),IF(X$4&gt;$A110,1,0))*X$5,IF(X$6="Call",IF(X$4&lt;=$A110,-1,0),IF($A110&lt;=X$4,-1,0))*X$5)</f>
        <v>-0.12</v>
      </c>
      <c r="Z110" s="42" t="n">
        <f aca="false">IF(Z$7="Long",IF(Z$6="Put",MAX(Z$4-$A110,0),MAX($A110-Z$4,0))*Z$5,IF(Z$6="Put",MIN($A110-Z$4,0),MIN(Z$4-$A110,0))*Z$5)</f>
        <v>0</v>
      </c>
      <c r="AA110" s="42" t="n">
        <f aca="false">IF(AA$7="Long",IF(AA$6="Put",MAX(AA$4-$A110,0),MAX($A110-AA$4,0))*AA$5,IF(AA$6="Put",MIN($A110-AA$4,0),MIN(AA$4-$A110,0))*AA$5)</f>
        <v>0</v>
      </c>
      <c r="AB110" s="42" t="n">
        <f aca="false">IF(AB$7="Long",IF(AB$6="Put",MAX(AB$4-$A110,0),MAX($A110-AB$4,0))*AB$5,IF(AB$6="Put",MIN($A110-AB$4,0),MIN(AB$4-$A110,0))*AB$5)</f>
        <v>0</v>
      </c>
      <c r="AC110" s="42" t="n">
        <f aca="false">IF(AC$7="Long",IF(AC$6="Put",MAX(AC$4-$A110,0),MAX($A110-AC$4,0))*AC$5,IF(AC$6="Put",MIN($A110-AC$4,0),MIN(AC$4-$A110,0))*AC$5)</f>
        <v>0</v>
      </c>
      <c r="AD110" s="42" t="n">
        <f aca="false">IF(AD$7="Long",IF(AD$6="Put",MAX(AD$4-$A110,0),MAX($A110-AD$4,0))*AD$5,IF(AD$6="Put",MIN($A110-AD$4,0),MIN(AD$4-$A110,0))*AD$5)</f>
        <v>0</v>
      </c>
      <c r="AE110" s="42" t="n">
        <f aca="false">IF(AE$7="Long",IF(AE$6="Put",MAX(AE$4-$A110,0),MAX($A110-AE$4,0))*AE$5,IF(AE$6="Put",MIN($A110-AE$4,0),MIN(AE$4-$A110,0))*AE$5)</f>
        <v>0</v>
      </c>
      <c r="AF110" s="42" t="n">
        <f aca="false">IF(AF$7="Long",IF(AF$6="Put",MAX(AF$4-$A110,0),MAX($A110-AF$4,0))*AF$5,IF(AF$6="Put",MIN($A110-AF$4,0),MIN(AF$4-$A110,0))*AF$5)</f>
        <v>0</v>
      </c>
      <c r="AG110" s="42" t="n">
        <f aca="false">IF(AG$7="Long",IF(AG$6="Put",MAX(AG$4-$A110,0),MAX($A110-AG$4,0))*AG$5,IF(AG$6="Put",MIN($A110-AG$4,0),MIN(AG$4-$A110,0))*AG$5)</f>
        <v>-0.054</v>
      </c>
      <c r="AH110" s="42" t="n">
        <f aca="false">IF(AH$7="Long",IF(AH$6="Put",MAX(AH$4-$A110,0),MAX($A110-AH$4,0))*AH$5,IF(AH$6="Put",MIN($A110-AH$4,0),MIN(AH$4-$A110,0))*AH$5)</f>
        <v>-0.044</v>
      </c>
      <c r="AI110" s="42" t="n">
        <f aca="false">IF(AI$7="Long",IF(AI$6="Put",MAX(AI$4-$A110,0),MAX($A110-AI$4,0))*AI$5,IF(AI$6="Put",MIN($A110-AI$4,0),MIN(AI$4-$A110,0))*AI$5)</f>
        <v>-0.034</v>
      </c>
      <c r="AJ110" s="42" t="n">
        <f aca="false">IF(AJ$7="Long",IF(AJ$6="Put",MAX(AJ$4-$A110,0),MAX($A110-AJ$4,0))*AJ$5,IF(AJ$6="Put",MIN($A110-AJ$4,0),MIN(AJ$4-$A110,0))*AJ$5)</f>
        <v>-0.024</v>
      </c>
      <c r="AK110" s="42" t="n">
        <f aca="false">IF(AK$7="Long",IF(AK$6="Put",MAX(AK$4-$A110,0),MAX($A110-AK$4,0))*AK$5,IF(AK$6="Put",MIN($A110-AK$4,0),MIN(AK$4-$A110,0))*AK$5)</f>
        <v>-0.014</v>
      </c>
    </row>
    <row r="111" customFormat="false" ht="12.75" hidden="false" customHeight="false" outlineLevel="0" collapsed="false">
      <c r="A111" s="43" t="n">
        <v>6.75</v>
      </c>
      <c r="B111" s="44" t="n">
        <f aca="false">-A111*0.1</f>
        <v>-0.675</v>
      </c>
      <c r="C111" s="38" t="n">
        <f aca="false">+A111+B111</f>
        <v>6.075</v>
      </c>
      <c r="D111" s="39"/>
      <c r="E111" s="40" t="n">
        <f aca="false">+E110</f>
        <v>5</v>
      </c>
      <c r="F111" s="38" t="n">
        <f aca="false">+B111+E111</f>
        <v>4.325</v>
      </c>
      <c r="G111" s="38"/>
      <c r="H111" s="38" t="n">
        <f aca="false">+F111-C111</f>
        <v>-1.75</v>
      </c>
      <c r="J111" s="45" t="n">
        <f aca="false">SUM(M111:X111,Z111:AK111)</f>
        <v>-0.675</v>
      </c>
      <c r="M111" s="42" t="n">
        <f aca="false">IF(M$7="Long",IF(M$6="Call",IF($A111&gt;M$4,1,0),IF(M$4&gt;$A111,1,0))*M$5,IF(M$6="Call",IF(M$4&lt;=$A111,-1,0),IF($A111&lt;=M$4,-1,0))*M$5)</f>
        <v>0</v>
      </c>
      <c r="N111" s="42" t="n">
        <f aca="false">IF(N$7="Long",IF(N$6="Call",IF($A111&gt;N$4,1,0),IF(N$4&gt;$A111,1,0))*N$5,IF(N$6="Call",IF(N$4&lt;=$A111,-1,0),IF($A111&lt;=N$4,-1,0))*N$5)</f>
        <v>0</v>
      </c>
      <c r="O111" s="42" t="n">
        <f aca="false">IF(O$7="Long",IF(O$6="Call",IF($A111&gt;O$4,1,0),IF(O$4&gt;$A111,1,0))*O$5,IF(O$6="Call",IF(O$4&lt;=$A111,-1,0),IF($A111&lt;=O$4,-1,0))*O$5)</f>
        <v>0</v>
      </c>
      <c r="P111" s="42" t="n">
        <f aca="false">IF(P$7="Long",IF(P$6="Call",IF($A111&gt;P$4,1,0),IF(P$4&gt;$A111,1,0))*P$5,IF(P$6="Call",IF(P$4&lt;=$A111,-1,0),IF($A111&lt;=P$4,-1,0))*P$5)</f>
        <v>0</v>
      </c>
      <c r="Q111" s="42" t="n">
        <f aca="false">IF(Q$7="Long",IF(Q$6="Call",IF($A111&gt;Q$4,1,0),IF(Q$4&gt;$A111,1,0))*Q$5,IF(Q$6="Call",IF(Q$4&lt;=$A111,-1,0),IF($A111&lt;=Q$4,-1,0))*Q$5)</f>
        <v>0</v>
      </c>
      <c r="R111" s="42" t="n">
        <f aca="false">IF(R$7="Long",IF(R$6="Call",IF($A111&gt;R$4,1,0),IF(R$4&gt;$A111,1,0))*R$5,IF(R$6="Call",IF(R$4&lt;=$A111,-1,0),IF($A111&lt;=R$4,-1,0))*R$5)</f>
        <v>0</v>
      </c>
      <c r="S111" s="42" t="n">
        <f aca="false">IF(S$7="Long",IF(S$6="Call",IF($A111&gt;S$4,1,0),IF(S$4&gt;$A111,1,0))*S$5,IF(S$6="Call",IF(S$4&lt;=$A111,-1,0),IF($A111&lt;=S$4,-1,0))*S$5)</f>
        <v>0</v>
      </c>
      <c r="T111" s="42" t="n">
        <f aca="false">IF(T$7="Long",IF(T$6="Call",IF($A111&gt;T$4,1,0),IF(T$4&gt;$A111,1,0))*T$5,IF(T$6="Call",IF(T$4&lt;=$A111,-1,0),IF($A111&lt;=T$4,-1,0))*T$5)</f>
        <v>-0.08</v>
      </c>
      <c r="U111" s="42" t="n">
        <f aca="false">IF(U$7="Long",IF(U$6="Call",IF($A111&gt;U$4,1,0),IF(U$4&gt;$A111,1,0))*U$5,IF(U$6="Call",IF(U$4&lt;=$A111,-1,0),IF($A111&lt;=U$4,-1,0))*U$5)</f>
        <v>-0.09</v>
      </c>
      <c r="V111" s="42" t="n">
        <f aca="false">IF(V$7="Long",IF(V$6="Call",IF($A111&gt;V$4,1,0),IF(V$4&gt;$A111,1,0))*V$5,IF(V$6="Call",IF(V$4&lt;=$A111,-1,0),IF($A111&lt;=V$4,-1,0))*V$5)</f>
        <v>-0.1</v>
      </c>
      <c r="W111" s="42" t="n">
        <f aca="false">IF(W$7="Long",IF(W$6="Call",IF($A111&gt;W$4,1,0),IF(W$4&gt;$A111,1,0))*W$5,IF(W$6="Call",IF(W$4&lt;=$A111,-1,0),IF($A111&lt;=W$4,-1,0))*W$5)</f>
        <v>-0.11</v>
      </c>
      <c r="X111" s="42" t="n">
        <f aca="false">IF(X$7="Long",IF(X$6="Call",IF($A111&gt;X$4,1,0),IF(X$4&gt;$A111,1,0))*X$5,IF(X$6="Call",IF(X$4&lt;=$A111,-1,0),IF($A111&lt;=X$4,-1,0))*X$5)</f>
        <v>-0.12</v>
      </c>
      <c r="Z111" s="42" t="n">
        <f aca="false">IF(Z$7="Long",IF(Z$6="Put",MAX(Z$4-$A111,0),MAX($A111-Z$4,0))*Z$5,IF(Z$6="Put",MIN($A111-Z$4,0),MIN(Z$4-$A111,0))*Z$5)</f>
        <v>0</v>
      </c>
      <c r="AA111" s="42" t="n">
        <f aca="false">IF(AA$7="Long",IF(AA$6="Put",MAX(AA$4-$A111,0),MAX($A111-AA$4,0))*AA$5,IF(AA$6="Put",MIN($A111-AA$4,0),MIN(AA$4-$A111,0))*AA$5)</f>
        <v>0</v>
      </c>
      <c r="AB111" s="42" t="n">
        <f aca="false">IF(AB$7="Long",IF(AB$6="Put",MAX(AB$4-$A111,0),MAX($A111-AB$4,0))*AB$5,IF(AB$6="Put",MIN($A111-AB$4,0),MIN(AB$4-$A111,0))*AB$5)</f>
        <v>0</v>
      </c>
      <c r="AC111" s="42" t="n">
        <f aca="false">IF(AC$7="Long",IF(AC$6="Put",MAX(AC$4-$A111,0),MAX($A111-AC$4,0))*AC$5,IF(AC$6="Put",MIN($A111-AC$4,0),MIN(AC$4-$A111,0))*AC$5)</f>
        <v>0</v>
      </c>
      <c r="AD111" s="42" t="n">
        <f aca="false">IF(AD$7="Long",IF(AD$6="Put",MAX(AD$4-$A111,0),MAX($A111-AD$4,0))*AD$5,IF(AD$6="Put",MIN($A111-AD$4,0),MIN(AD$4-$A111,0))*AD$5)</f>
        <v>0</v>
      </c>
      <c r="AE111" s="42" t="n">
        <f aca="false">IF(AE$7="Long",IF(AE$6="Put",MAX(AE$4-$A111,0),MAX($A111-AE$4,0))*AE$5,IF(AE$6="Put",MIN($A111-AE$4,0),MIN(AE$4-$A111,0))*AE$5)</f>
        <v>0</v>
      </c>
      <c r="AF111" s="42" t="n">
        <f aca="false">IF(AF$7="Long",IF(AF$6="Put",MAX(AF$4-$A111,0),MAX($A111-AF$4,0))*AF$5,IF(AF$6="Put",MIN($A111-AF$4,0),MIN(AF$4-$A111,0))*AF$5)</f>
        <v>0</v>
      </c>
      <c r="AG111" s="42" t="n">
        <f aca="false">IF(AG$7="Long",IF(AG$6="Put",MAX(AG$4-$A111,0),MAX($A111-AG$4,0))*AG$5,IF(AG$6="Put",MIN($A111-AG$4,0),MIN(AG$4-$A111,0))*AG$5)</f>
        <v>-0.055</v>
      </c>
      <c r="AH111" s="42" t="n">
        <f aca="false">IF(AH$7="Long",IF(AH$6="Put",MAX(AH$4-$A111,0),MAX($A111-AH$4,0))*AH$5,IF(AH$6="Put",MIN($A111-AH$4,0),MIN(AH$4-$A111,0))*AH$5)</f>
        <v>-0.045</v>
      </c>
      <c r="AI111" s="42" t="n">
        <f aca="false">IF(AI$7="Long",IF(AI$6="Put",MAX(AI$4-$A111,0),MAX($A111-AI$4,0))*AI$5,IF(AI$6="Put",MIN($A111-AI$4,0),MIN(AI$4-$A111,0))*AI$5)</f>
        <v>-0.035</v>
      </c>
      <c r="AJ111" s="42" t="n">
        <f aca="false">IF(AJ$7="Long",IF(AJ$6="Put",MAX(AJ$4-$A111,0),MAX($A111-AJ$4,0))*AJ$5,IF(AJ$6="Put",MIN($A111-AJ$4,0),MIN(AJ$4-$A111,0))*AJ$5)</f>
        <v>-0.025</v>
      </c>
      <c r="AK111" s="42" t="n">
        <f aca="false">IF(AK$7="Long",IF(AK$6="Put",MAX(AK$4-$A111,0),MAX($A111-AK$4,0))*AK$5,IF(AK$6="Put",MIN($A111-AK$4,0),MIN(AK$4-$A111,0))*AK$5)</f>
        <v>-0.015</v>
      </c>
    </row>
    <row r="112" customFormat="false" ht="12.75" hidden="false" customHeight="false" outlineLevel="0" collapsed="false">
      <c r="A112" s="43" t="n">
        <v>6.8</v>
      </c>
      <c r="B112" s="44" t="n">
        <f aca="false">-A112*0.1</f>
        <v>-0.68</v>
      </c>
      <c r="C112" s="38" t="n">
        <f aca="false">+A112+B112</f>
        <v>6.12</v>
      </c>
      <c r="D112" s="39"/>
      <c r="E112" s="40" t="n">
        <f aca="false">+E111</f>
        <v>5</v>
      </c>
      <c r="F112" s="38" t="n">
        <f aca="false">+B112+E112</f>
        <v>4.32</v>
      </c>
      <c r="G112" s="38"/>
      <c r="H112" s="38" t="n">
        <f aca="false">+F112-C112</f>
        <v>-1.8</v>
      </c>
      <c r="J112" s="45" t="n">
        <f aca="false">SUM(M112:X112,Z112:AK112)</f>
        <v>-0.68</v>
      </c>
      <c r="M112" s="42" t="n">
        <f aca="false">IF(M$7="Long",IF(M$6="Call",IF($A112&gt;M$4,1,0),IF(M$4&gt;$A112,1,0))*M$5,IF(M$6="Call",IF(M$4&lt;=$A112,-1,0),IF($A112&lt;=M$4,-1,0))*M$5)</f>
        <v>0</v>
      </c>
      <c r="N112" s="42" t="n">
        <f aca="false">IF(N$7="Long",IF(N$6="Call",IF($A112&gt;N$4,1,0),IF(N$4&gt;$A112,1,0))*N$5,IF(N$6="Call",IF(N$4&lt;=$A112,-1,0),IF($A112&lt;=N$4,-1,0))*N$5)</f>
        <v>0</v>
      </c>
      <c r="O112" s="42" t="n">
        <f aca="false">IF(O$7="Long",IF(O$6="Call",IF($A112&gt;O$4,1,0),IF(O$4&gt;$A112,1,0))*O$5,IF(O$6="Call",IF(O$4&lt;=$A112,-1,0),IF($A112&lt;=O$4,-1,0))*O$5)</f>
        <v>0</v>
      </c>
      <c r="P112" s="42" t="n">
        <f aca="false">IF(P$7="Long",IF(P$6="Call",IF($A112&gt;P$4,1,0),IF(P$4&gt;$A112,1,0))*P$5,IF(P$6="Call",IF(P$4&lt;=$A112,-1,0),IF($A112&lt;=P$4,-1,0))*P$5)</f>
        <v>0</v>
      </c>
      <c r="Q112" s="42" t="n">
        <f aca="false">IF(Q$7="Long",IF(Q$6="Call",IF($A112&gt;Q$4,1,0),IF(Q$4&gt;$A112,1,0))*Q$5,IF(Q$6="Call",IF(Q$4&lt;=$A112,-1,0),IF($A112&lt;=Q$4,-1,0))*Q$5)</f>
        <v>0</v>
      </c>
      <c r="R112" s="42" t="n">
        <f aca="false">IF(R$7="Long",IF(R$6="Call",IF($A112&gt;R$4,1,0),IF(R$4&gt;$A112,1,0))*R$5,IF(R$6="Call",IF(R$4&lt;=$A112,-1,0),IF($A112&lt;=R$4,-1,0))*R$5)</f>
        <v>0</v>
      </c>
      <c r="S112" s="42" t="n">
        <f aca="false">IF(S$7="Long",IF(S$6="Call",IF($A112&gt;S$4,1,0),IF(S$4&gt;$A112,1,0))*S$5,IF(S$6="Call",IF(S$4&lt;=$A112,-1,0),IF($A112&lt;=S$4,-1,0))*S$5)</f>
        <v>0</v>
      </c>
      <c r="T112" s="42" t="n">
        <f aca="false">IF(T$7="Long",IF(T$6="Call",IF($A112&gt;T$4,1,0),IF(T$4&gt;$A112,1,0))*T$5,IF(T$6="Call",IF(T$4&lt;=$A112,-1,0),IF($A112&lt;=T$4,-1,0))*T$5)</f>
        <v>-0.08</v>
      </c>
      <c r="U112" s="42" t="n">
        <f aca="false">IF(U$7="Long",IF(U$6="Call",IF($A112&gt;U$4,1,0),IF(U$4&gt;$A112,1,0))*U$5,IF(U$6="Call",IF(U$4&lt;=$A112,-1,0),IF($A112&lt;=U$4,-1,0))*U$5)</f>
        <v>-0.09</v>
      </c>
      <c r="V112" s="42" t="n">
        <f aca="false">IF(V$7="Long",IF(V$6="Call",IF($A112&gt;V$4,1,0),IF(V$4&gt;$A112,1,0))*V$5,IF(V$6="Call",IF(V$4&lt;=$A112,-1,0),IF($A112&lt;=V$4,-1,0))*V$5)</f>
        <v>-0.1</v>
      </c>
      <c r="W112" s="42" t="n">
        <f aca="false">IF(W$7="Long",IF(W$6="Call",IF($A112&gt;W$4,1,0),IF(W$4&gt;$A112,1,0))*W$5,IF(W$6="Call",IF(W$4&lt;=$A112,-1,0),IF($A112&lt;=W$4,-1,0))*W$5)</f>
        <v>-0.11</v>
      </c>
      <c r="X112" s="42" t="n">
        <f aca="false">IF(X$7="Long",IF(X$6="Call",IF($A112&gt;X$4,1,0),IF(X$4&gt;$A112,1,0))*X$5,IF(X$6="Call",IF(X$4&lt;=$A112,-1,0),IF($A112&lt;=X$4,-1,0))*X$5)</f>
        <v>-0.12</v>
      </c>
      <c r="Z112" s="42" t="n">
        <f aca="false">IF(Z$7="Long",IF(Z$6="Put",MAX(Z$4-$A112,0),MAX($A112-Z$4,0))*Z$5,IF(Z$6="Put",MIN($A112-Z$4,0),MIN(Z$4-$A112,0))*Z$5)</f>
        <v>0</v>
      </c>
      <c r="AA112" s="42" t="n">
        <f aca="false">IF(AA$7="Long",IF(AA$6="Put",MAX(AA$4-$A112,0),MAX($A112-AA$4,0))*AA$5,IF(AA$6="Put",MIN($A112-AA$4,0),MIN(AA$4-$A112,0))*AA$5)</f>
        <v>0</v>
      </c>
      <c r="AB112" s="42" t="n">
        <f aca="false">IF(AB$7="Long",IF(AB$6="Put",MAX(AB$4-$A112,0),MAX($A112-AB$4,0))*AB$5,IF(AB$6="Put",MIN($A112-AB$4,0),MIN(AB$4-$A112,0))*AB$5)</f>
        <v>0</v>
      </c>
      <c r="AC112" s="42" t="n">
        <f aca="false">IF(AC$7="Long",IF(AC$6="Put",MAX(AC$4-$A112,0),MAX($A112-AC$4,0))*AC$5,IF(AC$6="Put",MIN($A112-AC$4,0),MIN(AC$4-$A112,0))*AC$5)</f>
        <v>0</v>
      </c>
      <c r="AD112" s="42" t="n">
        <f aca="false">IF(AD$7="Long",IF(AD$6="Put",MAX(AD$4-$A112,0),MAX($A112-AD$4,0))*AD$5,IF(AD$6="Put",MIN($A112-AD$4,0),MIN(AD$4-$A112,0))*AD$5)</f>
        <v>0</v>
      </c>
      <c r="AE112" s="42" t="n">
        <f aca="false">IF(AE$7="Long",IF(AE$6="Put",MAX(AE$4-$A112,0),MAX($A112-AE$4,0))*AE$5,IF(AE$6="Put",MIN($A112-AE$4,0),MIN(AE$4-$A112,0))*AE$5)</f>
        <v>0</v>
      </c>
      <c r="AF112" s="42" t="n">
        <f aca="false">IF(AF$7="Long",IF(AF$6="Put",MAX(AF$4-$A112,0),MAX($A112-AF$4,0))*AF$5,IF(AF$6="Put",MIN($A112-AF$4,0),MIN(AF$4-$A112,0))*AF$5)</f>
        <v>0</v>
      </c>
      <c r="AG112" s="42" t="n">
        <f aca="false">IF(AG$7="Long",IF(AG$6="Put",MAX(AG$4-$A112,0),MAX($A112-AG$4,0))*AG$5,IF(AG$6="Put",MIN($A112-AG$4,0),MIN(AG$4-$A112,0))*AG$5)</f>
        <v>-0.056</v>
      </c>
      <c r="AH112" s="42" t="n">
        <f aca="false">IF(AH$7="Long",IF(AH$6="Put",MAX(AH$4-$A112,0),MAX($A112-AH$4,0))*AH$5,IF(AH$6="Put",MIN($A112-AH$4,0),MIN(AH$4-$A112,0))*AH$5)</f>
        <v>-0.046</v>
      </c>
      <c r="AI112" s="42" t="n">
        <f aca="false">IF(AI$7="Long",IF(AI$6="Put",MAX(AI$4-$A112,0),MAX($A112-AI$4,0))*AI$5,IF(AI$6="Put",MIN($A112-AI$4,0),MIN(AI$4-$A112,0))*AI$5)</f>
        <v>-0.036</v>
      </c>
      <c r="AJ112" s="42" t="n">
        <f aca="false">IF(AJ$7="Long",IF(AJ$6="Put",MAX(AJ$4-$A112,0),MAX($A112-AJ$4,0))*AJ$5,IF(AJ$6="Put",MIN($A112-AJ$4,0),MIN(AJ$4-$A112,0))*AJ$5)</f>
        <v>-0.026</v>
      </c>
      <c r="AK112" s="42" t="n">
        <f aca="false">IF(AK$7="Long",IF(AK$6="Put",MAX(AK$4-$A112,0),MAX($A112-AK$4,0))*AK$5,IF(AK$6="Put",MIN($A112-AK$4,0),MIN(AK$4-$A112,0))*AK$5)</f>
        <v>-0.016</v>
      </c>
    </row>
    <row r="113" customFormat="false" ht="12.75" hidden="false" customHeight="false" outlineLevel="0" collapsed="false">
      <c r="A113" s="43" t="n">
        <v>6.85</v>
      </c>
      <c r="B113" s="44" t="n">
        <f aca="false">-A113*0.1</f>
        <v>-0.685</v>
      </c>
      <c r="C113" s="38" t="n">
        <f aca="false">+A113+B113</f>
        <v>6.165</v>
      </c>
      <c r="D113" s="39"/>
      <c r="E113" s="40" t="n">
        <f aca="false">+E112</f>
        <v>5</v>
      </c>
      <c r="F113" s="38" t="n">
        <f aca="false">+B113+E113</f>
        <v>4.315</v>
      </c>
      <c r="G113" s="38"/>
      <c r="H113" s="38" t="n">
        <f aca="false">+F113-C113</f>
        <v>-1.85</v>
      </c>
      <c r="J113" s="45" t="n">
        <f aca="false">SUM(M113:X113,Z113:AK113)</f>
        <v>-0.685</v>
      </c>
      <c r="M113" s="42" t="n">
        <f aca="false">IF(M$7="Long",IF(M$6="Call",IF($A113&gt;M$4,1,0),IF(M$4&gt;$A113,1,0))*M$5,IF(M$6="Call",IF(M$4&lt;=$A113,-1,0),IF($A113&lt;=M$4,-1,0))*M$5)</f>
        <v>0</v>
      </c>
      <c r="N113" s="42" t="n">
        <f aca="false">IF(N$7="Long",IF(N$6="Call",IF($A113&gt;N$4,1,0),IF(N$4&gt;$A113,1,0))*N$5,IF(N$6="Call",IF(N$4&lt;=$A113,-1,0),IF($A113&lt;=N$4,-1,0))*N$5)</f>
        <v>0</v>
      </c>
      <c r="O113" s="42" t="n">
        <f aca="false">IF(O$7="Long",IF(O$6="Call",IF($A113&gt;O$4,1,0),IF(O$4&gt;$A113,1,0))*O$5,IF(O$6="Call",IF(O$4&lt;=$A113,-1,0),IF($A113&lt;=O$4,-1,0))*O$5)</f>
        <v>0</v>
      </c>
      <c r="P113" s="42" t="n">
        <f aca="false">IF(P$7="Long",IF(P$6="Call",IF($A113&gt;P$4,1,0),IF(P$4&gt;$A113,1,0))*P$5,IF(P$6="Call",IF(P$4&lt;=$A113,-1,0),IF($A113&lt;=P$4,-1,0))*P$5)</f>
        <v>0</v>
      </c>
      <c r="Q113" s="42" t="n">
        <f aca="false">IF(Q$7="Long",IF(Q$6="Call",IF($A113&gt;Q$4,1,0),IF(Q$4&gt;$A113,1,0))*Q$5,IF(Q$6="Call",IF(Q$4&lt;=$A113,-1,0),IF($A113&lt;=Q$4,-1,0))*Q$5)</f>
        <v>0</v>
      </c>
      <c r="R113" s="42" t="n">
        <f aca="false">IF(R$7="Long",IF(R$6="Call",IF($A113&gt;R$4,1,0),IF(R$4&gt;$A113,1,0))*R$5,IF(R$6="Call",IF(R$4&lt;=$A113,-1,0),IF($A113&lt;=R$4,-1,0))*R$5)</f>
        <v>0</v>
      </c>
      <c r="S113" s="42" t="n">
        <f aca="false">IF(S$7="Long",IF(S$6="Call",IF($A113&gt;S$4,1,0),IF(S$4&gt;$A113,1,0))*S$5,IF(S$6="Call",IF(S$4&lt;=$A113,-1,0),IF($A113&lt;=S$4,-1,0))*S$5)</f>
        <v>0</v>
      </c>
      <c r="T113" s="42" t="n">
        <f aca="false">IF(T$7="Long",IF(T$6="Call",IF($A113&gt;T$4,1,0),IF(T$4&gt;$A113,1,0))*T$5,IF(T$6="Call",IF(T$4&lt;=$A113,-1,0),IF($A113&lt;=T$4,-1,0))*T$5)</f>
        <v>-0.08</v>
      </c>
      <c r="U113" s="42" t="n">
        <f aca="false">IF(U$7="Long",IF(U$6="Call",IF($A113&gt;U$4,1,0),IF(U$4&gt;$A113,1,0))*U$5,IF(U$6="Call",IF(U$4&lt;=$A113,-1,0),IF($A113&lt;=U$4,-1,0))*U$5)</f>
        <v>-0.09</v>
      </c>
      <c r="V113" s="42" t="n">
        <f aca="false">IF(V$7="Long",IF(V$6="Call",IF($A113&gt;V$4,1,0),IF(V$4&gt;$A113,1,0))*V$5,IF(V$6="Call",IF(V$4&lt;=$A113,-1,0),IF($A113&lt;=V$4,-1,0))*V$5)</f>
        <v>-0.1</v>
      </c>
      <c r="W113" s="42" t="n">
        <f aca="false">IF(W$7="Long",IF(W$6="Call",IF($A113&gt;W$4,1,0),IF(W$4&gt;$A113,1,0))*W$5,IF(W$6="Call",IF(W$4&lt;=$A113,-1,0),IF($A113&lt;=W$4,-1,0))*W$5)</f>
        <v>-0.11</v>
      </c>
      <c r="X113" s="42" t="n">
        <f aca="false">IF(X$7="Long",IF(X$6="Call",IF($A113&gt;X$4,1,0),IF(X$4&gt;$A113,1,0))*X$5,IF(X$6="Call",IF(X$4&lt;=$A113,-1,0),IF($A113&lt;=X$4,-1,0))*X$5)</f>
        <v>-0.12</v>
      </c>
      <c r="Z113" s="42" t="n">
        <f aca="false">IF(Z$7="Long",IF(Z$6="Put",MAX(Z$4-$A113,0),MAX($A113-Z$4,0))*Z$5,IF(Z$6="Put",MIN($A113-Z$4,0),MIN(Z$4-$A113,0))*Z$5)</f>
        <v>0</v>
      </c>
      <c r="AA113" s="42" t="n">
        <f aca="false">IF(AA$7="Long",IF(AA$6="Put",MAX(AA$4-$A113,0),MAX($A113-AA$4,0))*AA$5,IF(AA$6="Put",MIN($A113-AA$4,0),MIN(AA$4-$A113,0))*AA$5)</f>
        <v>0</v>
      </c>
      <c r="AB113" s="42" t="n">
        <f aca="false">IF(AB$7="Long",IF(AB$6="Put",MAX(AB$4-$A113,0),MAX($A113-AB$4,0))*AB$5,IF(AB$6="Put",MIN($A113-AB$4,0),MIN(AB$4-$A113,0))*AB$5)</f>
        <v>0</v>
      </c>
      <c r="AC113" s="42" t="n">
        <f aca="false">IF(AC$7="Long",IF(AC$6="Put",MAX(AC$4-$A113,0),MAX($A113-AC$4,0))*AC$5,IF(AC$6="Put",MIN($A113-AC$4,0),MIN(AC$4-$A113,0))*AC$5)</f>
        <v>0</v>
      </c>
      <c r="AD113" s="42" t="n">
        <f aca="false">IF(AD$7="Long",IF(AD$6="Put",MAX(AD$4-$A113,0),MAX($A113-AD$4,0))*AD$5,IF(AD$6="Put",MIN($A113-AD$4,0),MIN(AD$4-$A113,0))*AD$5)</f>
        <v>0</v>
      </c>
      <c r="AE113" s="42" t="n">
        <f aca="false">IF(AE$7="Long",IF(AE$6="Put",MAX(AE$4-$A113,0),MAX($A113-AE$4,0))*AE$5,IF(AE$6="Put",MIN($A113-AE$4,0),MIN(AE$4-$A113,0))*AE$5)</f>
        <v>0</v>
      </c>
      <c r="AF113" s="42" t="n">
        <f aca="false">IF(AF$7="Long",IF(AF$6="Put",MAX(AF$4-$A113,0),MAX($A113-AF$4,0))*AF$5,IF(AF$6="Put",MIN($A113-AF$4,0),MIN(AF$4-$A113,0))*AF$5)</f>
        <v>0</v>
      </c>
      <c r="AG113" s="42" t="n">
        <f aca="false">IF(AG$7="Long",IF(AG$6="Put",MAX(AG$4-$A113,0),MAX($A113-AG$4,0))*AG$5,IF(AG$6="Put",MIN($A113-AG$4,0),MIN(AG$4-$A113,0))*AG$5)</f>
        <v>-0.057</v>
      </c>
      <c r="AH113" s="42" t="n">
        <f aca="false">IF(AH$7="Long",IF(AH$6="Put",MAX(AH$4-$A113,0),MAX($A113-AH$4,0))*AH$5,IF(AH$6="Put",MIN($A113-AH$4,0),MIN(AH$4-$A113,0))*AH$5)</f>
        <v>-0.047</v>
      </c>
      <c r="AI113" s="42" t="n">
        <f aca="false">IF(AI$7="Long",IF(AI$6="Put",MAX(AI$4-$A113,0),MAX($A113-AI$4,0))*AI$5,IF(AI$6="Put",MIN($A113-AI$4,0),MIN(AI$4-$A113,0))*AI$5)</f>
        <v>-0.037</v>
      </c>
      <c r="AJ113" s="42" t="n">
        <f aca="false">IF(AJ$7="Long",IF(AJ$6="Put",MAX(AJ$4-$A113,0),MAX($A113-AJ$4,0))*AJ$5,IF(AJ$6="Put",MIN($A113-AJ$4,0),MIN(AJ$4-$A113,0))*AJ$5)</f>
        <v>-0.027</v>
      </c>
      <c r="AK113" s="42" t="n">
        <f aca="false">IF(AK$7="Long",IF(AK$6="Put",MAX(AK$4-$A113,0),MAX($A113-AK$4,0))*AK$5,IF(AK$6="Put",MIN($A113-AK$4,0),MIN(AK$4-$A113,0))*AK$5)</f>
        <v>-0.017</v>
      </c>
    </row>
    <row r="114" customFormat="false" ht="12.75" hidden="false" customHeight="false" outlineLevel="0" collapsed="false">
      <c r="A114" s="43" t="n">
        <v>6.9</v>
      </c>
      <c r="B114" s="44" t="n">
        <f aca="false">-A114*0.1</f>
        <v>-0.69</v>
      </c>
      <c r="C114" s="38" t="n">
        <f aca="false">+A114+B114</f>
        <v>6.21</v>
      </c>
      <c r="D114" s="39"/>
      <c r="E114" s="40" t="n">
        <f aca="false">+E113</f>
        <v>5</v>
      </c>
      <c r="F114" s="38" t="n">
        <f aca="false">+B114+E114</f>
        <v>4.31</v>
      </c>
      <c r="G114" s="38"/>
      <c r="H114" s="38" t="n">
        <f aca="false">+F114-C114</f>
        <v>-1.9</v>
      </c>
      <c r="J114" s="45" t="n">
        <f aca="false">SUM(M114:X114,Z114:AK114)</f>
        <v>-0.69</v>
      </c>
      <c r="M114" s="42" t="n">
        <f aca="false">IF(M$7="Long",IF(M$6="Call",IF($A114&gt;M$4,1,0),IF(M$4&gt;$A114,1,0))*M$5,IF(M$6="Call",IF(M$4&lt;=$A114,-1,0),IF($A114&lt;=M$4,-1,0))*M$5)</f>
        <v>0</v>
      </c>
      <c r="N114" s="42" t="n">
        <f aca="false">IF(N$7="Long",IF(N$6="Call",IF($A114&gt;N$4,1,0),IF(N$4&gt;$A114,1,0))*N$5,IF(N$6="Call",IF(N$4&lt;=$A114,-1,0),IF($A114&lt;=N$4,-1,0))*N$5)</f>
        <v>0</v>
      </c>
      <c r="O114" s="42" t="n">
        <f aca="false">IF(O$7="Long",IF(O$6="Call",IF($A114&gt;O$4,1,0),IF(O$4&gt;$A114,1,0))*O$5,IF(O$6="Call",IF(O$4&lt;=$A114,-1,0),IF($A114&lt;=O$4,-1,0))*O$5)</f>
        <v>0</v>
      </c>
      <c r="P114" s="42" t="n">
        <f aca="false">IF(P$7="Long",IF(P$6="Call",IF($A114&gt;P$4,1,0),IF(P$4&gt;$A114,1,0))*P$5,IF(P$6="Call",IF(P$4&lt;=$A114,-1,0),IF($A114&lt;=P$4,-1,0))*P$5)</f>
        <v>0</v>
      </c>
      <c r="Q114" s="42" t="n">
        <f aca="false">IF(Q$7="Long",IF(Q$6="Call",IF($A114&gt;Q$4,1,0),IF(Q$4&gt;$A114,1,0))*Q$5,IF(Q$6="Call",IF(Q$4&lt;=$A114,-1,0),IF($A114&lt;=Q$4,-1,0))*Q$5)</f>
        <v>0</v>
      </c>
      <c r="R114" s="42" t="n">
        <f aca="false">IF(R$7="Long",IF(R$6="Call",IF($A114&gt;R$4,1,0),IF(R$4&gt;$A114,1,0))*R$5,IF(R$6="Call",IF(R$4&lt;=$A114,-1,0),IF($A114&lt;=R$4,-1,0))*R$5)</f>
        <v>0</v>
      </c>
      <c r="S114" s="42" t="n">
        <f aca="false">IF(S$7="Long",IF(S$6="Call",IF($A114&gt;S$4,1,0),IF(S$4&gt;$A114,1,0))*S$5,IF(S$6="Call",IF(S$4&lt;=$A114,-1,0),IF($A114&lt;=S$4,-1,0))*S$5)</f>
        <v>0</v>
      </c>
      <c r="T114" s="42" t="n">
        <f aca="false">IF(T$7="Long",IF(T$6="Call",IF($A114&gt;T$4,1,0),IF(T$4&gt;$A114,1,0))*T$5,IF(T$6="Call",IF(T$4&lt;=$A114,-1,0),IF($A114&lt;=T$4,-1,0))*T$5)</f>
        <v>-0.08</v>
      </c>
      <c r="U114" s="42" t="n">
        <f aca="false">IF(U$7="Long",IF(U$6="Call",IF($A114&gt;U$4,1,0),IF(U$4&gt;$A114,1,0))*U$5,IF(U$6="Call",IF(U$4&lt;=$A114,-1,0),IF($A114&lt;=U$4,-1,0))*U$5)</f>
        <v>-0.09</v>
      </c>
      <c r="V114" s="42" t="n">
        <f aca="false">IF(V$7="Long",IF(V$6="Call",IF($A114&gt;V$4,1,0),IF(V$4&gt;$A114,1,0))*V$5,IF(V$6="Call",IF(V$4&lt;=$A114,-1,0),IF($A114&lt;=V$4,-1,0))*V$5)</f>
        <v>-0.1</v>
      </c>
      <c r="W114" s="42" t="n">
        <f aca="false">IF(W$7="Long",IF(W$6="Call",IF($A114&gt;W$4,1,0),IF(W$4&gt;$A114,1,0))*W$5,IF(W$6="Call",IF(W$4&lt;=$A114,-1,0),IF($A114&lt;=W$4,-1,0))*W$5)</f>
        <v>-0.11</v>
      </c>
      <c r="X114" s="42" t="n">
        <f aca="false">IF(X$7="Long",IF(X$6="Call",IF($A114&gt;X$4,1,0),IF(X$4&gt;$A114,1,0))*X$5,IF(X$6="Call",IF(X$4&lt;=$A114,-1,0),IF($A114&lt;=X$4,-1,0))*X$5)</f>
        <v>-0.12</v>
      </c>
      <c r="Z114" s="42" t="n">
        <f aca="false">IF(Z$7="Long",IF(Z$6="Put",MAX(Z$4-$A114,0),MAX($A114-Z$4,0))*Z$5,IF(Z$6="Put",MIN($A114-Z$4,0),MIN(Z$4-$A114,0))*Z$5)</f>
        <v>0</v>
      </c>
      <c r="AA114" s="42" t="n">
        <f aca="false">IF(AA$7="Long",IF(AA$6="Put",MAX(AA$4-$A114,0),MAX($A114-AA$4,0))*AA$5,IF(AA$6="Put",MIN($A114-AA$4,0),MIN(AA$4-$A114,0))*AA$5)</f>
        <v>0</v>
      </c>
      <c r="AB114" s="42" t="n">
        <f aca="false">IF(AB$7="Long",IF(AB$6="Put",MAX(AB$4-$A114,0),MAX($A114-AB$4,0))*AB$5,IF(AB$6="Put",MIN($A114-AB$4,0),MIN(AB$4-$A114,0))*AB$5)</f>
        <v>0</v>
      </c>
      <c r="AC114" s="42" t="n">
        <f aca="false">IF(AC$7="Long",IF(AC$6="Put",MAX(AC$4-$A114,0),MAX($A114-AC$4,0))*AC$5,IF(AC$6="Put",MIN($A114-AC$4,0),MIN(AC$4-$A114,0))*AC$5)</f>
        <v>0</v>
      </c>
      <c r="AD114" s="42" t="n">
        <f aca="false">IF(AD$7="Long",IF(AD$6="Put",MAX(AD$4-$A114,0),MAX($A114-AD$4,0))*AD$5,IF(AD$6="Put",MIN($A114-AD$4,0),MIN(AD$4-$A114,0))*AD$5)</f>
        <v>0</v>
      </c>
      <c r="AE114" s="42" t="n">
        <f aca="false">IF(AE$7="Long",IF(AE$6="Put",MAX(AE$4-$A114,0),MAX($A114-AE$4,0))*AE$5,IF(AE$6="Put",MIN($A114-AE$4,0),MIN(AE$4-$A114,0))*AE$5)</f>
        <v>0</v>
      </c>
      <c r="AF114" s="42" t="n">
        <f aca="false">IF(AF$7="Long",IF(AF$6="Put",MAX(AF$4-$A114,0),MAX($A114-AF$4,0))*AF$5,IF(AF$6="Put",MIN($A114-AF$4,0),MIN(AF$4-$A114,0))*AF$5)</f>
        <v>0</v>
      </c>
      <c r="AG114" s="42" t="n">
        <f aca="false">IF(AG$7="Long",IF(AG$6="Put",MAX(AG$4-$A114,0),MAX($A114-AG$4,0))*AG$5,IF(AG$6="Put",MIN($A114-AG$4,0),MIN(AG$4-$A114,0))*AG$5)</f>
        <v>-0.058</v>
      </c>
      <c r="AH114" s="42" t="n">
        <f aca="false">IF(AH$7="Long",IF(AH$6="Put",MAX(AH$4-$A114,0),MAX($A114-AH$4,0))*AH$5,IF(AH$6="Put",MIN($A114-AH$4,0),MIN(AH$4-$A114,0))*AH$5)</f>
        <v>-0.048</v>
      </c>
      <c r="AI114" s="42" t="n">
        <f aca="false">IF(AI$7="Long",IF(AI$6="Put",MAX(AI$4-$A114,0),MAX($A114-AI$4,0))*AI$5,IF(AI$6="Put",MIN($A114-AI$4,0),MIN(AI$4-$A114,0))*AI$5)</f>
        <v>-0.038</v>
      </c>
      <c r="AJ114" s="42" t="n">
        <f aca="false">IF(AJ$7="Long",IF(AJ$6="Put",MAX(AJ$4-$A114,0),MAX($A114-AJ$4,0))*AJ$5,IF(AJ$6="Put",MIN($A114-AJ$4,0),MIN(AJ$4-$A114,0))*AJ$5)</f>
        <v>-0.028</v>
      </c>
      <c r="AK114" s="42" t="n">
        <f aca="false">IF(AK$7="Long",IF(AK$6="Put",MAX(AK$4-$A114,0),MAX($A114-AK$4,0))*AK$5,IF(AK$6="Put",MIN($A114-AK$4,0),MIN(AK$4-$A114,0))*AK$5)</f>
        <v>-0.018</v>
      </c>
    </row>
    <row r="115" customFormat="false" ht="12.75" hidden="false" customHeight="false" outlineLevel="0" collapsed="false">
      <c r="A115" s="43" t="n">
        <v>6.95</v>
      </c>
      <c r="B115" s="44" t="n">
        <f aca="false">-A115*0.1</f>
        <v>-0.695</v>
      </c>
      <c r="C115" s="38" t="n">
        <f aca="false">+A115+B115</f>
        <v>6.255</v>
      </c>
      <c r="D115" s="39"/>
      <c r="E115" s="40" t="n">
        <f aca="false">+E114</f>
        <v>5</v>
      </c>
      <c r="F115" s="38" t="n">
        <f aca="false">+B115+E115</f>
        <v>4.305</v>
      </c>
      <c r="G115" s="38"/>
      <c r="H115" s="38" t="n">
        <f aca="false">+F115-C115</f>
        <v>-1.95</v>
      </c>
      <c r="J115" s="45" t="n">
        <f aca="false">SUM(M115:X115,Z115:AK115)</f>
        <v>-0.695</v>
      </c>
      <c r="M115" s="42" t="n">
        <f aca="false">IF(M$7="Long",IF(M$6="Call",IF($A115&gt;M$4,1,0),IF(M$4&gt;$A115,1,0))*M$5,IF(M$6="Call",IF(M$4&lt;=$A115,-1,0),IF($A115&lt;=M$4,-1,0))*M$5)</f>
        <v>0</v>
      </c>
      <c r="N115" s="42" t="n">
        <f aca="false">IF(N$7="Long",IF(N$6="Call",IF($A115&gt;N$4,1,0),IF(N$4&gt;$A115,1,0))*N$5,IF(N$6="Call",IF(N$4&lt;=$A115,-1,0),IF($A115&lt;=N$4,-1,0))*N$5)</f>
        <v>0</v>
      </c>
      <c r="O115" s="42" t="n">
        <f aca="false">IF(O$7="Long",IF(O$6="Call",IF($A115&gt;O$4,1,0),IF(O$4&gt;$A115,1,0))*O$5,IF(O$6="Call",IF(O$4&lt;=$A115,-1,0),IF($A115&lt;=O$4,-1,0))*O$5)</f>
        <v>0</v>
      </c>
      <c r="P115" s="42" t="n">
        <f aca="false">IF(P$7="Long",IF(P$6="Call",IF($A115&gt;P$4,1,0),IF(P$4&gt;$A115,1,0))*P$5,IF(P$6="Call",IF(P$4&lt;=$A115,-1,0),IF($A115&lt;=P$4,-1,0))*P$5)</f>
        <v>0</v>
      </c>
      <c r="Q115" s="42" t="n">
        <f aca="false">IF(Q$7="Long",IF(Q$6="Call",IF($A115&gt;Q$4,1,0),IF(Q$4&gt;$A115,1,0))*Q$5,IF(Q$6="Call",IF(Q$4&lt;=$A115,-1,0),IF($A115&lt;=Q$4,-1,0))*Q$5)</f>
        <v>0</v>
      </c>
      <c r="R115" s="42" t="n">
        <f aca="false">IF(R$7="Long",IF(R$6="Call",IF($A115&gt;R$4,1,0),IF(R$4&gt;$A115,1,0))*R$5,IF(R$6="Call",IF(R$4&lt;=$A115,-1,0),IF($A115&lt;=R$4,-1,0))*R$5)</f>
        <v>0</v>
      </c>
      <c r="S115" s="42" t="n">
        <f aca="false">IF(S$7="Long",IF(S$6="Call",IF($A115&gt;S$4,1,0),IF(S$4&gt;$A115,1,0))*S$5,IF(S$6="Call",IF(S$4&lt;=$A115,-1,0),IF($A115&lt;=S$4,-1,0))*S$5)</f>
        <v>0</v>
      </c>
      <c r="T115" s="42" t="n">
        <f aca="false">IF(T$7="Long",IF(T$6="Call",IF($A115&gt;T$4,1,0),IF(T$4&gt;$A115,1,0))*T$5,IF(T$6="Call",IF(T$4&lt;=$A115,-1,0),IF($A115&lt;=T$4,-1,0))*T$5)</f>
        <v>-0.08</v>
      </c>
      <c r="U115" s="42" t="n">
        <f aca="false">IF(U$7="Long",IF(U$6="Call",IF($A115&gt;U$4,1,0),IF(U$4&gt;$A115,1,0))*U$5,IF(U$6="Call",IF(U$4&lt;=$A115,-1,0),IF($A115&lt;=U$4,-1,0))*U$5)</f>
        <v>-0.09</v>
      </c>
      <c r="V115" s="42" t="n">
        <f aca="false">IF(V$7="Long",IF(V$6="Call",IF($A115&gt;V$4,1,0),IF(V$4&gt;$A115,1,0))*V$5,IF(V$6="Call",IF(V$4&lt;=$A115,-1,0),IF($A115&lt;=V$4,-1,0))*V$5)</f>
        <v>-0.1</v>
      </c>
      <c r="W115" s="42" t="n">
        <f aca="false">IF(W$7="Long",IF(W$6="Call",IF($A115&gt;W$4,1,0),IF(W$4&gt;$A115,1,0))*W$5,IF(W$6="Call",IF(W$4&lt;=$A115,-1,0),IF($A115&lt;=W$4,-1,0))*W$5)</f>
        <v>-0.11</v>
      </c>
      <c r="X115" s="42" t="n">
        <f aca="false">IF(X$7="Long",IF(X$6="Call",IF($A115&gt;X$4,1,0),IF(X$4&gt;$A115,1,0))*X$5,IF(X$6="Call",IF(X$4&lt;=$A115,-1,0),IF($A115&lt;=X$4,-1,0))*X$5)</f>
        <v>-0.12</v>
      </c>
      <c r="Z115" s="42" t="n">
        <f aca="false">IF(Z$7="Long",IF(Z$6="Put",MAX(Z$4-$A115,0),MAX($A115-Z$4,0))*Z$5,IF(Z$6="Put",MIN($A115-Z$4,0),MIN(Z$4-$A115,0))*Z$5)</f>
        <v>0</v>
      </c>
      <c r="AA115" s="42" t="n">
        <f aca="false">IF(AA$7="Long",IF(AA$6="Put",MAX(AA$4-$A115,0),MAX($A115-AA$4,0))*AA$5,IF(AA$6="Put",MIN($A115-AA$4,0),MIN(AA$4-$A115,0))*AA$5)</f>
        <v>0</v>
      </c>
      <c r="AB115" s="42" t="n">
        <f aca="false">IF(AB$7="Long",IF(AB$6="Put",MAX(AB$4-$A115,0),MAX($A115-AB$4,0))*AB$5,IF(AB$6="Put",MIN($A115-AB$4,0),MIN(AB$4-$A115,0))*AB$5)</f>
        <v>0</v>
      </c>
      <c r="AC115" s="42" t="n">
        <f aca="false">IF(AC$7="Long",IF(AC$6="Put",MAX(AC$4-$A115,0),MAX($A115-AC$4,0))*AC$5,IF(AC$6="Put",MIN($A115-AC$4,0),MIN(AC$4-$A115,0))*AC$5)</f>
        <v>0</v>
      </c>
      <c r="AD115" s="42" t="n">
        <f aca="false">IF(AD$7="Long",IF(AD$6="Put",MAX(AD$4-$A115,0),MAX($A115-AD$4,0))*AD$5,IF(AD$6="Put",MIN($A115-AD$4,0),MIN(AD$4-$A115,0))*AD$5)</f>
        <v>0</v>
      </c>
      <c r="AE115" s="42" t="n">
        <f aca="false">IF(AE$7="Long",IF(AE$6="Put",MAX(AE$4-$A115,0),MAX($A115-AE$4,0))*AE$5,IF(AE$6="Put",MIN($A115-AE$4,0),MIN(AE$4-$A115,0))*AE$5)</f>
        <v>0</v>
      </c>
      <c r="AF115" s="42" t="n">
        <f aca="false">IF(AF$7="Long",IF(AF$6="Put",MAX(AF$4-$A115,0),MAX($A115-AF$4,0))*AF$5,IF(AF$6="Put",MIN($A115-AF$4,0),MIN(AF$4-$A115,0))*AF$5)</f>
        <v>0</v>
      </c>
      <c r="AG115" s="42" t="n">
        <f aca="false">IF(AG$7="Long",IF(AG$6="Put",MAX(AG$4-$A115,0),MAX($A115-AG$4,0))*AG$5,IF(AG$6="Put",MIN($A115-AG$4,0),MIN(AG$4-$A115,0))*AG$5)</f>
        <v>-0.059</v>
      </c>
      <c r="AH115" s="42" t="n">
        <f aca="false">IF(AH$7="Long",IF(AH$6="Put",MAX(AH$4-$A115,0),MAX($A115-AH$4,0))*AH$5,IF(AH$6="Put",MIN($A115-AH$4,0),MIN(AH$4-$A115,0))*AH$5)</f>
        <v>-0.049</v>
      </c>
      <c r="AI115" s="42" t="n">
        <f aca="false">IF(AI$7="Long",IF(AI$6="Put",MAX(AI$4-$A115,0),MAX($A115-AI$4,0))*AI$5,IF(AI$6="Put",MIN($A115-AI$4,0),MIN(AI$4-$A115,0))*AI$5)</f>
        <v>-0.039</v>
      </c>
      <c r="AJ115" s="42" t="n">
        <f aca="false">IF(AJ$7="Long",IF(AJ$6="Put",MAX(AJ$4-$A115,0),MAX($A115-AJ$4,0))*AJ$5,IF(AJ$6="Put",MIN($A115-AJ$4,0),MIN(AJ$4-$A115,0))*AJ$5)</f>
        <v>-0.029</v>
      </c>
      <c r="AK115" s="42" t="n">
        <f aca="false">IF(AK$7="Long",IF(AK$6="Put",MAX(AK$4-$A115,0),MAX($A115-AK$4,0))*AK$5,IF(AK$6="Put",MIN($A115-AK$4,0),MIN(AK$4-$A115,0))*AK$5)</f>
        <v>-0.019</v>
      </c>
    </row>
    <row r="116" customFormat="false" ht="12.75" hidden="false" customHeight="false" outlineLevel="0" collapsed="false">
      <c r="A116" s="43" t="n">
        <v>7</v>
      </c>
      <c r="B116" s="44" t="n">
        <f aca="false">-A116*0.1</f>
        <v>-0.7</v>
      </c>
      <c r="C116" s="38" t="n">
        <f aca="false">+A116+B116</f>
        <v>6.3</v>
      </c>
      <c r="D116" s="39"/>
      <c r="E116" s="40" t="n">
        <f aca="false">+E115</f>
        <v>5</v>
      </c>
      <c r="F116" s="38" t="n">
        <f aca="false">+B116+E116</f>
        <v>4.3</v>
      </c>
      <c r="G116" s="38"/>
      <c r="H116" s="38" t="n">
        <f aca="false">+F116-C116</f>
        <v>-2</v>
      </c>
      <c r="J116" s="45" t="n">
        <f aca="false">SUM(M116:X116,Z116:AK116)</f>
        <v>-0.7</v>
      </c>
      <c r="M116" s="42" t="n">
        <f aca="false">IF(M$7="Long",IF(M$6="Call",IF($A116&gt;M$4,1,0),IF(M$4&gt;$A116,1,0))*M$5,IF(M$6="Call",IF(M$4&lt;=$A116,-1,0),IF($A116&lt;=M$4,-1,0))*M$5)</f>
        <v>0</v>
      </c>
      <c r="N116" s="42" t="n">
        <f aca="false">IF(N$7="Long",IF(N$6="Call",IF($A116&gt;N$4,1,0),IF(N$4&gt;$A116,1,0))*N$5,IF(N$6="Call",IF(N$4&lt;=$A116,-1,0),IF($A116&lt;=N$4,-1,0))*N$5)</f>
        <v>0</v>
      </c>
      <c r="O116" s="42" t="n">
        <f aca="false">IF(O$7="Long",IF(O$6="Call",IF($A116&gt;O$4,1,0),IF(O$4&gt;$A116,1,0))*O$5,IF(O$6="Call",IF(O$4&lt;=$A116,-1,0),IF($A116&lt;=O$4,-1,0))*O$5)</f>
        <v>0</v>
      </c>
      <c r="P116" s="42" t="n">
        <f aca="false">IF(P$7="Long",IF(P$6="Call",IF($A116&gt;P$4,1,0),IF(P$4&gt;$A116,1,0))*P$5,IF(P$6="Call",IF(P$4&lt;=$A116,-1,0),IF($A116&lt;=P$4,-1,0))*P$5)</f>
        <v>0</v>
      </c>
      <c r="Q116" s="42" t="n">
        <f aca="false">IF(Q$7="Long",IF(Q$6="Call",IF($A116&gt;Q$4,1,0),IF(Q$4&gt;$A116,1,0))*Q$5,IF(Q$6="Call",IF(Q$4&lt;=$A116,-1,0),IF($A116&lt;=Q$4,-1,0))*Q$5)</f>
        <v>0</v>
      </c>
      <c r="R116" s="42" t="n">
        <f aca="false">IF(R$7="Long",IF(R$6="Call",IF($A116&gt;R$4,1,0),IF(R$4&gt;$A116,1,0))*R$5,IF(R$6="Call",IF(R$4&lt;=$A116,-1,0),IF($A116&lt;=R$4,-1,0))*R$5)</f>
        <v>0</v>
      </c>
      <c r="S116" s="42" t="n">
        <f aca="false">IF(S$7="Long",IF(S$6="Call",IF($A116&gt;S$4,1,0),IF(S$4&gt;$A116,1,0))*S$5,IF(S$6="Call",IF(S$4&lt;=$A116,-1,0),IF($A116&lt;=S$4,-1,0))*S$5)</f>
        <v>0</v>
      </c>
      <c r="T116" s="42" t="n">
        <f aca="false">IF(T$7="Long",IF(T$6="Call",IF($A116&gt;T$4,1,0),IF(T$4&gt;$A116,1,0))*T$5,IF(T$6="Call",IF(T$4&lt;=$A116,-1,0),IF($A116&lt;=T$4,-1,0))*T$5)</f>
        <v>-0.08</v>
      </c>
      <c r="U116" s="42" t="n">
        <f aca="false">IF(U$7="Long",IF(U$6="Call",IF($A116&gt;U$4,1,0),IF(U$4&gt;$A116,1,0))*U$5,IF(U$6="Call",IF(U$4&lt;=$A116,-1,0),IF($A116&lt;=U$4,-1,0))*U$5)</f>
        <v>-0.09</v>
      </c>
      <c r="V116" s="42" t="n">
        <f aca="false">IF(V$7="Long",IF(V$6="Call",IF($A116&gt;V$4,1,0),IF(V$4&gt;$A116,1,0))*V$5,IF(V$6="Call",IF(V$4&lt;=$A116,-1,0),IF($A116&lt;=V$4,-1,0))*V$5)</f>
        <v>-0.1</v>
      </c>
      <c r="W116" s="42" t="n">
        <f aca="false">IF(W$7="Long",IF(W$6="Call",IF($A116&gt;W$4,1,0),IF(W$4&gt;$A116,1,0))*W$5,IF(W$6="Call",IF(W$4&lt;=$A116,-1,0),IF($A116&lt;=W$4,-1,0))*W$5)</f>
        <v>-0.11</v>
      </c>
      <c r="X116" s="42" t="n">
        <f aca="false">IF(X$7="Long",IF(X$6="Call",IF($A116&gt;X$4,1,0),IF(X$4&gt;$A116,1,0))*X$5,IF(X$6="Call",IF(X$4&lt;=$A116,-1,0),IF($A116&lt;=X$4,-1,0))*X$5)</f>
        <v>-0.12</v>
      </c>
      <c r="Z116" s="42" t="n">
        <f aca="false">IF(Z$7="Long",IF(Z$6="Put",MAX(Z$4-$A116,0),MAX($A116-Z$4,0))*Z$5,IF(Z$6="Put",MIN($A116-Z$4,0),MIN(Z$4-$A116,0))*Z$5)</f>
        <v>0</v>
      </c>
      <c r="AA116" s="42" t="n">
        <f aca="false">IF(AA$7="Long",IF(AA$6="Put",MAX(AA$4-$A116,0),MAX($A116-AA$4,0))*AA$5,IF(AA$6="Put",MIN($A116-AA$4,0),MIN(AA$4-$A116,0))*AA$5)</f>
        <v>0</v>
      </c>
      <c r="AB116" s="42" t="n">
        <f aca="false">IF(AB$7="Long",IF(AB$6="Put",MAX(AB$4-$A116,0),MAX($A116-AB$4,0))*AB$5,IF(AB$6="Put",MIN($A116-AB$4,0),MIN(AB$4-$A116,0))*AB$5)</f>
        <v>0</v>
      </c>
      <c r="AC116" s="42" t="n">
        <f aca="false">IF(AC$7="Long",IF(AC$6="Put",MAX(AC$4-$A116,0),MAX($A116-AC$4,0))*AC$5,IF(AC$6="Put",MIN($A116-AC$4,0),MIN(AC$4-$A116,0))*AC$5)</f>
        <v>0</v>
      </c>
      <c r="AD116" s="42" t="n">
        <f aca="false">IF(AD$7="Long",IF(AD$6="Put",MAX(AD$4-$A116,0),MAX($A116-AD$4,0))*AD$5,IF(AD$6="Put",MIN($A116-AD$4,0),MIN(AD$4-$A116,0))*AD$5)</f>
        <v>0</v>
      </c>
      <c r="AE116" s="42" t="n">
        <f aca="false">IF(AE$7="Long",IF(AE$6="Put",MAX(AE$4-$A116,0),MAX($A116-AE$4,0))*AE$5,IF(AE$6="Put",MIN($A116-AE$4,0),MIN(AE$4-$A116,0))*AE$5)</f>
        <v>0</v>
      </c>
      <c r="AF116" s="42" t="n">
        <f aca="false">IF(AF$7="Long",IF(AF$6="Put",MAX(AF$4-$A116,0),MAX($A116-AF$4,0))*AF$5,IF(AF$6="Put",MIN($A116-AF$4,0),MIN(AF$4-$A116,0))*AF$5)</f>
        <v>0</v>
      </c>
      <c r="AG116" s="42" t="n">
        <f aca="false">IF(AG$7="Long",IF(AG$6="Put",MAX(AG$4-$A116,0),MAX($A116-AG$4,0))*AG$5,IF(AG$6="Put",MIN($A116-AG$4,0),MIN(AG$4-$A116,0))*AG$5)</f>
        <v>-0.06</v>
      </c>
      <c r="AH116" s="42" t="n">
        <f aca="false">IF(AH$7="Long",IF(AH$6="Put",MAX(AH$4-$A116,0),MAX($A116-AH$4,0))*AH$5,IF(AH$6="Put",MIN($A116-AH$4,0),MIN(AH$4-$A116,0))*AH$5)</f>
        <v>-0.05</v>
      </c>
      <c r="AI116" s="42" t="n">
        <f aca="false">IF(AI$7="Long",IF(AI$6="Put",MAX(AI$4-$A116,0),MAX($A116-AI$4,0))*AI$5,IF(AI$6="Put",MIN($A116-AI$4,0),MIN(AI$4-$A116,0))*AI$5)</f>
        <v>-0.04</v>
      </c>
      <c r="AJ116" s="42" t="n">
        <f aca="false">IF(AJ$7="Long",IF(AJ$6="Put",MAX(AJ$4-$A116,0),MAX($A116-AJ$4,0))*AJ$5,IF(AJ$6="Put",MIN($A116-AJ$4,0),MIN(AJ$4-$A116,0))*AJ$5)</f>
        <v>-0.03</v>
      </c>
      <c r="AK116" s="42" t="n">
        <f aca="false">IF(AK$7="Long",IF(AK$6="Put",MAX(AK$4-$A116,0),MAX($A116-AK$4,0))*AK$5,IF(AK$6="Put",MIN($A116-AK$4,0),MIN(AK$4-$A116,0))*AK$5)</f>
        <v>-0.02</v>
      </c>
    </row>
    <row r="117" customFormat="false" ht="12.75" hidden="false" customHeight="false" outlineLevel="0" collapsed="false">
      <c r="A117" s="43" t="n">
        <v>7.05</v>
      </c>
      <c r="B117" s="44" t="n">
        <f aca="false">-A117*0.1</f>
        <v>-0.705</v>
      </c>
      <c r="C117" s="38" t="n">
        <f aca="false">+A117+B117</f>
        <v>6.345</v>
      </c>
      <c r="D117" s="39"/>
      <c r="E117" s="40" t="n">
        <f aca="false">+E116</f>
        <v>5</v>
      </c>
      <c r="F117" s="38" t="n">
        <f aca="false">+B117+E117</f>
        <v>4.295</v>
      </c>
      <c r="G117" s="38"/>
      <c r="H117" s="38" t="n">
        <f aca="false">+F117-C117</f>
        <v>-2.05</v>
      </c>
      <c r="J117" s="45" t="n">
        <f aca="false">SUM(M117:X117,Z117:AK117)</f>
        <v>-0.705</v>
      </c>
      <c r="M117" s="42" t="n">
        <f aca="false">IF(M$7="Long",IF(M$6="Call",IF($A117&gt;M$4,1,0),IF(M$4&gt;$A117,1,0))*M$5,IF(M$6="Call",IF(M$4&lt;=$A117,-1,0),IF($A117&lt;=M$4,-1,0))*M$5)</f>
        <v>0</v>
      </c>
      <c r="N117" s="42" t="n">
        <f aca="false">IF(N$7="Long",IF(N$6="Call",IF($A117&gt;N$4,1,0),IF(N$4&gt;$A117,1,0))*N$5,IF(N$6="Call",IF(N$4&lt;=$A117,-1,0),IF($A117&lt;=N$4,-1,0))*N$5)</f>
        <v>0</v>
      </c>
      <c r="O117" s="42" t="n">
        <f aca="false">IF(O$7="Long",IF(O$6="Call",IF($A117&gt;O$4,1,0),IF(O$4&gt;$A117,1,0))*O$5,IF(O$6="Call",IF(O$4&lt;=$A117,-1,0),IF($A117&lt;=O$4,-1,0))*O$5)</f>
        <v>0</v>
      </c>
      <c r="P117" s="42" t="n">
        <f aca="false">IF(P$7="Long",IF(P$6="Call",IF($A117&gt;P$4,1,0),IF(P$4&gt;$A117,1,0))*P$5,IF(P$6="Call",IF(P$4&lt;=$A117,-1,0),IF($A117&lt;=P$4,-1,0))*P$5)</f>
        <v>0</v>
      </c>
      <c r="Q117" s="42" t="n">
        <f aca="false">IF(Q$7="Long",IF(Q$6="Call",IF($A117&gt;Q$4,1,0),IF(Q$4&gt;$A117,1,0))*Q$5,IF(Q$6="Call",IF(Q$4&lt;=$A117,-1,0),IF($A117&lt;=Q$4,-1,0))*Q$5)</f>
        <v>0</v>
      </c>
      <c r="R117" s="42" t="n">
        <f aca="false">IF(R$7="Long",IF(R$6="Call",IF($A117&gt;R$4,1,0),IF(R$4&gt;$A117,1,0))*R$5,IF(R$6="Call",IF(R$4&lt;=$A117,-1,0),IF($A117&lt;=R$4,-1,0))*R$5)</f>
        <v>0</v>
      </c>
      <c r="S117" s="42" t="n">
        <f aca="false">IF(S$7="Long",IF(S$6="Call",IF($A117&gt;S$4,1,0),IF(S$4&gt;$A117,1,0))*S$5,IF(S$6="Call",IF(S$4&lt;=$A117,-1,0),IF($A117&lt;=S$4,-1,0))*S$5)</f>
        <v>0</v>
      </c>
      <c r="T117" s="42" t="n">
        <f aca="false">IF(T$7="Long",IF(T$6="Call",IF($A117&gt;T$4,1,0),IF(T$4&gt;$A117,1,0))*T$5,IF(T$6="Call",IF(T$4&lt;=$A117,-1,0),IF($A117&lt;=T$4,-1,0))*T$5)</f>
        <v>-0.08</v>
      </c>
      <c r="U117" s="42" t="n">
        <f aca="false">IF(U$7="Long",IF(U$6="Call",IF($A117&gt;U$4,1,0),IF(U$4&gt;$A117,1,0))*U$5,IF(U$6="Call",IF(U$4&lt;=$A117,-1,0),IF($A117&lt;=U$4,-1,0))*U$5)</f>
        <v>-0.09</v>
      </c>
      <c r="V117" s="42" t="n">
        <f aca="false">IF(V$7="Long",IF(V$6="Call",IF($A117&gt;V$4,1,0),IF(V$4&gt;$A117,1,0))*V$5,IF(V$6="Call",IF(V$4&lt;=$A117,-1,0),IF($A117&lt;=V$4,-1,0))*V$5)</f>
        <v>-0.1</v>
      </c>
      <c r="W117" s="42" t="n">
        <f aca="false">IF(W$7="Long",IF(W$6="Call",IF($A117&gt;W$4,1,0),IF(W$4&gt;$A117,1,0))*W$5,IF(W$6="Call",IF(W$4&lt;=$A117,-1,0),IF($A117&lt;=W$4,-1,0))*W$5)</f>
        <v>-0.11</v>
      </c>
      <c r="X117" s="42" t="n">
        <f aca="false">IF(X$7="Long",IF(X$6="Call",IF($A117&gt;X$4,1,0),IF(X$4&gt;$A117,1,0))*X$5,IF(X$6="Call",IF(X$4&lt;=$A117,-1,0),IF($A117&lt;=X$4,-1,0))*X$5)</f>
        <v>-0.12</v>
      </c>
      <c r="Z117" s="42" t="n">
        <f aca="false">IF(Z$7="Long",IF(Z$6="Put",MAX(Z$4-$A117,0),MAX($A117-Z$4,0))*Z$5,IF(Z$6="Put",MIN($A117-Z$4,0),MIN(Z$4-$A117,0))*Z$5)</f>
        <v>0</v>
      </c>
      <c r="AA117" s="42" t="n">
        <f aca="false">IF(AA$7="Long",IF(AA$6="Put",MAX(AA$4-$A117,0),MAX($A117-AA$4,0))*AA$5,IF(AA$6="Put",MIN($A117-AA$4,0),MIN(AA$4-$A117,0))*AA$5)</f>
        <v>0</v>
      </c>
      <c r="AB117" s="42" t="n">
        <f aca="false">IF(AB$7="Long",IF(AB$6="Put",MAX(AB$4-$A117,0),MAX($A117-AB$4,0))*AB$5,IF(AB$6="Put",MIN($A117-AB$4,0),MIN(AB$4-$A117,0))*AB$5)</f>
        <v>0</v>
      </c>
      <c r="AC117" s="42" t="n">
        <f aca="false">IF(AC$7="Long",IF(AC$6="Put",MAX(AC$4-$A117,0),MAX($A117-AC$4,0))*AC$5,IF(AC$6="Put",MIN($A117-AC$4,0),MIN(AC$4-$A117,0))*AC$5)</f>
        <v>0</v>
      </c>
      <c r="AD117" s="42" t="n">
        <f aca="false">IF(AD$7="Long",IF(AD$6="Put",MAX(AD$4-$A117,0),MAX($A117-AD$4,0))*AD$5,IF(AD$6="Put",MIN($A117-AD$4,0),MIN(AD$4-$A117,0))*AD$5)</f>
        <v>0</v>
      </c>
      <c r="AE117" s="42" t="n">
        <f aca="false">IF(AE$7="Long",IF(AE$6="Put",MAX(AE$4-$A117,0),MAX($A117-AE$4,0))*AE$5,IF(AE$6="Put",MIN($A117-AE$4,0),MIN(AE$4-$A117,0))*AE$5)</f>
        <v>0</v>
      </c>
      <c r="AF117" s="42" t="n">
        <f aca="false">IF(AF$7="Long",IF(AF$6="Put",MAX(AF$4-$A117,0),MAX($A117-AF$4,0))*AF$5,IF(AF$6="Put",MIN($A117-AF$4,0),MIN(AF$4-$A117,0))*AF$5)</f>
        <v>0</v>
      </c>
      <c r="AG117" s="42" t="n">
        <f aca="false">IF(AG$7="Long",IF(AG$6="Put",MAX(AG$4-$A117,0),MAX($A117-AG$4,0))*AG$5,IF(AG$6="Put",MIN($A117-AG$4,0),MIN(AG$4-$A117,0))*AG$5)</f>
        <v>-0.061</v>
      </c>
      <c r="AH117" s="42" t="n">
        <f aca="false">IF(AH$7="Long",IF(AH$6="Put",MAX(AH$4-$A117,0),MAX($A117-AH$4,0))*AH$5,IF(AH$6="Put",MIN($A117-AH$4,0),MIN(AH$4-$A117,0))*AH$5)</f>
        <v>-0.051</v>
      </c>
      <c r="AI117" s="42" t="n">
        <f aca="false">IF(AI$7="Long",IF(AI$6="Put",MAX(AI$4-$A117,0),MAX($A117-AI$4,0))*AI$5,IF(AI$6="Put",MIN($A117-AI$4,0),MIN(AI$4-$A117,0))*AI$5)</f>
        <v>-0.041</v>
      </c>
      <c r="AJ117" s="42" t="n">
        <f aca="false">IF(AJ$7="Long",IF(AJ$6="Put",MAX(AJ$4-$A117,0),MAX($A117-AJ$4,0))*AJ$5,IF(AJ$6="Put",MIN($A117-AJ$4,0),MIN(AJ$4-$A117,0))*AJ$5)</f>
        <v>-0.031</v>
      </c>
      <c r="AK117" s="42" t="n">
        <f aca="false">IF(AK$7="Long",IF(AK$6="Put",MAX(AK$4-$A117,0),MAX($A117-AK$4,0))*AK$5,IF(AK$6="Put",MIN($A117-AK$4,0),MIN(AK$4-$A117,0))*AK$5)</f>
        <v>-0.021</v>
      </c>
    </row>
    <row r="118" customFormat="false" ht="12.75" hidden="false" customHeight="false" outlineLevel="0" collapsed="false">
      <c r="A118" s="43" t="n">
        <v>7.1</v>
      </c>
      <c r="B118" s="44" t="n">
        <f aca="false">-A118*0.1</f>
        <v>-0.71</v>
      </c>
      <c r="C118" s="38" t="n">
        <f aca="false">+A118+B118</f>
        <v>6.39</v>
      </c>
      <c r="D118" s="39"/>
      <c r="E118" s="40" t="n">
        <f aca="false">+E117</f>
        <v>5</v>
      </c>
      <c r="F118" s="38" t="n">
        <f aca="false">+B118+E118</f>
        <v>4.29</v>
      </c>
      <c r="G118" s="38"/>
      <c r="H118" s="38" t="n">
        <f aca="false">+F118-C118</f>
        <v>-2.1</v>
      </c>
      <c r="J118" s="45" t="n">
        <f aca="false">SUM(M118:X118,Z118:AK118)</f>
        <v>-0.71</v>
      </c>
      <c r="M118" s="42" t="n">
        <f aca="false">IF(M$7="Long",IF(M$6="Call",IF($A118&gt;M$4,1,0),IF(M$4&gt;$A118,1,0))*M$5,IF(M$6="Call",IF(M$4&lt;=$A118,-1,0),IF($A118&lt;=M$4,-1,0))*M$5)</f>
        <v>0</v>
      </c>
      <c r="N118" s="42" t="n">
        <f aca="false">IF(N$7="Long",IF(N$6="Call",IF($A118&gt;N$4,1,0),IF(N$4&gt;$A118,1,0))*N$5,IF(N$6="Call",IF(N$4&lt;=$A118,-1,0),IF($A118&lt;=N$4,-1,0))*N$5)</f>
        <v>0</v>
      </c>
      <c r="O118" s="42" t="n">
        <f aca="false">IF(O$7="Long",IF(O$6="Call",IF($A118&gt;O$4,1,0),IF(O$4&gt;$A118,1,0))*O$5,IF(O$6="Call",IF(O$4&lt;=$A118,-1,0),IF($A118&lt;=O$4,-1,0))*O$5)</f>
        <v>0</v>
      </c>
      <c r="P118" s="42" t="n">
        <f aca="false">IF(P$7="Long",IF(P$6="Call",IF($A118&gt;P$4,1,0),IF(P$4&gt;$A118,1,0))*P$5,IF(P$6="Call",IF(P$4&lt;=$A118,-1,0),IF($A118&lt;=P$4,-1,0))*P$5)</f>
        <v>0</v>
      </c>
      <c r="Q118" s="42" t="n">
        <f aca="false">IF(Q$7="Long",IF(Q$6="Call",IF($A118&gt;Q$4,1,0),IF(Q$4&gt;$A118,1,0))*Q$5,IF(Q$6="Call",IF(Q$4&lt;=$A118,-1,0),IF($A118&lt;=Q$4,-1,0))*Q$5)</f>
        <v>0</v>
      </c>
      <c r="R118" s="42" t="n">
        <f aca="false">IF(R$7="Long",IF(R$6="Call",IF($A118&gt;R$4,1,0),IF(R$4&gt;$A118,1,0))*R$5,IF(R$6="Call",IF(R$4&lt;=$A118,-1,0),IF($A118&lt;=R$4,-1,0))*R$5)</f>
        <v>0</v>
      </c>
      <c r="S118" s="42" t="n">
        <f aca="false">IF(S$7="Long",IF(S$6="Call",IF($A118&gt;S$4,1,0),IF(S$4&gt;$A118,1,0))*S$5,IF(S$6="Call",IF(S$4&lt;=$A118,-1,0),IF($A118&lt;=S$4,-1,0))*S$5)</f>
        <v>0</v>
      </c>
      <c r="T118" s="42" t="n">
        <f aca="false">IF(T$7="Long",IF(T$6="Call",IF($A118&gt;T$4,1,0),IF(T$4&gt;$A118,1,0))*T$5,IF(T$6="Call",IF(T$4&lt;=$A118,-1,0),IF($A118&lt;=T$4,-1,0))*T$5)</f>
        <v>-0.08</v>
      </c>
      <c r="U118" s="42" t="n">
        <f aca="false">IF(U$7="Long",IF(U$6="Call",IF($A118&gt;U$4,1,0),IF(U$4&gt;$A118,1,0))*U$5,IF(U$6="Call",IF(U$4&lt;=$A118,-1,0),IF($A118&lt;=U$4,-1,0))*U$5)</f>
        <v>-0.09</v>
      </c>
      <c r="V118" s="42" t="n">
        <f aca="false">IF(V$7="Long",IF(V$6="Call",IF($A118&gt;V$4,1,0),IF(V$4&gt;$A118,1,0))*V$5,IF(V$6="Call",IF(V$4&lt;=$A118,-1,0),IF($A118&lt;=V$4,-1,0))*V$5)</f>
        <v>-0.1</v>
      </c>
      <c r="W118" s="42" t="n">
        <f aca="false">IF(W$7="Long",IF(W$6="Call",IF($A118&gt;W$4,1,0),IF(W$4&gt;$A118,1,0))*W$5,IF(W$6="Call",IF(W$4&lt;=$A118,-1,0),IF($A118&lt;=W$4,-1,0))*W$5)</f>
        <v>-0.11</v>
      </c>
      <c r="X118" s="42" t="n">
        <f aca="false">IF(X$7="Long",IF(X$6="Call",IF($A118&gt;X$4,1,0),IF(X$4&gt;$A118,1,0))*X$5,IF(X$6="Call",IF(X$4&lt;=$A118,-1,0),IF($A118&lt;=X$4,-1,0))*X$5)</f>
        <v>-0.12</v>
      </c>
      <c r="Z118" s="42" t="n">
        <f aca="false">IF(Z$7="Long",IF(Z$6="Put",MAX(Z$4-$A118,0),MAX($A118-Z$4,0))*Z$5,IF(Z$6="Put",MIN($A118-Z$4,0),MIN(Z$4-$A118,0))*Z$5)</f>
        <v>0</v>
      </c>
      <c r="AA118" s="42" t="n">
        <f aca="false">IF(AA$7="Long",IF(AA$6="Put",MAX(AA$4-$A118,0),MAX($A118-AA$4,0))*AA$5,IF(AA$6="Put",MIN($A118-AA$4,0),MIN(AA$4-$A118,0))*AA$5)</f>
        <v>0</v>
      </c>
      <c r="AB118" s="42" t="n">
        <f aca="false">IF(AB$7="Long",IF(AB$6="Put",MAX(AB$4-$A118,0),MAX($A118-AB$4,0))*AB$5,IF(AB$6="Put",MIN($A118-AB$4,0),MIN(AB$4-$A118,0))*AB$5)</f>
        <v>0</v>
      </c>
      <c r="AC118" s="42" t="n">
        <f aca="false">IF(AC$7="Long",IF(AC$6="Put",MAX(AC$4-$A118,0),MAX($A118-AC$4,0))*AC$5,IF(AC$6="Put",MIN($A118-AC$4,0),MIN(AC$4-$A118,0))*AC$5)</f>
        <v>0</v>
      </c>
      <c r="AD118" s="42" t="n">
        <f aca="false">IF(AD$7="Long",IF(AD$6="Put",MAX(AD$4-$A118,0),MAX($A118-AD$4,0))*AD$5,IF(AD$6="Put",MIN($A118-AD$4,0),MIN(AD$4-$A118,0))*AD$5)</f>
        <v>0</v>
      </c>
      <c r="AE118" s="42" t="n">
        <f aca="false">IF(AE$7="Long",IF(AE$6="Put",MAX(AE$4-$A118,0),MAX($A118-AE$4,0))*AE$5,IF(AE$6="Put",MIN($A118-AE$4,0),MIN(AE$4-$A118,0))*AE$5)</f>
        <v>0</v>
      </c>
      <c r="AF118" s="42" t="n">
        <f aca="false">IF(AF$7="Long",IF(AF$6="Put",MAX(AF$4-$A118,0),MAX($A118-AF$4,0))*AF$5,IF(AF$6="Put",MIN($A118-AF$4,0),MIN(AF$4-$A118,0))*AF$5)</f>
        <v>0</v>
      </c>
      <c r="AG118" s="42" t="n">
        <f aca="false">IF(AG$7="Long",IF(AG$6="Put",MAX(AG$4-$A118,0),MAX($A118-AG$4,0))*AG$5,IF(AG$6="Put",MIN($A118-AG$4,0),MIN(AG$4-$A118,0))*AG$5)</f>
        <v>-0.062</v>
      </c>
      <c r="AH118" s="42" t="n">
        <f aca="false">IF(AH$7="Long",IF(AH$6="Put",MAX(AH$4-$A118,0),MAX($A118-AH$4,0))*AH$5,IF(AH$6="Put",MIN($A118-AH$4,0),MIN(AH$4-$A118,0))*AH$5)</f>
        <v>-0.052</v>
      </c>
      <c r="AI118" s="42" t="n">
        <f aca="false">IF(AI$7="Long",IF(AI$6="Put",MAX(AI$4-$A118,0),MAX($A118-AI$4,0))*AI$5,IF(AI$6="Put",MIN($A118-AI$4,0),MIN(AI$4-$A118,0))*AI$5)</f>
        <v>-0.042</v>
      </c>
      <c r="AJ118" s="42" t="n">
        <f aca="false">IF(AJ$7="Long",IF(AJ$6="Put",MAX(AJ$4-$A118,0),MAX($A118-AJ$4,0))*AJ$5,IF(AJ$6="Put",MIN($A118-AJ$4,0),MIN(AJ$4-$A118,0))*AJ$5)</f>
        <v>-0.032</v>
      </c>
      <c r="AK118" s="42" t="n">
        <f aca="false">IF(AK$7="Long",IF(AK$6="Put",MAX(AK$4-$A118,0),MAX($A118-AK$4,0))*AK$5,IF(AK$6="Put",MIN($A118-AK$4,0),MIN(AK$4-$A118,0))*AK$5)</f>
        <v>-0.022</v>
      </c>
    </row>
    <row r="119" customFormat="false" ht="12.75" hidden="false" customHeight="false" outlineLevel="0" collapsed="false">
      <c r="A119" s="43" t="n">
        <v>7.15</v>
      </c>
      <c r="B119" s="44" t="n">
        <f aca="false">-A119*0.1</f>
        <v>-0.715</v>
      </c>
      <c r="C119" s="38" t="n">
        <f aca="false">+A119+B119</f>
        <v>6.435</v>
      </c>
      <c r="D119" s="39"/>
      <c r="E119" s="40" t="n">
        <f aca="false">+E118</f>
        <v>5</v>
      </c>
      <c r="F119" s="38" t="n">
        <f aca="false">+B119+E119</f>
        <v>4.285</v>
      </c>
      <c r="G119" s="38"/>
      <c r="H119" s="38" t="n">
        <f aca="false">+F119-C119</f>
        <v>-2.15</v>
      </c>
      <c r="J119" s="45" t="n">
        <f aca="false">SUM(M119:X119,Z119:AK119)</f>
        <v>-0.715</v>
      </c>
      <c r="M119" s="42" t="n">
        <f aca="false">IF(M$7="Long",IF(M$6="Call",IF($A119&gt;M$4,1,0),IF(M$4&gt;$A119,1,0))*M$5,IF(M$6="Call",IF(M$4&lt;=$A119,-1,0),IF($A119&lt;=M$4,-1,0))*M$5)</f>
        <v>0</v>
      </c>
      <c r="N119" s="42" t="n">
        <f aca="false">IF(N$7="Long",IF(N$6="Call",IF($A119&gt;N$4,1,0),IF(N$4&gt;$A119,1,0))*N$5,IF(N$6="Call",IF(N$4&lt;=$A119,-1,0),IF($A119&lt;=N$4,-1,0))*N$5)</f>
        <v>0</v>
      </c>
      <c r="O119" s="42" t="n">
        <f aca="false">IF(O$7="Long",IF(O$6="Call",IF($A119&gt;O$4,1,0),IF(O$4&gt;$A119,1,0))*O$5,IF(O$6="Call",IF(O$4&lt;=$A119,-1,0),IF($A119&lt;=O$4,-1,0))*O$5)</f>
        <v>0</v>
      </c>
      <c r="P119" s="42" t="n">
        <f aca="false">IF(P$7="Long",IF(P$6="Call",IF($A119&gt;P$4,1,0),IF(P$4&gt;$A119,1,0))*P$5,IF(P$6="Call",IF(P$4&lt;=$A119,-1,0),IF($A119&lt;=P$4,-1,0))*P$5)</f>
        <v>0</v>
      </c>
      <c r="Q119" s="42" t="n">
        <f aca="false">IF(Q$7="Long",IF(Q$6="Call",IF($A119&gt;Q$4,1,0),IF(Q$4&gt;$A119,1,0))*Q$5,IF(Q$6="Call",IF(Q$4&lt;=$A119,-1,0),IF($A119&lt;=Q$4,-1,0))*Q$5)</f>
        <v>0</v>
      </c>
      <c r="R119" s="42" t="n">
        <f aca="false">IF(R$7="Long",IF(R$6="Call",IF($A119&gt;R$4,1,0),IF(R$4&gt;$A119,1,0))*R$5,IF(R$6="Call",IF(R$4&lt;=$A119,-1,0),IF($A119&lt;=R$4,-1,0))*R$5)</f>
        <v>0</v>
      </c>
      <c r="S119" s="42" t="n">
        <f aca="false">IF(S$7="Long",IF(S$6="Call",IF($A119&gt;S$4,1,0),IF(S$4&gt;$A119,1,0))*S$5,IF(S$6="Call",IF(S$4&lt;=$A119,-1,0),IF($A119&lt;=S$4,-1,0))*S$5)</f>
        <v>0</v>
      </c>
      <c r="T119" s="42" t="n">
        <f aca="false">IF(T$7="Long",IF(T$6="Call",IF($A119&gt;T$4,1,0),IF(T$4&gt;$A119,1,0))*T$5,IF(T$6="Call",IF(T$4&lt;=$A119,-1,0),IF($A119&lt;=T$4,-1,0))*T$5)</f>
        <v>-0.08</v>
      </c>
      <c r="U119" s="42" t="n">
        <f aca="false">IF(U$7="Long",IF(U$6="Call",IF($A119&gt;U$4,1,0),IF(U$4&gt;$A119,1,0))*U$5,IF(U$6="Call",IF(U$4&lt;=$A119,-1,0),IF($A119&lt;=U$4,-1,0))*U$5)</f>
        <v>-0.09</v>
      </c>
      <c r="V119" s="42" t="n">
        <f aca="false">IF(V$7="Long",IF(V$6="Call",IF($A119&gt;V$4,1,0),IF(V$4&gt;$A119,1,0))*V$5,IF(V$6="Call",IF(V$4&lt;=$A119,-1,0),IF($A119&lt;=V$4,-1,0))*V$5)</f>
        <v>-0.1</v>
      </c>
      <c r="W119" s="42" t="n">
        <f aca="false">IF(W$7="Long",IF(W$6="Call",IF($A119&gt;W$4,1,0),IF(W$4&gt;$A119,1,0))*W$5,IF(W$6="Call",IF(W$4&lt;=$A119,-1,0),IF($A119&lt;=W$4,-1,0))*W$5)</f>
        <v>-0.11</v>
      </c>
      <c r="X119" s="42" t="n">
        <f aca="false">IF(X$7="Long",IF(X$6="Call",IF($A119&gt;X$4,1,0),IF(X$4&gt;$A119,1,0))*X$5,IF(X$6="Call",IF(X$4&lt;=$A119,-1,0),IF($A119&lt;=X$4,-1,0))*X$5)</f>
        <v>-0.12</v>
      </c>
      <c r="Z119" s="42" t="n">
        <f aca="false">IF(Z$7="Long",IF(Z$6="Put",MAX(Z$4-$A119,0),MAX($A119-Z$4,0))*Z$5,IF(Z$6="Put",MIN($A119-Z$4,0),MIN(Z$4-$A119,0))*Z$5)</f>
        <v>0</v>
      </c>
      <c r="AA119" s="42" t="n">
        <f aca="false">IF(AA$7="Long",IF(AA$6="Put",MAX(AA$4-$A119,0),MAX($A119-AA$4,0))*AA$5,IF(AA$6="Put",MIN($A119-AA$4,0),MIN(AA$4-$A119,0))*AA$5)</f>
        <v>0</v>
      </c>
      <c r="AB119" s="42" t="n">
        <f aca="false">IF(AB$7="Long",IF(AB$6="Put",MAX(AB$4-$A119,0),MAX($A119-AB$4,0))*AB$5,IF(AB$6="Put",MIN($A119-AB$4,0),MIN(AB$4-$A119,0))*AB$5)</f>
        <v>0</v>
      </c>
      <c r="AC119" s="42" t="n">
        <f aca="false">IF(AC$7="Long",IF(AC$6="Put",MAX(AC$4-$A119,0),MAX($A119-AC$4,0))*AC$5,IF(AC$6="Put",MIN($A119-AC$4,0),MIN(AC$4-$A119,0))*AC$5)</f>
        <v>0</v>
      </c>
      <c r="AD119" s="42" t="n">
        <f aca="false">IF(AD$7="Long",IF(AD$6="Put",MAX(AD$4-$A119,0),MAX($A119-AD$4,0))*AD$5,IF(AD$6="Put",MIN($A119-AD$4,0),MIN(AD$4-$A119,0))*AD$5)</f>
        <v>0</v>
      </c>
      <c r="AE119" s="42" t="n">
        <f aca="false">IF(AE$7="Long",IF(AE$6="Put",MAX(AE$4-$A119,0),MAX($A119-AE$4,0))*AE$5,IF(AE$6="Put",MIN($A119-AE$4,0),MIN(AE$4-$A119,0))*AE$5)</f>
        <v>0</v>
      </c>
      <c r="AF119" s="42" t="n">
        <f aca="false">IF(AF$7="Long",IF(AF$6="Put",MAX(AF$4-$A119,0),MAX($A119-AF$4,0))*AF$5,IF(AF$6="Put",MIN($A119-AF$4,0),MIN(AF$4-$A119,0))*AF$5)</f>
        <v>0</v>
      </c>
      <c r="AG119" s="42" t="n">
        <f aca="false">IF(AG$7="Long",IF(AG$6="Put",MAX(AG$4-$A119,0),MAX($A119-AG$4,0))*AG$5,IF(AG$6="Put",MIN($A119-AG$4,0),MIN(AG$4-$A119,0))*AG$5)</f>
        <v>-0.063</v>
      </c>
      <c r="AH119" s="42" t="n">
        <f aca="false">IF(AH$7="Long",IF(AH$6="Put",MAX(AH$4-$A119,0),MAX($A119-AH$4,0))*AH$5,IF(AH$6="Put",MIN($A119-AH$4,0),MIN(AH$4-$A119,0))*AH$5)</f>
        <v>-0.053</v>
      </c>
      <c r="AI119" s="42" t="n">
        <f aca="false">IF(AI$7="Long",IF(AI$6="Put",MAX(AI$4-$A119,0),MAX($A119-AI$4,0))*AI$5,IF(AI$6="Put",MIN($A119-AI$4,0),MIN(AI$4-$A119,0))*AI$5)</f>
        <v>-0.043</v>
      </c>
      <c r="AJ119" s="42" t="n">
        <f aca="false">IF(AJ$7="Long",IF(AJ$6="Put",MAX(AJ$4-$A119,0),MAX($A119-AJ$4,0))*AJ$5,IF(AJ$6="Put",MIN($A119-AJ$4,0),MIN(AJ$4-$A119,0))*AJ$5)</f>
        <v>-0.033</v>
      </c>
      <c r="AK119" s="42" t="n">
        <f aca="false">IF(AK$7="Long",IF(AK$6="Put",MAX(AK$4-$A119,0),MAX($A119-AK$4,0))*AK$5,IF(AK$6="Put",MIN($A119-AK$4,0),MIN(AK$4-$A119,0))*AK$5)</f>
        <v>-0.023</v>
      </c>
    </row>
    <row r="120" customFormat="false" ht="12.75" hidden="false" customHeight="false" outlineLevel="0" collapsed="false">
      <c r="A120" s="43" t="n">
        <v>7.2</v>
      </c>
      <c r="B120" s="44" t="n">
        <f aca="false">-A120*0.1</f>
        <v>-0.72</v>
      </c>
      <c r="C120" s="38" t="n">
        <f aca="false">+A120+B120</f>
        <v>6.48</v>
      </c>
      <c r="D120" s="39"/>
      <c r="E120" s="40" t="n">
        <f aca="false">+E119</f>
        <v>5</v>
      </c>
      <c r="F120" s="38" t="n">
        <f aca="false">+B120+E120</f>
        <v>4.28</v>
      </c>
      <c r="G120" s="38"/>
      <c r="H120" s="38" t="n">
        <f aca="false">+F120-C120</f>
        <v>-2.2</v>
      </c>
      <c r="J120" s="45" t="n">
        <f aca="false">SUM(M120:X120,Z120:AK120)</f>
        <v>-0.72</v>
      </c>
      <c r="M120" s="42" t="n">
        <f aca="false">IF(M$7="Long",IF(M$6="Call",IF($A120&gt;M$4,1,0),IF(M$4&gt;$A120,1,0))*M$5,IF(M$6="Call",IF(M$4&lt;=$A120,-1,0),IF($A120&lt;=M$4,-1,0))*M$5)</f>
        <v>0</v>
      </c>
      <c r="N120" s="42" t="n">
        <f aca="false">IF(N$7="Long",IF(N$6="Call",IF($A120&gt;N$4,1,0),IF(N$4&gt;$A120,1,0))*N$5,IF(N$6="Call",IF(N$4&lt;=$A120,-1,0),IF($A120&lt;=N$4,-1,0))*N$5)</f>
        <v>0</v>
      </c>
      <c r="O120" s="42" t="n">
        <f aca="false">IF(O$7="Long",IF(O$6="Call",IF($A120&gt;O$4,1,0),IF(O$4&gt;$A120,1,0))*O$5,IF(O$6="Call",IF(O$4&lt;=$A120,-1,0),IF($A120&lt;=O$4,-1,0))*O$5)</f>
        <v>0</v>
      </c>
      <c r="P120" s="42" t="n">
        <f aca="false">IF(P$7="Long",IF(P$6="Call",IF($A120&gt;P$4,1,0),IF(P$4&gt;$A120,1,0))*P$5,IF(P$6="Call",IF(P$4&lt;=$A120,-1,0),IF($A120&lt;=P$4,-1,0))*P$5)</f>
        <v>0</v>
      </c>
      <c r="Q120" s="42" t="n">
        <f aca="false">IF(Q$7="Long",IF(Q$6="Call",IF($A120&gt;Q$4,1,0),IF(Q$4&gt;$A120,1,0))*Q$5,IF(Q$6="Call",IF(Q$4&lt;=$A120,-1,0),IF($A120&lt;=Q$4,-1,0))*Q$5)</f>
        <v>0</v>
      </c>
      <c r="R120" s="42" t="n">
        <f aca="false">IF(R$7="Long",IF(R$6="Call",IF($A120&gt;R$4,1,0),IF(R$4&gt;$A120,1,0))*R$5,IF(R$6="Call",IF(R$4&lt;=$A120,-1,0),IF($A120&lt;=R$4,-1,0))*R$5)</f>
        <v>0</v>
      </c>
      <c r="S120" s="42" t="n">
        <f aca="false">IF(S$7="Long",IF(S$6="Call",IF($A120&gt;S$4,1,0),IF(S$4&gt;$A120,1,0))*S$5,IF(S$6="Call",IF(S$4&lt;=$A120,-1,0),IF($A120&lt;=S$4,-1,0))*S$5)</f>
        <v>0</v>
      </c>
      <c r="T120" s="42" t="n">
        <f aca="false">IF(T$7="Long",IF(T$6="Call",IF($A120&gt;T$4,1,0),IF(T$4&gt;$A120,1,0))*T$5,IF(T$6="Call",IF(T$4&lt;=$A120,-1,0),IF($A120&lt;=T$4,-1,0))*T$5)</f>
        <v>-0.08</v>
      </c>
      <c r="U120" s="42" t="n">
        <f aca="false">IF(U$7="Long",IF(U$6="Call",IF($A120&gt;U$4,1,0),IF(U$4&gt;$A120,1,0))*U$5,IF(U$6="Call",IF(U$4&lt;=$A120,-1,0),IF($A120&lt;=U$4,-1,0))*U$5)</f>
        <v>-0.09</v>
      </c>
      <c r="V120" s="42" t="n">
        <f aca="false">IF(V$7="Long",IF(V$6="Call",IF($A120&gt;V$4,1,0),IF(V$4&gt;$A120,1,0))*V$5,IF(V$6="Call",IF(V$4&lt;=$A120,-1,0),IF($A120&lt;=V$4,-1,0))*V$5)</f>
        <v>-0.1</v>
      </c>
      <c r="W120" s="42" t="n">
        <f aca="false">IF(W$7="Long",IF(W$6="Call",IF($A120&gt;W$4,1,0),IF(W$4&gt;$A120,1,0))*W$5,IF(W$6="Call",IF(W$4&lt;=$A120,-1,0),IF($A120&lt;=W$4,-1,0))*W$5)</f>
        <v>-0.11</v>
      </c>
      <c r="X120" s="42" t="n">
        <f aca="false">IF(X$7="Long",IF(X$6="Call",IF($A120&gt;X$4,1,0),IF(X$4&gt;$A120,1,0))*X$5,IF(X$6="Call",IF(X$4&lt;=$A120,-1,0),IF($A120&lt;=X$4,-1,0))*X$5)</f>
        <v>-0.12</v>
      </c>
      <c r="Z120" s="42" t="n">
        <f aca="false">IF(Z$7="Long",IF(Z$6="Put",MAX(Z$4-$A120,0),MAX($A120-Z$4,0))*Z$5,IF(Z$6="Put",MIN($A120-Z$4,0),MIN(Z$4-$A120,0))*Z$5)</f>
        <v>0</v>
      </c>
      <c r="AA120" s="42" t="n">
        <f aca="false">IF(AA$7="Long",IF(AA$6="Put",MAX(AA$4-$A120,0),MAX($A120-AA$4,0))*AA$5,IF(AA$6="Put",MIN($A120-AA$4,0),MIN(AA$4-$A120,0))*AA$5)</f>
        <v>0</v>
      </c>
      <c r="AB120" s="42" t="n">
        <f aca="false">IF(AB$7="Long",IF(AB$6="Put",MAX(AB$4-$A120,0),MAX($A120-AB$4,0))*AB$5,IF(AB$6="Put",MIN($A120-AB$4,0),MIN(AB$4-$A120,0))*AB$5)</f>
        <v>0</v>
      </c>
      <c r="AC120" s="42" t="n">
        <f aca="false">IF(AC$7="Long",IF(AC$6="Put",MAX(AC$4-$A120,0),MAX($A120-AC$4,0))*AC$5,IF(AC$6="Put",MIN($A120-AC$4,0),MIN(AC$4-$A120,0))*AC$5)</f>
        <v>0</v>
      </c>
      <c r="AD120" s="42" t="n">
        <f aca="false">IF(AD$7="Long",IF(AD$6="Put",MAX(AD$4-$A120,0),MAX($A120-AD$4,0))*AD$5,IF(AD$6="Put",MIN($A120-AD$4,0),MIN(AD$4-$A120,0))*AD$5)</f>
        <v>0</v>
      </c>
      <c r="AE120" s="42" t="n">
        <f aca="false">IF(AE$7="Long",IF(AE$6="Put",MAX(AE$4-$A120,0),MAX($A120-AE$4,0))*AE$5,IF(AE$6="Put",MIN($A120-AE$4,0),MIN(AE$4-$A120,0))*AE$5)</f>
        <v>0</v>
      </c>
      <c r="AF120" s="42" t="n">
        <f aca="false">IF(AF$7="Long",IF(AF$6="Put",MAX(AF$4-$A120,0),MAX($A120-AF$4,0))*AF$5,IF(AF$6="Put",MIN($A120-AF$4,0),MIN(AF$4-$A120,0))*AF$5)</f>
        <v>0</v>
      </c>
      <c r="AG120" s="42" t="n">
        <f aca="false">IF(AG$7="Long",IF(AG$6="Put",MAX(AG$4-$A120,0),MAX($A120-AG$4,0))*AG$5,IF(AG$6="Put",MIN($A120-AG$4,0),MIN(AG$4-$A120,0))*AG$5)</f>
        <v>-0.064</v>
      </c>
      <c r="AH120" s="42" t="n">
        <f aca="false">IF(AH$7="Long",IF(AH$6="Put",MAX(AH$4-$A120,0),MAX($A120-AH$4,0))*AH$5,IF(AH$6="Put",MIN($A120-AH$4,0),MIN(AH$4-$A120,0))*AH$5)</f>
        <v>-0.054</v>
      </c>
      <c r="AI120" s="42" t="n">
        <f aca="false">IF(AI$7="Long",IF(AI$6="Put",MAX(AI$4-$A120,0),MAX($A120-AI$4,0))*AI$5,IF(AI$6="Put",MIN($A120-AI$4,0),MIN(AI$4-$A120,0))*AI$5)</f>
        <v>-0.044</v>
      </c>
      <c r="AJ120" s="42" t="n">
        <f aca="false">IF(AJ$7="Long",IF(AJ$6="Put",MAX(AJ$4-$A120,0),MAX($A120-AJ$4,0))*AJ$5,IF(AJ$6="Put",MIN($A120-AJ$4,0),MIN(AJ$4-$A120,0))*AJ$5)</f>
        <v>-0.034</v>
      </c>
      <c r="AK120" s="42" t="n">
        <f aca="false">IF(AK$7="Long",IF(AK$6="Put",MAX(AK$4-$A120,0),MAX($A120-AK$4,0))*AK$5,IF(AK$6="Put",MIN($A120-AK$4,0),MIN(AK$4-$A120,0))*AK$5)</f>
        <v>-0.024</v>
      </c>
    </row>
    <row r="121" customFormat="false" ht="12.75" hidden="false" customHeight="false" outlineLevel="0" collapsed="false">
      <c r="A121" s="43" t="n">
        <v>7.25</v>
      </c>
      <c r="B121" s="44" t="n">
        <f aca="false">-A121*0.1</f>
        <v>-0.725</v>
      </c>
      <c r="C121" s="38" t="n">
        <f aca="false">+A121+B121</f>
        <v>6.525</v>
      </c>
      <c r="D121" s="39"/>
      <c r="E121" s="40" t="n">
        <f aca="false">+E120</f>
        <v>5</v>
      </c>
      <c r="F121" s="38" t="n">
        <f aca="false">+B121+E121</f>
        <v>4.275</v>
      </c>
      <c r="G121" s="38"/>
      <c r="H121" s="38" t="n">
        <f aca="false">+F121-C121</f>
        <v>-2.25</v>
      </c>
      <c r="J121" s="45" t="n">
        <f aca="false">SUM(M121:X121,Z121:AK121)</f>
        <v>-0.725</v>
      </c>
      <c r="M121" s="42" t="n">
        <f aca="false">IF(M$7="Long",IF(M$6="Call",IF($A121&gt;M$4,1,0),IF(M$4&gt;$A121,1,0))*M$5,IF(M$6="Call",IF(M$4&lt;=$A121,-1,0),IF($A121&lt;=M$4,-1,0))*M$5)</f>
        <v>0</v>
      </c>
      <c r="N121" s="42" t="n">
        <f aca="false">IF(N$7="Long",IF(N$6="Call",IF($A121&gt;N$4,1,0),IF(N$4&gt;$A121,1,0))*N$5,IF(N$6="Call",IF(N$4&lt;=$A121,-1,0),IF($A121&lt;=N$4,-1,0))*N$5)</f>
        <v>0</v>
      </c>
      <c r="O121" s="42" t="n">
        <f aca="false">IF(O$7="Long",IF(O$6="Call",IF($A121&gt;O$4,1,0),IF(O$4&gt;$A121,1,0))*O$5,IF(O$6="Call",IF(O$4&lt;=$A121,-1,0),IF($A121&lt;=O$4,-1,0))*O$5)</f>
        <v>0</v>
      </c>
      <c r="P121" s="42" t="n">
        <f aca="false">IF(P$7="Long",IF(P$6="Call",IF($A121&gt;P$4,1,0),IF(P$4&gt;$A121,1,0))*P$5,IF(P$6="Call",IF(P$4&lt;=$A121,-1,0),IF($A121&lt;=P$4,-1,0))*P$5)</f>
        <v>0</v>
      </c>
      <c r="Q121" s="42" t="n">
        <f aca="false">IF(Q$7="Long",IF(Q$6="Call",IF($A121&gt;Q$4,1,0),IF(Q$4&gt;$A121,1,0))*Q$5,IF(Q$6="Call",IF(Q$4&lt;=$A121,-1,0),IF($A121&lt;=Q$4,-1,0))*Q$5)</f>
        <v>0</v>
      </c>
      <c r="R121" s="42" t="n">
        <f aca="false">IF(R$7="Long",IF(R$6="Call",IF($A121&gt;R$4,1,0),IF(R$4&gt;$A121,1,0))*R$5,IF(R$6="Call",IF(R$4&lt;=$A121,-1,0),IF($A121&lt;=R$4,-1,0))*R$5)</f>
        <v>0</v>
      </c>
      <c r="S121" s="42" t="n">
        <f aca="false">IF(S$7="Long",IF(S$6="Call",IF($A121&gt;S$4,1,0),IF(S$4&gt;$A121,1,0))*S$5,IF(S$6="Call",IF(S$4&lt;=$A121,-1,0),IF($A121&lt;=S$4,-1,0))*S$5)</f>
        <v>0</v>
      </c>
      <c r="T121" s="42" t="n">
        <f aca="false">IF(T$7="Long",IF(T$6="Call",IF($A121&gt;T$4,1,0),IF(T$4&gt;$A121,1,0))*T$5,IF(T$6="Call",IF(T$4&lt;=$A121,-1,0),IF($A121&lt;=T$4,-1,0))*T$5)</f>
        <v>-0.08</v>
      </c>
      <c r="U121" s="42" t="n">
        <f aca="false">IF(U$7="Long",IF(U$6="Call",IF($A121&gt;U$4,1,0),IF(U$4&gt;$A121,1,0))*U$5,IF(U$6="Call",IF(U$4&lt;=$A121,-1,0),IF($A121&lt;=U$4,-1,0))*U$5)</f>
        <v>-0.09</v>
      </c>
      <c r="V121" s="42" t="n">
        <f aca="false">IF(V$7="Long",IF(V$6="Call",IF($A121&gt;V$4,1,0),IF(V$4&gt;$A121,1,0))*V$5,IF(V$6="Call",IF(V$4&lt;=$A121,-1,0),IF($A121&lt;=V$4,-1,0))*V$5)</f>
        <v>-0.1</v>
      </c>
      <c r="W121" s="42" t="n">
        <f aca="false">IF(W$7="Long",IF(W$6="Call",IF($A121&gt;W$4,1,0),IF(W$4&gt;$A121,1,0))*W$5,IF(W$6="Call",IF(W$4&lt;=$A121,-1,0),IF($A121&lt;=W$4,-1,0))*W$5)</f>
        <v>-0.11</v>
      </c>
      <c r="X121" s="42" t="n">
        <f aca="false">IF(X$7="Long",IF(X$6="Call",IF($A121&gt;X$4,1,0),IF(X$4&gt;$A121,1,0))*X$5,IF(X$6="Call",IF(X$4&lt;=$A121,-1,0),IF($A121&lt;=X$4,-1,0))*X$5)</f>
        <v>-0.12</v>
      </c>
      <c r="Z121" s="42" t="n">
        <f aca="false">IF(Z$7="Long",IF(Z$6="Put",MAX(Z$4-$A121,0),MAX($A121-Z$4,0))*Z$5,IF(Z$6="Put",MIN($A121-Z$4,0),MIN(Z$4-$A121,0))*Z$5)</f>
        <v>0</v>
      </c>
      <c r="AA121" s="42" t="n">
        <f aca="false">IF(AA$7="Long",IF(AA$6="Put",MAX(AA$4-$A121,0),MAX($A121-AA$4,0))*AA$5,IF(AA$6="Put",MIN($A121-AA$4,0),MIN(AA$4-$A121,0))*AA$5)</f>
        <v>0</v>
      </c>
      <c r="AB121" s="42" t="n">
        <f aca="false">IF(AB$7="Long",IF(AB$6="Put",MAX(AB$4-$A121,0),MAX($A121-AB$4,0))*AB$5,IF(AB$6="Put",MIN($A121-AB$4,0),MIN(AB$4-$A121,0))*AB$5)</f>
        <v>0</v>
      </c>
      <c r="AC121" s="42" t="n">
        <f aca="false">IF(AC$7="Long",IF(AC$6="Put",MAX(AC$4-$A121,0),MAX($A121-AC$4,0))*AC$5,IF(AC$6="Put",MIN($A121-AC$4,0),MIN(AC$4-$A121,0))*AC$5)</f>
        <v>0</v>
      </c>
      <c r="AD121" s="42" t="n">
        <f aca="false">IF(AD$7="Long",IF(AD$6="Put",MAX(AD$4-$A121,0),MAX($A121-AD$4,0))*AD$5,IF(AD$6="Put",MIN($A121-AD$4,0),MIN(AD$4-$A121,0))*AD$5)</f>
        <v>0</v>
      </c>
      <c r="AE121" s="42" t="n">
        <f aca="false">IF(AE$7="Long",IF(AE$6="Put",MAX(AE$4-$A121,0),MAX($A121-AE$4,0))*AE$5,IF(AE$6="Put",MIN($A121-AE$4,0),MIN(AE$4-$A121,0))*AE$5)</f>
        <v>0</v>
      </c>
      <c r="AF121" s="42" t="n">
        <f aca="false">IF(AF$7="Long",IF(AF$6="Put",MAX(AF$4-$A121,0),MAX($A121-AF$4,0))*AF$5,IF(AF$6="Put",MIN($A121-AF$4,0),MIN(AF$4-$A121,0))*AF$5)</f>
        <v>0</v>
      </c>
      <c r="AG121" s="42" t="n">
        <f aca="false">IF(AG$7="Long",IF(AG$6="Put",MAX(AG$4-$A121,0),MAX($A121-AG$4,0))*AG$5,IF(AG$6="Put",MIN($A121-AG$4,0),MIN(AG$4-$A121,0))*AG$5)</f>
        <v>-0.065</v>
      </c>
      <c r="AH121" s="42" t="n">
        <f aca="false">IF(AH$7="Long",IF(AH$6="Put",MAX(AH$4-$A121,0),MAX($A121-AH$4,0))*AH$5,IF(AH$6="Put",MIN($A121-AH$4,0),MIN(AH$4-$A121,0))*AH$5)</f>
        <v>-0.055</v>
      </c>
      <c r="AI121" s="42" t="n">
        <f aca="false">IF(AI$7="Long",IF(AI$6="Put",MAX(AI$4-$A121,0),MAX($A121-AI$4,0))*AI$5,IF(AI$6="Put",MIN($A121-AI$4,0),MIN(AI$4-$A121,0))*AI$5)</f>
        <v>-0.045</v>
      </c>
      <c r="AJ121" s="42" t="n">
        <f aca="false">IF(AJ$7="Long",IF(AJ$6="Put",MAX(AJ$4-$A121,0),MAX($A121-AJ$4,0))*AJ$5,IF(AJ$6="Put",MIN($A121-AJ$4,0),MIN(AJ$4-$A121,0))*AJ$5)</f>
        <v>-0.035</v>
      </c>
      <c r="AK121" s="42" t="n">
        <f aca="false">IF(AK$7="Long",IF(AK$6="Put",MAX(AK$4-$A121,0),MAX($A121-AK$4,0))*AK$5,IF(AK$6="Put",MIN($A121-AK$4,0),MIN(AK$4-$A121,0))*AK$5)</f>
        <v>-0.025</v>
      </c>
    </row>
    <row r="122" customFormat="false" ht="12.75" hidden="false" customHeight="false" outlineLevel="0" collapsed="false">
      <c r="A122" s="43" t="n">
        <v>7.30000000000001</v>
      </c>
      <c r="B122" s="44" t="n">
        <f aca="false">-A122*0.1</f>
        <v>-0.730000000000001</v>
      </c>
      <c r="C122" s="38" t="n">
        <f aca="false">+A122+B122</f>
        <v>6.57000000000001</v>
      </c>
      <c r="D122" s="39"/>
      <c r="E122" s="40" t="n">
        <f aca="false">+E121</f>
        <v>5</v>
      </c>
      <c r="F122" s="38" t="n">
        <f aca="false">+B122+E122</f>
        <v>4.27</v>
      </c>
      <c r="G122" s="38"/>
      <c r="H122" s="38" t="n">
        <f aca="false">+F122-C122</f>
        <v>-2.30000000000001</v>
      </c>
      <c r="J122" s="45" t="n">
        <f aca="false">SUM(M122:X122,Z122:AK122)</f>
        <v>-0.730000000000001</v>
      </c>
      <c r="M122" s="42" t="n">
        <f aca="false">IF(M$7="Long",IF(M$6="Call",IF($A122&gt;M$4,1,0),IF(M$4&gt;$A122,1,0))*M$5,IF(M$6="Call",IF(M$4&lt;=$A122,-1,0),IF($A122&lt;=M$4,-1,0))*M$5)</f>
        <v>0</v>
      </c>
      <c r="N122" s="42" t="n">
        <f aca="false">IF(N$7="Long",IF(N$6="Call",IF($A122&gt;N$4,1,0),IF(N$4&gt;$A122,1,0))*N$5,IF(N$6="Call",IF(N$4&lt;=$A122,-1,0),IF($A122&lt;=N$4,-1,0))*N$5)</f>
        <v>0</v>
      </c>
      <c r="O122" s="42" t="n">
        <f aca="false">IF(O$7="Long",IF(O$6="Call",IF($A122&gt;O$4,1,0),IF(O$4&gt;$A122,1,0))*O$5,IF(O$6="Call",IF(O$4&lt;=$A122,-1,0),IF($A122&lt;=O$4,-1,0))*O$5)</f>
        <v>0</v>
      </c>
      <c r="P122" s="42" t="n">
        <f aca="false">IF(P$7="Long",IF(P$6="Call",IF($A122&gt;P$4,1,0),IF(P$4&gt;$A122,1,0))*P$5,IF(P$6="Call",IF(P$4&lt;=$A122,-1,0),IF($A122&lt;=P$4,-1,0))*P$5)</f>
        <v>0</v>
      </c>
      <c r="Q122" s="42" t="n">
        <f aca="false">IF(Q$7="Long",IF(Q$6="Call",IF($A122&gt;Q$4,1,0),IF(Q$4&gt;$A122,1,0))*Q$5,IF(Q$6="Call",IF(Q$4&lt;=$A122,-1,0),IF($A122&lt;=Q$4,-1,0))*Q$5)</f>
        <v>0</v>
      </c>
      <c r="R122" s="42" t="n">
        <f aca="false">IF(R$7="Long",IF(R$6="Call",IF($A122&gt;R$4,1,0),IF(R$4&gt;$A122,1,0))*R$5,IF(R$6="Call",IF(R$4&lt;=$A122,-1,0),IF($A122&lt;=R$4,-1,0))*R$5)</f>
        <v>0</v>
      </c>
      <c r="S122" s="42" t="n">
        <f aca="false">IF(S$7="Long",IF(S$6="Call",IF($A122&gt;S$4,1,0),IF(S$4&gt;$A122,1,0))*S$5,IF(S$6="Call",IF(S$4&lt;=$A122,-1,0),IF($A122&lt;=S$4,-1,0))*S$5)</f>
        <v>0</v>
      </c>
      <c r="T122" s="42" t="n">
        <f aca="false">IF(T$7="Long",IF(T$6="Call",IF($A122&gt;T$4,1,0),IF(T$4&gt;$A122,1,0))*T$5,IF(T$6="Call",IF(T$4&lt;=$A122,-1,0),IF($A122&lt;=T$4,-1,0))*T$5)</f>
        <v>-0.08</v>
      </c>
      <c r="U122" s="42" t="n">
        <f aca="false">IF(U$7="Long",IF(U$6="Call",IF($A122&gt;U$4,1,0),IF(U$4&gt;$A122,1,0))*U$5,IF(U$6="Call",IF(U$4&lt;=$A122,-1,0),IF($A122&lt;=U$4,-1,0))*U$5)</f>
        <v>-0.09</v>
      </c>
      <c r="V122" s="42" t="n">
        <f aca="false">IF(V$7="Long",IF(V$6="Call",IF($A122&gt;V$4,1,0),IF(V$4&gt;$A122,1,0))*V$5,IF(V$6="Call",IF(V$4&lt;=$A122,-1,0),IF($A122&lt;=V$4,-1,0))*V$5)</f>
        <v>-0.1</v>
      </c>
      <c r="W122" s="42" t="n">
        <f aca="false">IF(W$7="Long",IF(W$6="Call",IF($A122&gt;W$4,1,0),IF(W$4&gt;$A122,1,0))*W$5,IF(W$6="Call",IF(W$4&lt;=$A122,-1,0),IF($A122&lt;=W$4,-1,0))*W$5)</f>
        <v>-0.11</v>
      </c>
      <c r="X122" s="42" t="n">
        <f aca="false">IF(X$7="Long",IF(X$6="Call",IF($A122&gt;X$4,1,0),IF(X$4&gt;$A122,1,0))*X$5,IF(X$6="Call",IF(X$4&lt;=$A122,-1,0),IF($A122&lt;=X$4,-1,0))*X$5)</f>
        <v>-0.12</v>
      </c>
      <c r="Z122" s="42" t="n">
        <f aca="false">IF(Z$7="Long",IF(Z$6="Put",MAX(Z$4-$A122,0),MAX($A122-Z$4,0))*Z$5,IF(Z$6="Put",MIN($A122-Z$4,0),MIN(Z$4-$A122,0))*Z$5)</f>
        <v>0</v>
      </c>
      <c r="AA122" s="42" t="n">
        <f aca="false">IF(AA$7="Long",IF(AA$6="Put",MAX(AA$4-$A122,0),MAX($A122-AA$4,0))*AA$5,IF(AA$6="Put",MIN($A122-AA$4,0),MIN(AA$4-$A122,0))*AA$5)</f>
        <v>0</v>
      </c>
      <c r="AB122" s="42" t="n">
        <f aca="false">IF(AB$7="Long",IF(AB$6="Put",MAX(AB$4-$A122,0),MAX($A122-AB$4,0))*AB$5,IF(AB$6="Put",MIN($A122-AB$4,0),MIN(AB$4-$A122,0))*AB$5)</f>
        <v>0</v>
      </c>
      <c r="AC122" s="42" t="n">
        <f aca="false">IF(AC$7="Long",IF(AC$6="Put",MAX(AC$4-$A122,0),MAX($A122-AC$4,0))*AC$5,IF(AC$6="Put",MIN($A122-AC$4,0),MIN(AC$4-$A122,0))*AC$5)</f>
        <v>0</v>
      </c>
      <c r="AD122" s="42" t="n">
        <f aca="false">IF(AD$7="Long",IF(AD$6="Put",MAX(AD$4-$A122,0),MAX($A122-AD$4,0))*AD$5,IF(AD$6="Put",MIN($A122-AD$4,0),MIN(AD$4-$A122,0))*AD$5)</f>
        <v>0</v>
      </c>
      <c r="AE122" s="42" t="n">
        <f aca="false">IF(AE$7="Long",IF(AE$6="Put",MAX(AE$4-$A122,0),MAX($A122-AE$4,0))*AE$5,IF(AE$6="Put",MIN($A122-AE$4,0),MIN(AE$4-$A122,0))*AE$5)</f>
        <v>0</v>
      </c>
      <c r="AF122" s="42" t="n">
        <f aca="false">IF(AF$7="Long",IF(AF$6="Put",MAX(AF$4-$A122,0),MAX($A122-AF$4,0))*AF$5,IF(AF$6="Put",MIN($A122-AF$4,0),MIN(AF$4-$A122,0))*AF$5)</f>
        <v>0</v>
      </c>
      <c r="AG122" s="42" t="n">
        <f aca="false">IF(AG$7="Long",IF(AG$6="Put",MAX(AG$4-$A122,0),MAX($A122-AG$4,0))*AG$5,IF(AG$6="Put",MIN($A122-AG$4,0),MIN(AG$4-$A122,0))*AG$5)</f>
        <v>-0.0660000000000002</v>
      </c>
      <c r="AH122" s="42" t="n">
        <f aca="false">IF(AH$7="Long",IF(AH$6="Put",MAX(AH$4-$A122,0),MAX($A122-AH$4,0))*AH$5,IF(AH$6="Put",MIN($A122-AH$4,0),MIN(AH$4-$A122,0))*AH$5)</f>
        <v>-0.0560000000000002</v>
      </c>
      <c r="AI122" s="42" t="n">
        <f aca="false">IF(AI$7="Long",IF(AI$6="Put",MAX(AI$4-$A122,0),MAX($A122-AI$4,0))*AI$5,IF(AI$6="Put",MIN($A122-AI$4,0),MIN(AI$4-$A122,0))*AI$5)</f>
        <v>-0.0460000000000002</v>
      </c>
      <c r="AJ122" s="42" t="n">
        <f aca="false">IF(AJ$7="Long",IF(AJ$6="Put",MAX(AJ$4-$A122,0),MAX($A122-AJ$4,0))*AJ$5,IF(AJ$6="Put",MIN($A122-AJ$4,0),MIN(AJ$4-$A122,0))*AJ$5)</f>
        <v>-0.0360000000000002</v>
      </c>
      <c r="AK122" s="42" t="n">
        <f aca="false">IF(AK$7="Long",IF(AK$6="Put",MAX(AK$4-$A122,0),MAX($A122-AK$4,0))*AK$5,IF(AK$6="Put",MIN($A122-AK$4,0),MIN(AK$4-$A122,0))*AK$5)</f>
        <v>-0.0260000000000002</v>
      </c>
    </row>
    <row r="123" customFormat="false" ht="12.75" hidden="false" customHeight="false" outlineLevel="0" collapsed="false">
      <c r="A123" s="43" t="n">
        <v>7.35000000000001</v>
      </c>
      <c r="B123" s="44" t="n">
        <f aca="false">-A123*0.1</f>
        <v>-0.735000000000001</v>
      </c>
      <c r="C123" s="38" t="n">
        <f aca="false">+A123+B123</f>
        <v>6.61500000000001</v>
      </c>
      <c r="D123" s="39"/>
      <c r="E123" s="40" t="n">
        <f aca="false">+E122</f>
        <v>5</v>
      </c>
      <c r="F123" s="38" t="n">
        <f aca="false">+B123+E123</f>
        <v>4.265</v>
      </c>
      <c r="G123" s="38"/>
      <c r="H123" s="38" t="n">
        <f aca="false">+F123-C123</f>
        <v>-2.35000000000001</v>
      </c>
      <c r="J123" s="45" t="n">
        <f aca="false">SUM(M123:X123,Z123:AK123)</f>
        <v>-0.735000000000001</v>
      </c>
      <c r="M123" s="42" t="n">
        <f aca="false">IF(M$7="Long",IF(M$6="Call",IF($A123&gt;M$4,1,0),IF(M$4&gt;$A123,1,0))*M$5,IF(M$6="Call",IF(M$4&lt;=$A123,-1,0),IF($A123&lt;=M$4,-1,0))*M$5)</f>
        <v>0</v>
      </c>
      <c r="N123" s="42" t="n">
        <f aca="false">IF(N$7="Long",IF(N$6="Call",IF($A123&gt;N$4,1,0),IF(N$4&gt;$A123,1,0))*N$5,IF(N$6="Call",IF(N$4&lt;=$A123,-1,0),IF($A123&lt;=N$4,-1,0))*N$5)</f>
        <v>0</v>
      </c>
      <c r="O123" s="42" t="n">
        <f aca="false">IF(O$7="Long",IF(O$6="Call",IF($A123&gt;O$4,1,0),IF(O$4&gt;$A123,1,0))*O$5,IF(O$6="Call",IF(O$4&lt;=$A123,-1,0),IF($A123&lt;=O$4,-1,0))*O$5)</f>
        <v>0</v>
      </c>
      <c r="P123" s="42" t="n">
        <f aca="false">IF(P$7="Long",IF(P$6="Call",IF($A123&gt;P$4,1,0),IF(P$4&gt;$A123,1,0))*P$5,IF(P$6="Call",IF(P$4&lt;=$A123,-1,0),IF($A123&lt;=P$4,-1,0))*P$5)</f>
        <v>0</v>
      </c>
      <c r="Q123" s="42" t="n">
        <f aca="false">IF(Q$7="Long",IF(Q$6="Call",IF($A123&gt;Q$4,1,0),IF(Q$4&gt;$A123,1,0))*Q$5,IF(Q$6="Call",IF(Q$4&lt;=$A123,-1,0),IF($A123&lt;=Q$4,-1,0))*Q$5)</f>
        <v>0</v>
      </c>
      <c r="R123" s="42" t="n">
        <f aca="false">IF(R$7="Long",IF(R$6="Call",IF($A123&gt;R$4,1,0),IF(R$4&gt;$A123,1,0))*R$5,IF(R$6="Call",IF(R$4&lt;=$A123,-1,0),IF($A123&lt;=R$4,-1,0))*R$5)</f>
        <v>0</v>
      </c>
      <c r="S123" s="42" t="n">
        <f aca="false">IF(S$7="Long",IF(S$6="Call",IF($A123&gt;S$4,1,0),IF(S$4&gt;$A123,1,0))*S$5,IF(S$6="Call",IF(S$4&lt;=$A123,-1,0),IF($A123&lt;=S$4,-1,0))*S$5)</f>
        <v>0</v>
      </c>
      <c r="T123" s="42" t="n">
        <f aca="false">IF(T$7="Long",IF(T$6="Call",IF($A123&gt;T$4,1,0),IF(T$4&gt;$A123,1,0))*T$5,IF(T$6="Call",IF(T$4&lt;=$A123,-1,0),IF($A123&lt;=T$4,-1,0))*T$5)</f>
        <v>-0.08</v>
      </c>
      <c r="U123" s="42" t="n">
        <f aca="false">IF(U$7="Long",IF(U$6="Call",IF($A123&gt;U$4,1,0),IF(U$4&gt;$A123,1,0))*U$5,IF(U$6="Call",IF(U$4&lt;=$A123,-1,0),IF($A123&lt;=U$4,-1,0))*U$5)</f>
        <v>-0.09</v>
      </c>
      <c r="V123" s="42" t="n">
        <f aca="false">IF(V$7="Long",IF(V$6="Call",IF($A123&gt;V$4,1,0),IF(V$4&gt;$A123,1,0))*V$5,IF(V$6="Call",IF(V$4&lt;=$A123,-1,0),IF($A123&lt;=V$4,-1,0))*V$5)</f>
        <v>-0.1</v>
      </c>
      <c r="W123" s="42" t="n">
        <f aca="false">IF(W$7="Long",IF(W$6="Call",IF($A123&gt;W$4,1,0),IF(W$4&gt;$A123,1,0))*W$5,IF(W$6="Call",IF(W$4&lt;=$A123,-1,0),IF($A123&lt;=W$4,-1,0))*W$5)</f>
        <v>-0.11</v>
      </c>
      <c r="X123" s="42" t="n">
        <f aca="false">IF(X$7="Long",IF(X$6="Call",IF($A123&gt;X$4,1,0),IF(X$4&gt;$A123,1,0))*X$5,IF(X$6="Call",IF(X$4&lt;=$A123,-1,0),IF($A123&lt;=X$4,-1,0))*X$5)</f>
        <v>-0.12</v>
      </c>
      <c r="Z123" s="42" t="n">
        <f aca="false">IF(Z$7="Long",IF(Z$6="Put",MAX(Z$4-$A123,0),MAX($A123-Z$4,0))*Z$5,IF(Z$6="Put",MIN($A123-Z$4,0),MIN(Z$4-$A123,0))*Z$5)</f>
        <v>0</v>
      </c>
      <c r="AA123" s="42" t="n">
        <f aca="false">IF(AA$7="Long",IF(AA$6="Put",MAX(AA$4-$A123,0),MAX($A123-AA$4,0))*AA$5,IF(AA$6="Put",MIN($A123-AA$4,0),MIN(AA$4-$A123,0))*AA$5)</f>
        <v>0</v>
      </c>
      <c r="AB123" s="42" t="n">
        <f aca="false">IF(AB$7="Long",IF(AB$6="Put",MAX(AB$4-$A123,0),MAX($A123-AB$4,0))*AB$5,IF(AB$6="Put",MIN($A123-AB$4,0),MIN(AB$4-$A123,0))*AB$5)</f>
        <v>0</v>
      </c>
      <c r="AC123" s="42" t="n">
        <f aca="false">IF(AC$7="Long",IF(AC$6="Put",MAX(AC$4-$A123,0),MAX($A123-AC$4,0))*AC$5,IF(AC$6="Put",MIN($A123-AC$4,0),MIN(AC$4-$A123,0))*AC$5)</f>
        <v>0</v>
      </c>
      <c r="AD123" s="42" t="n">
        <f aca="false">IF(AD$7="Long",IF(AD$6="Put",MAX(AD$4-$A123,0),MAX($A123-AD$4,0))*AD$5,IF(AD$6="Put",MIN($A123-AD$4,0),MIN(AD$4-$A123,0))*AD$5)</f>
        <v>0</v>
      </c>
      <c r="AE123" s="42" t="n">
        <f aca="false">IF(AE$7="Long",IF(AE$6="Put",MAX(AE$4-$A123,0),MAX($A123-AE$4,0))*AE$5,IF(AE$6="Put",MIN($A123-AE$4,0),MIN(AE$4-$A123,0))*AE$5)</f>
        <v>0</v>
      </c>
      <c r="AF123" s="42" t="n">
        <f aca="false">IF(AF$7="Long",IF(AF$6="Put",MAX(AF$4-$A123,0),MAX($A123-AF$4,0))*AF$5,IF(AF$6="Put",MIN($A123-AF$4,0),MIN(AF$4-$A123,0))*AF$5)</f>
        <v>0</v>
      </c>
      <c r="AG123" s="42" t="n">
        <f aca="false">IF(AG$7="Long",IF(AG$6="Put",MAX(AG$4-$A123,0),MAX($A123-AG$4,0))*AG$5,IF(AG$6="Put",MIN($A123-AG$4,0),MIN(AG$4-$A123,0))*AG$5)</f>
        <v>-0.0670000000000002</v>
      </c>
      <c r="AH123" s="42" t="n">
        <f aca="false">IF(AH$7="Long",IF(AH$6="Put",MAX(AH$4-$A123,0),MAX($A123-AH$4,0))*AH$5,IF(AH$6="Put",MIN($A123-AH$4,0),MIN(AH$4-$A123,0))*AH$5)</f>
        <v>-0.0570000000000002</v>
      </c>
      <c r="AI123" s="42" t="n">
        <f aca="false">IF(AI$7="Long",IF(AI$6="Put",MAX(AI$4-$A123,0),MAX($A123-AI$4,0))*AI$5,IF(AI$6="Put",MIN($A123-AI$4,0),MIN(AI$4-$A123,0))*AI$5)</f>
        <v>-0.0470000000000002</v>
      </c>
      <c r="AJ123" s="42" t="n">
        <f aca="false">IF(AJ$7="Long",IF(AJ$6="Put",MAX(AJ$4-$A123,0),MAX($A123-AJ$4,0))*AJ$5,IF(AJ$6="Put",MIN($A123-AJ$4,0),MIN(AJ$4-$A123,0))*AJ$5)</f>
        <v>-0.0370000000000002</v>
      </c>
      <c r="AK123" s="42" t="n">
        <f aca="false">IF(AK$7="Long",IF(AK$6="Put",MAX(AK$4-$A123,0),MAX($A123-AK$4,0))*AK$5,IF(AK$6="Put",MIN($A123-AK$4,0),MIN(AK$4-$A123,0))*AK$5)</f>
        <v>-0.0270000000000002</v>
      </c>
    </row>
    <row r="124" customFormat="false" ht="12.75" hidden="false" customHeight="false" outlineLevel="0" collapsed="false">
      <c r="A124" s="43" t="n">
        <v>7.4</v>
      </c>
      <c r="B124" s="44" t="n">
        <f aca="false">-A124*0.1</f>
        <v>-0.74</v>
      </c>
      <c r="C124" s="38" t="n">
        <f aca="false">+A124+B124</f>
        <v>6.66</v>
      </c>
      <c r="D124" s="39"/>
      <c r="E124" s="40" t="n">
        <f aca="false">+E123</f>
        <v>5</v>
      </c>
      <c r="F124" s="38" t="n">
        <f aca="false">+B124+E124</f>
        <v>4.26</v>
      </c>
      <c r="G124" s="38"/>
      <c r="H124" s="38" t="n">
        <f aca="false">+F124-C124</f>
        <v>-2.4</v>
      </c>
      <c r="J124" s="45" t="n">
        <f aca="false">SUM(M124:X124,Z124:AK124)</f>
        <v>-0.74</v>
      </c>
      <c r="M124" s="42" t="n">
        <f aca="false">IF(M$7="Long",IF(M$6="Call",IF($A124&gt;M$4,1,0),IF(M$4&gt;$A124,1,0))*M$5,IF(M$6="Call",IF(M$4&lt;=$A124,-1,0),IF($A124&lt;=M$4,-1,0))*M$5)</f>
        <v>0</v>
      </c>
      <c r="N124" s="42" t="n">
        <f aca="false">IF(N$7="Long",IF(N$6="Call",IF($A124&gt;N$4,1,0),IF(N$4&gt;$A124,1,0))*N$5,IF(N$6="Call",IF(N$4&lt;=$A124,-1,0),IF($A124&lt;=N$4,-1,0))*N$5)</f>
        <v>0</v>
      </c>
      <c r="O124" s="42" t="n">
        <f aca="false">IF(O$7="Long",IF(O$6="Call",IF($A124&gt;O$4,1,0),IF(O$4&gt;$A124,1,0))*O$5,IF(O$6="Call",IF(O$4&lt;=$A124,-1,0),IF($A124&lt;=O$4,-1,0))*O$5)</f>
        <v>0</v>
      </c>
      <c r="P124" s="42" t="n">
        <f aca="false">IF(P$7="Long",IF(P$6="Call",IF($A124&gt;P$4,1,0),IF(P$4&gt;$A124,1,0))*P$5,IF(P$6="Call",IF(P$4&lt;=$A124,-1,0),IF($A124&lt;=P$4,-1,0))*P$5)</f>
        <v>0</v>
      </c>
      <c r="Q124" s="42" t="n">
        <f aca="false">IF(Q$7="Long",IF(Q$6="Call",IF($A124&gt;Q$4,1,0),IF(Q$4&gt;$A124,1,0))*Q$5,IF(Q$6="Call",IF(Q$4&lt;=$A124,-1,0),IF($A124&lt;=Q$4,-1,0))*Q$5)</f>
        <v>0</v>
      </c>
      <c r="R124" s="42" t="n">
        <f aca="false">IF(R$7="Long",IF(R$6="Call",IF($A124&gt;R$4,1,0),IF(R$4&gt;$A124,1,0))*R$5,IF(R$6="Call",IF(R$4&lt;=$A124,-1,0),IF($A124&lt;=R$4,-1,0))*R$5)</f>
        <v>0</v>
      </c>
      <c r="S124" s="42" t="n">
        <f aca="false">IF(S$7="Long",IF(S$6="Call",IF($A124&gt;S$4,1,0),IF(S$4&gt;$A124,1,0))*S$5,IF(S$6="Call",IF(S$4&lt;=$A124,-1,0),IF($A124&lt;=S$4,-1,0))*S$5)</f>
        <v>0</v>
      </c>
      <c r="T124" s="42" t="n">
        <f aca="false">IF(T$7="Long",IF(T$6="Call",IF($A124&gt;T$4,1,0),IF(T$4&gt;$A124,1,0))*T$5,IF(T$6="Call",IF(T$4&lt;=$A124,-1,0),IF($A124&lt;=T$4,-1,0))*T$5)</f>
        <v>-0.08</v>
      </c>
      <c r="U124" s="42" t="n">
        <f aca="false">IF(U$7="Long",IF(U$6="Call",IF($A124&gt;U$4,1,0),IF(U$4&gt;$A124,1,0))*U$5,IF(U$6="Call",IF(U$4&lt;=$A124,-1,0),IF($A124&lt;=U$4,-1,0))*U$5)</f>
        <v>-0.09</v>
      </c>
      <c r="V124" s="42" t="n">
        <f aca="false">IF(V$7="Long",IF(V$6="Call",IF($A124&gt;V$4,1,0),IF(V$4&gt;$A124,1,0))*V$5,IF(V$6="Call",IF(V$4&lt;=$A124,-1,0),IF($A124&lt;=V$4,-1,0))*V$5)</f>
        <v>-0.1</v>
      </c>
      <c r="W124" s="42" t="n">
        <f aca="false">IF(W$7="Long",IF(W$6="Call",IF($A124&gt;W$4,1,0),IF(W$4&gt;$A124,1,0))*W$5,IF(W$6="Call",IF(W$4&lt;=$A124,-1,0),IF($A124&lt;=W$4,-1,0))*W$5)</f>
        <v>-0.11</v>
      </c>
      <c r="X124" s="42" t="n">
        <f aca="false">IF(X$7="Long",IF(X$6="Call",IF($A124&gt;X$4,1,0),IF(X$4&gt;$A124,1,0))*X$5,IF(X$6="Call",IF(X$4&lt;=$A124,-1,0),IF($A124&lt;=X$4,-1,0))*X$5)</f>
        <v>-0.12</v>
      </c>
      <c r="Z124" s="42" t="n">
        <f aca="false">IF(Z$7="Long",IF(Z$6="Put",MAX(Z$4-$A124,0),MAX($A124-Z$4,0))*Z$5,IF(Z$6="Put",MIN($A124-Z$4,0),MIN(Z$4-$A124,0))*Z$5)</f>
        <v>0</v>
      </c>
      <c r="AA124" s="42" t="n">
        <f aca="false">IF(AA$7="Long",IF(AA$6="Put",MAX(AA$4-$A124,0),MAX($A124-AA$4,0))*AA$5,IF(AA$6="Put",MIN($A124-AA$4,0),MIN(AA$4-$A124,0))*AA$5)</f>
        <v>0</v>
      </c>
      <c r="AB124" s="42" t="n">
        <f aca="false">IF(AB$7="Long",IF(AB$6="Put",MAX(AB$4-$A124,0),MAX($A124-AB$4,0))*AB$5,IF(AB$6="Put",MIN($A124-AB$4,0),MIN(AB$4-$A124,0))*AB$5)</f>
        <v>0</v>
      </c>
      <c r="AC124" s="42" t="n">
        <f aca="false">IF(AC$7="Long",IF(AC$6="Put",MAX(AC$4-$A124,0),MAX($A124-AC$4,0))*AC$5,IF(AC$6="Put",MIN($A124-AC$4,0),MIN(AC$4-$A124,0))*AC$5)</f>
        <v>0</v>
      </c>
      <c r="AD124" s="42" t="n">
        <f aca="false">IF(AD$7="Long",IF(AD$6="Put",MAX(AD$4-$A124,0),MAX($A124-AD$4,0))*AD$5,IF(AD$6="Put",MIN($A124-AD$4,0),MIN(AD$4-$A124,0))*AD$5)</f>
        <v>0</v>
      </c>
      <c r="AE124" s="42" t="n">
        <f aca="false">IF(AE$7="Long",IF(AE$6="Put",MAX(AE$4-$A124,0),MAX($A124-AE$4,0))*AE$5,IF(AE$6="Put",MIN($A124-AE$4,0),MIN(AE$4-$A124,0))*AE$5)</f>
        <v>0</v>
      </c>
      <c r="AF124" s="42" t="n">
        <f aca="false">IF(AF$7="Long",IF(AF$6="Put",MAX(AF$4-$A124,0),MAX($A124-AF$4,0))*AF$5,IF(AF$6="Put",MIN($A124-AF$4,0),MIN(AF$4-$A124,0))*AF$5)</f>
        <v>0</v>
      </c>
      <c r="AG124" s="42" t="n">
        <f aca="false">IF(AG$7="Long",IF(AG$6="Put",MAX(AG$4-$A124,0),MAX($A124-AG$4,0))*AG$5,IF(AG$6="Put",MIN($A124-AG$4,0),MIN(AG$4-$A124,0))*AG$5)</f>
        <v>-0.068</v>
      </c>
      <c r="AH124" s="42" t="n">
        <f aca="false">IF(AH$7="Long",IF(AH$6="Put",MAX(AH$4-$A124,0),MAX($A124-AH$4,0))*AH$5,IF(AH$6="Put",MIN($A124-AH$4,0),MIN(AH$4-$A124,0))*AH$5)</f>
        <v>-0.058</v>
      </c>
      <c r="AI124" s="42" t="n">
        <f aca="false">IF(AI$7="Long",IF(AI$6="Put",MAX(AI$4-$A124,0),MAX($A124-AI$4,0))*AI$5,IF(AI$6="Put",MIN($A124-AI$4,0),MIN(AI$4-$A124,0))*AI$5)</f>
        <v>-0.048</v>
      </c>
      <c r="AJ124" s="42" t="n">
        <f aca="false">IF(AJ$7="Long",IF(AJ$6="Put",MAX(AJ$4-$A124,0),MAX($A124-AJ$4,0))*AJ$5,IF(AJ$6="Put",MIN($A124-AJ$4,0),MIN(AJ$4-$A124,0))*AJ$5)</f>
        <v>-0.038</v>
      </c>
      <c r="AK124" s="42" t="n">
        <f aca="false">IF(AK$7="Long",IF(AK$6="Put",MAX(AK$4-$A124,0),MAX($A124-AK$4,0))*AK$5,IF(AK$6="Put",MIN($A124-AK$4,0),MIN(AK$4-$A124,0))*AK$5)</f>
        <v>-0.028</v>
      </c>
    </row>
    <row r="125" customFormat="false" ht="12.75" hidden="false" customHeight="false" outlineLevel="0" collapsed="false">
      <c r="A125" s="43" t="n">
        <v>7.45</v>
      </c>
      <c r="B125" s="44" t="n">
        <f aca="false">-A125*0.1</f>
        <v>-0.745</v>
      </c>
      <c r="C125" s="38" t="n">
        <f aca="false">+A125+B125</f>
        <v>6.705</v>
      </c>
      <c r="D125" s="39"/>
      <c r="E125" s="40" t="n">
        <f aca="false">+E124</f>
        <v>5</v>
      </c>
      <c r="F125" s="38" t="n">
        <f aca="false">+B125+E125</f>
        <v>4.255</v>
      </c>
      <c r="G125" s="38"/>
      <c r="H125" s="38" t="n">
        <f aca="false">+F125-C125</f>
        <v>-2.45</v>
      </c>
      <c r="J125" s="45" t="n">
        <f aca="false">SUM(M125:X125,Z125:AK125)</f>
        <v>-0.745</v>
      </c>
      <c r="M125" s="42" t="n">
        <f aca="false">IF(M$7="Long",IF(M$6="Call",IF($A125&gt;M$4,1,0),IF(M$4&gt;$A125,1,0))*M$5,IF(M$6="Call",IF(M$4&lt;=$A125,-1,0),IF($A125&lt;=M$4,-1,0))*M$5)</f>
        <v>0</v>
      </c>
      <c r="N125" s="42" t="n">
        <f aca="false">IF(N$7="Long",IF(N$6="Call",IF($A125&gt;N$4,1,0),IF(N$4&gt;$A125,1,0))*N$5,IF(N$6="Call",IF(N$4&lt;=$A125,-1,0),IF($A125&lt;=N$4,-1,0))*N$5)</f>
        <v>0</v>
      </c>
      <c r="O125" s="42" t="n">
        <f aca="false">IF(O$7="Long",IF(O$6="Call",IF($A125&gt;O$4,1,0),IF(O$4&gt;$A125,1,0))*O$5,IF(O$6="Call",IF(O$4&lt;=$A125,-1,0),IF($A125&lt;=O$4,-1,0))*O$5)</f>
        <v>0</v>
      </c>
      <c r="P125" s="42" t="n">
        <f aca="false">IF(P$7="Long",IF(P$6="Call",IF($A125&gt;P$4,1,0),IF(P$4&gt;$A125,1,0))*P$5,IF(P$6="Call",IF(P$4&lt;=$A125,-1,0),IF($A125&lt;=P$4,-1,0))*P$5)</f>
        <v>0</v>
      </c>
      <c r="Q125" s="42" t="n">
        <f aca="false">IF(Q$7="Long",IF(Q$6="Call",IF($A125&gt;Q$4,1,0),IF(Q$4&gt;$A125,1,0))*Q$5,IF(Q$6="Call",IF(Q$4&lt;=$A125,-1,0),IF($A125&lt;=Q$4,-1,0))*Q$5)</f>
        <v>0</v>
      </c>
      <c r="R125" s="42" t="n">
        <f aca="false">IF(R$7="Long",IF(R$6="Call",IF($A125&gt;R$4,1,0),IF(R$4&gt;$A125,1,0))*R$5,IF(R$6="Call",IF(R$4&lt;=$A125,-1,0),IF($A125&lt;=R$4,-1,0))*R$5)</f>
        <v>0</v>
      </c>
      <c r="S125" s="42" t="n">
        <f aca="false">IF(S$7="Long",IF(S$6="Call",IF($A125&gt;S$4,1,0),IF(S$4&gt;$A125,1,0))*S$5,IF(S$6="Call",IF(S$4&lt;=$A125,-1,0),IF($A125&lt;=S$4,-1,0))*S$5)</f>
        <v>0</v>
      </c>
      <c r="T125" s="42" t="n">
        <f aca="false">IF(T$7="Long",IF(T$6="Call",IF($A125&gt;T$4,1,0),IF(T$4&gt;$A125,1,0))*T$5,IF(T$6="Call",IF(T$4&lt;=$A125,-1,0),IF($A125&lt;=T$4,-1,0))*T$5)</f>
        <v>-0.08</v>
      </c>
      <c r="U125" s="42" t="n">
        <f aca="false">IF(U$7="Long",IF(U$6="Call",IF($A125&gt;U$4,1,0),IF(U$4&gt;$A125,1,0))*U$5,IF(U$6="Call",IF(U$4&lt;=$A125,-1,0),IF($A125&lt;=U$4,-1,0))*U$5)</f>
        <v>-0.09</v>
      </c>
      <c r="V125" s="42" t="n">
        <f aca="false">IF(V$7="Long",IF(V$6="Call",IF($A125&gt;V$4,1,0),IF(V$4&gt;$A125,1,0))*V$5,IF(V$6="Call",IF(V$4&lt;=$A125,-1,0),IF($A125&lt;=V$4,-1,0))*V$5)</f>
        <v>-0.1</v>
      </c>
      <c r="W125" s="42" t="n">
        <f aca="false">IF(W$7="Long",IF(W$6="Call",IF($A125&gt;W$4,1,0),IF(W$4&gt;$A125,1,0))*W$5,IF(W$6="Call",IF(W$4&lt;=$A125,-1,0),IF($A125&lt;=W$4,-1,0))*W$5)</f>
        <v>-0.11</v>
      </c>
      <c r="X125" s="42" t="n">
        <f aca="false">IF(X$7="Long",IF(X$6="Call",IF($A125&gt;X$4,1,0),IF(X$4&gt;$A125,1,0))*X$5,IF(X$6="Call",IF(X$4&lt;=$A125,-1,0),IF($A125&lt;=X$4,-1,0))*X$5)</f>
        <v>-0.12</v>
      </c>
      <c r="Z125" s="42" t="n">
        <f aca="false">IF(Z$7="Long",IF(Z$6="Put",MAX(Z$4-$A125,0),MAX($A125-Z$4,0))*Z$5,IF(Z$6="Put",MIN($A125-Z$4,0),MIN(Z$4-$A125,0))*Z$5)</f>
        <v>0</v>
      </c>
      <c r="AA125" s="42" t="n">
        <f aca="false">IF(AA$7="Long",IF(AA$6="Put",MAX(AA$4-$A125,0),MAX($A125-AA$4,0))*AA$5,IF(AA$6="Put",MIN($A125-AA$4,0),MIN(AA$4-$A125,0))*AA$5)</f>
        <v>0</v>
      </c>
      <c r="AB125" s="42" t="n">
        <f aca="false">IF(AB$7="Long",IF(AB$6="Put",MAX(AB$4-$A125,0),MAX($A125-AB$4,0))*AB$5,IF(AB$6="Put",MIN($A125-AB$4,0),MIN(AB$4-$A125,0))*AB$5)</f>
        <v>0</v>
      </c>
      <c r="AC125" s="42" t="n">
        <f aca="false">IF(AC$7="Long",IF(AC$6="Put",MAX(AC$4-$A125,0),MAX($A125-AC$4,0))*AC$5,IF(AC$6="Put",MIN($A125-AC$4,0),MIN(AC$4-$A125,0))*AC$5)</f>
        <v>0</v>
      </c>
      <c r="AD125" s="42" t="n">
        <f aca="false">IF(AD$7="Long",IF(AD$6="Put",MAX(AD$4-$A125,0),MAX($A125-AD$4,0))*AD$5,IF(AD$6="Put",MIN($A125-AD$4,0),MIN(AD$4-$A125,0))*AD$5)</f>
        <v>0</v>
      </c>
      <c r="AE125" s="42" t="n">
        <f aca="false">IF(AE$7="Long",IF(AE$6="Put",MAX(AE$4-$A125,0),MAX($A125-AE$4,0))*AE$5,IF(AE$6="Put",MIN($A125-AE$4,0),MIN(AE$4-$A125,0))*AE$5)</f>
        <v>0</v>
      </c>
      <c r="AF125" s="42" t="n">
        <f aca="false">IF(AF$7="Long",IF(AF$6="Put",MAX(AF$4-$A125,0),MAX($A125-AF$4,0))*AF$5,IF(AF$6="Put",MIN($A125-AF$4,0),MIN(AF$4-$A125,0))*AF$5)</f>
        <v>0</v>
      </c>
      <c r="AG125" s="42" t="n">
        <f aca="false">IF(AG$7="Long",IF(AG$6="Put",MAX(AG$4-$A125,0),MAX($A125-AG$4,0))*AG$5,IF(AG$6="Put",MIN($A125-AG$4,0),MIN(AG$4-$A125,0))*AG$5)</f>
        <v>-0.069</v>
      </c>
      <c r="AH125" s="42" t="n">
        <f aca="false">IF(AH$7="Long",IF(AH$6="Put",MAX(AH$4-$A125,0),MAX($A125-AH$4,0))*AH$5,IF(AH$6="Put",MIN($A125-AH$4,0),MIN(AH$4-$A125,0))*AH$5)</f>
        <v>-0.059</v>
      </c>
      <c r="AI125" s="42" t="n">
        <f aca="false">IF(AI$7="Long",IF(AI$6="Put",MAX(AI$4-$A125,0),MAX($A125-AI$4,0))*AI$5,IF(AI$6="Put",MIN($A125-AI$4,0),MIN(AI$4-$A125,0))*AI$5)</f>
        <v>-0.049</v>
      </c>
      <c r="AJ125" s="42" t="n">
        <f aca="false">IF(AJ$7="Long",IF(AJ$6="Put",MAX(AJ$4-$A125,0),MAX($A125-AJ$4,0))*AJ$5,IF(AJ$6="Put",MIN($A125-AJ$4,0),MIN(AJ$4-$A125,0))*AJ$5)</f>
        <v>-0.039</v>
      </c>
      <c r="AK125" s="42" t="n">
        <f aca="false">IF(AK$7="Long",IF(AK$6="Put",MAX(AK$4-$A125,0),MAX($A125-AK$4,0))*AK$5,IF(AK$6="Put",MIN($A125-AK$4,0),MIN(AK$4-$A125,0))*AK$5)</f>
        <v>-0.029</v>
      </c>
    </row>
    <row r="126" customFormat="false" ht="12.75" hidden="false" customHeight="false" outlineLevel="0" collapsed="false">
      <c r="A126" s="43" t="n">
        <v>7.5</v>
      </c>
      <c r="B126" s="44" t="n">
        <f aca="false">-A126*0.1</f>
        <v>-0.75</v>
      </c>
      <c r="C126" s="38" t="n">
        <f aca="false">+A126+B126</f>
        <v>6.75</v>
      </c>
      <c r="D126" s="39"/>
      <c r="E126" s="40" t="n">
        <f aca="false">+E125</f>
        <v>5</v>
      </c>
      <c r="F126" s="38" t="n">
        <f aca="false">+B126+E126</f>
        <v>4.25</v>
      </c>
      <c r="G126" s="38"/>
      <c r="H126" s="38" t="n">
        <f aca="false">+F126-C126</f>
        <v>-2.5</v>
      </c>
      <c r="J126" s="45" t="n">
        <f aca="false">SUM(M126:X126,Z126:AK126)</f>
        <v>-0.75</v>
      </c>
      <c r="M126" s="42" t="n">
        <f aca="false">IF(M$7="Long",IF(M$6="Call",IF($A126&gt;M$4,1,0),IF(M$4&gt;$A126,1,0))*M$5,IF(M$6="Call",IF(M$4&lt;=$A126,-1,0),IF($A126&lt;=M$4,-1,0))*M$5)</f>
        <v>0</v>
      </c>
      <c r="N126" s="42" t="n">
        <f aca="false">IF(N$7="Long",IF(N$6="Call",IF($A126&gt;N$4,1,0),IF(N$4&gt;$A126,1,0))*N$5,IF(N$6="Call",IF(N$4&lt;=$A126,-1,0),IF($A126&lt;=N$4,-1,0))*N$5)</f>
        <v>0</v>
      </c>
      <c r="O126" s="42" t="n">
        <f aca="false">IF(O$7="Long",IF(O$6="Call",IF($A126&gt;O$4,1,0),IF(O$4&gt;$A126,1,0))*O$5,IF(O$6="Call",IF(O$4&lt;=$A126,-1,0),IF($A126&lt;=O$4,-1,0))*O$5)</f>
        <v>0</v>
      </c>
      <c r="P126" s="42" t="n">
        <f aca="false">IF(P$7="Long",IF(P$6="Call",IF($A126&gt;P$4,1,0),IF(P$4&gt;$A126,1,0))*P$5,IF(P$6="Call",IF(P$4&lt;=$A126,-1,0),IF($A126&lt;=P$4,-1,0))*P$5)</f>
        <v>0</v>
      </c>
      <c r="Q126" s="42" t="n">
        <f aca="false">IF(Q$7="Long",IF(Q$6="Call",IF($A126&gt;Q$4,1,0),IF(Q$4&gt;$A126,1,0))*Q$5,IF(Q$6="Call",IF(Q$4&lt;=$A126,-1,0),IF($A126&lt;=Q$4,-1,0))*Q$5)</f>
        <v>0</v>
      </c>
      <c r="R126" s="42" t="n">
        <f aca="false">IF(R$7="Long",IF(R$6="Call",IF($A126&gt;R$4,1,0),IF(R$4&gt;$A126,1,0))*R$5,IF(R$6="Call",IF(R$4&lt;=$A126,-1,0),IF($A126&lt;=R$4,-1,0))*R$5)</f>
        <v>0</v>
      </c>
      <c r="S126" s="42" t="n">
        <f aca="false">IF(S$7="Long",IF(S$6="Call",IF($A126&gt;S$4,1,0),IF(S$4&gt;$A126,1,0))*S$5,IF(S$6="Call",IF(S$4&lt;=$A126,-1,0),IF($A126&lt;=S$4,-1,0))*S$5)</f>
        <v>0</v>
      </c>
      <c r="T126" s="42" t="n">
        <f aca="false">IF(T$7="Long",IF(T$6="Call",IF($A126&gt;T$4,1,0),IF(T$4&gt;$A126,1,0))*T$5,IF(T$6="Call",IF(T$4&lt;=$A126,-1,0),IF($A126&lt;=T$4,-1,0))*T$5)</f>
        <v>-0.08</v>
      </c>
      <c r="U126" s="42" t="n">
        <f aca="false">IF(U$7="Long",IF(U$6="Call",IF($A126&gt;U$4,1,0),IF(U$4&gt;$A126,1,0))*U$5,IF(U$6="Call",IF(U$4&lt;=$A126,-1,0),IF($A126&lt;=U$4,-1,0))*U$5)</f>
        <v>-0.09</v>
      </c>
      <c r="V126" s="42" t="n">
        <f aca="false">IF(V$7="Long",IF(V$6="Call",IF($A126&gt;V$4,1,0),IF(V$4&gt;$A126,1,0))*V$5,IF(V$6="Call",IF(V$4&lt;=$A126,-1,0),IF($A126&lt;=V$4,-1,0))*V$5)</f>
        <v>-0.1</v>
      </c>
      <c r="W126" s="42" t="n">
        <f aca="false">IF(W$7="Long",IF(W$6="Call",IF($A126&gt;W$4,1,0),IF(W$4&gt;$A126,1,0))*W$5,IF(W$6="Call",IF(W$4&lt;=$A126,-1,0),IF($A126&lt;=W$4,-1,0))*W$5)</f>
        <v>-0.11</v>
      </c>
      <c r="X126" s="42" t="n">
        <f aca="false">IF(X$7="Long",IF(X$6="Call",IF($A126&gt;X$4,1,0),IF(X$4&gt;$A126,1,0))*X$5,IF(X$6="Call",IF(X$4&lt;=$A126,-1,0),IF($A126&lt;=X$4,-1,0))*X$5)</f>
        <v>-0.12</v>
      </c>
      <c r="Z126" s="42" t="n">
        <f aca="false">IF(Z$7="Long",IF(Z$6="Put",MAX(Z$4-$A126,0),MAX($A126-Z$4,0))*Z$5,IF(Z$6="Put",MIN($A126-Z$4,0),MIN(Z$4-$A126,0))*Z$5)</f>
        <v>0</v>
      </c>
      <c r="AA126" s="42" t="n">
        <f aca="false">IF(AA$7="Long",IF(AA$6="Put",MAX(AA$4-$A126,0),MAX($A126-AA$4,0))*AA$5,IF(AA$6="Put",MIN($A126-AA$4,0),MIN(AA$4-$A126,0))*AA$5)</f>
        <v>0</v>
      </c>
      <c r="AB126" s="42" t="n">
        <f aca="false">IF(AB$7="Long",IF(AB$6="Put",MAX(AB$4-$A126,0),MAX($A126-AB$4,0))*AB$5,IF(AB$6="Put",MIN($A126-AB$4,0),MIN(AB$4-$A126,0))*AB$5)</f>
        <v>0</v>
      </c>
      <c r="AC126" s="42" t="n">
        <f aca="false">IF(AC$7="Long",IF(AC$6="Put",MAX(AC$4-$A126,0),MAX($A126-AC$4,0))*AC$5,IF(AC$6="Put",MIN($A126-AC$4,0),MIN(AC$4-$A126,0))*AC$5)</f>
        <v>0</v>
      </c>
      <c r="AD126" s="42" t="n">
        <f aca="false">IF(AD$7="Long",IF(AD$6="Put",MAX(AD$4-$A126,0),MAX($A126-AD$4,0))*AD$5,IF(AD$6="Put",MIN($A126-AD$4,0),MIN(AD$4-$A126,0))*AD$5)</f>
        <v>0</v>
      </c>
      <c r="AE126" s="42" t="n">
        <f aca="false">IF(AE$7="Long",IF(AE$6="Put",MAX(AE$4-$A126,0),MAX($A126-AE$4,0))*AE$5,IF(AE$6="Put",MIN($A126-AE$4,0),MIN(AE$4-$A126,0))*AE$5)</f>
        <v>0</v>
      </c>
      <c r="AF126" s="42" t="n">
        <f aca="false">IF(AF$7="Long",IF(AF$6="Put",MAX(AF$4-$A126,0),MAX($A126-AF$4,0))*AF$5,IF(AF$6="Put",MIN($A126-AF$4,0),MIN(AF$4-$A126,0))*AF$5)</f>
        <v>0</v>
      </c>
      <c r="AG126" s="42" t="n">
        <f aca="false">IF(AG$7="Long",IF(AG$6="Put",MAX(AG$4-$A126,0),MAX($A126-AG$4,0))*AG$5,IF(AG$6="Put",MIN($A126-AG$4,0),MIN(AG$4-$A126,0))*AG$5)</f>
        <v>-0.07</v>
      </c>
      <c r="AH126" s="42" t="n">
        <f aca="false">IF(AH$7="Long",IF(AH$6="Put",MAX(AH$4-$A126,0),MAX($A126-AH$4,0))*AH$5,IF(AH$6="Put",MIN($A126-AH$4,0),MIN(AH$4-$A126,0))*AH$5)</f>
        <v>-0.06</v>
      </c>
      <c r="AI126" s="42" t="n">
        <f aca="false">IF(AI$7="Long",IF(AI$6="Put",MAX(AI$4-$A126,0),MAX($A126-AI$4,0))*AI$5,IF(AI$6="Put",MIN($A126-AI$4,0),MIN(AI$4-$A126,0))*AI$5)</f>
        <v>-0.05</v>
      </c>
      <c r="AJ126" s="42" t="n">
        <f aca="false">IF(AJ$7="Long",IF(AJ$6="Put",MAX(AJ$4-$A126,0),MAX($A126-AJ$4,0))*AJ$5,IF(AJ$6="Put",MIN($A126-AJ$4,0),MIN(AJ$4-$A126,0))*AJ$5)</f>
        <v>-0.04</v>
      </c>
      <c r="AK126" s="42" t="n">
        <f aca="false">IF(AK$7="Long",IF(AK$6="Put",MAX(AK$4-$A126,0),MAX($A126-AK$4,0))*AK$5,IF(AK$6="Put",MIN($A126-AK$4,0),MIN(AK$4-$A126,0))*AK$5)</f>
        <v>-0.03</v>
      </c>
    </row>
    <row r="127" customFormat="false" ht="12.75" hidden="false" customHeight="false" outlineLevel="0" collapsed="false">
      <c r="A127" s="43" t="n">
        <v>7.55000000000001</v>
      </c>
      <c r="B127" s="44" t="n">
        <f aca="false">-A127*0.1</f>
        <v>-0.755000000000001</v>
      </c>
      <c r="C127" s="38" t="n">
        <f aca="false">+A127+B127</f>
        <v>6.79500000000001</v>
      </c>
      <c r="D127" s="39"/>
      <c r="E127" s="40" t="n">
        <f aca="false">+E126</f>
        <v>5</v>
      </c>
      <c r="F127" s="38" t="n">
        <f aca="false">+B127+E127</f>
        <v>4.245</v>
      </c>
      <c r="G127" s="38"/>
      <c r="H127" s="38" t="n">
        <f aca="false">+F127-C127</f>
        <v>-2.55000000000001</v>
      </c>
      <c r="J127" s="45" t="n">
        <f aca="false">SUM(M127:X127,Z127:AK127)</f>
        <v>-0.755000000000001</v>
      </c>
      <c r="M127" s="42" t="n">
        <f aca="false">IF(M$7="Long",IF(M$6="Call",IF($A127&gt;M$4,1,0),IF(M$4&gt;$A127,1,0))*M$5,IF(M$6="Call",IF(M$4&lt;=$A127,-1,0),IF($A127&lt;=M$4,-1,0))*M$5)</f>
        <v>0</v>
      </c>
      <c r="N127" s="42" t="n">
        <f aca="false">IF(N$7="Long",IF(N$6="Call",IF($A127&gt;N$4,1,0),IF(N$4&gt;$A127,1,0))*N$5,IF(N$6="Call",IF(N$4&lt;=$A127,-1,0),IF($A127&lt;=N$4,-1,0))*N$5)</f>
        <v>0</v>
      </c>
      <c r="O127" s="42" t="n">
        <f aca="false">IF(O$7="Long",IF(O$6="Call",IF($A127&gt;O$4,1,0),IF(O$4&gt;$A127,1,0))*O$5,IF(O$6="Call",IF(O$4&lt;=$A127,-1,0),IF($A127&lt;=O$4,-1,0))*O$5)</f>
        <v>0</v>
      </c>
      <c r="P127" s="42" t="n">
        <f aca="false">IF(P$7="Long",IF(P$6="Call",IF($A127&gt;P$4,1,0),IF(P$4&gt;$A127,1,0))*P$5,IF(P$6="Call",IF(P$4&lt;=$A127,-1,0),IF($A127&lt;=P$4,-1,0))*P$5)</f>
        <v>0</v>
      </c>
      <c r="Q127" s="42" t="n">
        <f aca="false">IF(Q$7="Long",IF(Q$6="Call",IF($A127&gt;Q$4,1,0),IF(Q$4&gt;$A127,1,0))*Q$5,IF(Q$6="Call",IF(Q$4&lt;=$A127,-1,0),IF($A127&lt;=Q$4,-1,0))*Q$5)</f>
        <v>0</v>
      </c>
      <c r="R127" s="42" t="n">
        <f aca="false">IF(R$7="Long",IF(R$6="Call",IF($A127&gt;R$4,1,0),IF(R$4&gt;$A127,1,0))*R$5,IF(R$6="Call",IF(R$4&lt;=$A127,-1,0),IF($A127&lt;=R$4,-1,0))*R$5)</f>
        <v>0</v>
      </c>
      <c r="S127" s="42" t="n">
        <f aca="false">IF(S$7="Long",IF(S$6="Call",IF($A127&gt;S$4,1,0),IF(S$4&gt;$A127,1,0))*S$5,IF(S$6="Call",IF(S$4&lt;=$A127,-1,0),IF($A127&lt;=S$4,-1,0))*S$5)</f>
        <v>0</v>
      </c>
      <c r="T127" s="42" t="n">
        <f aca="false">IF(T$7="Long",IF(T$6="Call",IF($A127&gt;T$4,1,0),IF(T$4&gt;$A127,1,0))*T$5,IF(T$6="Call",IF(T$4&lt;=$A127,-1,0),IF($A127&lt;=T$4,-1,0))*T$5)</f>
        <v>-0.08</v>
      </c>
      <c r="U127" s="42" t="n">
        <f aca="false">IF(U$7="Long",IF(U$6="Call",IF($A127&gt;U$4,1,0),IF(U$4&gt;$A127,1,0))*U$5,IF(U$6="Call",IF(U$4&lt;=$A127,-1,0),IF($A127&lt;=U$4,-1,0))*U$5)</f>
        <v>-0.09</v>
      </c>
      <c r="V127" s="42" t="n">
        <f aca="false">IF(V$7="Long",IF(V$6="Call",IF($A127&gt;V$4,1,0),IF(V$4&gt;$A127,1,0))*V$5,IF(V$6="Call",IF(V$4&lt;=$A127,-1,0),IF($A127&lt;=V$4,-1,0))*V$5)</f>
        <v>-0.1</v>
      </c>
      <c r="W127" s="42" t="n">
        <f aca="false">IF(W$7="Long",IF(W$6="Call",IF($A127&gt;W$4,1,0),IF(W$4&gt;$A127,1,0))*W$5,IF(W$6="Call",IF(W$4&lt;=$A127,-1,0),IF($A127&lt;=W$4,-1,0))*W$5)</f>
        <v>-0.11</v>
      </c>
      <c r="X127" s="42" t="n">
        <f aca="false">IF(X$7="Long",IF(X$6="Call",IF($A127&gt;X$4,1,0),IF(X$4&gt;$A127,1,0))*X$5,IF(X$6="Call",IF(X$4&lt;=$A127,-1,0),IF($A127&lt;=X$4,-1,0))*X$5)</f>
        <v>-0.12</v>
      </c>
      <c r="Z127" s="42" t="n">
        <f aca="false">IF(Z$7="Long",IF(Z$6="Put",MAX(Z$4-$A127,0),MAX($A127-Z$4,0))*Z$5,IF(Z$6="Put",MIN($A127-Z$4,0),MIN(Z$4-$A127,0))*Z$5)</f>
        <v>0</v>
      </c>
      <c r="AA127" s="42" t="n">
        <f aca="false">IF(AA$7="Long",IF(AA$6="Put",MAX(AA$4-$A127,0),MAX($A127-AA$4,0))*AA$5,IF(AA$6="Put",MIN($A127-AA$4,0),MIN(AA$4-$A127,0))*AA$5)</f>
        <v>0</v>
      </c>
      <c r="AB127" s="42" t="n">
        <f aca="false">IF(AB$7="Long",IF(AB$6="Put",MAX(AB$4-$A127,0),MAX($A127-AB$4,0))*AB$5,IF(AB$6="Put",MIN($A127-AB$4,0),MIN(AB$4-$A127,0))*AB$5)</f>
        <v>0</v>
      </c>
      <c r="AC127" s="42" t="n">
        <f aca="false">IF(AC$7="Long",IF(AC$6="Put",MAX(AC$4-$A127,0),MAX($A127-AC$4,0))*AC$5,IF(AC$6="Put",MIN($A127-AC$4,0),MIN(AC$4-$A127,0))*AC$5)</f>
        <v>0</v>
      </c>
      <c r="AD127" s="42" t="n">
        <f aca="false">IF(AD$7="Long",IF(AD$6="Put",MAX(AD$4-$A127,0),MAX($A127-AD$4,0))*AD$5,IF(AD$6="Put",MIN($A127-AD$4,0),MIN(AD$4-$A127,0))*AD$5)</f>
        <v>0</v>
      </c>
      <c r="AE127" s="42" t="n">
        <f aca="false">IF(AE$7="Long",IF(AE$6="Put",MAX(AE$4-$A127,0),MAX($A127-AE$4,0))*AE$5,IF(AE$6="Put",MIN($A127-AE$4,0),MIN(AE$4-$A127,0))*AE$5)</f>
        <v>0</v>
      </c>
      <c r="AF127" s="42" t="n">
        <f aca="false">IF(AF$7="Long",IF(AF$6="Put",MAX(AF$4-$A127,0),MAX($A127-AF$4,0))*AF$5,IF(AF$6="Put",MIN($A127-AF$4,0),MIN(AF$4-$A127,0))*AF$5)</f>
        <v>0</v>
      </c>
      <c r="AG127" s="42" t="n">
        <f aca="false">IF(AG$7="Long",IF(AG$6="Put",MAX(AG$4-$A127,0),MAX($A127-AG$4,0))*AG$5,IF(AG$6="Put",MIN($A127-AG$4,0),MIN(AG$4-$A127,0))*AG$5)</f>
        <v>-0.0710000000000002</v>
      </c>
      <c r="AH127" s="42" t="n">
        <f aca="false">IF(AH$7="Long",IF(AH$6="Put",MAX(AH$4-$A127,0),MAX($A127-AH$4,0))*AH$5,IF(AH$6="Put",MIN($A127-AH$4,0),MIN(AH$4-$A127,0))*AH$5)</f>
        <v>-0.0610000000000002</v>
      </c>
      <c r="AI127" s="42" t="n">
        <f aca="false">IF(AI$7="Long",IF(AI$6="Put",MAX(AI$4-$A127,0),MAX($A127-AI$4,0))*AI$5,IF(AI$6="Put",MIN($A127-AI$4,0),MIN(AI$4-$A127,0))*AI$5)</f>
        <v>-0.0510000000000002</v>
      </c>
      <c r="AJ127" s="42" t="n">
        <f aca="false">IF(AJ$7="Long",IF(AJ$6="Put",MAX(AJ$4-$A127,0),MAX($A127-AJ$4,0))*AJ$5,IF(AJ$6="Put",MIN($A127-AJ$4,0),MIN(AJ$4-$A127,0))*AJ$5)</f>
        <v>-0.0410000000000002</v>
      </c>
      <c r="AK127" s="42" t="n">
        <f aca="false">IF(AK$7="Long",IF(AK$6="Put",MAX(AK$4-$A127,0),MAX($A127-AK$4,0))*AK$5,IF(AK$6="Put",MIN($A127-AK$4,0),MIN(AK$4-$A127,0))*AK$5)</f>
        <v>-0.0310000000000002</v>
      </c>
    </row>
    <row r="128" customFormat="false" ht="12.75" hidden="false" customHeight="false" outlineLevel="0" collapsed="false">
      <c r="A128" s="43" t="n">
        <v>7.60000000000001</v>
      </c>
      <c r="B128" s="44" t="n">
        <f aca="false">-A128*0.1</f>
        <v>-0.760000000000001</v>
      </c>
      <c r="C128" s="38" t="n">
        <f aca="false">+A128+B128</f>
        <v>6.84000000000001</v>
      </c>
      <c r="D128" s="39"/>
      <c r="E128" s="40" t="n">
        <f aca="false">+E127</f>
        <v>5</v>
      </c>
      <c r="F128" s="38" t="n">
        <f aca="false">+B128+E128</f>
        <v>4.24</v>
      </c>
      <c r="G128" s="38"/>
      <c r="H128" s="38" t="n">
        <f aca="false">+F128-C128</f>
        <v>-2.60000000000001</v>
      </c>
      <c r="J128" s="45" t="n">
        <f aca="false">SUM(M128:X128,Z128:AK128)</f>
        <v>-0.760000000000001</v>
      </c>
      <c r="M128" s="42" t="n">
        <f aca="false">IF(M$7="Long",IF(M$6="Call",IF($A128&gt;M$4,1,0),IF(M$4&gt;$A128,1,0))*M$5,IF(M$6="Call",IF(M$4&lt;=$A128,-1,0),IF($A128&lt;=M$4,-1,0))*M$5)</f>
        <v>0</v>
      </c>
      <c r="N128" s="42" t="n">
        <f aca="false">IF(N$7="Long",IF(N$6="Call",IF($A128&gt;N$4,1,0),IF(N$4&gt;$A128,1,0))*N$5,IF(N$6="Call",IF(N$4&lt;=$A128,-1,0),IF($A128&lt;=N$4,-1,0))*N$5)</f>
        <v>0</v>
      </c>
      <c r="O128" s="42" t="n">
        <f aca="false">IF(O$7="Long",IF(O$6="Call",IF($A128&gt;O$4,1,0),IF(O$4&gt;$A128,1,0))*O$5,IF(O$6="Call",IF(O$4&lt;=$A128,-1,0),IF($A128&lt;=O$4,-1,0))*O$5)</f>
        <v>0</v>
      </c>
      <c r="P128" s="42" t="n">
        <f aca="false">IF(P$7="Long",IF(P$6="Call",IF($A128&gt;P$4,1,0),IF(P$4&gt;$A128,1,0))*P$5,IF(P$6="Call",IF(P$4&lt;=$A128,-1,0),IF($A128&lt;=P$4,-1,0))*P$5)</f>
        <v>0</v>
      </c>
      <c r="Q128" s="42" t="n">
        <f aca="false">IF(Q$7="Long",IF(Q$6="Call",IF($A128&gt;Q$4,1,0),IF(Q$4&gt;$A128,1,0))*Q$5,IF(Q$6="Call",IF(Q$4&lt;=$A128,-1,0),IF($A128&lt;=Q$4,-1,0))*Q$5)</f>
        <v>0</v>
      </c>
      <c r="R128" s="42" t="n">
        <f aca="false">IF(R$7="Long",IF(R$6="Call",IF($A128&gt;R$4,1,0),IF(R$4&gt;$A128,1,0))*R$5,IF(R$6="Call",IF(R$4&lt;=$A128,-1,0),IF($A128&lt;=R$4,-1,0))*R$5)</f>
        <v>0</v>
      </c>
      <c r="S128" s="42" t="n">
        <f aca="false">IF(S$7="Long",IF(S$6="Call",IF($A128&gt;S$4,1,0),IF(S$4&gt;$A128,1,0))*S$5,IF(S$6="Call",IF(S$4&lt;=$A128,-1,0),IF($A128&lt;=S$4,-1,0))*S$5)</f>
        <v>0</v>
      </c>
      <c r="T128" s="42" t="n">
        <f aca="false">IF(T$7="Long",IF(T$6="Call",IF($A128&gt;T$4,1,0),IF(T$4&gt;$A128,1,0))*T$5,IF(T$6="Call",IF(T$4&lt;=$A128,-1,0),IF($A128&lt;=T$4,-1,0))*T$5)</f>
        <v>-0.08</v>
      </c>
      <c r="U128" s="42" t="n">
        <f aca="false">IF(U$7="Long",IF(U$6="Call",IF($A128&gt;U$4,1,0),IF(U$4&gt;$A128,1,0))*U$5,IF(U$6="Call",IF(U$4&lt;=$A128,-1,0),IF($A128&lt;=U$4,-1,0))*U$5)</f>
        <v>-0.09</v>
      </c>
      <c r="V128" s="42" t="n">
        <f aca="false">IF(V$7="Long",IF(V$6="Call",IF($A128&gt;V$4,1,0),IF(V$4&gt;$A128,1,0))*V$5,IF(V$6="Call",IF(V$4&lt;=$A128,-1,0),IF($A128&lt;=V$4,-1,0))*V$5)</f>
        <v>-0.1</v>
      </c>
      <c r="W128" s="42" t="n">
        <f aca="false">IF(W$7="Long",IF(W$6="Call",IF($A128&gt;W$4,1,0),IF(W$4&gt;$A128,1,0))*W$5,IF(W$6="Call",IF(W$4&lt;=$A128,-1,0),IF($A128&lt;=W$4,-1,0))*W$5)</f>
        <v>-0.11</v>
      </c>
      <c r="X128" s="42" t="n">
        <f aca="false">IF(X$7="Long",IF(X$6="Call",IF($A128&gt;X$4,1,0),IF(X$4&gt;$A128,1,0))*X$5,IF(X$6="Call",IF(X$4&lt;=$A128,-1,0),IF($A128&lt;=X$4,-1,0))*X$5)</f>
        <v>-0.12</v>
      </c>
      <c r="Z128" s="42" t="n">
        <f aca="false">IF(Z$7="Long",IF(Z$6="Put",MAX(Z$4-$A128,0),MAX($A128-Z$4,0))*Z$5,IF(Z$6="Put",MIN($A128-Z$4,0),MIN(Z$4-$A128,0))*Z$5)</f>
        <v>0</v>
      </c>
      <c r="AA128" s="42" t="n">
        <f aca="false">IF(AA$7="Long",IF(AA$6="Put",MAX(AA$4-$A128,0),MAX($A128-AA$4,0))*AA$5,IF(AA$6="Put",MIN($A128-AA$4,0),MIN(AA$4-$A128,0))*AA$5)</f>
        <v>0</v>
      </c>
      <c r="AB128" s="42" t="n">
        <f aca="false">IF(AB$7="Long",IF(AB$6="Put",MAX(AB$4-$A128,0),MAX($A128-AB$4,0))*AB$5,IF(AB$6="Put",MIN($A128-AB$4,0),MIN(AB$4-$A128,0))*AB$5)</f>
        <v>0</v>
      </c>
      <c r="AC128" s="42" t="n">
        <f aca="false">IF(AC$7="Long",IF(AC$6="Put",MAX(AC$4-$A128,0),MAX($A128-AC$4,0))*AC$5,IF(AC$6="Put",MIN($A128-AC$4,0),MIN(AC$4-$A128,0))*AC$5)</f>
        <v>0</v>
      </c>
      <c r="AD128" s="42" t="n">
        <f aca="false">IF(AD$7="Long",IF(AD$6="Put",MAX(AD$4-$A128,0),MAX($A128-AD$4,0))*AD$5,IF(AD$6="Put",MIN($A128-AD$4,0),MIN(AD$4-$A128,0))*AD$5)</f>
        <v>0</v>
      </c>
      <c r="AE128" s="42" t="n">
        <f aca="false">IF(AE$7="Long",IF(AE$6="Put",MAX(AE$4-$A128,0),MAX($A128-AE$4,0))*AE$5,IF(AE$6="Put",MIN($A128-AE$4,0),MIN(AE$4-$A128,0))*AE$5)</f>
        <v>0</v>
      </c>
      <c r="AF128" s="42" t="n">
        <f aca="false">IF(AF$7="Long",IF(AF$6="Put",MAX(AF$4-$A128,0),MAX($A128-AF$4,0))*AF$5,IF(AF$6="Put",MIN($A128-AF$4,0),MIN(AF$4-$A128,0))*AF$5)</f>
        <v>0</v>
      </c>
      <c r="AG128" s="42" t="n">
        <f aca="false">IF(AG$7="Long",IF(AG$6="Put",MAX(AG$4-$A128,0),MAX($A128-AG$4,0))*AG$5,IF(AG$6="Put",MIN($A128-AG$4,0),MIN(AG$4-$A128,0))*AG$5)</f>
        <v>-0.0720000000000002</v>
      </c>
      <c r="AH128" s="42" t="n">
        <f aca="false">IF(AH$7="Long",IF(AH$6="Put",MAX(AH$4-$A128,0),MAX($A128-AH$4,0))*AH$5,IF(AH$6="Put",MIN($A128-AH$4,0),MIN(AH$4-$A128,0))*AH$5)</f>
        <v>-0.0620000000000002</v>
      </c>
      <c r="AI128" s="42" t="n">
        <f aca="false">IF(AI$7="Long",IF(AI$6="Put",MAX(AI$4-$A128,0),MAX($A128-AI$4,0))*AI$5,IF(AI$6="Put",MIN($A128-AI$4,0),MIN(AI$4-$A128,0))*AI$5)</f>
        <v>-0.0520000000000002</v>
      </c>
      <c r="AJ128" s="42" t="n">
        <f aca="false">IF(AJ$7="Long",IF(AJ$6="Put",MAX(AJ$4-$A128,0),MAX($A128-AJ$4,0))*AJ$5,IF(AJ$6="Put",MIN($A128-AJ$4,0),MIN(AJ$4-$A128,0))*AJ$5)</f>
        <v>-0.0420000000000002</v>
      </c>
      <c r="AK128" s="42" t="n">
        <f aca="false">IF(AK$7="Long",IF(AK$6="Put",MAX(AK$4-$A128,0),MAX($A128-AK$4,0))*AK$5,IF(AK$6="Put",MIN($A128-AK$4,0),MIN(AK$4-$A128,0))*AK$5)</f>
        <v>-0.0320000000000002</v>
      </c>
    </row>
    <row r="129" customFormat="false" ht="12.75" hidden="false" customHeight="false" outlineLevel="0" collapsed="false">
      <c r="A129" s="43" t="n">
        <v>7.65</v>
      </c>
      <c r="B129" s="44" t="n">
        <f aca="false">-A129*0.1</f>
        <v>-0.765</v>
      </c>
      <c r="C129" s="38" t="n">
        <f aca="false">+A129+B129</f>
        <v>6.885</v>
      </c>
      <c r="D129" s="39"/>
      <c r="E129" s="40" t="n">
        <f aca="false">+E128</f>
        <v>5</v>
      </c>
      <c r="F129" s="38" t="n">
        <f aca="false">+B129+E129</f>
        <v>4.235</v>
      </c>
      <c r="G129" s="38"/>
      <c r="H129" s="38" t="n">
        <f aca="false">+F129-C129</f>
        <v>-2.65</v>
      </c>
      <c r="J129" s="45" t="n">
        <f aca="false">SUM(M129:X129,Z129:AK129)</f>
        <v>-0.765</v>
      </c>
      <c r="M129" s="42" t="n">
        <f aca="false">IF(M$7="Long",IF(M$6="Call",IF($A129&gt;M$4,1,0),IF(M$4&gt;$A129,1,0))*M$5,IF(M$6="Call",IF(M$4&lt;=$A129,-1,0),IF($A129&lt;=M$4,-1,0))*M$5)</f>
        <v>0</v>
      </c>
      <c r="N129" s="42" t="n">
        <f aca="false">IF(N$7="Long",IF(N$6="Call",IF($A129&gt;N$4,1,0),IF(N$4&gt;$A129,1,0))*N$5,IF(N$6="Call",IF(N$4&lt;=$A129,-1,0),IF($A129&lt;=N$4,-1,0))*N$5)</f>
        <v>0</v>
      </c>
      <c r="O129" s="42" t="n">
        <f aca="false">IF(O$7="Long",IF(O$6="Call",IF($A129&gt;O$4,1,0),IF(O$4&gt;$A129,1,0))*O$5,IF(O$6="Call",IF(O$4&lt;=$A129,-1,0),IF($A129&lt;=O$4,-1,0))*O$5)</f>
        <v>0</v>
      </c>
      <c r="P129" s="42" t="n">
        <f aca="false">IF(P$7="Long",IF(P$6="Call",IF($A129&gt;P$4,1,0),IF(P$4&gt;$A129,1,0))*P$5,IF(P$6="Call",IF(P$4&lt;=$A129,-1,0),IF($A129&lt;=P$4,-1,0))*P$5)</f>
        <v>0</v>
      </c>
      <c r="Q129" s="42" t="n">
        <f aca="false">IF(Q$7="Long",IF(Q$6="Call",IF($A129&gt;Q$4,1,0),IF(Q$4&gt;$A129,1,0))*Q$5,IF(Q$6="Call",IF(Q$4&lt;=$A129,-1,0),IF($A129&lt;=Q$4,-1,0))*Q$5)</f>
        <v>0</v>
      </c>
      <c r="R129" s="42" t="n">
        <f aca="false">IF(R$7="Long",IF(R$6="Call",IF($A129&gt;R$4,1,0),IF(R$4&gt;$A129,1,0))*R$5,IF(R$6="Call",IF(R$4&lt;=$A129,-1,0),IF($A129&lt;=R$4,-1,0))*R$5)</f>
        <v>0</v>
      </c>
      <c r="S129" s="42" t="n">
        <f aca="false">IF(S$7="Long",IF(S$6="Call",IF($A129&gt;S$4,1,0),IF(S$4&gt;$A129,1,0))*S$5,IF(S$6="Call",IF(S$4&lt;=$A129,-1,0),IF($A129&lt;=S$4,-1,0))*S$5)</f>
        <v>0</v>
      </c>
      <c r="T129" s="42" t="n">
        <f aca="false">IF(T$7="Long",IF(T$6="Call",IF($A129&gt;T$4,1,0),IF(T$4&gt;$A129,1,0))*T$5,IF(T$6="Call",IF(T$4&lt;=$A129,-1,0),IF($A129&lt;=T$4,-1,0))*T$5)</f>
        <v>-0.08</v>
      </c>
      <c r="U129" s="42" t="n">
        <f aca="false">IF(U$7="Long",IF(U$6="Call",IF($A129&gt;U$4,1,0),IF(U$4&gt;$A129,1,0))*U$5,IF(U$6="Call",IF(U$4&lt;=$A129,-1,0),IF($A129&lt;=U$4,-1,0))*U$5)</f>
        <v>-0.09</v>
      </c>
      <c r="V129" s="42" t="n">
        <f aca="false">IF(V$7="Long",IF(V$6="Call",IF($A129&gt;V$4,1,0),IF(V$4&gt;$A129,1,0))*V$5,IF(V$6="Call",IF(V$4&lt;=$A129,-1,0),IF($A129&lt;=V$4,-1,0))*V$5)</f>
        <v>-0.1</v>
      </c>
      <c r="W129" s="42" t="n">
        <f aca="false">IF(W$7="Long",IF(W$6="Call",IF($A129&gt;W$4,1,0),IF(W$4&gt;$A129,1,0))*W$5,IF(W$6="Call",IF(W$4&lt;=$A129,-1,0),IF($A129&lt;=W$4,-1,0))*W$5)</f>
        <v>-0.11</v>
      </c>
      <c r="X129" s="42" t="n">
        <f aca="false">IF(X$7="Long",IF(X$6="Call",IF($A129&gt;X$4,1,0),IF(X$4&gt;$A129,1,0))*X$5,IF(X$6="Call",IF(X$4&lt;=$A129,-1,0),IF($A129&lt;=X$4,-1,0))*X$5)</f>
        <v>-0.12</v>
      </c>
      <c r="Z129" s="42" t="n">
        <f aca="false">IF(Z$7="Long",IF(Z$6="Put",MAX(Z$4-$A129,0),MAX($A129-Z$4,0))*Z$5,IF(Z$6="Put",MIN($A129-Z$4,0),MIN(Z$4-$A129,0))*Z$5)</f>
        <v>0</v>
      </c>
      <c r="AA129" s="42" t="n">
        <f aca="false">IF(AA$7="Long",IF(AA$6="Put",MAX(AA$4-$A129,0),MAX($A129-AA$4,0))*AA$5,IF(AA$6="Put",MIN($A129-AA$4,0),MIN(AA$4-$A129,0))*AA$5)</f>
        <v>0</v>
      </c>
      <c r="AB129" s="42" t="n">
        <f aca="false">IF(AB$7="Long",IF(AB$6="Put",MAX(AB$4-$A129,0),MAX($A129-AB$4,0))*AB$5,IF(AB$6="Put",MIN($A129-AB$4,0),MIN(AB$4-$A129,0))*AB$5)</f>
        <v>0</v>
      </c>
      <c r="AC129" s="42" t="n">
        <f aca="false">IF(AC$7="Long",IF(AC$6="Put",MAX(AC$4-$A129,0),MAX($A129-AC$4,0))*AC$5,IF(AC$6="Put",MIN($A129-AC$4,0),MIN(AC$4-$A129,0))*AC$5)</f>
        <v>0</v>
      </c>
      <c r="AD129" s="42" t="n">
        <f aca="false">IF(AD$7="Long",IF(AD$6="Put",MAX(AD$4-$A129,0),MAX($A129-AD$4,0))*AD$5,IF(AD$6="Put",MIN($A129-AD$4,0),MIN(AD$4-$A129,0))*AD$5)</f>
        <v>0</v>
      </c>
      <c r="AE129" s="42" t="n">
        <f aca="false">IF(AE$7="Long",IF(AE$6="Put",MAX(AE$4-$A129,0),MAX($A129-AE$4,0))*AE$5,IF(AE$6="Put",MIN($A129-AE$4,0),MIN(AE$4-$A129,0))*AE$5)</f>
        <v>0</v>
      </c>
      <c r="AF129" s="42" t="n">
        <f aca="false">IF(AF$7="Long",IF(AF$6="Put",MAX(AF$4-$A129,0),MAX($A129-AF$4,0))*AF$5,IF(AF$6="Put",MIN($A129-AF$4,0),MIN(AF$4-$A129,0))*AF$5)</f>
        <v>0</v>
      </c>
      <c r="AG129" s="42" t="n">
        <f aca="false">IF(AG$7="Long",IF(AG$6="Put",MAX(AG$4-$A129,0),MAX($A129-AG$4,0))*AG$5,IF(AG$6="Put",MIN($A129-AG$4,0),MIN(AG$4-$A129,0))*AG$5)</f>
        <v>-0.073</v>
      </c>
      <c r="AH129" s="42" t="n">
        <f aca="false">IF(AH$7="Long",IF(AH$6="Put",MAX(AH$4-$A129,0),MAX($A129-AH$4,0))*AH$5,IF(AH$6="Put",MIN($A129-AH$4,0),MIN(AH$4-$A129,0))*AH$5)</f>
        <v>-0.063</v>
      </c>
      <c r="AI129" s="42" t="n">
        <f aca="false">IF(AI$7="Long",IF(AI$6="Put",MAX(AI$4-$A129,0),MAX($A129-AI$4,0))*AI$5,IF(AI$6="Put",MIN($A129-AI$4,0),MIN(AI$4-$A129,0))*AI$5)</f>
        <v>-0.053</v>
      </c>
      <c r="AJ129" s="42" t="n">
        <f aca="false">IF(AJ$7="Long",IF(AJ$6="Put",MAX(AJ$4-$A129,0),MAX($A129-AJ$4,0))*AJ$5,IF(AJ$6="Put",MIN($A129-AJ$4,0),MIN(AJ$4-$A129,0))*AJ$5)</f>
        <v>-0.043</v>
      </c>
      <c r="AK129" s="42" t="n">
        <f aca="false">IF(AK$7="Long",IF(AK$6="Put",MAX(AK$4-$A129,0),MAX($A129-AK$4,0))*AK$5,IF(AK$6="Put",MIN($A129-AK$4,0),MIN(AK$4-$A129,0))*AK$5)</f>
        <v>-0.033</v>
      </c>
    </row>
    <row r="130" customFormat="false" ht="12.75" hidden="false" customHeight="false" outlineLevel="0" collapsed="false">
      <c r="A130" s="43" t="n">
        <v>7.70000000000001</v>
      </c>
      <c r="B130" s="44" t="n">
        <f aca="false">-A130*0.1</f>
        <v>-0.770000000000001</v>
      </c>
      <c r="C130" s="38" t="n">
        <f aca="false">+A130+B130</f>
        <v>6.93000000000001</v>
      </c>
      <c r="D130" s="39"/>
      <c r="E130" s="40" t="n">
        <f aca="false">+E129</f>
        <v>5</v>
      </c>
      <c r="F130" s="38" t="n">
        <f aca="false">+B130+E130</f>
        <v>4.23</v>
      </c>
      <c r="G130" s="38"/>
      <c r="H130" s="38" t="n">
        <f aca="false">+F130-C130</f>
        <v>-2.70000000000001</v>
      </c>
      <c r="J130" s="45" t="n">
        <f aca="false">SUM(M130:X130,Z130:AK130)</f>
        <v>-0.770000000000001</v>
      </c>
      <c r="M130" s="42" t="n">
        <f aca="false">IF(M$7="Long",IF(M$6="Call",IF($A130&gt;M$4,1,0),IF(M$4&gt;$A130,1,0))*M$5,IF(M$6="Call",IF(M$4&lt;=$A130,-1,0),IF($A130&lt;=M$4,-1,0))*M$5)</f>
        <v>0</v>
      </c>
      <c r="N130" s="42" t="n">
        <f aca="false">IF(N$7="Long",IF(N$6="Call",IF($A130&gt;N$4,1,0),IF(N$4&gt;$A130,1,0))*N$5,IF(N$6="Call",IF(N$4&lt;=$A130,-1,0),IF($A130&lt;=N$4,-1,0))*N$5)</f>
        <v>0</v>
      </c>
      <c r="O130" s="42" t="n">
        <f aca="false">IF(O$7="Long",IF(O$6="Call",IF($A130&gt;O$4,1,0),IF(O$4&gt;$A130,1,0))*O$5,IF(O$6="Call",IF(O$4&lt;=$A130,-1,0),IF($A130&lt;=O$4,-1,0))*O$5)</f>
        <v>0</v>
      </c>
      <c r="P130" s="42" t="n">
        <f aca="false">IF(P$7="Long",IF(P$6="Call",IF($A130&gt;P$4,1,0),IF(P$4&gt;$A130,1,0))*P$5,IF(P$6="Call",IF(P$4&lt;=$A130,-1,0),IF($A130&lt;=P$4,-1,0))*P$5)</f>
        <v>0</v>
      </c>
      <c r="Q130" s="42" t="n">
        <f aca="false">IF(Q$7="Long",IF(Q$6="Call",IF($A130&gt;Q$4,1,0),IF(Q$4&gt;$A130,1,0))*Q$5,IF(Q$6="Call",IF(Q$4&lt;=$A130,-1,0),IF($A130&lt;=Q$4,-1,0))*Q$5)</f>
        <v>0</v>
      </c>
      <c r="R130" s="42" t="n">
        <f aca="false">IF(R$7="Long",IF(R$6="Call",IF($A130&gt;R$4,1,0),IF(R$4&gt;$A130,1,0))*R$5,IF(R$6="Call",IF(R$4&lt;=$A130,-1,0),IF($A130&lt;=R$4,-1,0))*R$5)</f>
        <v>0</v>
      </c>
      <c r="S130" s="42" t="n">
        <f aca="false">IF(S$7="Long",IF(S$6="Call",IF($A130&gt;S$4,1,0),IF(S$4&gt;$A130,1,0))*S$5,IF(S$6="Call",IF(S$4&lt;=$A130,-1,0),IF($A130&lt;=S$4,-1,0))*S$5)</f>
        <v>0</v>
      </c>
      <c r="T130" s="42" t="n">
        <f aca="false">IF(T$7="Long",IF(T$6="Call",IF($A130&gt;T$4,1,0),IF(T$4&gt;$A130,1,0))*T$5,IF(T$6="Call",IF(T$4&lt;=$A130,-1,0),IF($A130&lt;=T$4,-1,0))*T$5)</f>
        <v>-0.08</v>
      </c>
      <c r="U130" s="42" t="n">
        <f aca="false">IF(U$7="Long",IF(U$6="Call",IF($A130&gt;U$4,1,0),IF(U$4&gt;$A130,1,0))*U$5,IF(U$6="Call",IF(U$4&lt;=$A130,-1,0),IF($A130&lt;=U$4,-1,0))*U$5)</f>
        <v>-0.09</v>
      </c>
      <c r="V130" s="42" t="n">
        <f aca="false">IF(V$7="Long",IF(V$6="Call",IF($A130&gt;V$4,1,0),IF(V$4&gt;$A130,1,0))*V$5,IF(V$6="Call",IF(V$4&lt;=$A130,-1,0),IF($A130&lt;=V$4,-1,0))*V$5)</f>
        <v>-0.1</v>
      </c>
      <c r="W130" s="42" t="n">
        <f aca="false">IF(W$7="Long",IF(W$6="Call",IF($A130&gt;W$4,1,0),IF(W$4&gt;$A130,1,0))*W$5,IF(W$6="Call",IF(W$4&lt;=$A130,-1,0),IF($A130&lt;=W$4,-1,0))*W$5)</f>
        <v>-0.11</v>
      </c>
      <c r="X130" s="42" t="n">
        <f aca="false">IF(X$7="Long",IF(X$6="Call",IF($A130&gt;X$4,1,0),IF(X$4&gt;$A130,1,0))*X$5,IF(X$6="Call",IF(X$4&lt;=$A130,-1,0),IF($A130&lt;=X$4,-1,0))*X$5)</f>
        <v>-0.12</v>
      </c>
      <c r="Z130" s="42" t="n">
        <f aca="false">IF(Z$7="Long",IF(Z$6="Put",MAX(Z$4-$A130,0),MAX($A130-Z$4,0))*Z$5,IF(Z$6="Put",MIN($A130-Z$4,0),MIN(Z$4-$A130,0))*Z$5)</f>
        <v>0</v>
      </c>
      <c r="AA130" s="42" t="n">
        <f aca="false">IF(AA$7="Long",IF(AA$6="Put",MAX(AA$4-$A130,0),MAX($A130-AA$4,0))*AA$5,IF(AA$6="Put",MIN($A130-AA$4,0),MIN(AA$4-$A130,0))*AA$5)</f>
        <v>0</v>
      </c>
      <c r="AB130" s="42" t="n">
        <f aca="false">IF(AB$7="Long",IF(AB$6="Put",MAX(AB$4-$A130,0),MAX($A130-AB$4,0))*AB$5,IF(AB$6="Put",MIN($A130-AB$4,0),MIN(AB$4-$A130,0))*AB$5)</f>
        <v>0</v>
      </c>
      <c r="AC130" s="42" t="n">
        <f aca="false">IF(AC$7="Long",IF(AC$6="Put",MAX(AC$4-$A130,0),MAX($A130-AC$4,0))*AC$5,IF(AC$6="Put",MIN($A130-AC$4,0),MIN(AC$4-$A130,0))*AC$5)</f>
        <v>0</v>
      </c>
      <c r="AD130" s="42" t="n">
        <f aca="false">IF(AD$7="Long",IF(AD$6="Put",MAX(AD$4-$A130,0),MAX($A130-AD$4,0))*AD$5,IF(AD$6="Put",MIN($A130-AD$4,0),MIN(AD$4-$A130,0))*AD$5)</f>
        <v>0</v>
      </c>
      <c r="AE130" s="42" t="n">
        <f aca="false">IF(AE$7="Long",IF(AE$6="Put",MAX(AE$4-$A130,0),MAX($A130-AE$4,0))*AE$5,IF(AE$6="Put",MIN($A130-AE$4,0),MIN(AE$4-$A130,0))*AE$5)</f>
        <v>0</v>
      </c>
      <c r="AF130" s="42" t="n">
        <f aca="false">IF(AF$7="Long",IF(AF$6="Put",MAX(AF$4-$A130,0),MAX($A130-AF$4,0))*AF$5,IF(AF$6="Put",MIN($A130-AF$4,0),MIN(AF$4-$A130,0))*AF$5)</f>
        <v>0</v>
      </c>
      <c r="AG130" s="42" t="n">
        <f aca="false">IF(AG$7="Long",IF(AG$6="Put",MAX(AG$4-$A130,0),MAX($A130-AG$4,0))*AG$5,IF(AG$6="Put",MIN($A130-AG$4,0),MIN(AG$4-$A130,0))*AG$5)</f>
        <v>-0.0740000000000002</v>
      </c>
      <c r="AH130" s="42" t="n">
        <f aca="false">IF(AH$7="Long",IF(AH$6="Put",MAX(AH$4-$A130,0),MAX($A130-AH$4,0))*AH$5,IF(AH$6="Put",MIN($A130-AH$4,0),MIN(AH$4-$A130,0))*AH$5)</f>
        <v>-0.0640000000000002</v>
      </c>
      <c r="AI130" s="42" t="n">
        <f aca="false">IF(AI$7="Long",IF(AI$6="Put",MAX(AI$4-$A130,0),MAX($A130-AI$4,0))*AI$5,IF(AI$6="Put",MIN($A130-AI$4,0),MIN(AI$4-$A130,0))*AI$5)</f>
        <v>-0.0540000000000002</v>
      </c>
      <c r="AJ130" s="42" t="n">
        <f aca="false">IF(AJ$7="Long",IF(AJ$6="Put",MAX(AJ$4-$A130,0),MAX($A130-AJ$4,0))*AJ$5,IF(AJ$6="Put",MIN($A130-AJ$4,0),MIN(AJ$4-$A130,0))*AJ$5)</f>
        <v>-0.0440000000000002</v>
      </c>
      <c r="AK130" s="42" t="n">
        <f aca="false">IF(AK$7="Long",IF(AK$6="Put",MAX(AK$4-$A130,0),MAX($A130-AK$4,0))*AK$5,IF(AK$6="Put",MIN($A130-AK$4,0),MIN(AK$4-$A130,0))*AK$5)</f>
        <v>-0.0340000000000002</v>
      </c>
    </row>
    <row r="131" customFormat="false" ht="12.75" hidden="false" customHeight="false" outlineLevel="0" collapsed="false">
      <c r="A131" s="43" t="n">
        <v>7.75000000000001</v>
      </c>
      <c r="B131" s="44" t="n">
        <f aca="false">-A131*0.1</f>
        <v>-0.775000000000001</v>
      </c>
      <c r="C131" s="38" t="n">
        <f aca="false">+A131+B131</f>
        <v>6.97500000000001</v>
      </c>
      <c r="D131" s="39"/>
      <c r="E131" s="40" t="n">
        <f aca="false">+E130</f>
        <v>5</v>
      </c>
      <c r="F131" s="38" t="n">
        <f aca="false">+B131+E131</f>
        <v>4.225</v>
      </c>
      <c r="G131" s="38"/>
      <c r="H131" s="38" t="n">
        <f aca="false">+F131-C131</f>
        <v>-2.75000000000001</v>
      </c>
      <c r="J131" s="45" t="n">
        <f aca="false">SUM(M131:X131,Z131:AK131)</f>
        <v>-0.775000000000001</v>
      </c>
      <c r="M131" s="42" t="n">
        <f aca="false">IF(M$7="Long",IF(M$6="Call",IF($A131&gt;M$4,1,0),IF(M$4&gt;$A131,1,0))*M$5,IF(M$6="Call",IF(M$4&lt;=$A131,-1,0),IF($A131&lt;=M$4,-1,0))*M$5)</f>
        <v>0</v>
      </c>
      <c r="N131" s="42" t="n">
        <f aca="false">IF(N$7="Long",IF(N$6="Call",IF($A131&gt;N$4,1,0),IF(N$4&gt;$A131,1,0))*N$5,IF(N$6="Call",IF(N$4&lt;=$A131,-1,0),IF($A131&lt;=N$4,-1,0))*N$5)</f>
        <v>0</v>
      </c>
      <c r="O131" s="42" t="n">
        <f aca="false">IF(O$7="Long",IF(O$6="Call",IF($A131&gt;O$4,1,0),IF(O$4&gt;$A131,1,0))*O$5,IF(O$6="Call",IF(O$4&lt;=$A131,-1,0),IF($A131&lt;=O$4,-1,0))*O$5)</f>
        <v>0</v>
      </c>
      <c r="P131" s="42" t="n">
        <f aca="false">IF(P$7="Long",IF(P$6="Call",IF($A131&gt;P$4,1,0),IF(P$4&gt;$A131,1,0))*P$5,IF(P$6="Call",IF(P$4&lt;=$A131,-1,0),IF($A131&lt;=P$4,-1,0))*P$5)</f>
        <v>0</v>
      </c>
      <c r="Q131" s="42" t="n">
        <f aca="false">IF(Q$7="Long",IF(Q$6="Call",IF($A131&gt;Q$4,1,0),IF(Q$4&gt;$A131,1,0))*Q$5,IF(Q$6="Call",IF(Q$4&lt;=$A131,-1,0),IF($A131&lt;=Q$4,-1,0))*Q$5)</f>
        <v>0</v>
      </c>
      <c r="R131" s="42" t="n">
        <f aca="false">IF(R$7="Long",IF(R$6="Call",IF($A131&gt;R$4,1,0),IF(R$4&gt;$A131,1,0))*R$5,IF(R$6="Call",IF(R$4&lt;=$A131,-1,0),IF($A131&lt;=R$4,-1,0))*R$5)</f>
        <v>0</v>
      </c>
      <c r="S131" s="42" t="n">
        <f aca="false">IF(S$7="Long",IF(S$6="Call",IF($A131&gt;S$4,1,0),IF(S$4&gt;$A131,1,0))*S$5,IF(S$6="Call",IF(S$4&lt;=$A131,-1,0),IF($A131&lt;=S$4,-1,0))*S$5)</f>
        <v>0</v>
      </c>
      <c r="T131" s="42" t="n">
        <f aca="false">IF(T$7="Long",IF(T$6="Call",IF($A131&gt;T$4,1,0),IF(T$4&gt;$A131,1,0))*T$5,IF(T$6="Call",IF(T$4&lt;=$A131,-1,0),IF($A131&lt;=T$4,-1,0))*T$5)</f>
        <v>-0.08</v>
      </c>
      <c r="U131" s="42" t="n">
        <f aca="false">IF(U$7="Long",IF(U$6="Call",IF($A131&gt;U$4,1,0),IF(U$4&gt;$A131,1,0))*U$5,IF(U$6="Call",IF(U$4&lt;=$A131,-1,0),IF($A131&lt;=U$4,-1,0))*U$5)</f>
        <v>-0.09</v>
      </c>
      <c r="V131" s="42" t="n">
        <f aca="false">IF(V$7="Long",IF(V$6="Call",IF($A131&gt;V$4,1,0),IF(V$4&gt;$A131,1,0))*V$5,IF(V$6="Call",IF(V$4&lt;=$A131,-1,0),IF($A131&lt;=V$4,-1,0))*V$5)</f>
        <v>-0.1</v>
      </c>
      <c r="W131" s="42" t="n">
        <f aca="false">IF(W$7="Long",IF(W$6="Call",IF($A131&gt;W$4,1,0),IF(W$4&gt;$A131,1,0))*W$5,IF(W$6="Call",IF(W$4&lt;=$A131,-1,0),IF($A131&lt;=W$4,-1,0))*W$5)</f>
        <v>-0.11</v>
      </c>
      <c r="X131" s="42" t="n">
        <f aca="false">IF(X$7="Long",IF(X$6="Call",IF($A131&gt;X$4,1,0),IF(X$4&gt;$A131,1,0))*X$5,IF(X$6="Call",IF(X$4&lt;=$A131,-1,0),IF($A131&lt;=X$4,-1,0))*X$5)</f>
        <v>-0.12</v>
      </c>
      <c r="Z131" s="42" t="n">
        <f aca="false">IF(Z$7="Long",IF(Z$6="Put",MAX(Z$4-$A131,0),MAX($A131-Z$4,0))*Z$5,IF(Z$6="Put",MIN($A131-Z$4,0),MIN(Z$4-$A131,0))*Z$5)</f>
        <v>0</v>
      </c>
      <c r="AA131" s="42" t="n">
        <f aca="false">IF(AA$7="Long",IF(AA$6="Put",MAX(AA$4-$A131,0),MAX($A131-AA$4,0))*AA$5,IF(AA$6="Put",MIN($A131-AA$4,0),MIN(AA$4-$A131,0))*AA$5)</f>
        <v>0</v>
      </c>
      <c r="AB131" s="42" t="n">
        <f aca="false">IF(AB$7="Long",IF(AB$6="Put",MAX(AB$4-$A131,0),MAX($A131-AB$4,0))*AB$5,IF(AB$6="Put",MIN($A131-AB$4,0),MIN(AB$4-$A131,0))*AB$5)</f>
        <v>0</v>
      </c>
      <c r="AC131" s="42" t="n">
        <f aca="false">IF(AC$7="Long",IF(AC$6="Put",MAX(AC$4-$A131,0),MAX($A131-AC$4,0))*AC$5,IF(AC$6="Put",MIN($A131-AC$4,0),MIN(AC$4-$A131,0))*AC$5)</f>
        <v>0</v>
      </c>
      <c r="AD131" s="42" t="n">
        <f aca="false">IF(AD$7="Long",IF(AD$6="Put",MAX(AD$4-$A131,0),MAX($A131-AD$4,0))*AD$5,IF(AD$6="Put",MIN($A131-AD$4,0),MIN(AD$4-$A131,0))*AD$5)</f>
        <v>0</v>
      </c>
      <c r="AE131" s="42" t="n">
        <f aca="false">IF(AE$7="Long",IF(AE$6="Put",MAX(AE$4-$A131,0),MAX($A131-AE$4,0))*AE$5,IF(AE$6="Put",MIN($A131-AE$4,0),MIN(AE$4-$A131,0))*AE$5)</f>
        <v>0</v>
      </c>
      <c r="AF131" s="42" t="n">
        <f aca="false">IF(AF$7="Long",IF(AF$6="Put",MAX(AF$4-$A131,0),MAX($A131-AF$4,0))*AF$5,IF(AF$6="Put",MIN($A131-AF$4,0),MIN(AF$4-$A131,0))*AF$5)</f>
        <v>0</v>
      </c>
      <c r="AG131" s="42" t="n">
        <f aca="false">IF(AG$7="Long",IF(AG$6="Put",MAX(AG$4-$A131,0),MAX($A131-AG$4,0))*AG$5,IF(AG$6="Put",MIN($A131-AG$4,0),MIN(AG$4-$A131,0))*AG$5)</f>
        <v>-0.0750000000000002</v>
      </c>
      <c r="AH131" s="42" t="n">
        <f aca="false">IF(AH$7="Long",IF(AH$6="Put",MAX(AH$4-$A131,0),MAX($A131-AH$4,0))*AH$5,IF(AH$6="Put",MIN($A131-AH$4,0),MIN(AH$4-$A131,0))*AH$5)</f>
        <v>-0.0650000000000002</v>
      </c>
      <c r="AI131" s="42" t="n">
        <f aca="false">IF(AI$7="Long",IF(AI$6="Put",MAX(AI$4-$A131,0),MAX($A131-AI$4,0))*AI$5,IF(AI$6="Put",MIN($A131-AI$4,0),MIN(AI$4-$A131,0))*AI$5)</f>
        <v>-0.0550000000000002</v>
      </c>
      <c r="AJ131" s="42" t="n">
        <f aca="false">IF(AJ$7="Long",IF(AJ$6="Put",MAX(AJ$4-$A131,0),MAX($A131-AJ$4,0))*AJ$5,IF(AJ$6="Put",MIN($A131-AJ$4,0),MIN(AJ$4-$A131,0))*AJ$5)</f>
        <v>-0.0450000000000002</v>
      </c>
      <c r="AK131" s="42" t="n">
        <f aca="false">IF(AK$7="Long",IF(AK$6="Put",MAX(AK$4-$A131,0),MAX($A131-AK$4,0))*AK$5,IF(AK$6="Put",MIN($A131-AK$4,0),MIN(AK$4-$A131,0))*AK$5)</f>
        <v>-0.0350000000000002</v>
      </c>
    </row>
    <row r="132" customFormat="false" ht="12.75" hidden="false" customHeight="false" outlineLevel="0" collapsed="false">
      <c r="A132" s="43" t="n">
        <v>7.80000000000001</v>
      </c>
      <c r="B132" s="44" t="n">
        <f aca="false">-A132*0.1</f>
        <v>-0.780000000000001</v>
      </c>
      <c r="C132" s="38" t="n">
        <f aca="false">+A132+B132</f>
        <v>7.02000000000001</v>
      </c>
      <c r="D132" s="39"/>
      <c r="E132" s="40" t="n">
        <f aca="false">+E131</f>
        <v>5</v>
      </c>
      <c r="F132" s="38" t="n">
        <f aca="false">+B132+E132</f>
        <v>4.22</v>
      </c>
      <c r="G132" s="38"/>
      <c r="H132" s="38" t="n">
        <f aca="false">+F132-C132</f>
        <v>-2.80000000000001</v>
      </c>
      <c r="J132" s="45" t="n">
        <f aca="false">SUM(M132:X132,Z132:AK132)</f>
        <v>-0.780000000000001</v>
      </c>
      <c r="M132" s="42" t="n">
        <f aca="false">IF(M$7="Long",IF(M$6="Call",IF($A132&gt;M$4,1,0),IF(M$4&gt;$A132,1,0))*M$5,IF(M$6="Call",IF(M$4&lt;=$A132,-1,0),IF($A132&lt;=M$4,-1,0))*M$5)</f>
        <v>0</v>
      </c>
      <c r="N132" s="42" t="n">
        <f aca="false">IF(N$7="Long",IF(N$6="Call",IF($A132&gt;N$4,1,0),IF(N$4&gt;$A132,1,0))*N$5,IF(N$6="Call",IF(N$4&lt;=$A132,-1,0),IF($A132&lt;=N$4,-1,0))*N$5)</f>
        <v>0</v>
      </c>
      <c r="O132" s="42" t="n">
        <f aca="false">IF(O$7="Long",IF(O$6="Call",IF($A132&gt;O$4,1,0),IF(O$4&gt;$A132,1,0))*O$5,IF(O$6="Call",IF(O$4&lt;=$A132,-1,0),IF($A132&lt;=O$4,-1,0))*O$5)</f>
        <v>0</v>
      </c>
      <c r="P132" s="42" t="n">
        <f aca="false">IF(P$7="Long",IF(P$6="Call",IF($A132&gt;P$4,1,0),IF(P$4&gt;$A132,1,0))*P$5,IF(P$6="Call",IF(P$4&lt;=$A132,-1,0),IF($A132&lt;=P$4,-1,0))*P$5)</f>
        <v>0</v>
      </c>
      <c r="Q132" s="42" t="n">
        <f aca="false">IF(Q$7="Long",IF(Q$6="Call",IF($A132&gt;Q$4,1,0),IF(Q$4&gt;$A132,1,0))*Q$5,IF(Q$6="Call",IF(Q$4&lt;=$A132,-1,0),IF($A132&lt;=Q$4,-1,0))*Q$5)</f>
        <v>0</v>
      </c>
      <c r="R132" s="42" t="n">
        <f aca="false">IF(R$7="Long",IF(R$6="Call",IF($A132&gt;R$4,1,0),IF(R$4&gt;$A132,1,0))*R$5,IF(R$6="Call",IF(R$4&lt;=$A132,-1,0),IF($A132&lt;=R$4,-1,0))*R$5)</f>
        <v>0</v>
      </c>
      <c r="S132" s="42" t="n">
        <f aca="false">IF(S$7="Long",IF(S$6="Call",IF($A132&gt;S$4,1,0),IF(S$4&gt;$A132,1,0))*S$5,IF(S$6="Call",IF(S$4&lt;=$A132,-1,0),IF($A132&lt;=S$4,-1,0))*S$5)</f>
        <v>0</v>
      </c>
      <c r="T132" s="42" t="n">
        <f aca="false">IF(T$7="Long",IF(T$6="Call",IF($A132&gt;T$4,1,0),IF(T$4&gt;$A132,1,0))*T$5,IF(T$6="Call",IF(T$4&lt;=$A132,-1,0),IF($A132&lt;=T$4,-1,0))*T$5)</f>
        <v>-0.08</v>
      </c>
      <c r="U132" s="42" t="n">
        <f aca="false">IF(U$7="Long",IF(U$6="Call",IF($A132&gt;U$4,1,0),IF(U$4&gt;$A132,1,0))*U$5,IF(U$6="Call",IF(U$4&lt;=$A132,-1,0),IF($A132&lt;=U$4,-1,0))*U$5)</f>
        <v>-0.09</v>
      </c>
      <c r="V132" s="42" t="n">
        <f aca="false">IF(V$7="Long",IF(V$6="Call",IF($A132&gt;V$4,1,0),IF(V$4&gt;$A132,1,0))*V$5,IF(V$6="Call",IF(V$4&lt;=$A132,-1,0),IF($A132&lt;=V$4,-1,0))*V$5)</f>
        <v>-0.1</v>
      </c>
      <c r="W132" s="42" t="n">
        <f aca="false">IF(W$7="Long",IF(W$6="Call",IF($A132&gt;W$4,1,0),IF(W$4&gt;$A132,1,0))*W$5,IF(W$6="Call",IF(W$4&lt;=$A132,-1,0),IF($A132&lt;=W$4,-1,0))*W$5)</f>
        <v>-0.11</v>
      </c>
      <c r="X132" s="42" t="n">
        <f aca="false">IF(X$7="Long",IF(X$6="Call",IF($A132&gt;X$4,1,0),IF(X$4&gt;$A132,1,0))*X$5,IF(X$6="Call",IF(X$4&lt;=$A132,-1,0),IF($A132&lt;=X$4,-1,0))*X$5)</f>
        <v>-0.12</v>
      </c>
      <c r="Z132" s="42" t="n">
        <f aca="false">IF(Z$7="Long",IF(Z$6="Put",MAX(Z$4-$A132,0),MAX($A132-Z$4,0))*Z$5,IF(Z$6="Put",MIN($A132-Z$4,0),MIN(Z$4-$A132,0))*Z$5)</f>
        <v>0</v>
      </c>
      <c r="AA132" s="42" t="n">
        <f aca="false">IF(AA$7="Long",IF(AA$6="Put",MAX(AA$4-$A132,0),MAX($A132-AA$4,0))*AA$5,IF(AA$6="Put",MIN($A132-AA$4,0),MIN(AA$4-$A132,0))*AA$5)</f>
        <v>0</v>
      </c>
      <c r="AB132" s="42" t="n">
        <f aca="false">IF(AB$7="Long",IF(AB$6="Put",MAX(AB$4-$A132,0),MAX($A132-AB$4,0))*AB$5,IF(AB$6="Put",MIN($A132-AB$4,0),MIN(AB$4-$A132,0))*AB$5)</f>
        <v>0</v>
      </c>
      <c r="AC132" s="42" t="n">
        <f aca="false">IF(AC$7="Long",IF(AC$6="Put",MAX(AC$4-$A132,0),MAX($A132-AC$4,0))*AC$5,IF(AC$6="Put",MIN($A132-AC$4,0),MIN(AC$4-$A132,0))*AC$5)</f>
        <v>0</v>
      </c>
      <c r="AD132" s="42" t="n">
        <f aca="false">IF(AD$7="Long",IF(AD$6="Put",MAX(AD$4-$A132,0),MAX($A132-AD$4,0))*AD$5,IF(AD$6="Put",MIN($A132-AD$4,0),MIN(AD$4-$A132,0))*AD$5)</f>
        <v>0</v>
      </c>
      <c r="AE132" s="42" t="n">
        <f aca="false">IF(AE$7="Long",IF(AE$6="Put",MAX(AE$4-$A132,0),MAX($A132-AE$4,0))*AE$5,IF(AE$6="Put",MIN($A132-AE$4,0),MIN(AE$4-$A132,0))*AE$5)</f>
        <v>0</v>
      </c>
      <c r="AF132" s="42" t="n">
        <f aca="false">IF(AF$7="Long",IF(AF$6="Put",MAX(AF$4-$A132,0),MAX($A132-AF$4,0))*AF$5,IF(AF$6="Put",MIN($A132-AF$4,0),MIN(AF$4-$A132,0))*AF$5)</f>
        <v>0</v>
      </c>
      <c r="AG132" s="42" t="n">
        <f aca="false">IF(AG$7="Long",IF(AG$6="Put",MAX(AG$4-$A132,0),MAX($A132-AG$4,0))*AG$5,IF(AG$6="Put",MIN($A132-AG$4,0),MIN(AG$4-$A132,0))*AG$5)</f>
        <v>-0.0760000000000002</v>
      </c>
      <c r="AH132" s="42" t="n">
        <f aca="false">IF(AH$7="Long",IF(AH$6="Put",MAX(AH$4-$A132,0),MAX($A132-AH$4,0))*AH$5,IF(AH$6="Put",MIN($A132-AH$4,0),MIN(AH$4-$A132,0))*AH$5)</f>
        <v>-0.0660000000000002</v>
      </c>
      <c r="AI132" s="42" t="n">
        <f aca="false">IF(AI$7="Long",IF(AI$6="Put",MAX(AI$4-$A132,0),MAX($A132-AI$4,0))*AI$5,IF(AI$6="Put",MIN($A132-AI$4,0),MIN(AI$4-$A132,0))*AI$5)</f>
        <v>-0.0560000000000002</v>
      </c>
      <c r="AJ132" s="42" t="n">
        <f aca="false">IF(AJ$7="Long",IF(AJ$6="Put",MAX(AJ$4-$A132,0),MAX($A132-AJ$4,0))*AJ$5,IF(AJ$6="Put",MIN($A132-AJ$4,0),MIN(AJ$4-$A132,0))*AJ$5)</f>
        <v>-0.0460000000000002</v>
      </c>
      <c r="AK132" s="42" t="n">
        <f aca="false">IF(AK$7="Long",IF(AK$6="Put",MAX(AK$4-$A132,0),MAX($A132-AK$4,0))*AK$5,IF(AK$6="Put",MIN($A132-AK$4,0),MIN(AK$4-$A132,0))*AK$5)</f>
        <v>-0.0360000000000002</v>
      </c>
    </row>
    <row r="133" customFormat="false" ht="12.75" hidden="false" customHeight="false" outlineLevel="0" collapsed="false">
      <c r="A133" s="43" t="n">
        <v>7.85000000000001</v>
      </c>
      <c r="B133" s="44" t="n">
        <f aca="false">-A133*0.1</f>
        <v>-0.785000000000001</v>
      </c>
      <c r="C133" s="38" t="n">
        <f aca="false">+A133+B133</f>
        <v>7.06500000000001</v>
      </c>
      <c r="D133" s="39"/>
      <c r="E133" s="40" t="n">
        <f aca="false">+E132</f>
        <v>5</v>
      </c>
      <c r="F133" s="38" t="n">
        <f aca="false">+B133+E133</f>
        <v>4.215</v>
      </c>
      <c r="G133" s="38"/>
      <c r="H133" s="38" t="n">
        <f aca="false">+F133-C133</f>
        <v>-2.85000000000001</v>
      </c>
      <c r="J133" s="45" t="n">
        <f aca="false">SUM(M133:X133,Z133:AK133)</f>
        <v>-0.785000000000001</v>
      </c>
      <c r="M133" s="42" t="n">
        <f aca="false">IF(M$7="Long",IF(M$6="Call",IF($A133&gt;M$4,1,0),IF(M$4&gt;$A133,1,0))*M$5,IF(M$6="Call",IF(M$4&lt;=$A133,-1,0),IF($A133&lt;=M$4,-1,0))*M$5)</f>
        <v>0</v>
      </c>
      <c r="N133" s="42" t="n">
        <f aca="false">IF(N$7="Long",IF(N$6="Call",IF($A133&gt;N$4,1,0),IF(N$4&gt;$A133,1,0))*N$5,IF(N$6="Call",IF(N$4&lt;=$A133,-1,0),IF($A133&lt;=N$4,-1,0))*N$5)</f>
        <v>0</v>
      </c>
      <c r="O133" s="42" t="n">
        <f aca="false">IF(O$7="Long",IF(O$6="Call",IF($A133&gt;O$4,1,0),IF(O$4&gt;$A133,1,0))*O$5,IF(O$6="Call",IF(O$4&lt;=$A133,-1,0),IF($A133&lt;=O$4,-1,0))*O$5)</f>
        <v>0</v>
      </c>
      <c r="P133" s="42" t="n">
        <f aca="false">IF(P$7="Long",IF(P$6="Call",IF($A133&gt;P$4,1,0),IF(P$4&gt;$A133,1,0))*P$5,IF(P$6="Call",IF(P$4&lt;=$A133,-1,0),IF($A133&lt;=P$4,-1,0))*P$5)</f>
        <v>0</v>
      </c>
      <c r="Q133" s="42" t="n">
        <f aca="false">IF(Q$7="Long",IF(Q$6="Call",IF($A133&gt;Q$4,1,0),IF(Q$4&gt;$A133,1,0))*Q$5,IF(Q$6="Call",IF(Q$4&lt;=$A133,-1,0),IF($A133&lt;=Q$4,-1,0))*Q$5)</f>
        <v>0</v>
      </c>
      <c r="R133" s="42" t="n">
        <f aca="false">IF(R$7="Long",IF(R$6="Call",IF($A133&gt;R$4,1,0),IF(R$4&gt;$A133,1,0))*R$5,IF(R$6="Call",IF(R$4&lt;=$A133,-1,0),IF($A133&lt;=R$4,-1,0))*R$5)</f>
        <v>0</v>
      </c>
      <c r="S133" s="42" t="n">
        <f aca="false">IF(S$7="Long",IF(S$6="Call",IF($A133&gt;S$4,1,0),IF(S$4&gt;$A133,1,0))*S$5,IF(S$6="Call",IF(S$4&lt;=$A133,-1,0),IF($A133&lt;=S$4,-1,0))*S$5)</f>
        <v>0</v>
      </c>
      <c r="T133" s="42" t="n">
        <f aca="false">IF(T$7="Long",IF(T$6="Call",IF($A133&gt;T$4,1,0),IF(T$4&gt;$A133,1,0))*T$5,IF(T$6="Call",IF(T$4&lt;=$A133,-1,0),IF($A133&lt;=T$4,-1,0))*T$5)</f>
        <v>-0.08</v>
      </c>
      <c r="U133" s="42" t="n">
        <f aca="false">IF(U$7="Long",IF(U$6="Call",IF($A133&gt;U$4,1,0),IF(U$4&gt;$A133,1,0))*U$5,IF(U$6="Call",IF(U$4&lt;=$A133,-1,0),IF($A133&lt;=U$4,-1,0))*U$5)</f>
        <v>-0.09</v>
      </c>
      <c r="V133" s="42" t="n">
        <f aca="false">IF(V$7="Long",IF(V$6="Call",IF($A133&gt;V$4,1,0),IF(V$4&gt;$A133,1,0))*V$5,IF(V$6="Call",IF(V$4&lt;=$A133,-1,0),IF($A133&lt;=V$4,-1,0))*V$5)</f>
        <v>-0.1</v>
      </c>
      <c r="W133" s="42" t="n">
        <f aca="false">IF(W$7="Long",IF(W$6="Call",IF($A133&gt;W$4,1,0),IF(W$4&gt;$A133,1,0))*W$5,IF(W$6="Call",IF(W$4&lt;=$A133,-1,0),IF($A133&lt;=W$4,-1,0))*W$5)</f>
        <v>-0.11</v>
      </c>
      <c r="X133" s="42" t="n">
        <f aca="false">IF(X$7="Long",IF(X$6="Call",IF($A133&gt;X$4,1,0),IF(X$4&gt;$A133,1,0))*X$5,IF(X$6="Call",IF(X$4&lt;=$A133,-1,0),IF($A133&lt;=X$4,-1,0))*X$5)</f>
        <v>-0.12</v>
      </c>
      <c r="Z133" s="42" t="n">
        <f aca="false">IF(Z$7="Long",IF(Z$6="Put",MAX(Z$4-$A133,0),MAX($A133-Z$4,0))*Z$5,IF(Z$6="Put",MIN($A133-Z$4,0),MIN(Z$4-$A133,0))*Z$5)</f>
        <v>0</v>
      </c>
      <c r="AA133" s="42" t="n">
        <f aca="false">IF(AA$7="Long",IF(AA$6="Put",MAX(AA$4-$A133,0),MAX($A133-AA$4,0))*AA$5,IF(AA$6="Put",MIN($A133-AA$4,0),MIN(AA$4-$A133,0))*AA$5)</f>
        <v>0</v>
      </c>
      <c r="AB133" s="42" t="n">
        <f aca="false">IF(AB$7="Long",IF(AB$6="Put",MAX(AB$4-$A133,0),MAX($A133-AB$4,0))*AB$5,IF(AB$6="Put",MIN($A133-AB$4,0),MIN(AB$4-$A133,0))*AB$5)</f>
        <v>0</v>
      </c>
      <c r="AC133" s="42" t="n">
        <f aca="false">IF(AC$7="Long",IF(AC$6="Put",MAX(AC$4-$A133,0),MAX($A133-AC$4,0))*AC$5,IF(AC$6="Put",MIN($A133-AC$4,0),MIN(AC$4-$A133,0))*AC$5)</f>
        <v>0</v>
      </c>
      <c r="AD133" s="42" t="n">
        <f aca="false">IF(AD$7="Long",IF(AD$6="Put",MAX(AD$4-$A133,0),MAX($A133-AD$4,0))*AD$5,IF(AD$6="Put",MIN($A133-AD$4,0),MIN(AD$4-$A133,0))*AD$5)</f>
        <v>0</v>
      </c>
      <c r="AE133" s="42" t="n">
        <f aca="false">IF(AE$7="Long",IF(AE$6="Put",MAX(AE$4-$A133,0),MAX($A133-AE$4,0))*AE$5,IF(AE$6="Put",MIN($A133-AE$4,0),MIN(AE$4-$A133,0))*AE$5)</f>
        <v>0</v>
      </c>
      <c r="AF133" s="42" t="n">
        <f aca="false">IF(AF$7="Long",IF(AF$6="Put",MAX(AF$4-$A133,0),MAX($A133-AF$4,0))*AF$5,IF(AF$6="Put",MIN($A133-AF$4,0),MIN(AF$4-$A133,0))*AF$5)</f>
        <v>0</v>
      </c>
      <c r="AG133" s="42" t="n">
        <f aca="false">IF(AG$7="Long",IF(AG$6="Put",MAX(AG$4-$A133,0),MAX($A133-AG$4,0))*AG$5,IF(AG$6="Put",MIN($A133-AG$4,0),MIN(AG$4-$A133,0))*AG$5)</f>
        <v>-0.0770000000000002</v>
      </c>
      <c r="AH133" s="42" t="n">
        <f aca="false">IF(AH$7="Long",IF(AH$6="Put",MAX(AH$4-$A133,0),MAX($A133-AH$4,0))*AH$5,IF(AH$6="Put",MIN($A133-AH$4,0),MIN(AH$4-$A133,0))*AH$5)</f>
        <v>-0.0670000000000002</v>
      </c>
      <c r="AI133" s="42" t="n">
        <f aca="false">IF(AI$7="Long",IF(AI$6="Put",MAX(AI$4-$A133,0),MAX($A133-AI$4,0))*AI$5,IF(AI$6="Put",MIN($A133-AI$4,0),MIN(AI$4-$A133,0))*AI$5)</f>
        <v>-0.0570000000000002</v>
      </c>
      <c r="AJ133" s="42" t="n">
        <f aca="false">IF(AJ$7="Long",IF(AJ$6="Put",MAX(AJ$4-$A133,0),MAX($A133-AJ$4,0))*AJ$5,IF(AJ$6="Put",MIN($A133-AJ$4,0),MIN(AJ$4-$A133,0))*AJ$5)</f>
        <v>-0.0470000000000002</v>
      </c>
      <c r="AK133" s="42" t="n">
        <f aca="false">IF(AK$7="Long",IF(AK$6="Put",MAX(AK$4-$A133,0),MAX($A133-AK$4,0))*AK$5,IF(AK$6="Put",MIN($A133-AK$4,0),MIN(AK$4-$A133,0))*AK$5)</f>
        <v>-0.0370000000000002</v>
      </c>
    </row>
    <row r="134" customFormat="false" ht="12.75" hidden="false" customHeight="false" outlineLevel="0" collapsed="false">
      <c r="A134" s="43" t="n">
        <v>7.9</v>
      </c>
      <c r="B134" s="44" t="n">
        <f aca="false">-A134*0.1</f>
        <v>-0.79</v>
      </c>
      <c r="C134" s="38" t="n">
        <f aca="false">+A134+B134</f>
        <v>7.11</v>
      </c>
      <c r="D134" s="39"/>
      <c r="E134" s="40" t="n">
        <f aca="false">+E133</f>
        <v>5</v>
      </c>
      <c r="F134" s="38" t="n">
        <f aca="false">+B134+E134</f>
        <v>4.21</v>
      </c>
      <c r="G134" s="38"/>
      <c r="H134" s="38" t="n">
        <f aca="false">+F134-C134</f>
        <v>-2.9</v>
      </c>
      <c r="J134" s="45" t="n">
        <f aca="false">SUM(M134:X134,Z134:AK134)</f>
        <v>-0.79</v>
      </c>
      <c r="M134" s="42" t="n">
        <f aca="false">IF(M$7="Long",IF(M$6="Call",IF($A134&gt;M$4,1,0),IF(M$4&gt;$A134,1,0))*M$5,IF(M$6="Call",IF(M$4&lt;=$A134,-1,0),IF($A134&lt;=M$4,-1,0))*M$5)</f>
        <v>0</v>
      </c>
      <c r="N134" s="42" t="n">
        <f aca="false">IF(N$7="Long",IF(N$6="Call",IF($A134&gt;N$4,1,0),IF(N$4&gt;$A134,1,0))*N$5,IF(N$6="Call",IF(N$4&lt;=$A134,-1,0),IF($A134&lt;=N$4,-1,0))*N$5)</f>
        <v>0</v>
      </c>
      <c r="O134" s="42" t="n">
        <f aca="false">IF(O$7="Long",IF(O$6="Call",IF($A134&gt;O$4,1,0),IF(O$4&gt;$A134,1,0))*O$5,IF(O$6="Call",IF(O$4&lt;=$A134,-1,0),IF($A134&lt;=O$4,-1,0))*O$5)</f>
        <v>0</v>
      </c>
      <c r="P134" s="42" t="n">
        <f aca="false">IF(P$7="Long",IF(P$6="Call",IF($A134&gt;P$4,1,0),IF(P$4&gt;$A134,1,0))*P$5,IF(P$6="Call",IF(P$4&lt;=$A134,-1,0),IF($A134&lt;=P$4,-1,0))*P$5)</f>
        <v>0</v>
      </c>
      <c r="Q134" s="42" t="n">
        <f aca="false">IF(Q$7="Long",IF(Q$6="Call",IF($A134&gt;Q$4,1,0),IF(Q$4&gt;$A134,1,0))*Q$5,IF(Q$6="Call",IF(Q$4&lt;=$A134,-1,0),IF($A134&lt;=Q$4,-1,0))*Q$5)</f>
        <v>0</v>
      </c>
      <c r="R134" s="42" t="n">
        <f aca="false">IF(R$7="Long",IF(R$6="Call",IF($A134&gt;R$4,1,0),IF(R$4&gt;$A134,1,0))*R$5,IF(R$6="Call",IF(R$4&lt;=$A134,-1,0),IF($A134&lt;=R$4,-1,0))*R$5)</f>
        <v>0</v>
      </c>
      <c r="S134" s="42" t="n">
        <f aca="false">IF(S$7="Long",IF(S$6="Call",IF($A134&gt;S$4,1,0),IF(S$4&gt;$A134,1,0))*S$5,IF(S$6="Call",IF(S$4&lt;=$A134,-1,0),IF($A134&lt;=S$4,-1,0))*S$5)</f>
        <v>0</v>
      </c>
      <c r="T134" s="42" t="n">
        <f aca="false">IF(T$7="Long",IF(T$6="Call",IF($A134&gt;T$4,1,0),IF(T$4&gt;$A134,1,0))*T$5,IF(T$6="Call",IF(T$4&lt;=$A134,-1,0),IF($A134&lt;=T$4,-1,0))*T$5)</f>
        <v>-0.08</v>
      </c>
      <c r="U134" s="42" t="n">
        <f aca="false">IF(U$7="Long",IF(U$6="Call",IF($A134&gt;U$4,1,0),IF(U$4&gt;$A134,1,0))*U$5,IF(U$6="Call",IF(U$4&lt;=$A134,-1,0),IF($A134&lt;=U$4,-1,0))*U$5)</f>
        <v>-0.09</v>
      </c>
      <c r="V134" s="42" t="n">
        <f aca="false">IF(V$7="Long",IF(V$6="Call",IF($A134&gt;V$4,1,0),IF(V$4&gt;$A134,1,0))*V$5,IF(V$6="Call",IF(V$4&lt;=$A134,-1,0),IF($A134&lt;=V$4,-1,0))*V$5)</f>
        <v>-0.1</v>
      </c>
      <c r="W134" s="42" t="n">
        <f aca="false">IF(W$7="Long",IF(W$6="Call",IF($A134&gt;W$4,1,0),IF(W$4&gt;$A134,1,0))*W$5,IF(W$6="Call",IF(W$4&lt;=$A134,-1,0),IF($A134&lt;=W$4,-1,0))*W$5)</f>
        <v>-0.11</v>
      </c>
      <c r="X134" s="42" t="n">
        <f aca="false">IF(X$7="Long",IF(X$6="Call",IF($A134&gt;X$4,1,0),IF(X$4&gt;$A134,1,0))*X$5,IF(X$6="Call",IF(X$4&lt;=$A134,-1,0),IF($A134&lt;=X$4,-1,0))*X$5)</f>
        <v>-0.12</v>
      </c>
      <c r="Z134" s="42" t="n">
        <f aca="false">IF(Z$7="Long",IF(Z$6="Put",MAX(Z$4-$A134,0),MAX($A134-Z$4,0))*Z$5,IF(Z$6="Put",MIN($A134-Z$4,0),MIN(Z$4-$A134,0))*Z$5)</f>
        <v>0</v>
      </c>
      <c r="AA134" s="42" t="n">
        <f aca="false">IF(AA$7="Long",IF(AA$6="Put",MAX(AA$4-$A134,0),MAX($A134-AA$4,0))*AA$5,IF(AA$6="Put",MIN($A134-AA$4,0),MIN(AA$4-$A134,0))*AA$5)</f>
        <v>0</v>
      </c>
      <c r="AB134" s="42" t="n">
        <f aca="false">IF(AB$7="Long",IF(AB$6="Put",MAX(AB$4-$A134,0),MAX($A134-AB$4,0))*AB$5,IF(AB$6="Put",MIN($A134-AB$4,0),MIN(AB$4-$A134,0))*AB$5)</f>
        <v>0</v>
      </c>
      <c r="AC134" s="42" t="n">
        <f aca="false">IF(AC$7="Long",IF(AC$6="Put",MAX(AC$4-$A134,0),MAX($A134-AC$4,0))*AC$5,IF(AC$6="Put",MIN($A134-AC$4,0),MIN(AC$4-$A134,0))*AC$5)</f>
        <v>0</v>
      </c>
      <c r="AD134" s="42" t="n">
        <f aca="false">IF(AD$7="Long",IF(AD$6="Put",MAX(AD$4-$A134,0),MAX($A134-AD$4,0))*AD$5,IF(AD$6="Put",MIN($A134-AD$4,0),MIN(AD$4-$A134,0))*AD$5)</f>
        <v>0</v>
      </c>
      <c r="AE134" s="42" t="n">
        <f aca="false">IF(AE$7="Long",IF(AE$6="Put",MAX(AE$4-$A134,0),MAX($A134-AE$4,0))*AE$5,IF(AE$6="Put",MIN($A134-AE$4,0),MIN(AE$4-$A134,0))*AE$5)</f>
        <v>0</v>
      </c>
      <c r="AF134" s="42" t="n">
        <f aca="false">IF(AF$7="Long",IF(AF$6="Put",MAX(AF$4-$A134,0),MAX($A134-AF$4,0))*AF$5,IF(AF$6="Put",MIN($A134-AF$4,0),MIN(AF$4-$A134,0))*AF$5)</f>
        <v>0</v>
      </c>
      <c r="AG134" s="42" t="n">
        <f aca="false">IF(AG$7="Long",IF(AG$6="Put",MAX(AG$4-$A134,0),MAX($A134-AG$4,0))*AG$5,IF(AG$6="Put",MIN($A134-AG$4,0),MIN(AG$4-$A134,0))*AG$5)</f>
        <v>-0.078</v>
      </c>
      <c r="AH134" s="42" t="n">
        <f aca="false">IF(AH$7="Long",IF(AH$6="Put",MAX(AH$4-$A134,0),MAX($A134-AH$4,0))*AH$5,IF(AH$6="Put",MIN($A134-AH$4,0),MIN(AH$4-$A134,0))*AH$5)</f>
        <v>-0.068</v>
      </c>
      <c r="AI134" s="42" t="n">
        <f aca="false">IF(AI$7="Long",IF(AI$6="Put",MAX(AI$4-$A134,0),MAX($A134-AI$4,0))*AI$5,IF(AI$6="Put",MIN($A134-AI$4,0),MIN(AI$4-$A134,0))*AI$5)</f>
        <v>-0.058</v>
      </c>
      <c r="AJ134" s="42" t="n">
        <f aca="false">IF(AJ$7="Long",IF(AJ$6="Put",MAX(AJ$4-$A134,0),MAX($A134-AJ$4,0))*AJ$5,IF(AJ$6="Put",MIN($A134-AJ$4,0),MIN(AJ$4-$A134,0))*AJ$5)</f>
        <v>-0.048</v>
      </c>
      <c r="AK134" s="42" t="n">
        <f aca="false">IF(AK$7="Long",IF(AK$6="Put",MAX(AK$4-$A134,0),MAX($A134-AK$4,0))*AK$5,IF(AK$6="Put",MIN($A134-AK$4,0),MIN(AK$4-$A134,0))*AK$5)</f>
        <v>-0.038</v>
      </c>
    </row>
    <row r="135" customFormat="false" ht="12.75" hidden="false" customHeight="false" outlineLevel="0" collapsed="false">
      <c r="A135" s="43" t="n">
        <v>7.95000000000001</v>
      </c>
      <c r="B135" s="44" t="n">
        <f aca="false">-A135*0.1</f>
        <v>-0.795000000000001</v>
      </c>
      <c r="C135" s="38" t="n">
        <f aca="false">+A135+B135</f>
        <v>7.15500000000001</v>
      </c>
      <c r="D135" s="39"/>
      <c r="E135" s="40" t="n">
        <f aca="false">+E134</f>
        <v>5</v>
      </c>
      <c r="F135" s="38" t="n">
        <f aca="false">+B135+E135</f>
        <v>4.205</v>
      </c>
      <c r="G135" s="38"/>
      <c r="H135" s="38" t="n">
        <f aca="false">+F135-C135</f>
        <v>-2.95000000000001</v>
      </c>
      <c r="J135" s="45" t="n">
        <f aca="false">SUM(M135:X135,Z135:AK135)</f>
        <v>-0.795000000000001</v>
      </c>
      <c r="M135" s="42" t="n">
        <f aca="false">IF(M$7="Long",IF(M$6="Call",IF($A135&gt;M$4,1,0),IF(M$4&gt;$A135,1,0))*M$5,IF(M$6="Call",IF(M$4&lt;=$A135,-1,0),IF($A135&lt;=M$4,-1,0))*M$5)</f>
        <v>0</v>
      </c>
      <c r="N135" s="42" t="n">
        <f aca="false">IF(N$7="Long",IF(N$6="Call",IF($A135&gt;N$4,1,0),IF(N$4&gt;$A135,1,0))*N$5,IF(N$6="Call",IF(N$4&lt;=$A135,-1,0),IF($A135&lt;=N$4,-1,0))*N$5)</f>
        <v>0</v>
      </c>
      <c r="O135" s="42" t="n">
        <f aca="false">IF(O$7="Long",IF(O$6="Call",IF($A135&gt;O$4,1,0),IF(O$4&gt;$A135,1,0))*O$5,IF(O$6="Call",IF(O$4&lt;=$A135,-1,0),IF($A135&lt;=O$4,-1,0))*O$5)</f>
        <v>0</v>
      </c>
      <c r="P135" s="42" t="n">
        <f aca="false">IF(P$7="Long",IF(P$6="Call",IF($A135&gt;P$4,1,0),IF(P$4&gt;$A135,1,0))*P$5,IF(P$6="Call",IF(P$4&lt;=$A135,-1,0),IF($A135&lt;=P$4,-1,0))*P$5)</f>
        <v>0</v>
      </c>
      <c r="Q135" s="42" t="n">
        <f aca="false">IF(Q$7="Long",IF(Q$6="Call",IF($A135&gt;Q$4,1,0),IF(Q$4&gt;$A135,1,0))*Q$5,IF(Q$6="Call",IF(Q$4&lt;=$A135,-1,0),IF($A135&lt;=Q$4,-1,0))*Q$5)</f>
        <v>0</v>
      </c>
      <c r="R135" s="42" t="n">
        <f aca="false">IF(R$7="Long",IF(R$6="Call",IF($A135&gt;R$4,1,0),IF(R$4&gt;$A135,1,0))*R$5,IF(R$6="Call",IF(R$4&lt;=$A135,-1,0),IF($A135&lt;=R$4,-1,0))*R$5)</f>
        <v>0</v>
      </c>
      <c r="S135" s="42" t="n">
        <f aca="false">IF(S$7="Long",IF(S$6="Call",IF($A135&gt;S$4,1,0),IF(S$4&gt;$A135,1,0))*S$5,IF(S$6="Call",IF(S$4&lt;=$A135,-1,0),IF($A135&lt;=S$4,-1,0))*S$5)</f>
        <v>0</v>
      </c>
      <c r="T135" s="42" t="n">
        <f aca="false">IF(T$7="Long",IF(T$6="Call",IF($A135&gt;T$4,1,0),IF(T$4&gt;$A135,1,0))*T$5,IF(T$6="Call",IF(T$4&lt;=$A135,-1,0),IF($A135&lt;=T$4,-1,0))*T$5)</f>
        <v>-0.08</v>
      </c>
      <c r="U135" s="42" t="n">
        <f aca="false">IF(U$7="Long",IF(U$6="Call",IF($A135&gt;U$4,1,0),IF(U$4&gt;$A135,1,0))*U$5,IF(U$6="Call",IF(U$4&lt;=$A135,-1,0),IF($A135&lt;=U$4,-1,0))*U$5)</f>
        <v>-0.09</v>
      </c>
      <c r="V135" s="42" t="n">
        <f aca="false">IF(V$7="Long",IF(V$6="Call",IF($A135&gt;V$4,1,0),IF(V$4&gt;$A135,1,0))*V$5,IF(V$6="Call",IF(V$4&lt;=$A135,-1,0),IF($A135&lt;=V$4,-1,0))*V$5)</f>
        <v>-0.1</v>
      </c>
      <c r="W135" s="42" t="n">
        <f aca="false">IF(W$7="Long",IF(W$6="Call",IF($A135&gt;W$4,1,0),IF(W$4&gt;$A135,1,0))*W$5,IF(W$6="Call",IF(W$4&lt;=$A135,-1,0),IF($A135&lt;=W$4,-1,0))*W$5)</f>
        <v>-0.11</v>
      </c>
      <c r="X135" s="42" t="n">
        <f aca="false">IF(X$7="Long",IF(X$6="Call",IF($A135&gt;X$4,1,0),IF(X$4&gt;$A135,1,0))*X$5,IF(X$6="Call",IF(X$4&lt;=$A135,-1,0),IF($A135&lt;=X$4,-1,0))*X$5)</f>
        <v>-0.12</v>
      </c>
      <c r="Z135" s="42" t="n">
        <f aca="false">IF(Z$7="Long",IF(Z$6="Put",MAX(Z$4-$A135,0),MAX($A135-Z$4,0))*Z$5,IF(Z$6="Put",MIN($A135-Z$4,0),MIN(Z$4-$A135,0))*Z$5)</f>
        <v>0</v>
      </c>
      <c r="AA135" s="42" t="n">
        <f aca="false">IF(AA$7="Long",IF(AA$6="Put",MAX(AA$4-$A135,0),MAX($A135-AA$4,0))*AA$5,IF(AA$6="Put",MIN($A135-AA$4,0),MIN(AA$4-$A135,0))*AA$5)</f>
        <v>0</v>
      </c>
      <c r="AB135" s="42" t="n">
        <f aca="false">IF(AB$7="Long",IF(AB$6="Put",MAX(AB$4-$A135,0),MAX($A135-AB$4,0))*AB$5,IF(AB$6="Put",MIN($A135-AB$4,0),MIN(AB$4-$A135,0))*AB$5)</f>
        <v>0</v>
      </c>
      <c r="AC135" s="42" t="n">
        <f aca="false">IF(AC$7="Long",IF(AC$6="Put",MAX(AC$4-$A135,0),MAX($A135-AC$4,0))*AC$5,IF(AC$6="Put",MIN($A135-AC$4,0),MIN(AC$4-$A135,0))*AC$5)</f>
        <v>0</v>
      </c>
      <c r="AD135" s="42" t="n">
        <f aca="false">IF(AD$7="Long",IF(AD$6="Put",MAX(AD$4-$A135,0),MAX($A135-AD$4,0))*AD$5,IF(AD$6="Put",MIN($A135-AD$4,0),MIN(AD$4-$A135,0))*AD$5)</f>
        <v>0</v>
      </c>
      <c r="AE135" s="42" t="n">
        <f aca="false">IF(AE$7="Long",IF(AE$6="Put",MAX(AE$4-$A135,0),MAX($A135-AE$4,0))*AE$5,IF(AE$6="Put",MIN($A135-AE$4,0),MIN(AE$4-$A135,0))*AE$5)</f>
        <v>0</v>
      </c>
      <c r="AF135" s="42" t="n">
        <f aca="false">IF(AF$7="Long",IF(AF$6="Put",MAX(AF$4-$A135,0),MAX($A135-AF$4,0))*AF$5,IF(AF$6="Put",MIN($A135-AF$4,0),MIN(AF$4-$A135,0))*AF$5)</f>
        <v>0</v>
      </c>
      <c r="AG135" s="42" t="n">
        <f aca="false">IF(AG$7="Long",IF(AG$6="Put",MAX(AG$4-$A135,0),MAX($A135-AG$4,0))*AG$5,IF(AG$6="Put",MIN($A135-AG$4,0),MIN(AG$4-$A135,0))*AG$5)</f>
        <v>-0.0790000000000002</v>
      </c>
      <c r="AH135" s="42" t="n">
        <f aca="false">IF(AH$7="Long",IF(AH$6="Put",MAX(AH$4-$A135,0),MAX($A135-AH$4,0))*AH$5,IF(AH$6="Put",MIN($A135-AH$4,0),MIN(AH$4-$A135,0))*AH$5)</f>
        <v>-0.0690000000000002</v>
      </c>
      <c r="AI135" s="42" t="n">
        <f aca="false">IF(AI$7="Long",IF(AI$6="Put",MAX(AI$4-$A135,0),MAX($A135-AI$4,0))*AI$5,IF(AI$6="Put",MIN($A135-AI$4,0),MIN(AI$4-$A135,0))*AI$5)</f>
        <v>-0.0590000000000002</v>
      </c>
      <c r="AJ135" s="42" t="n">
        <f aca="false">IF(AJ$7="Long",IF(AJ$6="Put",MAX(AJ$4-$A135,0),MAX($A135-AJ$4,0))*AJ$5,IF(AJ$6="Put",MIN($A135-AJ$4,0),MIN(AJ$4-$A135,0))*AJ$5)</f>
        <v>-0.0490000000000002</v>
      </c>
      <c r="AK135" s="42" t="n">
        <f aca="false">IF(AK$7="Long",IF(AK$6="Put",MAX(AK$4-$A135,0),MAX($A135-AK$4,0))*AK$5,IF(AK$6="Put",MIN($A135-AK$4,0),MIN(AK$4-$A135,0))*AK$5)</f>
        <v>-0.0390000000000002</v>
      </c>
    </row>
    <row r="136" customFormat="false" ht="12.75" hidden="false" customHeight="false" outlineLevel="0" collapsed="false">
      <c r="A136" s="43" t="n">
        <v>8.00000000000001</v>
      </c>
      <c r="B136" s="44" t="n">
        <f aca="false">-A136*0.1</f>
        <v>-0.800000000000001</v>
      </c>
      <c r="C136" s="38" t="n">
        <f aca="false">+A136+B136</f>
        <v>7.20000000000001</v>
      </c>
      <c r="D136" s="39"/>
      <c r="E136" s="40" t="n">
        <f aca="false">+E135</f>
        <v>5</v>
      </c>
      <c r="F136" s="38" t="n">
        <f aca="false">+B136+E136</f>
        <v>4.2</v>
      </c>
      <c r="G136" s="38"/>
      <c r="H136" s="38" t="n">
        <f aca="false">+F136-C136</f>
        <v>-3.00000000000001</v>
      </c>
      <c r="J136" s="45" t="n">
        <f aca="false">SUM(M136:X136,Z136:AK136)</f>
        <v>-0.800000000000001</v>
      </c>
      <c r="M136" s="42" t="n">
        <f aca="false">IF(M$7="Long",IF(M$6="Call",IF($A136&gt;M$4,1,0),IF(M$4&gt;$A136,1,0))*M$5,IF(M$6="Call",IF(M$4&lt;=$A136,-1,0),IF($A136&lt;=M$4,-1,0))*M$5)</f>
        <v>0</v>
      </c>
      <c r="N136" s="42" t="n">
        <f aca="false">IF(N$7="Long",IF(N$6="Call",IF($A136&gt;N$4,1,0),IF(N$4&gt;$A136,1,0))*N$5,IF(N$6="Call",IF(N$4&lt;=$A136,-1,0),IF($A136&lt;=N$4,-1,0))*N$5)</f>
        <v>0</v>
      </c>
      <c r="O136" s="42" t="n">
        <f aca="false">IF(O$7="Long",IF(O$6="Call",IF($A136&gt;O$4,1,0),IF(O$4&gt;$A136,1,0))*O$5,IF(O$6="Call",IF(O$4&lt;=$A136,-1,0),IF($A136&lt;=O$4,-1,0))*O$5)</f>
        <v>0</v>
      </c>
      <c r="P136" s="42" t="n">
        <f aca="false">IF(P$7="Long",IF(P$6="Call",IF($A136&gt;P$4,1,0),IF(P$4&gt;$A136,1,0))*P$5,IF(P$6="Call",IF(P$4&lt;=$A136,-1,0),IF($A136&lt;=P$4,-1,0))*P$5)</f>
        <v>0</v>
      </c>
      <c r="Q136" s="42" t="n">
        <f aca="false">IF(Q$7="Long",IF(Q$6="Call",IF($A136&gt;Q$4,1,0),IF(Q$4&gt;$A136,1,0))*Q$5,IF(Q$6="Call",IF(Q$4&lt;=$A136,-1,0),IF($A136&lt;=Q$4,-1,0))*Q$5)</f>
        <v>0</v>
      </c>
      <c r="R136" s="42" t="n">
        <f aca="false">IF(R$7="Long",IF(R$6="Call",IF($A136&gt;R$4,1,0),IF(R$4&gt;$A136,1,0))*R$5,IF(R$6="Call",IF(R$4&lt;=$A136,-1,0),IF($A136&lt;=R$4,-1,0))*R$5)</f>
        <v>0</v>
      </c>
      <c r="S136" s="42" t="n">
        <f aca="false">IF(S$7="Long",IF(S$6="Call",IF($A136&gt;S$4,1,0),IF(S$4&gt;$A136,1,0))*S$5,IF(S$6="Call",IF(S$4&lt;=$A136,-1,0),IF($A136&lt;=S$4,-1,0))*S$5)</f>
        <v>0</v>
      </c>
      <c r="T136" s="42" t="n">
        <f aca="false">IF(T$7="Long",IF(T$6="Call",IF($A136&gt;T$4,1,0),IF(T$4&gt;$A136,1,0))*T$5,IF(T$6="Call",IF(T$4&lt;=$A136,-1,0),IF($A136&lt;=T$4,-1,0))*T$5)</f>
        <v>-0.08</v>
      </c>
      <c r="U136" s="42" t="n">
        <f aca="false">IF(U$7="Long",IF(U$6="Call",IF($A136&gt;U$4,1,0),IF(U$4&gt;$A136,1,0))*U$5,IF(U$6="Call",IF(U$4&lt;=$A136,-1,0),IF($A136&lt;=U$4,-1,0))*U$5)</f>
        <v>-0.09</v>
      </c>
      <c r="V136" s="42" t="n">
        <f aca="false">IF(V$7="Long",IF(V$6="Call",IF($A136&gt;V$4,1,0),IF(V$4&gt;$A136,1,0))*V$5,IF(V$6="Call",IF(V$4&lt;=$A136,-1,0),IF($A136&lt;=V$4,-1,0))*V$5)</f>
        <v>-0.1</v>
      </c>
      <c r="W136" s="42" t="n">
        <f aca="false">IF(W$7="Long",IF(W$6="Call",IF($A136&gt;W$4,1,0),IF(W$4&gt;$A136,1,0))*W$5,IF(W$6="Call",IF(W$4&lt;=$A136,-1,0),IF($A136&lt;=W$4,-1,0))*W$5)</f>
        <v>-0.11</v>
      </c>
      <c r="X136" s="42" t="n">
        <f aca="false">IF(X$7="Long",IF(X$6="Call",IF($A136&gt;X$4,1,0),IF(X$4&gt;$A136,1,0))*X$5,IF(X$6="Call",IF(X$4&lt;=$A136,-1,0),IF($A136&lt;=X$4,-1,0))*X$5)</f>
        <v>-0.12</v>
      </c>
      <c r="Z136" s="42" t="n">
        <f aca="false">IF(Z$7="Long",IF(Z$6="Put",MAX(Z$4-$A136,0),MAX($A136-Z$4,0))*Z$5,IF(Z$6="Put",MIN($A136-Z$4,0),MIN(Z$4-$A136,0))*Z$5)</f>
        <v>0</v>
      </c>
      <c r="AA136" s="42" t="n">
        <f aca="false">IF(AA$7="Long",IF(AA$6="Put",MAX(AA$4-$A136,0),MAX($A136-AA$4,0))*AA$5,IF(AA$6="Put",MIN($A136-AA$4,0),MIN(AA$4-$A136,0))*AA$5)</f>
        <v>0</v>
      </c>
      <c r="AB136" s="42" t="n">
        <f aca="false">IF(AB$7="Long",IF(AB$6="Put",MAX(AB$4-$A136,0),MAX($A136-AB$4,0))*AB$5,IF(AB$6="Put",MIN($A136-AB$4,0),MIN(AB$4-$A136,0))*AB$5)</f>
        <v>0</v>
      </c>
      <c r="AC136" s="42" t="n">
        <f aca="false">IF(AC$7="Long",IF(AC$6="Put",MAX(AC$4-$A136,0),MAX($A136-AC$4,0))*AC$5,IF(AC$6="Put",MIN($A136-AC$4,0),MIN(AC$4-$A136,0))*AC$5)</f>
        <v>0</v>
      </c>
      <c r="AD136" s="42" t="n">
        <f aca="false">IF(AD$7="Long",IF(AD$6="Put",MAX(AD$4-$A136,0),MAX($A136-AD$4,0))*AD$5,IF(AD$6="Put",MIN($A136-AD$4,0),MIN(AD$4-$A136,0))*AD$5)</f>
        <v>0</v>
      </c>
      <c r="AE136" s="42" t="n">
        <f aca="false">IF(AE$7="Long",IF(AE$6="Put",MAX(AE$4-$A136,0),MAX($A136-AE$4,0))*AE$5,IF(AE$6="Put",MIN($A136-AE$4,0),MIN(AE$4-$A136,0))*AE$5)</f>
        <v>0</v>
      </c>
      <c r="AF136" s="42" t="n">
        <f aca="false">IF(AF$7="Long",IF(AF$6="Put",MAX(AF$4-$A136,0),MAX($A136-AF$4,0))*AF$5,IF(AF$6="Put",MIN($A136-AF$4,0),MIN(AF$4-$A136,0))*AF$5)</f>
        <v>0</v>
      </c>
      <c r="AG136" s="42" t="n">
        <f aca="false">IF(AG$7="Long",IF(AG$6="Put",MAX(AG$4-$A136,0),MAX($A136-AG$4,0))*AG$5,IF(AG$6="Put",MIN($A136-AG$4,0),MIN(AG$4-$A136,0))*AG$5)</f>
        <v>-0.0800000000000002</v>
      </c>
      <c r="AH136" s="42" t="n">
        <f aca="false">IF(AH$7="Long",IF(AH$6="Put",MAX(AH$4-$A136,0),MAX($A136-AH$4,0))*AH$5,IF(AH$6="Put",MIN($A136-AH$4,0),MIN(AH$4-$A136,0))*AH$5)</f>
        <v>-0.0700000000000002</v>
      </c>
      <c r="AI136" s="42" t="n">
        <f aca="false">IF(AI$7="Long",IF(AI$6="Put",MAX(AI$4-$A136,0),MAX($A136-AI$4,0))*AI$5,IF(AI$6="Put",MIN($A136-AI$4,0),MIN(AI$4-$A136,0))*AI$5)</f>
        <v>-0.0600000000000002</v>
      </c>
      <c r="AJ136" s="42" t="n">
        <f aca="false">IF(AJ$7="Long",IF(AJ$6="Put",MAX(AJ$4-$A136,0),MAX($A136-AJ$4,0))*AJ$5,IF(AJ$6="Put",MIN($A136-AJ$4,0),MIN(AJ$4-$A136,0))*AJ$5)</f>
        <v>-0.0500000000000002</v>
      </c>
      <c r="AK136" s="42" t="n">
        <f aca="false">IF(AK$7="Long",IF(AK$6="Put",MAX(AK$4-$A136,0),MAX($A136-AK$4,0))*AK$5,IF(AK$6="Put",MIN($A136-AK$4,0),MIN(AK$4-$A136,0))*AK$5)</f>
        <v>-0.0400000000000002</v>
      </c>
    </row>
    <row r="137" customFormat="false" ht="12.75" hidden="false" customHeight="false" outlineLevel="0" collapsed="false">
      <c r="A137" s="43" t="n">
        <v>8.05000000000001</v>
      </c>
      <c r="B137" s="44" t="n">
        <f aca="false">-A137*0.1</f>
        <v>-0.805000000000001</v>
      </c>
      <c r="C137" s="38" t="n">
        <f aca="false">+A137+B137</f>
        <v>7.24500000000001</v>
      </c>
      <c r="D137" s="39"/>
      <c r="E137" s="40" t="n">
        <f aca="false">+E136</f>
        <v>5</v>
      </c>
      <c r="F137" s="38" t="n">
        <f aca="false">+B137+E137</f>
        <v>4.195</v>
      </c>
      <c r="G137" s="38"/>
      <c r="H137" s="38" t="n">
        <f aca="false">+F137-C137</f>
        <v>-3.05000000000001</v>
      </c>
      <c r="J137" s="45" t="n">
        <f aca="false">SUM(M137:X137,Z137:AK137)</f>
        <v>-0.805000000000001</v>
      </c>
      <c r="M137" s="42" t="n">
        <f aca="false">IF(M$7="Long",IF(M$6="Call",IF($A137&gt;M$4,1,0),IF(M$4&gt;$A137,1,0))*M$5,IF(M$6="Call",IF(M$4&lt;=$A137,-1,0),IF($A137&lt;=M$4,-1,0))*M$5)</f>
        <v>0</v>
      </c>
      <c r="N137" s="42" t="n">
        <f aca="false">IF(N$7="Long",IF(N$6="Call",IF($A137&gt;N$4,1,0),IF(N$4&gt;$A137,1,0))*N$5,IF(N$6="Call",IF(N$4&lt;=$A137,-1,0),IF($A137&lt;=N$4,-1,0))*N$5)</f>
        <v>0</v>
      </c>
      <c r="O137" s="42" t="n">
        <f aca="false">IF(O$7="Long",IF(O$6="Call",IF($A137&gt;O$4,1,0),IF(O$4&gt;$A137,1,0))*O$5,IF(O$6="Call",IF(O$4&lt;=$A137,-1,0),IF($A137&lt;=O$4,-1,0))*O$5)</f>
        <v>0</v>
      </c>
      <c r="P137" s="42" t="n">
        <f aca="false">IF(P$7="Long",IF(P$6="Call",IF($A137&gt;P$4,1,0),IF(P$4&gt;$A137,1,0))*P$5,IF(P$6="Call",IF(P$4&lt;=$A137,-1,0),IF($A137&lt;=P$4,-1,0))*P$5)</f>
        <v>0</v>
      </c>
      <c r="Q137" s="42" t="n">
        <f aca="false">IF(Q$7="Long",IF(Q$6="Call",IF($A137&gt;Q$4,1,0),IF(Q$4&gt;$A137,1,0))*Q$5,IF(Q$6="Call",IF(Q$4&lt;=$A137,-1,0),IF($A137&lt;=Q$4,-1,0))*Q$5)</f>
        <v>0</v>
      </c>
      <c r="R137" s="42" t="n">
        <f aca="false">IF(R$7="Long",IF(R$6="Call",IF($A137&gt;R$4,1,0),IF(R$4&gt;$A137,1,0))*R$5,IF(R$6="Call",IF(R$4&lt;=$A137,-1,0),IF($A137&lt;=R$4,-1,0))*R$5)</f>
        <v>0</v>
      </c>
      <c r="S137" s="42" t="n">
        <f aca="false">IF(S$7="Long",IF(S$6="Call",IF($A137&gt;S$4,1,0),IF(S$4&gt;$A137,1,0))*S$5,IF(S$6="Call",IF(S$4&lt;=$A137,-1,0),IF($A137&lt;=S$4,-1,0))*S$5)</f>
        <v>0</v>
      </c>
      <c r="T137" s="42" t="n">
        <f aca="false">IF(T$7="Long",IF(T$6="Call",IF($A137&gt;T$4,1,0),IF(T$4&gt;$A137,1,0))*T$5,IF(T$6="Call",IF(T$4&lt;=$A137,-1,0),IF($A137&lt;=T$4,-1,0))*T$5)</f>
        <v>-0.08</v>
      </c>
      <c r="U137" s="42" t="n">
        <f aca="false">IF(U$7="Long",IF(U$6="Call",IF($A137&gt;U$4,1,0),IF(U$4&gt;$A137,1,0))*U$5,IF(U$6="Call",IF(U$4&lt;=$A137,-1,0),IF($A137&lt;=U$4,-1,0))*U$5)</f>
        <v>-0.09</v>
      </c>
      <c r="V137" s="42" t="n">
        <f aca="false">IF(V$7="Long",IF(V$6="Call",IF($A137&gt;V$4,1,0),IF(V$4&gt;$A137,1,0))*V$5,IF(V$6="Call",IF(V$4&lt;=$A137,-1,0),IF($A137&lt;=V$4,-1,0))*V$5)</f>
        <v>-0.1</v>
      </c>
      <c r="W137" s="42" t="n">
        <f aca="false">IF(W$7="Long",IF(W$6="Call",IF($A137&gt;W$4,1,0),IF(W$4&gt;$A137,1,0))*W$5,IF(W$6="Call",IF(W$4&lt;=$A137,-1,0),IF($A137&lt;=W$4,-1,0))*W$5)</f>
        <v>-0.11</v>
      </c>
      <c r="X137" s="42" t="n">
        <f aca="false">IF(X$7="Long",IF(X$6="Call",IF($A137&gt;X$4,1,0),IF(X$4&gt;$A137,1,0))*X$5,IF(X$6="Call",IF(X$4&lt;=$A137,-1,0),IF($A137&lt;=X$4,-1,0))*X$5)</f>
        <v>-0.12</v>
      </c>
      <c r="Z137" s="42" t="n">
        <f aca="false">IF(Z$7="Long",IF(Z$6="Put",MAX(Z$4-$A137,0),MAX($A137-Z$4,0))*Z$5,IF(Z$6="Put",MIN($A137-Z$4,0),MIN(Z$4-$A137,0))*Z$5)</f>
        <v>0</v>
      </c>
      <c r="AA137" s="42" t="n">
        <f aca="false">IF(AA$7="Long",IF(AA$6="Put",MAX(AA$4-$A137,0),MAX($A137-AA$4,0))*AA$5,IF(AA$6="Put",MIN($A137-AA$4,0),MIN(AA$4-$A137,0))*AA$5)</f>
        <v>0</v>
      </c>
      <c r="AB137" s="42" t="n">
        <f aca="false">IF(AB$7="Long",IF(AB$6="Put",MAX(AB$4-$A137,0),MAX($A137-AB$4,0))*AB$5,IF(AB$6="Put",MIN($A137-AB$4,0),MIN(AB$4-$A137,0))*AB$5)</f>
        <v>0</v>
      </c>
      <c r="AC137" s="42" t="n">
        <f aca="false">IF(AC$7="Long",IF(AC$6="Put",MAX(AC$4-$A137,0),MAX($A137-AC$4,0))*AC$5,IF(AC$6="Put",MIN($A137-AC$4,0),MIN(AC$4-$A137,0))*AC$5)</f>
        <v>0</v>
      </c>
      <c r="AD137" s="42" t="n">
        <f aca="false">IF(AD$7="Long",IF(AD$6="Put",MAX(AD$4-$A137,0),MAX($A137-AD$4,0))*AD$5,IF(AD$6="Put",MIN($A137-AD$4,0),MIN(AD$4-$A137,0))*AD$5)</f>
        <v>0</v>
      </c>
      <c r="AE137" s="42" t="n">
        <f aca="false">IF(AE$7="Long",IF(AE$6="Put",MAX(AE$4-$A137,0),MAX($A137-AE$4,0))*AE$5,IF(AE$6="Put",MIN($A137-AE$4,0),MIN(AE$4-$A137,0))*AE$5)</f>
        <v>0</v>
      </c>
      <c r="AF137" s="42" t="n">
        <f aca="false">IF(AF$7="Long",IF(AF$6="Put",MAX(AF$4-$A137,0),MAX($A137-AF$4,0))*AF$5,IF(AF$6="Put",MIN($A137-AF$4,0),MIN(AF$4-$A137,0))*AF$5)</f>
        <v>0</v>
      </c>
      <c r="AG137" s="42" t="n">
        <f aca="false">IF(AG$7="Long",IF(AG$6="Put",MAX(AG$4-$A137,0),MAX($A137-AG$4,0))*AG$5,IF(AG$6="Put",MIN($A137-AG$4,0),MIN(AG$4-$A137,0))*AG$5)</f>
        <v>-0.0810000000000002</v>
      </c>
      <c r="AH137" s="42" t="n">
        <f aca="false">IF(AH$7="Long",IF(AH$6="Put",MAX(AH$4-$A137,0),MAX($A137-AH$4,0))*AH$5,IF(AH$6="Put",MIN($A137-AH$4,0),MIN(AH$4-$A137,0))*AH$5)</f>
        <v>-0.0710000000000002</v>
      </c>
      <c r="AI137" s="42" t="n">
        <f aca="false">IF(AI$7="Long",IF(AI$6="Put",MAX(AI$4-$A137,0),MAX($A137-AI$4,0))*AI$5,IF(AI$6="Put",MIN($A137-AI$4,0),MIN(AI$4-$A137,0))*AI$5)</f>
        <v>-0.0610000000000002</v>
      </c>
      <c r="AJ137" s="42" t="n">
        <f aca="false">IF(AJ$7="Long",IF(AJ$6="Put",MAX(AJ$4-$A137,0),MAX($A137-AJ$4,0))*AJ$5,IF(AJ$6="Put",MIN($A137-AJ$4,0),MIN(AJ$4-$A137,0))*AJ$5)</f>
        <v>-0.0510000000000002</v>
      </c>
      <c r="AK137" s="42" t="n">
        <f aca="false">IF(AK$7="Long",IF(AK$6="Put",MAX(AK$4-$A137,0),MAX($A137-AK$4,0))*AK$5,IF(AK$6="Put",MIN($A137-AK$4,0),MIN(AK$4-$A137,0))*AK$5)</f>
        <v>-0.0410000000000002</v>
      </c>
    </row>
    <row r="138" customFormat="false" ht="12.75" hidden="false" customHeight="false" outlineLevel="0" collapsed="false">
      <c r="A138" s="43" t="n">
        <v>8.10000000000001</v>
      </c>
      <c r="B138" s="44" t="n">
        <f aca="false">-A138*0.1</f>
        <v>-0.810000000000001</v>
      </c>
      <c r="C138" s="38" t="n">
        <f aca="false">+A138+B138</f>
        <v>7.29000000000001</v>
      </c>
      <c r="D138" s="39"/>
      <c r="E138" s="40" t="n">
        <f aca="false">+E137</f>
        <v>5</v>
      </c>
      <c r="F138" s="38" t="n">
        <f aca="false">+B138+E138</f>
        <v>4.19</v>
      </c>
      <c r="G138" s="38"/>
      <c r="H138" s="38" t="n">
        <f aca="false">+F138-C138</f>
        <v>-3.10000000000001</v>
      </c>
      <c r="J138" s="45" t="n">
        <f aca="false">SUM(M138:X138,Z138:AK138)</f>
        <v>-0.810000000000001</v>
      </c>
      <c r="M138" s="42" t="n">
        <f aca="false">IF(M$7="Long",IF(M$6="Call",IF($A138&gt;M$4,1,0),IF(M$4&gt;$A138,1,0))*M$5,IF(M$6="Call",IF(M$4&lt;=$A138,-1,0),IF($A138&lt;=M$4,-1,0))*M$5)</f>
        <v>0</v>
      </c>
      <c r="N138" s="42" t="n">
        <f aca="false">IF(N$7="Long",IF(N$6="Call",IF($A138&gt;N$4,1,0),IF(N$4&gt;$A138,1,0))*N$5,IF(N$6="Call",IF(N$4&lt;=$A138,-1,0),IF($A138&lt;=N$4,-1,0))*N$5)</f>
        <v>0</v>
      </c>
      <c r="O138" s="42" t="n">
        <f aca="false">IF(O$7="Long",IF(O$6="Call",IF($A138&gt;O$4,1,0),IF(O$4&gt;$A138,1,0))*O$5,IF(O$6="Call",IF(O$4&lt;=$A138,-1,0),IF($A138&lt;=O$4,-1,0))*O$5)</f>
        <v>0</v>
      </c>
      <c r="P138" s="42" t="n">
        <f aca="false">IF(P$7="Long",IF(P$6="Call",IF($A138&gt;P$4,1,0),IF(P$4&gt;$A138,1,0))*P$5,IF(P$6="Call",IF(P$4&lt;=$A138,-1,0),IF($A138&lt;=P$4,-1,0))*P$5)</f>
        <v>0</v>
      </c>
      <c r="Q138" s="42" t="n">
        <f aca="false">IF(Q$7="Long",IF(Q$6="Call",IF($A138&gt;Q$4,1,0),IF(Q$4&gt;$A138,1,0))*Q$5,IF(Q$6="Call",IF(Q$4&lt;=$A138,-1,0),IF($A138&lt;=Q$4,-1,0))*Q$5)</f>
        <v>0</v>
      </c>
      <c r="R138" s="42" t="n">
        <f aca="false">IF(R$7="Long",IF(R$6="Call",IF($A138&gt;R$4,1,0),IF(R$4&gt;$A138,1,0))*R$5,IF(R$6="Call",IF(R$4&lt;=$A138,-1,0),IF($A138&lt;=R$4,-1,0))*R$5)</f>
        <v>0</v>
      </c>
      <c r="S138" s="42" t="n">
        <f aca="false">IF(S$7="Long",IF(S$6="Call",IF($A138&gt;S$4,1,0),IF(S$4&gt;$A138,1,0))*S$5,IF(S$6="Call",IF(S$4&lt;=$A138,-1,0),IF($A138&lt;=S$4,-1,0))*S$5)</f>
        <v>0</v>
      </c>
      <c r="T138" s="42" t="n">
        <f aca="false">IF(T$7="Long",IF(T$6="Call",IF($A138&gt;T$4,1,0),IF(T$4&gt;$A138,1,0))*T$5,IF(T$6="Call",IF(T$4&lt;=$A138,-1,0),IF($A138&lt;=T$4,-1,0))*T$5)</f>
        <v>-0.08</v>
      </c>
      <c r="U138" s="42" t="n">
        <f aca="false">IF(U$7="Long",IF(U$6="Call",IF($A138&gt;U$4,1,0),IF(U$4&gt;$A138,1,0))*U$5,IF(U$6="Call",IF(U$4&lt;=$A138,-1,0),IF($A138&lt;=U$4,-1,0))*U$5)</f>
        <v>-0.09</v>
      </c>
      <c r="V138" s="42" t="n">
        <f aca="false">IF(V$7="Long",IF(V$6="Call",IF($A138&gt;V$4,1,0),IF(V$4&gt;$A138,1,0))*V$5,IF(V$6="Call",IF(V$4&lt;=$A138,-1,0),IF($A138&lt;=V$4,-1,0))*V$5)</f>
        <v>-0.1</v>
      </c>
      <c r="W138" s="42" t="n">
        <f aca="false">IF(W$7="Long",IF(W$6="Call",IF($A138&gt;W$4,1,0),IF(W$4&gt;$A138,1,0))*W$5,IF(W$6="Call",IF(W$4&lt;=$A138,-1,0),IF($A138&lt;=W$4,-1,0))*W$5)</f>
        <v>-0.11</v>
      </c>
      <c r="X138" s="42" t="n">
        <f aca="false">IF(X$7="Long",IF(X$6="Call",IF($A138&gt;X$4,1,0),IF(X$4&gt;$A138,1,0))*X$5,IF(X$6="Call",IF(X$4&lt;=$A138,-1,0),IF($A138&lt;=X$4,-1,0))*X$5)</f>
        <v>-0.12</v>
      </c>
      <c r="Z138" s="42" t="n">
        <f aca="false">IF(Z$7="Long",IF(Z$6="Put",MAX(Z$4-$A138,0),MAX($A138-Z$4,0))*Z$5,IF(Z$6="Put",MIN($A138-Z$4,0),MIN(Z$4-$A138,0))*Z$5)</f>
        <v>0</v>
      </c>
      <c r="AA138" s="42" t="n">
        <f aca="false">IF(AA$7="Long",IF(AA$6="Put",MAX(AA$4-$A138,0),MAX($A138-AA$4,0))*AA$5,IF(AA$6="Put",MIN($A138-AA$4,0),MIN(AA$4-$A138,0))*AA$5)</f>
        <v>0</v>
      </c>
      <c r="AB138" s="42" t="n">
        <f aca="false">IF(AB$7="Long",IF(AB$6="Put",MAX(AB$4-$A138,0),MAX($A138-AB$4,0))*AB$5,IF(AB$6="Put",MIN($A138-AB$4,0),MIN(AB$4-$A138,0))*AB$5)</f>
        <v>0</v>
      </c>
      <c r="AC138" s="42" t="n">
        <f aca="false">IF(AC$7="Long",IF(AC$6="Put",MAX(AC$4-$A138,0),MAX($A138-AC$4,0))*AC$5,IF(AC$6="Put",MIN($A138-AC$4,0),MIN(AC$4-$A138,0))*AC$5)</f>
        <v>0</v>
      </c>
      <c r="AD138" s="42" t="n">
        <f aca="false">IF(AD$7="Long",IF(AD$6="Put",MAX(AD$4-$A138,0),MAX($A138-AD$4,0))*AD$5,IF(AD$6="Put",MIN($A138-AD$4,0),MIN(AD$4-$A138,0))*AD$5)</f>
        <v>0</v>
      </c>
      <c r="AE138" s="42" t="n">
        <f aca="false">IF(AE$7="Long",IF(AE$6="Put",MAX(AE$4-$A138,0),MAX($A138-AE$4,0))*AE$5,IF(AE$6="Put",MIN($A138-AE$4,0),MIN(AE$4-$A138,0))*AE$5)</f>
        <v>0</v>
      </c>
      <c r="AF138" s="42" t="n">
        <f aca="false">IF(AF$7="Long",IF(AF$6="Put",MAX(AF$4-$A138,0),MAX($A138-AF$4,0))*AF$5,IF(AF$6="Put",MIN($A138-AF$4,0),MIN(AF$4-$A138,0))*AF$5)</f>
        <v>0</v>
      </c>
      <c r="AG138" s="42" t="n">
        <f aca="false">IF(AG$7="Long",IF(AG$6="Put",MAX(AG$4-$A138,0),MAX($A138-AG$4,0))*AG$5,IF(AG$6="Put",MIN($A138-AG$4,0),MIN(AG$4-$A138,0))*AG$5)</f>
        <v>-0.0820000000000002</v>
      </c>
      <c r="AH138" s="42" t="n">
        <f aca="false">IF(AH$7="Long",IF(AH$6="Put",MAX(AH$4-$A138,0),MAX($A138-AH$4,0))*AH$5,IF(AH$6="Put",MIN($A138-AH$4,0),MIN(AH$4-$A138,0))*AH$5)</f>
        <v>-0.0720000000000002</v>
      </c>
      <c r="AI138" s="42" t="n">
        <f aca="false">IF(AI$7="Long",IF(AI$6="Put",MAX(AI$4-$A138,0),MAX($A138-AI$4,0))*AI$5,IF(AI$6="Put",MIN($A138-AI$4,0),MIN(AI$4-$A138,0))*AI$5)</f>
        <v>-0.0620000000000002</v>
      </c>
      <c r="AJ138" s="42" t="n">
        <f aca="false">IF(AJ$7="Long",IF(AJ$6="Put",MAX(AJ$4-$A138,0),MAX($A138-AJ$4,0))*AJ$5,IF(AJ$6="Put",MIN($A138-AJ$4,0),MIN(AJ$4-$A138,0))*AJ$5)</f>
        <v>-0.0520000000000002</v>
      </c>
      <c r="AK138" s="42" t="n">
        <f aca="false">IF(AK$7="Long",IF(AK$6="Put",MAX(AK$4-$A138,0),MAX($A138-AK$4,0))*AK$5,IF(AK$6="Put",MIN($A138-AK$4,0),MIN(AK$4-$A138,0))*AK$5)</f>
        <v>-0.0420000000000002</v>
      </c>
    </row>
    <row r="139" customFormat="false" ht="12.75" hidden="false" customHeight="false" outlineLevel="0" collapsed="false">
      <c r="A139" s="43" t="n">
        <v>8.15000000000001</v>
      </c>
      <c r="B139" s="44" t="n">
        <f aca="false">-A139*0.1</f>
        <v>-0.815000000000001</v>
      </c>
      <c r="C139" s="38" t="n">
        <f aca="false">+A139+B139</f>
        <v>7.33500000000001</v>
      </c>
      <c r="D139" s="39"/>
      <c r="E139" s="40" t="n">
        <f aca="false">+E138</f>
        <v>5</v>
      </c>
      <c r="F139" s="38" t="n">
        <f aca="false">+B139+E139</f>
        <v>4.185</v>
      </c>
      <c r="G139" s="38"/>
      <c r="H139" s="38" t="n">
        <f aca="false">+F139-C139</f>
        <v>-3.15000000000001</v>
      </c>
      <c r="J139" s="45" t="n">
        <f aca="false">SUM(M139:X139,Z139:AK139)</f>
        <v>-0.815000000000001</v>
      </c>
      <c r="M139" s="42" t="n">
        <f aca="false">IF(M$7="Long",IF(M$6="Call",IF($A139&gt;M$4,1,0),IF(M$4&gt;$A139,1,0))*M$5,IF(M$6="Call",IF(M$4&lt;=$A139,-1,0),IF($A139&lt;=M$4,-1,0))*M$5)</f>
        <v>0</v>
      </c>
      <c r="N139" s="42" t="n">
        <f aca="false">IF(N$7="Long",IF(N$6="Call",IF($A139&gt;N$4,1,0),IF(N$4&gt;$A139,1,0))*N$5,IF(N$6="Call",IF(N$4&lt;=$A139,-1,0),IF($A139&lt;=N$4,-1,0))*N$5)</f>
        <v>0</v>
      </c>
      <c r="O139" s="42" t="n">
        <f aca="false">IF(O$7="Long",IF(O$6="Call",IF($A139&gt;O$4,1,0),IF(O$4&gt;$A139,1,0))*O$5,IF(O$6="Call",IF(O$4&lt;=$A139,-1,0),IF($A139&lt;=O$4,-1,0))*O$5)</f>
        <v>0</v>
      </c>
      <c r="P139" s="42" t="n">
        <f aca="false">IF(P$7="Long",IF(P$6="Call",IF($A139&gt;P$4,1,0),IF(P$4&gt;$A139,1,0))*P$5,IF(P$6="Call",IF(P$4&lt;=$A139,-1,0),IF($A139&lt;=P$4,-1,0))*P$5)</f>
        <v>0</v>
      </c>
      <c r="Q139" s="42" t="n">
        <f aca="false">IF(Q$7="Long",IF(Q$6="Call",IF($A139&gt;Q$4,1,0),IF(Q$4&gt;$A139,1,0))*Q$5,IF(Q$6="Call",IF(Q$4&lt;=$A139,-1,0),IF($A139&lt;=Q$4,-1,0))*Q$5)</f>
        <v>0</v>
      </c>
      <c r="R139" s="42" t="n">
        <f aca="false">IF(R$7="Long",IF(R$6="Call",IF($A139&gt;R$4,1,0),IF(R$4&gt;$A139,1,0))*R$5,IF(R$6="Call",IF(R$4&lt;=$A139,-1,0),IF($A139&lt;=R$4,-1,0))*R$5)</f>
        <v>0</v>
      </c>
      <c r="S139" s="42" t="n">
        <f aca="false">IF(S$7="Long",IF(S$6="Call",IF($A139&gt;S$4,1,0),IF(S$4&gt;$A139,1,0))*S$5,IF(S$6="Call",IF(S$4&lt;=$A139,-1,0),IF($A139&lt;=S$4,-1,0))*S$5)</f>
        <v>0</v>
      </c>
      <c r="T139" s="42" t="n">
        <f aca="false">IF(T$7="Long",IF(T$6="Call",IF($A139&gt;T$4,1,0),IF(T$4&gt;$A139,1,0))*T$5,IF(T$6="Call",IF(T$4&lt;=$A139,-1,0),IF($A139&lt;=T$4,-1,0))*T$5)</f>
        <v>-0.08</v>
      </c>
      <c r="U139" s="42" t="n">
        <f aca="false">IF(U$7="Long",IF(U$6="Call",IF($A139&gt;U$4,1,0),IF(U$4&gt;$A139,1,0))*U$5,IF(U$6="Call",IF(U$4&lt;=$A139,-1,0),IF($A139&lt;=U$4,-1,0))*U$5)</f>
        <v>-0.09</v>
      </c>
      <c r="V139" s="42" t="n">
        <f aca="false">IF(V$7="Long",IF(V$6="Call",IF($A139&gt;V$4,1,0),IF(V$4&gt;$A139,1,0))*V$5,IF(V$6="Call",IF(V$4&lt;=$A139,-1,0),IF($A139&lt;=V$4,-1,0))*V$5)</f>
        <v>-0.1</v>
      </c>
      <c r="W139" s="42" t="n">
        <f aca="false">IF(W$7="Long",IF(W$6="Call",IF($A139&gt;W$4,1,0),IF(W$4&gt;$A139,1,0))*W$5,IF(W$6="Call",IF(W$4&lt;=$A139,-1,0),IF($A139&lt;=W$4,-1,0))*W$5)</f>
        <v>-0.11</v>
      </c>
      <c r="X139" s="42" t="n">
        <f aca="false">IF(X$7="Long",IF(X$6="Call",IF($A139&gt;X$4,1,0),IF(X$4&gt;$A139,1,0))*X$5,IF(X$6="Call",IF(X$4&lt;=$A139,-1,0),IF($A139&lt;=X$4,-1,0))*X$5)</f>
        <v>-0.12</v>
      </c>
      <c r="Z139" s="42" t="n">
        <f aca="false">IF(Z$7="Long",IF(Z$6="Put",MAX(Z$4-$A139,0),MAX($A139-Z$4,0))*Z$5,IF(Z$6="Put",MIN($A139-Z$4,0),MIN(Z$4-$A139,0))*Z$5)</f>
        <v>0</v>
      </c>
      <c r="AA139" s="42" t="n">
        <f aca="false">IF(AA$7="Long",IF(AA$6="Put",MAX(AA$4-$A139,0),MAX($A139-AA$4,0))*AA$5,IF(AA$6="Put",MIN($A139-AA$4,0),MIN(AA$4-$A139,0))*AA$5)</f>
        <v>0</v>
      </c>
      <c r="AB139" s="42" t="n">
        <f aca="false">IF(AB$7="Long",IF(AB$6="Put",MAX(AB$4-$A139,0),MAX($A139-AB$4,0))*AB$5,IF(AB$6="Put",MIN($A139-AB$4,0),MIN(AB$4-$A139,0))*AB$5)</f>
        <v>0</v>
      </c>
      <c r="AC139" s="42" t="n">
        <f aca="false">IF(AC$7="Long",IF(AC$6="Put",MAX(AC$4-$A139,0),MAX($A139-AC$4,0))*AC$5,IF(AC$6="Put",MIN($A139-AC$4,0),MIN(AC$4-$A139,0))*AC$5)</f>
        <v>0</v>
      </c>
      <c r="AD139" s="42" t="n">
        <f aca="false">IF(AD$7="Long",IF(AD$6="Put",MAX(AD$4-$A139,0),MAX($A139-AD$4,0))*AD$5,IF(AD$6="Put",MIN($A139-AD$4,0),MIN(AD$4-$A139,0))*AD$5)</f>
        <v>0</v>
      </c>
      <c r="AE139" s="42" t="n">
        <f aca="false">IF(AE$7="Long",IF(AE$6="Put",MAX(AE$4-$A139,0),MAX($A139-AE$4,0))*AE$5,IF(AE$6="Put",MIN($A139-AE$4,0),MIN(AE$4-$A139,0))*AE$5)</f>
        <v>0</v>
      </c>
      <c r="AF139" s="42" t="n">
        <f aca="false">IF(AF$7="Long",IF(AF$6="Put",MAX(AF$4-$A139,0),MAX($A139-AF$4,0))*AF$5,IF(AF$6="Put",MIN($A139-AF$4,0),MIN(AF$4-$A139,0))*AF$5)</f>
        <v>0</v>
      </c>
      <c r="AG139" s="42" t="n">
        <f aca="false">IF(AG$7="Long",IF(AG$6="Put",MAX(AG$4-$A139,0),MAX($A139-AG$4,0))*AG$5,IF(AG$6="Put",MIN($A139-AG$4,0),MIN(AG$4-$A139,0))*AG$5)</f>
        <v>-0.0830000000000002</v>
      </c>
      <c r="AH139" s="42" t="n">
        <f aca="false">IF(AH$7="Long",IF(AH$6="Put",MAX(AH$4-$A139,0),MAX($A139-AH$4,0))*AH$5,IF(AH$6="Put",MIN($A139-AH$4,0),MIN(AH$4-$A139,0))*AH$5)</f>
        <v>-0.0730000000000002</v>
      </c>
      <c r="AI139" s="42" t="n">
        <f aca="false">IF(AI$7="Long",IF(AI$6="Put",MAX(AI$4-$A139,0),MAX($A139-AI$4,0))*AI$5,IF(AI$6="Put",MIN($A139-AI$4,0),MIN(AI$4-$A139,0))*AI$5)</f>
        <v>-0.0630000000000002</v>
      </c>
      <c r="AJ139" s="42" t="n">
        <f aca="false">IF(AJ$7="Long",IF(AJ$6="Put",MAX(AJ$4-$A139,0),MAX($A139-AJ$4,0))*AJ$5,IF(AJ$6="Put",MIN($A139-AJ$4,0),MIN(AJ$4-$A139,0))*AJ$5)</f>
        <v>-0.0530000000000002</v>
      </c>
      <c r="AK139" s="42" t="n">
        <f aca="false">IF(AK$7="Long",IF(AK$6="Put",MAX(AK$4-$A139,0),MAX($A139-AK$4,0))*AK$5,IF(AK$6="Put",MIN($A139-AK$4,0),MIN(AK$4-$A139,0))*AK$5)</f>
        <v>-0.0430000000000002</v>
      </c>
    </row>
    <row r="140" customFormat="false" ht="12.75" hidden="false" customHeight="false" outlineLevel="0" collapsed="false">
      <c r="A140" s="43" t="n">
        <v>8.20000000000001</v>
      </c>
      <c r="B140" s="44" t="n">
        <f aca="false">-A140*0.1</f>
        <v>-0.820000000000001</v>
      </c>
      <c r="C140" s="38" t="n">
        <f aca="false">+A140+B140</f>
        <v>7.38000000000001</v>
      </c>
      <c r="D140" s="39"/>
      <c r="E140" s="40" t="n">
        <f aca="false">+E139</f>
        <v>5</v>
      </c>
      <c r="F140" s="38" t="n">
        <f aca="false">+B140+E140</f>
        <v>4.18</v>
      </c>
      <c r="G140" s="38"/>
      <c r="H140" s="38" t="n">
        <f aca="false">+F140-C140</f>
        <v>-3.20000000000001</v>
      </c>
      <c r="J140" s="45" t="n">
        <f aca="false">SUM(M140:X140,Z140:AK140)</f>
        <v>-0.820000000000001</v>
      </c>
      <c r="M140" s="42" t="n">
        <f aca="false">IF(M$7="Long",IF(M$6="Call",IF($A140&gt;M$4,1,0),IF(M$4&gt;$A140,1,0))*M$5,IF(M$6="Call",IF(M$4&lt;=$A140,-1,0),IF($A140&lt;=M$4,-1,0))*M$5)</f>
        <v>0</v>
      </c>
      <c r="N140" s="42" t="n">
        <f aca="false">IF(N$7="Long",IF(N$6="Call",IF($A140&gt;N$4,1,0),IF(N$4&gt;$A140,1,0))*N$5,IF(N$6="Call",IF(N$4&lt;=$A140,-1,0),IF($A140&lt;=N$4,-1,0))*N$5)</f>
        <v>0</v>
      </c>
      <c r="O140" s="42" t="n">
        <f aca="false">IF(O$7="Long",IF(O$6="Call",IF($A140&gt;O$4,1,0),IF(O$4&gt;$A140,1,0))*O$5,IF(O$6="Call",IF(O$4&lt;=$A140,-1,0),IF($A140&lt;=O$4,-1,0))*O$5)</f>
        <v>0</v>
      </c>
      <c r="P140" s="42" t="n">
        <f aca="false">IF(P$7="Long",IF(P$6="Call",IF($A140&gt;P$4,1,0),IF(P$4&gt;$A140,1,0))*P$5,IF(P$6="Call",IF(P$4&lt;=$A140,-1,0),IF($A140&lt;=P$4,-1,0))*P$5)</f>
        <v>0</v>
      </c>
      <c r="Q140" s="42" t="n">
        <f aca="false">IF(Q$7="Long",IF(Q$6="Call",IF($A140&gt;Q$4,1,0),IF(Q$4&gt;$A140,1,0))*Q$5,IF(Q$6="Call",IF(Q$4&lt;=$A140,-1,0),IF($A140&lt;=Q$4,-1,0))*Q$5)</f>
        <v>0</v>
      </c>
      <c r="R140" s="42" t="n">
        <f aca="false">IF(R$7="Long",IF(R$6="Call",IF($A140&gt;R$4,1,0),IF(R$4&gt;$A140,1,0))*R$5,IF(R$6="Call",IF(R$4&lt;=$A140,-1,0),IF($A140&lt;=R$4,-1,0))*R$5)</f>
        <v>0</v>
      </c>
      <c r="S140" s="42" t="n">
        <f aca="false">IF(S$7="Long",IF(S$6="Call",IF($A140&gt;S$4,1,0),IF(S$4&gt;$A140,1,0))*S$5,IF(S$6="Call",IF(S$4&lt;=$A140,-1,0),IF($A140&lt;=S$4,-1,0))*S$5)</f>
        <v>0</v>
      </c>
      <c r="T140" s="42" t="n">
        <f aca="false">IF(T$7="Long",IF(T$6="Call",IF($A140&gt;T$4,1,0),IF(T$4&gt;$A140,1,0))*T$5,IF(T$6="Call",IF(T$4&lt;=$A140,-1,0),IF($A140&lt;=T$4,-1,0))*T$5)</f>
        <v>-0.08</v>
      </c>
      <c r="U140" s="42" t="n">
        <f aca="false">IF(U$7="Long",IF(U$6="Call",IF($A140&gt;U$4,1,0),IF(U$4&gt;$A140,1,0))*U$5,IF(U$6="Call",IF(U$4&lt;=$A140,-1,0),IF($A140&lt;=U$4,-1,0))*U$5)</f>
        <v>-0.09</v>
      </c>
      <c r="V140" s="42" t="n">
        <f aca="false">IF(V$7="Long",IF(V$6="Call",IF($A140&gt;V$4,1,0),IF(V$4&gt;$A140,1,0))*V$5,IF(V$6="Call",IF(V$4&lt;=$A140,-1,0),IF($A140&lt;=V$4,-1,0))*V$5)</f>
        <v>-0.1</v>
      </c>
      <c r="W140" s="42" t="n">
        <f aca="false">IF(W$7="Long",IF(W$6="Call",IF($A140&gt;W$4,1,0),IF(W$4&gt;$A140,1,0))*W$5,IF(W$6="Call",IF(W$4&lt;=$A140,-1,0),IF($A140&lt;=W$4,-1,0))*W$5)</f>
        <v>-0.11</v>
      </c>
      <c r="X140" s="42" t="n">
        <f aca="false">IF(X$7="Long",IF(X$6="Call",IF($A140&gt;X$4,1,0),IF(X$4&gt;$A140,1,0))*X$5,IF(X$6="Call",IF(X$4&lt;=$A140,-1,0),IF($A140&lt;=X$4,-1,0))*X$5)</f>
        <v>-0.12</v>
      </c>
      <c r="Z140" s="42" t="n">
        <f aca="false">IF(Z$7="Long",IF(Z$6="Put",MAX(Z$4-$A140,0),MAX($A140-Z$4,0))*Z$5,IF(Z$6="Put",MIN($A140-Z$4,0),MIN(Z$4-$A140,0))*Z$5)</f>
        <v>0</v>
      </c>
      <c r="AA140" s="42" t="n">
        <f aca="false">IF(AA$7="Long",IF(AA$6="Put",MAX(AA$4-$A140,0),MAX($A140-AA$4,0))*AA$5,IF(AA$6="Put",MIN($A140-AA$4,0),MIN(AA$4-$A140,0))*AA$5)</f>
        <v>0</v>
      </c>
      <c r="AB140" s="42" t="n">
        <f aca="false">IF(AB$7="Long",IF(AB$6="Put",MAX(AB$4-$A140,0),MAX($A140-AB$4,0))*AB$5,IF(AB$6="Put",MIN($A140-AB$4,0),MIN(AB$4-$A140,0))*AB$5)</f>
        <v>0</v>
      </c>
      <c r="AC140" s="42" t="n">
        <f aca="false">IF(AC$7="Long",IF(AC$6="Put",MAX(AC$4-$A140,0),MAX($A140-AC$4,0))*AC$5,IF(AC$6="Put",MIN($A140-AC$4,0),MIN(AC$4-$A140,0))*AC$5)</f>
        <v>0</v>
      </c>
      <c r="AD140" s="42" t="n">
        <f aca="false">IF(AD$7="Long",IF(AD$6="Put",MAX(AD$4-$A140,0),MAX($A140-AD$4,0))*AD$5,IF(AD$6="Put",MIN($A140-AD$4,0),MIN(AD$4-$A140,0))*AD$5)</f>
        <v>0</v>
      </c>
      <c r="AE140" s="42" t="n">
        <f aca="false">IF(AE$7="Long",IF(AE$6="Put",MAX(AE$4-$A140,0),MAX($A140-AE$4,0))*AE$5,IF(AE$6="Put",MIN($A140-AE$4,0),MIN(AE$4-$A140,0))*AE$5)</f>
        <v>0</v>
      </c>
      <c r="AF140" s="42" t="n">
        <f aca="false">IF(AF$7="Long",IF(AF$6="Put",MAX(AF$4-$A140,0),MAX($A140-AF$4,0))*AF$5,IF(AF$6="Put",MIN($A140-AF$4,0),MIN(AF$4-$A140,0))*AF$5)</f>
        <v>0</v>
      </c>
      <c r="AG140" s="42" t="n">
        <f aca="false">IF(AG$7="Long",IF(AG$6="Put",MAX(AG$4-$A140,0),MAX($A140-AG$4,0))*AG$5,IF(AG$6="Put",MIN($A140-AG$4,0),MIN(AG$4-$A140,0))*AG$5)</f>
        <v>-0.0840000000000002</v>
      </c>
      <c r="AH140" s="42" t="n">
        <f aca="false">IF(AH$7="Long",IF(AH$6="Put",MAX(AH$4-$A140,0),MAX($A140-AH$4,0))*AH$5,IF(AH$6="Put",MIN($A140-AH$4,0),MIN(AH$4-$A140,0))*AH$5)</f>
        <v>-0.0740000000000002</v>
      </c>
      <c r="AI140" s="42" t="n">
        <f aca="false">IF(AI$7="Long",IF(AI$6="Put",MAX(AI$4-$A140,0),MAX($A140-AI$4,0))*AI$5,IF(AI$6="Put",MIN($A140-AI$4,0),MIN(AI$4-$A140,0))*AI$5)</f>
        <v>-0.0640000000000002</v>
      </c>
      <c r="AJ140" s="42" t="n">
        <f aca="false">IF(AJ$7="Long",IF(AJ$6="Put",MAX(AJ$4-$A140,0),MAX($A140-AJ$4,0))*AJ$5,IF(AJ$6="Put",MIN($A140-AJ$4,0),MIN(AJ$4-$A140,0))*AJ$5)</f>
        <v>-0.0540000000000002</v>
      </c>
      <c r="AK140" s="42" t="n">
        <f aca="false">IF(AK$7="Long",IF(AK$6="Put",MAX(AK$4-$A140,0),MAX($A140-AK$4,0))*AK$5,IF(AK$6="Put",MIN($A140-AK$4,0),MIN(AK$4-$A140,0))*AK$5)</f>
        <v>-0.0440000000000002</v>
      </c>
    </row>
    <row r="141" customFormat="false" ht="12.75" hidden="false" customHeight="false" outlineLevel="0" collapsed="false">
      <c r="A141" s="43" t="n">
        <v>8.25000000000001</v>
      </c>
      <c r="B141" s="44" t="n">
        <f aca="false">-A141*0.1</f>
        <v>-0.825000000000001</v>
      </c>
      <c r="C141" s="38" t="n">
        <f aca="false">+A141+B141</f>
        <v>7.42500000000001</v>
      </c>
      <c r="D141" s="39"/>
      <c r="E141" s="40" t="n">
        <f aca="false">+E140</f>
        <v>5</v>
      </c>
      <c r="F141" s="38" t="n">
        <f aca="false">+B141+E141</f>
        <v>4.175</v>
      </c>
      <c r="G141" s="38"/>
      <c r="H141" s="38" t="n">
        <f aca="false">+F141-C141</f>
        <v>-3.25000000000001</v>
      </c>
      <c r="J141" s="45" t="n">
        <f aca="false">SUM(M141:X141,Z141:AK141)</f>
        <v>-0.825000000000001</v>
      </c>
      <c r="M141" s="42" t="n">
        <f aca="false">IF(M$7="Long",IF(M$6="Call",IF($A141&gt;M$4,1,0),IF(M$4&gt;$A141,1,0))*M$5,IF(M$6="Call",IF(M$4&lt;=$A141,-1,0),IF($A141&lt;=M$4,-1,0))*M$5)</f>
        <v>0</v>
      </c>
      <c r="N141" s="42" t="n">
        <f aca="false">IF(N$7="Long",IF(N$6="Call",IF($A141&gt;N$4,1,0),IF(N$4&gt;$A141,1,0))*N$5,IF(N$6="Call",IF(N$4&lt;=$A141,-1,0),IF($A141&lt;=N$4,-1,0))*N$5)</f>
        <v>0</v>
      </c>
      <c r="O141" s="42" t="n">
        <f aca="false">IF(O$7="Long",IF(O$6="Call",IF($A141&gt;O$4,1,0),IF(O$4&gt;$A141,1,0))*O$5,IF(O$6="Call",IF(O$4&lt;=$A141,-1,0),IF($A141&lt;=O$4,-1,0))*O$5)</f>
        <v>0</v>
      </c>
      <c r="P141" s="42" t="n">
        <f aca="false">IF(P$7="Long",IF(P$6="Call",IF($A141&gt;P$4,1,0),IF(P$4&gt;$A141,1,0))*P$5,IF(P$6="Call",IF(P$4&lt;=$A141,-1,0),IF($A141&lt;=P$4,-1,0))*P$5)</f>
        <v>0</v>
      </c>
      <c r="Q141" s="42" t="n">
        <f aca="false">IF(Q$7="Long",IF(Q$6="Call",IF($A141&gt;Q$4,1,0),IF(Q$4&gt;$A141,1,0))*Q$5,IF(Q$6="Call",IF(Q$4&lt;=$A141,-1,0),IF($A141&lt;=Q$4,-1,0))*Q$5)</f>
        <v>0</v>
      </c>
      <c r="R141" s="42" t="n">
        <f aca="false">IF(R$7="Long",IF(R$6="Call",IF($A141&gt;R$4,1,0),IF(R$4&gt;$A141,1,0))*R$5,IF(R$6="Call",IF(R$4&lt;=$A141,-1,0),IF($A141&lt;=R$4,-1,0))*R$5)</f>
        <v>0</v>
      </c>
      <c r="S141" s="42" t="n">
        <f aca="false">IF(S$7="Long",IF(S$6="Call",IF($A141&gt;S$4,1,0),IF(S$4&gt;$A141,1,0))*S$5,IF(S$6="Call",IF(S$4&lt;=$A141,-1,0),IF($A141&lt;=S$4,-1,0))*S$5)</f>
        <v>0</v>
      </c>
      <c r="T141" s="42" t="n">
        <f aca="false">IF(T$7="Long",IF(T$6="Call",IF($A141&gt;T$4,1,0),IF(T$4&gt;$A141,1,0))*T$5,IF(T$6="Call",IF(T$4&lt;=$A141,-1,0),IF($A141&lt;=T$4,-1,0))*T$5)</f>
        <v>-0.08</v>
      </c>
      <c r="U141" s="42" t="n">
        <f aca="false">IF(U$7="Long",IF(U$6="Call",IF($A141&gt;U$4,1,0),IF(U$4&gt;$A141,1,0))*U$5,IF(U$6="Call",IF(U$4&lt;=$A141,-1,0),IF($A141&lt;=U$4,-1,0))*U$5)</f>
        <v>-0.09</v>
      </c>
      <c r="V141" s="42" t="n">
        <f aca="false">IF(V$7="Long",IF(V$6="Call",IF($A141&gt;V$4,1,0),IF(V$4&gt;$A141,1,0))*V$5,IF(V$6="Call",IF(V$4&lt;=$A141,-1,0),IF($A141&lt;=V$4,-1,0))*V$5)</f>
        <v>-0.1</v>
      </c>
      <c r="W141" s="42" t="n">
        <f aca="false">IF(W$7="Long",IF(W$6="Call",IF($A141&gt;W$4,1,0),IF(W$4&gt;$A141,1,0))*W$5,IF(W$6="Call",IF(W$4&lt;=$A141,-1,0),IF($A141&lt;=W$4,-1,0))*W$5)</f>
        <v>-0.11</v>
      </c>
      <c r="X141" s="42" t="n">
        <f aca="false">IF(X$7="Long",IF(X$6="Call",IF($A141&gt;X$4,1,0),IF(X$4&gt;$A141,1,0))*X$5,IF(X$6="Call",IF(X$4&lt;=$A141,-1,0),IF($A141&lt;=X$4,-1,0))*X$5)</f>
        <v>-0.12</v>
      </c>
      <c r="Z141" s="42" t="n">
        <f aca="false">IF(Z$7="Long",IF(Z$6="Put",MAX(Z$4-$A141,0),MAX($A141-Z$4,0))*Z$5,IF(Z$6="Put",MIN($A141-Z$4,0),MIN(Z$4-$A141,0))*Z$5)</f>
        <v>0</v>
      </c>
      <c r="AA141" s="42" t="n">
        <f aca="false">IF(AA$7="Long",IF(AA$6="Put",MAX(AA$4-$A141,0),MAX($A141-AA$4,0))*AA$5,IF(AA$6="Put",MIN($A141-AA$4,0),MIN(AA$4-$A141,0))*AA$5)</f>
        <v>0</v>
      </c>
      <c r="AB141" s="42" t="n">
        <f aca="false">IF(AB$7="Long",IF(AB$6="Put",MAX(AB$4-$A141,0),MAX($A141-AB$4,0))*AB$5,IF(AB$6="Put",MIN($A141-AB$4,0),MIN(AB$4-$A141,0))*AB$5)</f>
        <v>0</v>
      </c>
      <c r="AC141" s="42" t="n">
        <f aca="false">IF(AC$7="Long",IF(AC$6="Put",MAX(AC$4-$A141,0),MAX($A141-AC$4,0))*AC$5,IF(AC$6="Put",MIN($A141-AC$4,0),MIN(AC$4-$A141,0))*AC$5)</f>
        <v>0</v>
      </c>
      <c r="AD141" s="42" t="n">
        <f aca="false">IF(AD$7="Long",IF(AD$6="Put",MAX(AD$4-$A141,0),MAX($A141-AD$4,0))*AD$5,IF(AD$6="Put",MIN($A141-AD$4,0),MIN(AD$4-$A141,0))*AD$5)</f>
        <v>0</v>
      </c>
      <c r="AE141" s="42" t="n">
        <f aca="false">IF(AE$7="Long",IF(AE$6="Put",MAX(AE$4-$A141,0),MAX($A141-AE$4,0))*AE$5,IF(AE$6="Put",MIN($A141-AE$4,0),MIN(AE$4-$A141,0))*AE$5)</f>
        <v>0</v>
      </c>
      <c r="AF141" s="42" t="n">
        <f aca="false">IF(AF$7="Long",IF(AF$6="Put",MAX(AF$4-$A141,0),MAX($A141-AF$4,0))*AF$5,IF(AF$6="Put",MIN($A141-AF$4,0),MIN(AF$4-$A141,0))*AF$5)</f>
        <v>0</v>
      </c>
      <c r="AG141" s="42" t="n">
        <f aca="false">IF(AG$7="Long",IF(AG$6="Put",MAX(AG$4-$A141,0),MAX($A141-AG$4,0))*AG$5,IF(AG$6="Put",MIN($A141-AG$4,0),MIN(AG$4-$A141,0))*AG$5)</f>
        <v>-0.0850000000000002</v>
      </c>
      <c r="AH141" s="42" t="n">
        <f aca="false">IF(AH$7="Long",IF(AH$6="Put",MAX(AH$4-$A141,0),MAX($A141-AH$4,0))*AH$5,IF(AH$6="Put",MIN($A141-AH$4,0),MIN(AH$4-$A141,0))*AH$5)</f>
        <v>-0.0750000000000002</v>
      </c>
      <c r="AI141" s="42" t="n">
        <f aca="false">IF(AI$7="Long",IF(AI$6="Put",MAX(AI$4-$A141,0),MAX($A141-AI$4,0))*AI$5,IF(AI$6="Put",MIN($A141-AI$4,0),MIN(AI$4-$A141,0))*AI$5)</f>
        <v>-0.0650000000000002</v>
      </c>
      <c r="AJ141" s="42" t="n">
        <f aca="false">IF(AJ$7="Long",IF(AJ$6="Put",MAX(AJ$4-$A141,0),MAX($A141-AJ$4,0))*AJ$5,IF(AJ$6="Put",MIN($A141-AJ$4,0),MIN(AJ$4-$A141,0))*AJ$5)</f>
        <v>-0.0550000000000002</v>
      </c>
      <c r="AK141" s="42" t="n">
        <f aca="false">IF(AK$7="Long",IF(AK$6="Put",MAX(AK$4-$A141,0),MAX($A141-AK$4,0))*AK$5,IF(AK$6="Put",MIN($A141-AK$4,0),MIN(AK$4-$A141,0))*AK$5)</f>
        <v>-0.0450000000000002</v>
      </c>
    </row>
    <row r="142" customFormat="false" ht="12.75" hidden="false" customHeight="false" outlineLevel="0" collapsed="false">
      <c r="A142" s="43" t="n">
        <v>8.30000000000001</v>
      </c>
      <c r="B142" s="44" t="n">
        <f aca="false">-A142*0.1</f>
        <v>-0.830000000000001</v>
      </c>
      <c r="C142" s="38" t="n">
        <f aca="false">+A142+B142</f>
        <v>7.47000000000001</v>
      </c>
      <c r="D142" s="39"/>
      <c r="E142" s="40" t="n">
        <f aca="false">+E141</f>
        <v>5</v>
      </c>
      <c r="F142" s="38" t="n">
        <f aca="false">+B142+E142</f>
        <v>4.17</v>
      </c>
      <c r="G142" s="38"/>
      <c r="H142" s="38" t="n">
        <f aca="false">+F142-C142</f>
        <v>-3.30000000000001</v>
      </c>
      <c r="J142" s="45" t="n">
        <f aca="false">SUM(M142:X142,Z142:AK142)</f>
        <v>-0.830000000000001</v>
      </c>
      <c r="M142" s="42" t="n">
        <f aca="false">IF(M$7="Long",IF(M$6="Call",IF($A142&gt;M$4,1,0),IF(M$4&gt;$A142,1,0))*M$5,IF(M$6="Call",IF(M$4&lt;=$A142,-1,0),IF($A142&lt;=M$4,-1,0))*M$5)</f>
        <v>0</v>
      </c>
      <c r="N142" s="42" t="n">
        <f aca="false">IF(N$7="Long",IF(N$6="Call",IF($A142&gt;N$4,1,0),IF(N$4&gt;$A142,1,0))*N$5,IF(N$6="Call",IF(N$4&lt;=$A142,-1,0),IF($A142&lt;=N$4,-1,0))*N$5)</f>
        <v>0</v>
      </c>
      <c r="O142" s="42" t="n">
        <f aca="false">IF(O$7="Long",IF(O$6="Call",IF($A142&gt;O$4,1,0),IF(O$4&gt;$A142,1,0))*O$5,IF(O$6="Call",IF(O$4&lt;=$A142,-1,0),IF($A142&lt;=O$4,-1,0))*O$5)</f>
        <v>0</v>
      </c>
      <c r="P142" s="42" t="n">
        <f aca="false">IF(P$7="Long",IF(P$6="Call",IF($A142&gt;P$4,1,0),IF(P$4&gt;$A142,1,0))*P$5,IF(P$6="Call",IF(P$4&lt;=$A142,-1,0),IF($A142&lt;=P$4,-1,0))*P$5)</f>
        <v>0</v>
      </c>
      <c r="Q142" s="42" t="n">
        <f aca="false">IF(Q$7="Long",IF(Q$6="Call",IF($A142&gt;Q$4,1,0),IF(Q$4&gt;$A142,1,0))*Q$5,IF(Q$6="Call",IF(Q$4&lt;=$A142,-1,0),IF($A142&lt;=Q$4,-1,0))*Q$5)</f>
        <v>0</v>
      </c>
      <c r="R142" s="42" t="n">
        <f aca="false">IF(R$7="Long",IF(R$6="Call",IF($A142&gt;R$4,1,0),IF(R$4&gt;$A142,1,0))*R$5,IF(R$6="Call",IF(R$4&lt;=$A142,-1,0),IF($A142&lt;=R$4,-1,0))*R$5)</f>
        <v>0</v>
      </c>
      <c r="S142" s="42" t="n">
        <f aca="false">IF(S$7="Long",IF(S$6="Call",IF($A142&gt;S$4,1,0),IF(S$4&gt;$A142,1,0))*S$5,IF(S$6="Call",IF(S$4&lt;=$A142,-1,0),IF($A142&lt;=S$4,-1,0))*S$5)</f>
        <v>0</v>
      </c>
      <c r="T142" s="42" t="n">
        <f aca="false">IF(T$7="Long",IF(T$6="Call",IF($A142&gt;T$4,1,0),IF(T$4&gt;$A142,1,0))*T$5,IF(T$6="Call",IF(T$4&lt;=$A142,-1,0),IF($A142&lt;=T$4,-1,0))*T$5)</f>
        <v>-0.08</v>
      </c>
      <c r="U142" s="42" t="n">
        <f aca="false">IF(U$7="Long",IF(U$6="Call",IF($A142&gt;U$4,1,0),IF(U$4&gt;$A142,1,0))*U$5,IF(U$6="Call",IF(U$4&lt;=$A142,-1,0),IF($A142&lt;=U$4,-1,0))*U$5)</f>
        <v>-0.09</v>
      </c>
      <c r="V142" s="42" t="n">
        <f aca="false">IF(V$7="Long",IF(V$6="Call",IF($A142&gt;V$4,1,0),IF(V$4&gt;$A142,1,0))*V$5,IF(V$6="Call",IF(V$4&lt;=$A142,-1,0),IF($A142&lt;=V$4,-1,0))*V$5)</f>
        <v>-0.1</v>
      </c>
      <c r="W142" s="42" t="n">
        <f aca="false">IF(W$7="Long",IF(W$6="Call",IF($A142&gt;W$4,1,0),IF(W$4&gt;$A142,1,0))*W$5,IF(W$6="Call",IF(W$4&lt;=$A142,-1,0),IF($A142&lt;=W$4,-1,0))*W$5)</f>
        <v>-0.11</v>
      </c>
      <c r="X142" s="42" t="n">
        <f aca="false">IF(X$7="Long",IF(X$6="Call",IF($A142&gt;X$4,1,0),IF(X$4&gt;$A142,1,0))*X$5,IF(X$6="Call",IF(X$4&lt;=$A142,-1,0),IF($A142&lt;=X$4,-1,0))*X$5)</f>
        <v>-0.12</v>
      </c>
      <c r="Z142" s="42" t="n">
        <f aca="false">IF(Z$7="Long",IF(Z$6="Put",MAX(Z$4-$A142,0),MAX($A142-Z$4,0))*Z$5,IF(Z$6="Put",MIN($A142-Z$4,0),MIN(Z$4-$A142,0))*Z$5)</f>
        <v>0</v>
      </c>
      <c r="AA142" s="42" t="n">
        <f aca="false">IF(AA$7="Long",IF(AA$6="Put",MAX(AA$4-$A142,0),MAX($A142-AA$4,0))*AA$5,IF(AA$6="Put",MIN($A142-AA$4,0),MIN(AA$4-$A142,0))*AA$5)</f>
        <v>0</v>
      </c>
      <c r="AB142" s="42" t="n">
        <f aca="false">IF(AB$7="Long",IF(AB$6="Put",MAX(AB$4-$A142,0),MAX($A142-AB$4,0))*AB$5,IF(AB$6="Put",MIN($A142-AB$4,0),MIN(AB$4-$A142,0))*AB$5)</f>
        <v>0</v>
      </c>
      <c r="AC142" s="42" t="n">
        <f aca="false">IF(AC$7="Long",IF(AC$6="Put",MAX(AC$4-$A142,0),MAX($A142-AC$4,0))*AC$5,IF(AC$6="Put",MIN($A142-AC$4,0),MIN(AC$4-$A142,0))*AC$5)</f>
        <v>0</v>
      </c>
      <c r="AD142" s="42" t="n">
        <f aca="false">IF(AD$7="Long",IF(AD$6="Put",MAX(AD$4-$A142,0),MAX($A142-AD$4,0))*AD$5,IF(AD$6="Put",MIN($A142-AD$4,0),MIN(AD$4-$A142,0))*AD$5)</f>
        <v>0</v>
      </c>
      <c r="AE142" s="42" t="n">
        <f aca="false">IF(AE$7="Long",IF(AE$6="Put",MAX(AE$4-$A142,0),MAX($A142-AE$4,0))*AE$5,IF(AE$6="Put",MIN($A142-AE$4,0),MIN(AE$4-$A142,0))*AE$5)</f>
        <v>0</v>
      </c>
      <c r="AF142" s="42" t="n">
        <f aca="false">IF(AF$7="Long",IF(AF$6="Put",MAX(AF$4-$A142,0),MAX($A142-AF$4,0))*AF$5,IF(AF$6="Put",MIN($A142-AF$4,0),MIN(AF$4-$A142,0))*AF$5)</f>
        <v>0</v>
      </c>
      <c r="AG142" s="42" t="n">
        <f aca="false">IF(AG$7="Long",IF(AG$6="Put",MAX(AG$4-$A142,0),MAX($A142-AG$4,0))*AG$5,IF(AG$6="Put",MIN($A142-AG$4,0),MIN(AG$4-$A142,0))*AG$5)</f>
        <v>-0.0860000000000002</v>
      </c>
      <c r="AH142" s="42" t="n">
        <f aca="false">IF(AH$7="Long",IF(AH$6="Put",MAX(AH$4-$A142,0),MAX($A142-AH$4,0))*AH$5,IF(AH$6="Put",MIN($A142-AH$4,0),MIN(AH$4-$A142,0))*AH$5)</f>
        <v>-0.0760000000000002</v>
      </c>
      <c r="AI142" s="42" t="n">
        <f aca="false">IF(AI$7="Long",IF(AI$6="Put",MAX(AI$4-$A142,0),MAX($A142-AI$4,0))*AI$5,IF(AI$6="Put",MIN($A142-AI$4,0),MIN(AI$4-$A142,0))*AI$5)</f>
        <v>-0.0660000000000002</v>
      </c>
      <c r="AJ142" s="42" t="n">
        <f aca="false">IF(AJ$7="Long",IF(AJ$6="Put",MAX(AJ$4-$A142,0),MAX($A142-AJ$4,0))*AJ$5,IF(AJ$6="Put",MIN($A142-AJ$4,0),MIN(AJ$4-$A142,0))*AJ$5)</f>
        <v>-0.0560000000000002</v>
      </c>
      <c r="AK142" s="42" t="n">
        <f aca="false">IF(AK$7="Long",IF(AK$6="Put",MAX(AK$4-$A142,0),MAX($A142-AK$4,0))*AK$5,IF(AK$6="Put",MIN($A142-AK$4,0),MIN(AK$4-$A142,0))*AK$5)</f>
        <v>-0.0460000000000002</v>
      </c>
    </row>
    <row r="143" customFormat="false" ht="12.75" hidden="false" customHeight="false" outlineLevel="0" collapsed="false">
      <c r="A143" s="43" t="n">
        <v>8.35000000000001</v>
      </c>
      <c r="B143" s="44" t="n">
        <f aca="false">-A143*0.1</f>
        <v>-0.835000000000001</v>
      </c>
      <c r="C143" s="38" t="n">
        <f aca="false">+A143+B143</f>
        <v>7.51500000000001</v>
      </c>
      <c r="D143" s="39"/>
      <c r="E143" s="40" t="n">
        <f aca="false">+E142</f>
        <v>5</v>
      </c>
      <c r="F143" s="38" t="n">
        <f aca="false">+B143+E143</f>
        <v>4.165</v>
      </c>
      <c r="G143" s="38"/>
      <c r="H143" s="38" t="n">
        <f aca="false">+F143-C143</f>
        <v>-3.35000000000001</v>
      </c>
      <c r="J143" s="45" t="n">
        <f aca="false">SUM(M143:X143,Z143:AK143)</f>
        <v>-0.835000000000001</v>
      </c>
      <c r="M143" s="42" t="n">
        <f aca="false">IF(M$7="Long",IF(M$6="Call",IF($A143&gt;M$4,1,0),IF(M$4&gt;$A143,1,0))*M$5,IF(M$6="Call",IF(M$4&lt;=$A143,-1,0),IF($A143&lt;=M$4,-1,0))*M$5)</f>
        <v>0</v>
      </c>
      <c r="N143" s="42" t="n">
        <f aca="false">IF(N$7="Long",IF(N$6="Call",IF($A143&gt;N$4,1,0),IF(N$4&gt;$A143,1,0))*N$5,IF(N$6="Call",IF(N$4&lt;=$A143,-1,0),IF($A143&lt;=N$4,-1,0))*N$5)</f>
        <v>0</v>
      </c>
      <c r="O143" s="42" t="n">
        <f aca="false">IF(O$7="Long",IF(O$6="Call",IF($A143&gt;O$4,1,0),IF(O$4&gt;$A143,1,0))*O$5,IF(O$6="Call",IF(O$4&lt;=$A143,-1,0),IF($A143&lt;=O$4,-1,0))*O$5)</f>
        <v>0</v>
      </c>
      <c r="P143" s="42" t="n">
        <f aca="false">IF(P$7="Long",IF(P$6="Call",IF($A143&gt;P$4,1,0),IF(P$4&gt;$A143,1,0))*P$5,IF(P$6="Call",IF(P$4&lt;=$A143,-1,0),IF($A143&lt;=P$4,-1,0))*P$5)</f>
        <v>0</v>
      </c>
      <c r="Q143" s="42" t="n">
        <f aca="false">IF(Q$7="Long",IF(Q$6="Call",IF($A143&gt;Q$4,1,0),IF(Q$4&gt;$A143,1,0))*Q$5,IF(Q$6="Call",IF(Q$4&lt;=$A143,-1,0),IF($A143&lt;=Q$4,-1,0))*Q$5)</f>
        <v>0</v>
      </c>
      <c r="R143" s="42" t="n">
        <f aca="false">IF(R$7="Long",IF(R$6="Call",IF($A143&gt;R$4,1,0),IF(R$4&gt;$A143,1,0))*R$5,IF(R$6="Call",IF(R$4&lt;=$A143,-1,0),IF($A143&lt;=R$4,-1,0))*R$5)</f>
        <v>0</v>
      </c>
      <c r="S143" s="42" t="n">
        <f aca="false">IF(S$7="Long",IF(S$6="Call",IF($A143&gt;S$4,1,0),IF(S$4&gt;$A143,1,0))*S$5,IF(S$6="Call",IF(S$4&lt;=$A143,-1,0),IF($A143&lt;=S$4,-1,0))*S$5)</f>
        <v>0</v>
      </c>
      <c r="T143" s="42" t="n">
        <f aca="false">IF(T$7="Long",IF(T$6="Call",IF($A143&gt;T$4,1,0),IF(T$4&gt;$A143,1,0))*T$5,IF(T$6="Call",IF(T$4&lt;=$A143,-1,0),IF($A143&lt;=T$4,-1,0))*T$5)</f>
        <v>-0.08</v>
      </c>
      <c r="U143" s="42" t="n">
        <f aca="false">IF(U$7="Long",IF(U$6="Call",IF($A143&gt;U$4,1,0),IF(U$4&gt;$A143,1,0))*U$5,IF(U$6="Call",IF(U$4&lt;=$A143,-1,0),IF($A143&lt;=U$4,-1,0))*U$5)</f>
        <v>-0.09</v>
      </c>
      <c r="V143" s="42" t="n">
        <f aca="false">IF(V$7="Long",IF(V$6="Call",IF($A143&gt;V$4,1,0),IF(V$4&gt;$A143,1,0))*V$5,IF(V$6="Call",IF(V$4&lt;=$A143,-1,0),IF($A143&lt;=V$4,-1,0))*V$5)</f>
        <v>-0.1</v>
      </c>
      <c r="W143" s="42" t="n">
        <f aca="false">IF(W$7="Long",IF(W$6="Call",IF($A143&gt;W$4,1,0),IF(W$4&gt;$A143,1,0))*W$5,IF(W$6="Call",IF(W$4&lt;=$A143,-1,0),IF($A143&lt;=W$4,-1,0))*W$5)</f>
        <v>-0.11</v>
      </c>
      <c r="X143" s="42" t="n">
        <f aca="false">IF(X$7="Long",IF(X$6="Call",IF($A143&gt;X$4,1,0),IF(X$4&gt;$A143,1,0))*X$5,IF(X$6="Call",IF(X$4&lt;=$A143,-1,0),IF($A143&lt;=X$4,-1,0))*X$5)</f>
        <v>-0.12</v>
      </c>
      <c r="Z143" s="42" t="n">
        <f aca="false">IF(Z$7="Long",IF(Z$6="Put",MAX(Z$4-$A143,0),MAX($A143-Z$4,0))*Z$5,IF(Z$6="Put",MIN($A143-Z$4,0),MIN(Z$4-$A143,0))*Z$5)</f>
        <v>0</v>
      </c>
      <c r="AA143" s="42" t="n">
        <f aca="false">IF(AA$7="Long",IF(AA$6="Put",MAX(AA$4-$A143,0),MAX($A143-AA$4,0))*AA$5,IF(AA$6="Put",MIN($A143-AA$4,0),MIN(AA$4-$A143,0))*AA$5)</f>
        <v>0</v>
      </c>
      <c r="AB143" s="42" t="n">
        <f aca="false">IF(AB$7="Long",IF(AB$6="Put",MAX(AB$4-$A143,0),MAX($A143-AB$4,0))*AB$5,IF(AB$6="Put",MIN($A143-AB$4,0),MIN(AB$4-$A143,0))*AB$5)</f>
        <v>0</v>
      </c>
      <c r="AC143" s="42" t="n">
        <f aca="false">IF(AC$7="Long",IF(AC$6="Put",MAX(AC$4-$A143,0),MAX($A143-AC$4,0))*AC$5,IF(AC$6="Put",MIN($A143-AC$4,0),MIN(AC$4-$A143,0))*AC$5)</f>
        <v>0</v>
      </c>
      <c r="AD143" s="42" t="n">
        <f aca="false">IF(AD$7="Long",IF(AD$6="Put",MAX(AD$4-$A143,0),MAX($A143-AD$4,0))*AD$5,IF(AD$6="Put",MIN($A143-AD$4,0),MIN(AD$4-$A143,0))*AD$5)</f>
        <v>0</v>
      </c>
      <c r="AE143" s="42" t="n">
        <f aca="false">IF(AE$7="Long",IF(AE$6="Put",MAX(AE$4-$A143,0),MAX($A143-AE$4,0))*AE$5,IF(AE$6="Put",MIN($A143-AE$4,0),MIN(AE$4-$A143,0))*AE$5)</f>
        <v>0</v>
      </c>
      <c r="AF143" s="42" t="n">
        <f aca="false">IF(AF$7="Long",IF(AF$6="Put",MAX(AF$4-$A143,0),MAX($A143-AF$4,0))*AF$5,IF(AF$6="Put",MIN($A143-AF$4,0),MIN(AF$4-$A143,0))*AF$5)</f>
        <v>0</v>
      </c>
      <c r="AG143" s="42" t="n">
        <f aca="false">IF(AG$7="Long",IF(AG$6="Put",MAX(AG$4-$A143,0),MAX($A143-AG$4,0))*AG$5,IF(AG$6="Put",MIN($A143-AG$4,0),MIN(AG$4-$A143,0))*AG$5)</f>
        <v>-0.0870000000000002</v>
      </c>
      <c r="AH143" s="42" t="n">
        <f aca="false">IF(AH$7="Long",IF(AH$6="Put",MAX(AH$4-$A143,0),MAX($A143-AH$4,0))*AH$5,IF(AH$6="Put",MIN($A143-AH$4,0),MIN(AH$4-$A143,0))*AH$5)</f>
        <v>-0.0770000000000002</v>
      </c>
      <c r="AI143" s="42" t="n">
        <f aca="false">IF(AI$7="Long",IF(AI$6="Put",MAX(AI$4-$A143,0),MAX($A143-AI$4,0))*AI$5,IF(AI$6="Put",MIN($A143-AI$4,0),MIN(AI$4-$A143,0))*AI$5)</f>
        <v>-0.0670000000000002</v>
      </c>
      <c r="AJ143" s="42" t="n">
        <f aca="false">IF(AJ$7="Long",IF(AJ$6="Put",MAX(AJ$4-$A143,0),MAX($A143-AJ$4,0))*AJ$5,IF(AJ$6="Put",MIN($A143-AJ$4,0),MIN(AJ$4-$A143,0))*AJ$5)</f>
        <v>-0.0570000000000002</v>
      </c>
      <c r="AK143" s="42" t="n">
        <f aca="false">IF(AK$7="Long",IF(AK$6="Put",MAX(AK$4-$A143,0),MAX($A143-AK$4,0))*AK$5,IF(AK$6="Put",MIN($A143-AK$4,0),MIN(AK$4-$A143,0))*AK$5)</f>
        <v>-0.0470000000000002</v>
      </c>
    </row>
    <row r="144" customFormat="false" ht="12.75" hidden="false" customHeight="false" outlineLevel="0" collapsed="false">
      <c r="A144" s="43" t="n">
        <v>8.40000000000001</v>
      </c>
      <c r="B144" s="44" t="n">
        <f aca="false">-A144*0.1</f>
        <v>-0.840000000000001</v>
      </c>
      <c r="C144" s="38" t="n">
        <f aca="false">+A144+B144</f>
        <v>7.56000000000001</v>
      </c>
      <c r="D144" s="39"/>
      <c r="E144" s="40" t="n">
        <f aca="false">+E143</f>
        <v>5</v>
      </c>
      <c r="F144" s="38" t="n">
        <f aca="false">+B144+E144</f>
        <v>4.16</v>
      </c>
      <c r="G144" s="38"/>
      <c r="H144" s="38" t="n">
        <f aca="false">+F144-C144</f>
        <v>-3.40000000000001</v>
      </c>
      <c r="J144" s="45" t="n">
        <f aca="false">SUM(M144:X144,Z144:AK144)</f>
        <v>-0.840000000000001</v>
      </c>
      <c r="M144" s="42" t="n">
        <f aca="false">IF(M$7="Long",IF(M$6="Call",IF($A144&gt;M$4,1,0),IF(M$4&gt;$A144,1,0))*M$5,IF(M$6="Call",IF(M$4&lt;=$A144,-1,0),IF($A144&lt;=M$4,-1,0))*M$5)</f>
        <v>0</v>
      </c>
      <c r="N144" s="42" t="n">
        <f aca="false">IF(N$7="Long",IF(N$6="Call",IF($A144&gt;N$4,1,0),IF(N$4&gt;$A144,1,0))*N$5,IF(N$6="Call",IF(N$4&lt;=$A144,-1,0),IF($A144&lt;=N$4,-1,0))*N$5)</f>
        <v>0</v>
      </c>
      <c r="O144" s="42" t="n">
        <f aca="false">IF(O$7="Long",IF(O$6="Call",IF($A144&gt;O$4,1,0),IF(O$4&gt;$A144,1,0))*O$5,IF(O$6="Call",IF(O$4&lt;=$A144,-1,0),IF($A144&lt;=O$4,-1,0))*O$5)</f>
        <v>0</v>
      </c>
      <c r="P144" s="42" t="n">
        <f aca="false">IF(P$7="Long",IF(P$6="Call",IF($A144&gt;P$4,1,0),IF(P$4&gt;$A144,1,0))*P$5,IF(P$6="Call",IF(P$4&lt;=$A144,-1,0),IF($A144&lt;=P$4,-1,0))*P$5)</f>
        <v>0</v>
      </c>
      <c r="Q144" s="42" t="n">
        <f aca="false">IF(Q$7="Long",IF(Q$6="Call",IF($A144&gt;Q$4,1,0),IF(Q$4&gt;$A144,1,0))*Q$5,IF(Q$6="Call",IF(Q$4&lt;=$A144,-1,0),IF($A144&lt;=Q$4,-1,0))*Q$5)</f>
        <v>0</v>
      </c>
      <c r="R144" s="42" t="n">
        <f aca="false">IF(R$7="Long",IF(R$6="Call",IF($A144&gt;R$4,1,0),IF(R$4&gt;$A144,1,0))*R$5,IF(R$6="Call",IF(R$4&lt;=$A144,-1,0),IF($A144&lt;=R$4,-1,0))*R$5)</f>
        <v>0</v>
      </c>
      <c r="S144" s="42" t="n">
        <f aca="false">IF(S$7="Long",IF(S$6="Call",IF($A144&gt;S$4,1,0),IF(S$4&gt;$A144,1,0))*S$5,IF(S$6="Call",IF(S$4&lt;=$A144,-1,0),IF($A144&lt;=S$4,-1,0))*S$5)</f>
        <v>0</v>
      </c>
      <c r="T144" s="42" t="n">
        <f aca="false">IF(T$7="Long",IF(T$6="Call",IF($A144&gt;T$4,1,0),IF(T$4&gt;$A144,1,0))*T$5,IF(T$6="Call",IF(T$4&lt;=$A144,-1,0),IF($A144&lt;=T$4,-1,0))*T$5)</f>
        <v>-0.08</v>
      </c>
      <c r="U144" s="42" t="n">
        <f aca="false">IF(U$7="Long",IF(U$6="Call",IF($A144&gt;U$4,1,0),IF(U$4&gt;$A144,1,0))*U$5,IF(U$6="Call",IF(U$4&lt;=$A144,-1,0),IF($A144&lt;=U$4,-1,0))*U$5)</f>
        <v>-0.09</v>
      </c>
      <c r="V144" s="42" t="n">
        <f aca="false">IF(V$7="Long",IF(V$6="Call",IF($A144&gt;V$4,1,0),IF(V$4&gt;$A144,1,0))*V$5,IF(V$6="Call",IF(V$4&lt;=$A144,-1,0),IF($A144&lt;=V$4,-1,0))*V$5)</f>
        <v>-0.1</v>
      </c>
      <c r="W144" s="42" t="n">
        <f aca="false">IF(W$7="Long",IF(W$6="Call",IF($A144&gt;W$4,1,0),IF(W$4&gt;$A144,1,0))*W$5,IF(W$6="Call",IF(W$4&lt;=$A144,-1,0),IF($A144&lt;=W$4,-1,0))*W$5)</f>
        <v>-0.11</v>
      </c>
      <c r="X144" s="42" t="n">
        <f aca="false">IF(X$7="Long",IF(X$6="Call",IF($A144&gt;X$4,1,0),IF(X$4&gt;$A144,1,0))*X$5,IF(X$6="Call",IF(X$4&lt;=$A144,-1,0),IF($A144&lt;=X$4,-1,0))*X$5)</f>
        <v>-0.12</v>
      </c>
      <c r="Z144" s="42" t="n">
        <f aca="false">IF(Z$7="Long",IF(Z$6="Put",MAX(Z$4-$A144,0),MAX($A144-Z$4,0))*Z$5,IF(Z$6="Put",MIN($A144-Z$4,0),MIN(Z$4-$A144,0))*Z$5)</f>
        <v>0</v>
      </c>
      <c r="AA144" s="42" t="n">
        <f aca="false">IF(AA$7="Long",IF(AA$6="Put",MAX(AA$4-$A144,0),MAX($A144-AA$4,0))*AA$5,IF(AA$6="Put",MIN($A144-AA$4,0),MIN(AA$4-$A144,0))*AA$5)</f>
        <v>0</v>
      </c>
      <c r="AB144" s="42" t="n">
        <f aca="false">IF(AB$7="Long",IF(AB$6="Put",MAX(AB$4-$A144,0),MAX($A144-AB$4,0))*AB$5,IF(AB$6="Put",MIN($A144-AB$4,0),MIN(AB$4-$A144,0))*AB$5)</f>
        <v>0</v>
      </c>
      <c r="AC144" s="42" t="n">
        <f aca="false">IF(AC$7="Long",IF(AC$6="Put",MAX(AC$4-$A144,0),MAX($A144-AC$4,0))*AC$5,IF(AC$6="Put",MIN($A144-AC$4,0),MIN(AC$4-$A144,0))*AC$5)</f>
        <v>0</v>
      </c>
      <c r="AD144" s="42" t="n">
        <f aca="false">IF(AD$7="Long",IF(AD$6="Put",MAX(AD$4-$A144,0),MAX($A144-AD$4,0))*AD$5,IF(AD$6="Put",MIN($A144-AD$4,0),MIN(AD$4-$A144,0))*AD$5)</f>
        <v>0</v>
      </c>
      <c r="AE144" s="42" t="n">
        <f aca="false">IF(AE$7="Long",IF(AE$6="Put",MAX(AE$4-$A144,0),MAX($A144-AE$4,0))*AE$5,IF(AE$6="Put",MIN($A144-AE$4,0),MIN(AE$4-$A144,0))*AE$5)</f>
        <v>0</v>
      </c>
      <c r="AF144" s="42" t="n">
        <f aca="false">IF(AF$7="Long",IF(AF$6="Put",MAX(AF$4-$A144,0),MAX($A144-AF$4,0))*AF$5,IF(AF$6="Put",MIN($A144-AF$4,0),MIN(AF$4-$A144,0))*AF$5)</f>
        <v>0</v>
      </c>
      <c r="AG144" s="42" t="n">
        <f aca="false">IF(AG$7="Long",IF(AG$6="Put",MAX(AG$4-$A144,0),MAX($A144-AG$4,0))*AG$5,IF(AG$6="Put",MIN($A144-AG$4,0),MIN(AG$4-$A144,0))*AG$5)</f>
        <v>-0.0880000000000002</v>
      </c>
      <c r="AH144" s="42" t="n">
        <f aca="false">IF(AH$7="Long",IF(AH$6="Put",MAX(AH$4-$A144,0),MAX($A144-AH$4,0))*AH$5,IF(AH$6="Put",MIN($A144-AH$4,0),MIN(AH$4-$A144,0))*AH$5)</f>
        <v>-0.0780000000000002</v>
      </c>
      <c r="AI144" s="42" t="n">
        <f aca="false">IF(AI$7="Long",IF(AI$6="Put",MAX(AI$4-$A144,0),MAX($A144-AI$4,0))*AI$5,IF(AI$6="Put",MIN($A144-AI$4,0),MIN(AI$4-$A144,0))*AI$5)</f>
        <v>-0.0680000000000002</v>
      </c>
      <c r="AJ144" s="42" t="n">
        <f aca="false">IF(AJ$7="Long",IF(AJ$6="Put",MAX(AJ$4-$A144,0),MAX($A144-AJ$4,0))*AJ$5,IF(AJ$6="Put",MIN($A144-AJ$4,0),MIN(AJ$4-$A144,0))*AJ$5)</f>
        <v>-0.0580000000000002</v>
      </c>
      <c r="AK144" s="42" t="n">
        <f aca="false">IF(AK$7="Long",IF(AK$6="Put",MAX(AK$4-$A144,0),MAX($A144-AK$4,0))*AK$5,IF(AK$6="Put",MIN($A144-AK$4,0),MIN(AK$4-$A144,0))*AK$5)</f>
        <v>-0.0480000000000002</v>
      </c>
    </row>
    <row r="145" customFormat="false" ht="12.75" hidden="false" customHeight="false" outlineLevel="0" collapsed="false">
      <c r="A145" s="43" t="n">
        <v>8.45000000000001</v>
      </c>
      <c r="B145" s="44" t="n">
        <f aca="false">-A145*0.1</f>
        <v>-0.845000000000001</v>
      </c>
      <c r="C145" s="38" t="n">
        <f aca="false">+A145+B145</f>
        <v>7.60500000000001</v>
      </c>
      <c r="D145" s="39"/>
      <c r="E145" s="40" t="n">
        <f aca="false">+E144</f>
        <v>5</v>
      </c>
      <c r="F145" s="38" t="n">
        <f aca="false">+B145+E145</f>
        <v>4.155</v>
      </c>
      <c r="G145" s="38"/>
      <c r="H145" s="38" t="n">
        <f aca="false">+F145-C145</f>
        <v>-3.45000000000001</v>
      </c>
      <c r="J145" s="45" t="n">
        <f aca="false">SUM(M145:X145,Z145:AK145)</f>
        <v>-0.845000000000001</v>
      </c>
      <c r="M145" s="42" t="n">
        <f aca="false">IF(M$7="Long",IF(M$6="Call",IF($A145&gt;M$4,1,0),IF(M$4&gt;$A145,1,0))*M$5,IF(M$6="Call",IF(M$4&lt;=$A145,-1,0),IF($A145&lt;=M$4,-1,0))*M$5)</f>
        <v>0</v>
      </c>
      <c r="N145" s="42" t="n">
        <f aca="false">IF(N$7="Long",IF(N$6="Call",IF($A145&gt;N$4,1,0),IF(N$4&gt;$A145,1,0))*N$5,IF(N$6="Call",IF(N$4&lt;=$A145,-1,0),IF($A145&lt;=N$4,-1,0))*N$5)</f>
        <v>0</v>
      </c>
      <c r="O145" s="42" t="n">
        <f aca="false">IF(O$7="Long",IF(O$6="Call",IF($A145&gt;O$4,1,0),IF(O$4&gt;$A145,1,0))*O$5,IF(O$6="Call",IF(O$4&lt;=$A145,-1,0),IF($A145&lt;=O$4,-1,0))*O$5)</f>
        <v>0</v>
      </c>
      <c r="P145" s="42" t="n">
        <f aca="false">IF(P$7="Long",IF(P$6="Call",IF($A145&gt;P$4,1,0),IF(P$4&gt;$A145,1,0))*P$5,IF(P$6="Call",IF(P$4&lt;=$A145,-1,0),IF($A145&lt;=P$4,-1,0))*P$5)</f>
        <v>0</v>
      </c>
      <c r="Q145" s="42" t="n">
        <f aca="false">IF(Q$7="Long",IF(Q$6="Call",IF($A145&gt;Q$4,1,0),IF(Q$4&gt;$A145,1,0))*Q$5,IF(Q$6="Call",IF(Q$4&lt;=$A145,-1,0),IF($A145&lt;=Q$4,-1,0))*Q$5)</f>
        <v>0</v>
      </c>
      <c r="R145" s="42" t="n">
        <f aca="false">IF(R$7="Long",IF(R$6="Call",IF($A145&gt;R$4,1,0),IF(R$4&gt;$A145,1,0))*R$5,IF(R$6="Call",IF(R$4&lt;=$A145,-1,0),IF($A145&lt;=R$4,-1,0))*R$5)</f>
        <v>0</v>
      </c>
      <c r="S145" s="42" t="n">
        <f aca="false">IF(S$7="Long",IF(S$6="Call",IF($A145&gt;S$4,1,0),IF(S$4&gt;$A145,1,0))*S$5,IF(S$6="Call",IF(S$4&lt;=$A145,-1,0),IF($A145&lt;=S$4,-1,0))*S$5)</f>
        <v>0</v>
      </c>
      <c r="T145" s="42" t="n">
        <f aca="false">IF(T$7="Long",IF(T$6="Call",IF($A145&gt;T$4,1,0),IF(T$4&gt;$A145,1,0))*T$5,IF(T$6="Call",IF(T$4&lt;=$A145,-1,0),IF($A145&lt;=T$4,-1,0))*T$5)</f>
        <v>-0.08</v>
      </c>
      <c r="U145" s="42" t="n">
        <f aca="false">IF(U$7="Long",IF(U$6="Call",IF($A145&gt;U$4,1,0),IF(U$4&gt;$A145,1,0))*U$5,IF(U$6="Call",IF(U$4&lt;=$A145,-1,0),IF($A145&lt;=U$4,-1,0))*U$5)</f>
        <v>-0.09</v>
      </c>
      <c r="V145" s="42" t="n">
        <f aca="false">IF(V$7="Long",IF(V$6="Call",IF($A145&gt;V$4,1,0),IF(V$4&gt;$A145,1,0))*V$5,IF(V$6="Call",IF(V$4&lt;=$A145,-1,0),IF($A145&lt;=V$4,-1,0))*V$5)</f>
        <v>-0.1</v>
      </c>
      <c r="W145" s="42" t="n">
        <f aca="false">IF(W$7="Long",IF(W$6="Call",IF($A145&gt;W$4,1,0),IF(W$4&gt;$A145,1,0))*W$5,IF(W$6="Call",IF(W$4&lt;=$A145,-1,0),IF($A145&lt;=W$4,-1,0))*W$5)</f>
        <v>-0.11</v>
      </c>
      <c r="X145" s="42" t="n">
        <f aca="false">IF(X$7="Long",IF(X$6="Call",IF($A145&gt;X$4,1,0),IF(X$4&gt;$A145,1,0))*X$5,IF(X$6="Call",IF(X$4&lt;=$A145,-1,0),IF($A145&lt;=X$4,-1,0))*X$5)</f>
        <v>-0.12</v>
      </c>
      <c r="Z145" s="42" t="n">
        <f aca="false">IF(Z$7="Long",IF(Z$6="Put",MAX(Z$4-$A145,0),MAX($A145-Z$4,0))*Z$5,IF(Z$6="Put",MIN($A145-Z$4,0),MIN(Z$4-$A145,0))*Z$5)</f>
        <v>0</v>
      </c>
      <c r="AA145" s="42" t="n">
        <f aca="false">IF(AA$7="Long",IF(AA$6="Put",MAX(AA$4-$A145,0),MAX($A145-AA$4,0))*AA$5,IF(AA$6="Put",MIN($A145-AA$4,0),MIN(AA$4-$A145,0))*AA$5)</f>
        <v>0</v>
      </c>
      <c r="AB145" s="42" t="n">
        <f aca="false">IF(AB$7="Long",IF(AB$6="Put",MAX(AB$4-$A145,0),MAX($A145-AB$4,0))*AB$5,IF(AB$6="Put",MIN($A145-AB$4,0),MIN(AB$4-$A145,0))*AB$5)</f>
        <v>0</v>
      </c>
      <c r="AC145" s="42" t="n">
        <f aca="false">IF(AC$7="Long",IF(AC$6="Put",MAX(AC$4-$A145,0),MAX($A145-AC$4,0))*AC$5,IF(AC$6="Put",MIN($A145-AC$4,0),MIN(AC$4-$A145,0))*AC$5)</f>
        <v>0</v>
      </c>
      <c r="AD145" s="42" t="n">
        <f aca="false">IF(AD$7="Long",IF(AD$6="Put",MAX(AD$4-$A145,0),MAX($A145-AD$4,0))*AD$5,IF(AD$6="Put",MIN($A145-AD$4,0),MIN(AD$4-$A145,0))*AD$5)</f>
        <v>0</v>
      </c>
      <c r="AE145" s="42" t="n">
        <f aca="false">IF(AE$7="Long",IF(AE$6="Put",MAX(AE$4-$A145,0),MAX($A145-AE$4,0))*AE$5,IF(AE$6="Put",MIN($A145-AE$4,0),MIN(AE$4-$A145,0))*AE$5)</f>
        <v>0</v>
      </c>
      <c r="AF145" s="42" t="n">
        <f aca="false">IF(AF$7="Long",IF(AF$6="Put",MAX(AF$4-$A145,0),MAX($A145-AF$4,0))*AF$5,IF(AF$6="Put",MIN($A145-AF$4,0),MIN(AF$4-$A145,0))*AF$5)</f>
        <v>0</v>
      </c>
      <c r="AG145" s="42" t="n">
        <f aca="false">IF(AG$7="Long",IF(AG$6="Put",MAX(AG$4-$A145,0),MAX($A145-AG$4,0))*AG$5,IF(AG$6="Put",MIN($A145-AG$4,0),MIN(AG$4-$A145,0))*AG$5)</f>
        <v>-0.0890000000000002</v>
      </c>
      <c r="AH145" s="42" t="n">
        <f aca="false">IF(AH$7="Long",IF(AH$6="Put",MAX(AH$4-$A145,0),MAX($A145-AH$4,0))*AH$5,IF(AH$6="Put",MIN($A145-AH$4,0),MIN(AH$4-$A145,0))*AH$5)</f>
        <v>-0.0790000000000002</v>
      </c>
      <c r="AI145" s="42" t="n">
        <f aca="false">IF(AI$7="Long",IF(AI$6="Put",MAX(AI$4-$A145,0),MAX($A145-AI$4,0))*AI$5,IF(AI$6="Put",MIN($A145-AI$4,0),MIN(AI$4-$A145,0))*AI$5)</f>
        <v>-0.0690000000000002</v>
      </c>
      <c r="AJ145" s="42" t="n">
        <f aca="false">IF(AJ$7="Long",IF(AJ$6="Put",MAX(AJ$4-$A145,0),MAX($A145-AJ$4,0))*AJ$5,IF(AJ$6="Put",MIN($A145-AJ$4,0),MIN(AJ$4-$A145,0))*AJ$5)</f>
        <v>-0.0590000000000002</v>
      </c>
      <c r="AK145" s="42" t="n">
        <f aca="false">IF(AK$7="Long",IF(AK$6="Put",MAX(AK$4-$A145,0),MAX($A145-AK$4,0))*AK$5,IF(AK$6="Put",MIN($A145-AK$4,0),MIN(AK$4-$A145,0))*AK$5)</f>
        <v>-0.0490000000000002</v>
      </c>
    </row>
    <row r="146" customFormat="false" ht="12.75" hidden="false" customHeight="false" outlineLevel="0" collapsed="false">
      <c r="A146" s="43" t="n">
        <v>8.50000000000001</v>
      </c>
      <c r="B146" s="44" t="n">
        <f aca="false">-A146*0.1</f>
        <v>-0.850000000000001</v>
      </c>
      <c r="C146" s="38" t="n">
        <f aca="false">+A146+B146</f>
        <v>7.65000000000001</v>
      </c>
      <c r="D146" s="39"/>
      <c r="E146" s="40" t="n">
        <f aca="false">+E145</f>
        <v>5</v>
      </c>
      <c r="F146" s="38" t="n">
        <f aca="false">+B146+E146</f>
        <v>4.15</v>
      </c>
      <c r="G146" s="38"/>
      <c r="H146" s="38" t="n">
        <f aca="false">+F146-C146</f>
        <v>-3.50000000000001</v>
      </c>
      <c r="J146" s="45" t="n">
        <f aca="false">SUM(M146:X146,Z146:AK146)</f>
        <v>-0.850000000000001</v>
      </c>
      <c r="M146" s="42" t="n">
        <f aca="false">IF(M$7="Long",IF(M$6="Call",IF($A146&gt;M$4,1,0),IF(M$4&gt;$A146,1,0))*M$5,IF(M$6="Call",IF(M$4&lt;=$A146,-1,0),IF($A146&lt;=M$4,-1,0))*M$5)</f>
        <v>0</v>
      </c>
      <c r="N146" s="42" t="n">
        <f aca="false">IF(N$7="Long",IF(N$6="Call",IF($A146&gt;N$4,1,0),IF(N$4&gt;$A146,1,0))*N$5,IF(N$6="Call",IF(N$4&lt;=$A146,-1,0),IF($A146&lt;=N$4,-1,0))*N$5)</f>
        <v>0</v>
      </c>
      <c r="O146" s="42" t="n">
        <f aca="false">IF(O$7="Long",IF(O$6="Call",IF($A146&gt;O$4,1,0),IF(O$4&gt;$A146,1,0))*O$5,IF(O$6="Call",IF(O$4&lt;=$A146,-1,0),IF($A146&lt;=O$4,-1,0))*O$5)</f>
        <v>0</v>
      </c>
      <c r="P146" s="42" t="n">
        <f aca="false">IF(P$7="Long",IF(P$6="Call",IF($A146&gt;P$4,1,0),IF(P$4&gt;$A146,1,0))*P$5,IF(P$6="Call",IF(P$4&lt;=$A146,-1,0),IF($A146&lt;=P$4,-1,0))*P$5)</f>
        <v>0</v>
      </c>
      <c r="Q146" s="42" t="n">
        <f aca="false">IF(Q$7="Long",IF(Q$6="Call",IF($A146&gt;Q$4,1,0),IF(Q$4&gt;$A146,1,0))*Q$5,IF(Q$6="Call",IF(Q$4&lt;=$A146,-1,0),IF($A146&lt;=Q$4,-1,0))*Q$5)</f>
        <v>0</v>
      </c>
      <c r="R146" s="42" t="n">
        <f aca="false">IF(R$7="Long",IF(R$6="Call",IF($A146&gt;R$4,1,0),IF(R$4&gt;$A146,1,0))*R$5,IF(R$6="Call",IF(R$4&lt;=$A146,-1,0),IF($A146&lt;=R$4,-1,0))*R$5)</f>
        <v>0</v>
      </c>
      <c r="S146" s="42" t="n">
        <f aca="false">IF(S$7="Long",IF(S$6="Call",IF($A146&gt;S$4,1,0),IF(S$4&gt;$A146,1,0))*S$5,IF(S$6="Call",IF(S$4&lt;=$A146,-1,0),IF($A146&lt;=S$4,-1,0))*S$5)</f>
        <v>0</v>
      </c>
      <c r="T146" s="42" t="n">
        <f aca="false">IF(T$7="Long",IF(T$6="Call",IF($A146&gt;T$4,1,0),IF(T$4&gt;$A146,1,0))*T$5,IF(T$6="Call",IF(T$4&lt;=$A146,-1,0),IF($A146&lt;=T$4,-1,0))*T$5)</f>
        <v>-0.08</v>
      </c>
      <c r="U146" s="42" t="n">
        <f aca="false">IF(U$7="Long",IF(U$6="Call",IF($A146&gt;U$4,1,0),IF(U$4&gt;$A146,1,0))*U$5,IF(U$6="Call",IF(U$4&lt;=$A146,-1,0),IF($A146&lt;=U$4,-1,0))*U$5)</f>
        <v>-0.09</v>
      </c>
      <c r="V146" s="42" t="n">
        <f aca="false">IF(V$7="Long",IF(V$6="Call",IF($A146&gt;V$4,1,0),IF(V$4&gt;$A146,1,0))*V$5,IF(V$6="Call",IF(V$4&lt;=$A146,-1,0),IF($A146&lt;=V$4,-1,0))*V$5)</f>
        <v>-0.1</v>
      </c>
      <c r="W146" s="42" t="n">
        <f aca="false">IF(W$7="Long",IF(W$6="Call",IF($A146&gt;W$4,1,0),IF(W$4&gt;$A146,1,0))*W$5,IF(W$6="Call",IF(W$4&lt;=$A146,-1,0),IF($A146&lt;=W$4,-1,0))*W$5)</f>
        <v>-0.11</v>
      </c>
      <c r="X146" s="42" t="n">
        <f aca="false">IF(X$7="Long",IF(X$6="Call",IF($A146&gt;X$4,1,0),IF(X$4&gt;$A146,1,0))*X$5,IF(X$6="Call",IF(X$4&lt;=$A146,-1,0),IF($A146&lt;=X$4,-1,0))*X$5)</f>
        <v>-0.12</v>
      </c>
      <c r="Z146" s="42" t="n">
        <f aca="false">IF(Z$7="Long",IF(Z$6="Put",MAX(Z$4-$A146,0),MAX($A146-Z$4,0))*Z$5,IF(Z$6="Put",MIN($A146-Z$4,0),MIN(Z$4-$A146,0))*Z$5)</f>
        <v>0</v>
      </c>
      <c r="AA146" s="42" t="n">
        <f aca="false">IF(AA$7="Long",IF(AA$6="Put",MAX(AA$4-$A146,0),MAX($A146-AA$4,0))*AA$5,IF(AA$6="Put",MIN($A146-AA$4,0),MIN(AA$4-$A146,0))*AA$5)</f>
        <v>0</v>
      </c>
      <c r="AB146" s="42" t="n">
        <f aca="false">IF(AB$7="Long",IF(AB$6="Put",MAX(AB$4-$A146,0),MAX($A146-AB$4,0))*AB$5,IF(AB$6="Put",MIN($A146-AB$4,0),MIN(AB$4-$A146,0))*AB$5)</f>
        <v>0</v>
      </c>
      <c r="AC146" s="42" t="n">
        <f aca="false">IF(AC$7="Long",IF(AC$6="Put",MAX(AC$4-$A146,0),MAX($A146-AC$4,0))*AC$5,IF(AC$6="Put",MIN($A146-AC$4,0),MIN(AC$4-$A146,0))*AC$5)</f>
        <v>0</v>
      </c>
      <c r="AD146" s="42" t="n">
        <f aca="false">IF(AD$7="Long",IF(AD$6="Put",MAX(AD$4-$A146,0),MAX($A146-AD$4,0))*AD$5,IF(AD$6="Put",MIN($A146-AD$4,0),MIN(AD$4-$A146,0))*AD$5)</f>
        <v>0</v>
      </c>
      <c r="AE146" s="42" t="n">
        <f aca="false">IF(AE$7="Long",IF(AE$6="Put",MAX(AE$4-$A146,0),MAX($A146-AE$4,0))*AE$5,IF(AE$6="Put",MIN($A146-AE$4,0),MIN(AE$4-$A146,0))*AE$5)</f>
        <v>0</v>
      </c>
      <c r="AF146" s="42" t="n">
        <f aca="false">IF(AF$7="Long",IF(AF$6="Put",MAX(AF$4-$A146,0),MAX($A146-AF$4,0))*AF$5,IF(AF$6="Put",MIN($A146-AF$4,0),MIN(AF$4-$A146,0))*AF$5)</f>
        <v>0</v>
      </c>
      <c r="AG146" s="42" t="n">
        <f aca="false">IF(AG$7="Long",IF(AG$6="Put",MAX(AG$4-$A146,0),MAX($A146-AG$4,0))*AG$5,IF(AG$6="Put",MIN($A146-AG$4,0),MIN(AG$4-$A146,0))*AG$5)</f>
        <v>-0.0900000000000002</v>
      </c>
      <c r="AH146" s="42" t="n">
        <f aca="false">IF(AH$7="Long",IF(AH$6="Put",MAX(AH$4-$A146,0),MAX($A146-AH$4,0))*AH$5,IF(AH$6="Put",MIN($A146-AH$4,0),MIN(AH$4-$A146,0))*AH$5)</f>
        <v>-0.0800000000000002</v>
      </c>
      <c r="AI146" s="42" t="n">
        <f aca="false">IF(AI$7="Long",IF(AI$6="Put",MAX(AI$4-$A146,0),MAX($A146-AI$4,0))*AI$5,IF(AI$6="Put",MIN($A146-AI$4,0),MIN(AI$4-$A146,0))*AI$5)</f>
        <v>-0.0700000000000002</v>
      </c>
      <c r="AJ146" s="42" t="n">
        <f aca="false">IF(AJ$7="Long",IF(AJ$6="Put",MAX(AJ$4-$A146,0),MAX($A146-AJ$4,0))*AJ$5,IF(AJ$6="Put",MIN($A146-AJ$4,0),MIN(AJ$4-$A146,0))*AJ$5)</f>
        <v>-0.0600000000000002</v>
      </c>
      <c r="AK146" s="42" t="n">
        <f aca="false">IF(AK$7="Long",IF(AK$6="Put",MAX(AK$4-$A146,0),MAX($A146-AK$4,0))*AK$5,IF(AK$6="Put",MIN($A146-AK$4,0),MIN(AK$4-$A146,0))*AK$5)</f>
        <v>-0.0500000000000002</v>
      </c>
    </row>
    <row r="147" customFormat="false" ht="12.75" hidden="false" customHeight="false" outlineLevel="0" collapsed="false">
      <c r="A147" s="43" t="n">
        <v>8.55000000000001</v>
      </c>
      <c r="B147" s="44" t="n">
        <f aca="false">-A147*0.1</f>
        <v>-0.855000000000001</v>
      </c>
      <c r="C147" s="38" t="n">
        <f aca="false">+A147+B147</f>
        <v>7.69500000000001</v>
      </c>
      <c r="D147" s="39"/>
      <c r="E147" s="40" t="n">
        <f aca="false">+E146</f>
        <v>5</v>
      </c>
      <c r="F147" s="38" t="n">
        <f aca="false">+B147+E147</f>
        <v>4.145</v>
      </c>
      <c r="G147" s="38"/>
      <c r="H147" s="38" t="n">
        <f aca="false">+F147-C147</f>
        <v>-3.55000000000001</v>
      </c>
      <c r="J147" s="45" t="n">
        <f aca="false">SUM(M147:X147,Z147:AK147)</f>
        <v>-0.855000000000001</v>
      </c>
      <c r="M147" s="42" t="n">
        <f aca="false">IF(M$7="Long",IF(M$6="Call",IF($A147&gt;M$4,1,0),IF(M$4&gt;$A147,1,0))*M$5,IF(M$6="Call",IF(M$4&lt;=$A147,-1,0),IF($A147&lt;=M$4,-1,0))*M$5)</f>
        <v>0</v>
      </c>
      <c r="N147" s="42" t="n">
        <f aca="false">IF(N$7="Long",IF(N$6="Call",IF($A147&gt;N$4,1,0),IF(N$4&gt;$A147,1,0))*N$5,IF(N$6="Call",IF(N$4&lt;=$A147,-1,0),IF($A147&lt;=N$4,-1,0))*N$5)</f>
        <v>0</v>
      </c>
      <c r="O147" s="42" t="n">
        <f aca="false">IF(O$7="Long",IF(O$6="Call",IF($A147&gt;O$4,1,0),IF(O$4&gt;$A147,1,0))*O$5,IF(O$6="Call",IF(O$4&lt;=$A147,-1,0),IF($A147&lt;=O$4,-1,0))*O$5)</f>
        <v>0</v>
      </c>
      <c r="P147" s="42" t="n">
        <f aca="false">IF(P$7="Long",IF(P$6="Call",IF($A147&gt;P$4,1,0),IF(P$4&gt;$A147,1,0))*P$5,IF(P$6="Call",IF(P$4&lt;=$A147,-1,0),IF($A147&lt;=P$4,-1,0))*P$5)</f>
        <v>0</v>
      </c>
      <c r="Q147" s="42" t="n">
        <f aca="false">IF(Q$7="Long",IF(Q$6="Call",IF($A147&gt;Q$4,1,0),IF(Q$4&gt;$A147,1,0))*Q$5,IF(Q$6="Call",IF(Q$4&lt;=$A147,-1,0),IF($A147&lt;=Q$4,-1,0))*Q$5)</f>
        <v>0</v>
      </c>
      <c r="R147" s="42" t="n">
        <f aca="false">IF(R$7="Long",IF(R$6="Call",IF($A147&gt;R$4,1,0),IF(R$4&gt;$A147,1,0))*R$5,IF(R$6="Call",IF(R$4&lt;=$A147,-1,0),IF($A147&lt;=R$4,-1,0))*R$5)</f>
        <v>0</v>
      </c>
      <c r="S147" s="42" t="n">
        <f aca="false">IF(S$7="Long",IF(S$6="Call",IF($A147&gt;S$4,1,0),IF(S$4&gt;$A147,1,0))*S$5,IF(S$6="Call",IF(S$4&lt;=$A147,-1,0),IF($A147&lt;=S$4,-1,0))*S$5)</f>
        <v>0</v>
      </c>
      <c r="T147" s="42" t="n">
        <f aca="false">IF(T$7="Long",IF(T$6="Call",IF($A147&gt;T$4,1,0),IF(T$4&gt;$A147,1,0))*T$5,IF(T$6="Call",IF(T$4&lt;=$A147,-1,0),IF($A147&lt;=T$4,-1,0))*T$5)</f>
        <v>-0.08</v>
      </c>
      <c r="U147" s="42" t="n">
        <f aca="false">IF(U$7="Long",IF(U$6="Call",IF($A147&gt;U$4,1,0),IF(U$4&gt;$A147,1,0))*U$5,IF(U$6="Call",IF(U$4&lt;=$A147,-1,0),IF($A147&lt;=U$4,-1,0))*U$5)</f>
        <v>-0.09</v>
      </c>
      <c r="V147" s="42" t="n">
        <f aca="false">IF(V$7="Long",IF(V$6="Call",IF($A147&gt;V$4,1,0),IF(V$4&gt;$A147,1,0))*V$5,IF(V$6="Call",IF(V$4&lt;=$A147,-1,0),IF($A147&lt;=V$4,-1,0))*V$5)</f>
        <v>-0.1</v>
      </c>
      <c r="W147" s="42" t="n">
        <f aca="false">IF(W$7="Long",IF(W$6="Call",IF($A147&gt;W$4,1,0),IF(W$4&gt;$A147,1,0))*W$5,IF(W$6="Call",IF(W$4&lt;=$A147,-1,0),IF($A147&lt;=W$4,-1,0))*W$5)</f>
        <v>-0.11</v>
      </c>
      <c r="X147" s="42" t="n">
        <f aca="false">IF(X$7="Long",IF(X$6="Call",IF($A147&gt;X$4,1,0),IF(X$4&gt;$A147,1,0))*X$5,IF(X$6="Call",IF(X$4&lt;=$A147,-1,0),IF($A147&lt;=X$4,-1,0))*X$5)</f>
        <v>-0.12</v>
      </c>
      <c r="Z147" s="42" t="n">
        <f aca="false">IF(Z$7="Long",IF(Z$6="Put",MAX(Z$4-$A147,0),MAX($A147-Z$4,0))*Z$5,IF(Z$6="Put",MIN($A147-Z$4,0),MIN(Z$4-$A147,0))*Z$5)</f>
        <v>0</v>
      </c>
      <c r="AA147" s="42" t="n">
        <f aca="false">IF(AA$7="Long",IF(AA$6="Put",MAX(AA$4-$A147,0),MAX($A147-AA$4,0))*AA$5,IF(AA$6="Put",MIN($A147-AA$4,0),MIN(AA$4-$A147,0))*AA$5)</f>
        <v>0</v>
      </c>
      <c r="AB147" s="42" t="n">
        <f aca="false">IF(AB$7="Long",IF(AB$6="Put",MAX(AB$4-$A147,0),MAX($A147-AB$4,0))*AB$5,IF(AB$6="Put",MIN($A147-AB$4,0),MIN(AB$4-$A147,0))*AB$5)</f>
        <v>0</v>
      </c>
      <c r="AC147" s="42" t="n">
        <f aca="false">IF(AC$7="Long",IF(AC$6="Put",MAX(AC$4-$A147,0),MAX($A147-AC$4,0))*AC$5,IF(AC$6="Put",MIN($A147-AC$4,0),MIN(AC$4-$A147,0))*AC$5)</f>
        <v>0</v>
      </c>
      <c r="AD147" s="42" t="n">
        <f aca="false">IF(AD$7="Long",IF(AD$6="Put",MAX(AD$4-$A147,0),MAX($A147-AD$4,0))*AD$5,IF(AD$6="Put",MIN($A147-AD$4,0),MIN(AD$4-$A147,0))*AD$5)</f>
        <v>0</v>
      </c>
      <c r="AE147" s="42" t="n">
        <f aca="false">IF(AE$7="Long",IF(AE$6="Put",MAX(AE$4-$A147,0),MAX($A147-AE$4,0))*AE$5,IF(AE$6="Put",MIN($A147-AE$4,0),MIN(AE$4-$A147,0))*AE$5)</f>
        <v>0</v>
      </c>
      <c r="AF147" s="42" t="n">
        <f aca="false">IF(AF$7="Long",IF(AF$6="Put",MAX(AF$4-$A147,0),MAX($A147-AF$4,0))*AF$5,IF(AF$6="Put",MIN($A147-AF$4,0),MIN(AF$4-$A147,0))*AF$5)</f>
        <v>0</v>
      </c>
      <c r="AG147" s="42" t="n">
        <f aca="false">IF(AG$7="Long",IF(AG$6="Put",MAX(AG$4-$A147,0),MAX($A147-AG$4,0))*AG$5,IF(AG$6="Put",MIN($A147-AG$4,0),MIN(AG$4-$A147,0))*AG$5)</f>
        <v>-0.0910000000000002</v>
      </c>
      <c r="AH147" s="42" t="n">
        <f aca="false">IF(AH$7="Long",IF(AH$6="Put",MAX(AH$4-$A147,0),MAX($A147-AH$4,0))*AH$5,IF(AH$6="Put",MIN($A147-AH$4,0),MIN(AH$4-$A147,0))*AH$5)</f>
        <v>-0.0810000000000002</v>
      </c>
      <c r="AI147" s="42" t="n">
        <f aca="false">IF(AI$7="Long",IF(AI$6="Put",MAX(AI$4-$A147,0),MAX($A147-AI$4,0))*AI$5,IF(AI$6="Put",MIN($A147-AI$4,0),MIN(AI$4-$A147,0))*AI$5)</f>
        <v>-0.0710000000000002</v>
      </c>
      <c r="AJ147" s="42" t="n">
        <f aca="false">IF(AJ$7="Long",IF(AJ$6="Put",MAX(AJ$4-$A147,0),MAX($A147-AJ$4,0))*AJ$5,IF(AJ$6="Put",MIN($A147-AJ$4,0),MIN(AJ$4-$A147,0))*AJ$5)</f>
        <v>-0.0610000000000002</v>
      </c>
      <c r="AK147" s="42" t="n">
        <f aca="false">IF(AK$7="Long",IF(AK$6="Put",MAX(AK$4-$A147,0),MAX($A147-AK$4,0))*AK$5,IF(AK$6="Put",MIN($A147-AK$4,0),MIN(AK$4-$A147,0))*AK$5)</f>
        <v>-0.0510000000000002</v>
      </c>
    </row>
    <row r="148" customFormat="false" ht="12.75" hidden="false" customHeight="false" outlineLevel="0" collapsed="false">
      <c r="A148" s="43" t="n">
        <v>8.60000000000001</v>
      </c>
      <c r="B148" s="44" t="n">
        <f aca="false">-A148*0.1</f>
        <v>-0.860000000000001</v>
      </c>
      <c r="C148" s="38" t="n">
        <f aca="false">+A148+B148</f>
        <v>7.74000000000001</v>
      </c>
      <c r="D148" s="39"/>
      <c r="E148" s="40" t="n">
        <f aca="false">+E147</f>
        <v>5</v>
      </c>
      <c r="F148" s="38" t="n">
        <f aca="false">+B148+E148</f>
        <v>4.14</v>
      </c>
      <c r="G148" s="38"/>
      <c r="H148" s="38" t="n">
        <f aca="false">+F148-C148</f>
        <v>-3.60000000000001</v>
      </c>
      <c r="J148" s="45" t="n">
        <f aca="false">SUM(M148:X148,Z148:AK148)</f>
        <v>-0.860000000000001</v>
      </c>
      <c r="M148" s="42" t="n">
        <f aca="false">IF(M$7="Long",IF(M$6="Call",IF($A148&gt;M$4,1,0),IF(M$4&gt;$A148,1,0))*M$5,IF(M$6="Call",IF(M$4&lt;=$A148,-1,0),IF($A148&lt;=M$4,-1,0))*M$5)</f>
        <v>0</v>
      </c>
      <c r="N148" s="42" t="n">
        <f aca="false">IF(N$7="Long",IF(N$6="Call",IF($A148&gt;N$4,1,0),IF(N$4&gt;$A148,1,0))*N$5,IF(N$6="Call",IF(N$4&lt;=$A148,-1,0),IF($A148&lt;=N$4,-1,0))*N$5)</f>
        <v>0</v>
      </c>
      <c r="O148" s="42" t="n">
        <f aca="false">IF(O$7="Long",IF(O$6="Call",IF($A148&gt;O$4,1,0),IF(O$4&gt;$A148,1,0))*O$5,IF(O$6="Call",IF(O$4&lt;=$A148,-1,0),IF($A148&lt;=O$4,-1,0))*O$5)</f>
        <v>0</v>
      </c>
      <c r="P148" s="42" t="n">
        <f aca="false">IF(P$7="Long",IF(P$6="Call",IF($A148&gt;P$4,1,0),IF(P$4&gt;$A148,1,0))*P$5,IF(P$6="Call",IF(P$4&lt;=$A148,-1,0),IF($A148&lt;=P$4,-1,0))*P$5)</f>
        <v>0</v>
      </c>
      <c r="Q148" s="42" t="n">
        <f aca="false">IF(Q$7="Long",IF(Q$6="Call",IF($A148&gt;Q$4,1,0),IF(Q$4&gt;$A148,1,0))*Q$5,IF(Q$6="Call",IF(Q$4&lt;=$A148,-1,0),IF($A148&lt;=Q$4,-1,0))*Q$5)</f>
        <v>0</v>
      </c>
      <c r="R148" s="42" t="n">
        <f aca="false">IF(R$7="Long",IF(R$6="Call",IF($A148&gt;R$4,1,0),IF(R$4&gt;$A148,1,0))*R$5,IF(R$6="Call",IF(R$4&lt;=$A148,-1,0),IF($A148&lt;=R$4,-1,0))*R$5)</f>
        <v>0</v>
      </c>
      <c r="S148" s="42" t="n">
        <f aca="false">IF(S$7="Long",IF(S$6="Call",IF($A148&gt;S$4,1,0),IF(S$4&gt;$A148,1,0))*S$5,IF(S$6="Call",IF(S$4&lt;=$A148,-1,0),IF($A148&lt;=S$4,-1,0))*S$5)</f>
        <v>0</v>
      </c>
      <c r="T148" s="42" t="n">
        <f aca="false">IF(T$7="Long",IF(T$6="Call",IF($A148&gt;T$4,1,0),IF(T$4&gt;$A148,1,0))*T$5,IF(T$6="Call",IF(T$4&lt;=$A148,-1,0),IF($A148&lt;=T$4,-1,0))*T$5)</f>
        <v>-0.08</v>
      </c>
      <c r="U148" s="42" t="n">
        <f aca="false">IF(U$7="Long",IF(U$6="Call",IF($A148&gt;U$4,1,0),IF(U$4&gt;$A148,1,0))*U$5,IF(U$6="Call",IF(U$4&lt;=$A148,-1,0),IF($A148&lt;=U$4,-1,0))*U$5)</f>
        <v>-0.09</v>
      </c>
      <c r="V148" s="42" t="n">
        <f aca="false">IF(V$7="Long",IF(V$6="Call",IF($A148&gt;V$4,1,0),IF(V$4&gt;$A148,1,0))*V$5,IF(V$6="Call",IF(V$4&lt;=$A148,-1,0),IF($A148&lt;=V$4,-1,0))*V$5)</f>
        <v>-0.1</v>
      </c>
      <c r="W148" s="42" t="n">
        <f aca="false">IF(W$7="Long",IF(W$6="Call",IF($A148&gt;W$4,1,0),IF(W$4&gt;$A148,1,0))*W$5,IF(W$6="Call",IF(W$4&lt;=$A148,-1,0),IF($A148&lt;=W$4,-1,0))*W$5)</f>
        <v>-0.11</v>
      </c>
      <c r="X148" s="42" t="n">
        <f aca="false">IF(X$7="Long",IF(X$6="Call",IF($A148&gt;X$4,1,0),IF(X$4&gt;$A148,1,0))*X$5,IF(X$6="Call",IF(X$4&lt;=$A148,-1,0),IF($A148&lt;=X$4,-1,0))*X$5)</f>
        <v>-0.12</v>
      </c>
      <c r="Z148" s="42" t="n">
        <f aca="false">IF(Z$7="Long",IF(Z$6="Put",MAX(Z$4-$A148,0),MAX($A148-Z$4,0))*Z$5,IF(Z$6="Put",MIN($A148-Z$4,0),MIN(Z$4-$A148,0))*Z$5)</f>
        <v>0</v>
      </c>
      <c r="AA148" s="42" t="n">
        <f aca="false">IF(AA$7="Long",IF(AA$6="Put",MAX(AA$4-$A148,0),MAX($A148-AA$4,0))*AA$5,IF(AA$6="Put",MIN($A148-AA$4,0),MIN(AA$4-$A148,0))*AA$5)</f>
        <v>0</v>
      </c>
      <c r="AB148" s="42" t="n">
        <f aca="false">IF(AB$7="Long",IF(AB$6="Put",MAX(AB$4-$A148,0),MAX($A148-AB$4,0))*AB$5,IF(AB$6="Put",MIN($A148-AB$4,0),MIN(AB$4-$A148,0))*AB$5)</f>
        <v>0</v>
      </c>
      <c r="AC148" s="42" t="n">
        <f aca="false">IF(AC$7="Long",IF(AC$6="Put",MAX(AC$4-$A148,0),MAX($A148-AC$4,0))*AC$5,IF(AC$6="Put",MIN($A148-AC$4,0),MIN(AC$4-$A148,0))*AC$5)</f>
        <v>0</v>
      </c>
      <c r="AD148" s="42" t="n">
        <f aca="false">IF(AD$7="Long",IF(AD$6="Put",MAX(AD$4-$A148,0),MAX($A148-AD$4,0))*AD$5,IF(AD$6="Put",MIN($A148-AD$4,0),MIN(AD$4-$A148,0))*AD$5)</f>
        <v>0</v>
      </c>
      <c r="AE148" s="42" t="n">
        <f aca="false">IF(AE$7="Long",IF(AE$6="Put",MAX(AE$4-$A148,0),MAX($A148-AE$4,0))*AE$5,IF(AE$6="Put",MIN($A148-AE$4,0),MIN(AE$4-$A148,0))*AE$5)</f>
        <v>0</v>
      </c>
      <c r="AF148" s="42" t="n">
        <f aca="false">IF(AF$7="Long",IF(AF$6="Put",MAX(AF$4-$A148,0),MAX($A148-AF$4,0))*AF$5,IF(AF$6="Put",MIN($A148-AF$4,0),MIN(AF$4-$A148,0))*AF$5)</f>
        <v>0</v>
      </c>
      <c r="AG148" s="42" t="n">
        <f aca="false">IF(AG$7="Long",IF(AG$6="Put",MAX(AG$4-$A148,0),MAX($A148-AG$4,0))*AG$5,IF(AG$6="Put",MIN($A148-AG$4,0),MIN(AG$4-$A148,0))*AG$5)</f>
        <v>-0.0920000000000002</v>
      </c>
      <c r="AH148" s="42" t="n">
        <f aca="false">IF(AH$7="Long",IF(AH$6="Put",MAX(AH$4-$A148,0),MAX($A148-AH$4,0))*AH$5,IF(AH$6="Put",MIN($A148-AH$4,0),MIN(AH$4-$A148,0))*AH$5)</f>
        <v>-0.0820000000000002</v>
      </c>
      <c r="AI148" s="42" t="n">
        <f aca="false">IF(AI$7="Long",IF(AI$6="Put",MAX(AI$4-$A148,0),MAX($A148-AI$4,0))*AI$5,IF(AI$6="Put",MIN($A148-AI$4,0),MIN(AI$4-$A148,0))*AI$5)</f>
        <v>-0.0720000000000002</v>
      </c>
      <c r="AJ148" s="42" t="n">
        <f aca="false">IF(AJ$7="Long",IF(AJ$6="Put",MAX(AJ$4-$A148,0),MAX($A148-AJ$4,0))*AJ$5,IF(AJ$6="Put",MIN($A148-AJ$4,0),MIN(AJ$4-$A148,0))*AJ$5)</f>
        <v>-0.0620000000000002</v>
      </c>
      <c r="AK148" s="42" t="n">
        <f aca="false">IF(AK$7="Long",IF(AK$6="Put",MAX(AK$4-$A148,0),MAX($A148-AK$4,0))*AK$5,IF(AK$6="Put",MIN($A148-AK$4,0),MIN(AK$4-$A148,0))*AK$5)</f>
        <v>-0.0520000000000002</v>
      </c>
    </row>
    <row r="149" customFormat="false" ht="12.75" hidden="false" customHeight="false" outlineLevel="0" collapsed="false">
      <c r="A149" s="43" t="n">
        <v>8.65000000000001</v>
      </c>
      <c r="B149" s="44" t="n">
        <f aca="false">-A149*0.1</f>
        <v>-0.865000000000001</v>
      </c>
      <c r="C149" s="38" t="n">
        <f aca="false">+A149+B149</f>
        <v>7.78500000000001</v>
      </c>
      <c r="D149" s="39"/>
      <c r="E149" s="40" t="n">
        <f aca="false">+E148</f>
        <v>5</v>
      </c>
      <c r="F149" s="38" t="n">
        <f aca="false">+B149+E149</f>
        <v>4.135</v>
      </c>
      <c r="G149" s="38"/>
      <c r="H149" s="38" t="n">
        <f aca="false">+F149-C149</f>
        <v>-3.65000000000001</v>
      </c>
      <c r="J149" s="45" t="n">
        <f aca="false">SUM(M149:X149,Z149:AK149)</f>
        <v>-0.865000000000001</v>
      </c>
      <c r="M149" s="42" t="n">
        <f aca="false">IF(M$7="Long",IF(M$6="Call",IF($A149&gt;M$4,1,0),IF(M$4&gt;$A149,1,0))*M$5,IF(M$6="Call",IF(M$4&lt;=$A149,-1,0),IF($A149&lt;=M$4,-1,0))*M$5)</f>
        <v>0</v>
      </c>
      <c r="N149" s="42" t="n">
        <f aca="false">IF(N$7="Long",IF(N$6="Call",IF($A149&gt;N$4,1,0),IF(N$4&gt;$A149,1,0))*N$5,IF(N$6="Call",IF(N$4&lt;=$A149,-1,0),IF($A149&lt;=N$4,-1,0))*N$5)</f>
        <v>0</v>
      </c>
      <c r="O149" s="42" t="n">
        <f aca="false">IF(O$7="Long",IF(O$6="Call",IF($A149&gt;O$4,1,0),IF(O$4&gt;$A149,1,0))*O$5,IF(O$6="Call",IF(O$4&lt;=$A149,-1,0),IF($A149&lt;=O$4,-1,0))*O$5)</f>
        <v>0</v>
      </c>
      <c r="P149" s="42" t="n">
        <f aca="false">IF(P$7="Long",IF(P$6="Call",IF($A149&gt;P$4,1,0),IF(P$4&gt;$A149,1,0))*P$5,IF(P$6="Call",IF(P$4&lt;=$A149,-1,0),IF($A149&lt;=P$4,-1,0))*P$5)</f>
        <v>0</v>
      </c>
      <c r="Q149" s="42" t="n">
        <f aca="false">IF(Q$7="Long",IF(Q$6="Call",IF($A149&gt;Q$4,1,0),IF(Q$4&gt;$A149,1,0))*Q$5,IF(Q$6="Call",IF(Q$4&lt;=$A149,-1,0),IF($A149&lt;=Q$4,-1,0))*Q$5)</f>
        <v>0</v>
      </c>
      <c r="R149" s="42" t="n">
        <f aca="false">IF(R$7="Long",IF(R$6="Call",IF($A149&gt;R$4,1,0),IF(R$4&gt;$A149,1,0))*R$5,IF(R$6="Call",IF(R$4&lt;=$A149,-1,0),IF($A149&lt;=R$4,-1,0))*R$5)</f>
        <v>0</v>
      </c>
      <c r="S149" s="42" t="n">
        <f aca="false">IF(S$7="Long",IF(S$6="Call",IF($A149&gt;S$4,1,0),IF(S$4&gt;$A149,1,0))*S$5,IF(S$6="Call",IF(S$4&lt;=$A149,-1,0),IF($A149&lt;=S$4,-1,0))*S$5)</f>
        <v>0</v>
      </c>
      <c r="T149" s="42" t="n">
        <f aca="false">IF(T$7="Long",IF(T$6="Call",IF($A149&gt;T$4,1,0),IF(T$4&gt;$A149,1,0))*T$5,IF(T$6="Call",IF(T$4&lt;=$A149,-1,0),IF($A149&lt;=T$4,-1,0))*T$5)</f>
        <v>-0.08</v>
      </c>
      <c r="U149" s="42" t="n">
        <f aca="false">IF(U$7="Long",IF(U$6="Call",IF($A149&gt;U$4,1,0),IF(U$4&gt;$A149,1,0))*U$5,IF(U$6="Call",IF(U$4&lt;=$A149,-1,0),IF($A149&lt;=U$4,-1,0))*U$5)</f>
        <v>-0.09</v>
      </c>
      <c r="V149" s="42" t="n">
        <f aca="false">IF(V$7="Long",IF(V$6="Call",IF($A149&gt;V$4,1,0),IF(V$4&gt;$A149,1,0))*V$5,IF(V$6="Call",IF(V$4&lt;=$A149,-1,0),IF($A149&lt;=V$4,-1,0))*V$5)</f>
        <v>-0.1</v>
      </c>
      <c r="W149" s="42" t="n">
        <f aca="false">IF(W$7="Long",IF(W$6="Call",IF($A149&gt;W$4,1,0),IF(W$4&gt;$A149,1,0))*W$5,IF(W$6="Call",IF(W$4&lt;=$A149,-1,0),IF($A149&lt;=W$4,-1,0))*W$5)</f>
        <v>-0.11</v>
      </c>
      <c r="X149" s="42" t="n">
        <f aca="false">IF(X$7="Long",IF(X$6="Call",IF($A149&gt;X$4,1,0),IF(X$4&gt;$A149,1,0))*X$5,IF(X$6="Call",IF(X$4&lt;=$A149,-1,0),IF($A149&lt;=X$4,-1,0))*X$5)</f>
        <v>-0.12</v>
      </c>
      <c r="Z149" s="42" t="n">
        <f aca="false">IF(Z$7="Long",IF(Z$6="Put",MAX(Z$4-$A149,0),MAX($A149-Z$4,0))*Z$5,IF(Z$6="Put",MIN($A149-Z$4,0),MIN(Z$4-$A149,0))*Z$5)</f>
        <v>0</v>
      </c>
      <c r="AA149" s="42" t="n">
        <f aca="false">IF(AA$7="Long",IF(AA$6="Put",MAX(AA$4-$A149,0),MAX($A149-AA$4,0))*AA$5,IF(AA$6="Put",MIN($A149-AA$4,0),MIN(AA$4-$A149,0))*AA$5)</f>
        <v>0</v>
      </c>
      <c r="AB149" s="42" t="n">
        <f aca="false">IF(AB$7="Long",IF(AB$6="Put",MAX(AB$4-$A149,0),MAX($A149-AB$4,0))*AB$5,IF(AB$6="Put",MIN($A149-AB$4,0),MIN(AB$4-$A149,0))*AB$5)</f>
        <v>0</v>
      </c>
      <c r="AC149" s="42" t="n">
        <f aca="false">IF(AC$7="Long",IF(AC$6="Put",MAX(AC$4-$A149,0),MAX($A149-AC$4,0))*AC$5,IF(AC$6="Put",MIN($A149-AC$4,0),MIN(AC$4-$A149,0))*AC$5)</f>
        <v>0</v>
      </c>
      <c r="AD149" s="42" t="n">
        <f aca="false">IF(AD$7="Long",IF(AD$6="Put",MAX(AD$4-$A149,0),MAX($A149-AD$4,0))*AD$5,IF(AD$6="Put",MIN($A149-AD$4,0),MIN(AD$4-$A149,0))*AD$5)</f>
        <v>0</v>
      </c>
      <c r="AE149" s="42" t="n">
        <f aca="false">IF(AE$7="Long",IF(AE$6="Put",MAX(AE$4-$A149,0),MAX($A149-AE$4,0))*AE$5,IF(AE$6="Put",MIN($A149-AE$4,0),MIN(AE$4-$A149,0))*AE$5)</f>
        <v>0</v>
      </c>
      <c r="AF149" s="42" t="n">
        <f aca="false">IF(AF$7="Long",IF(AF$6="Put",MAX(AF$4-$A149,0),MAX($A149-AF$4,0))*AF$5,IF(AF$6="Put",MIN($A149-AF$4,0),MIN(AF$4-$A149,0))*AF$5)</f>
        <v>0</v>
      </c>
      <c r="AG149" s="42" t="n">
        <f aca="false">IF(AG$7="Long",IF(AG$6="Put",MAX(AG$4-$A149,0),MAX($A149-AG$4,0))*AG$5,IF(AG$6="Put",MIN($A149-AG$4,0),MIN(AG$4-$A149,0))*AG$5)</f>
        <v>-0.0930000000000002</v>
      </c>
      <c r="AH149" s="42" t="n">
        <f aca="false">IF(AH$7="Long",IF(AH$6="Put",MAX(AH$4-$A149,0),MAX($A149-AH$4,0))*AH$5,IF(AH$6="Put",MIN($A149-AH$4,0),MIN(AH$4-$A149,0))*AH$5)</f>
        <v>-0.0830000000000002</v>
      </c>
      <c r="AI149" s="42" t="n">
        <f aca="false">IF(AI$7="Long",IF(AI$6="Put",MAX(AI$4-$A149,0),MAX($A149-AI$4,0))*AI$5,IF(AI$6="Put",MIN($A149-AI$4,0),MIN(AI$4-$A149,0))*AI$5)</f>
        <v>-0.0730000000000002</v>
      </c>
      <c r="AJ149" s="42" t="n">
        <f aca="false">IF(AJ$7="Long",IF(AJ$6="Put",MAX(AJ$4-$A149,0),MAX($A149-AJ$4,0))*AJ$5,IF(AJ$6="Put",MIN($A149-AJ$4,0),MIN(AJ$4-$A149,0))*AJ$5)</f>
        <v>-0.0630000000000002</v>
      </c>
      <c r="AK149" s="42" t="n">
        <f aca="false">IF(AK$7="Long",IF(AK$6="Put",MAX(AK$4-$A149,0),MAX($A149-AK$4,0))*AK$5,IF(AK$6="Put",MIN($A149-AK$4,0),MIN(AK$4-$A149,0))*AK$5)</f>
        <v>-0.0530000000000002</v>
      </c>
    </row>
    <row r="150" customFormat="false" ht="12.75" hidden="false" customHeight="false" outlineLevel="0" collapsed="false">
      <c r="A150" s="43" t="n">
        <v>8.70000000000001</v>
      </c>
      <c r="B150" s="44" t="n">
        <f aca="false">-A150*0.1</f>
        <v>-0.870000000000001</v>
      </c>
      <c r="C150" s="38" t="n">
        <f aca="false">+A150+B150</f>
        <v>7.83000000000001</v>
      </c>
      <c r="D150" s="39"/>
      <c r="E150" s="40" t="n">
        <f aca="false">+E149</f>
        <v>5</v>
      </c>
      <c r="F150" s="38" t="n">
        <f aca="false">+B150+E150</f>
        <v>4.13</v>
      </c>
      <c r="G150" s="38"/>
      <c r="H150" s="38" t="n">
        <f aca="false">+F150-C150</f>
        <v>-3.70000000000001</v>
      </c>
      <c r="J150" s="45" t="n">
        <f aca="false">SUM(M150:X150,Z150:AK150)</f>
        <v>-0.870000000000001</v>
      </c>
      <c r="M150" s="42" t="n">
        <f aca="false">IF(M$7="Long",IF(M$6="Call",IF($A150&gt;M$4,1,0),IF(M$4&gt;$A150,1,0))*M$5,IF(M$6="Call",IF(M$4&lt;=$A150,-1,0),IF($A150&lt;=M$4,-1,0))*M$5)</f>
        <v>0</v>
      </c>
      <c r="N150" s="42" t="n">
        <f aca="false">IF(N$7="Long",IF(N$6="Call",IF($A150&gt;N$4,1,0),IF(N$4&gt;$A150,1,0))*N$5,IF(N$6="Call",IF(N$4&lt;=$A150,-1,0),IF($A150&lt;=N$4,-1,0))*N$5)</f>
        <v>0</v>
      </c>
      <c r="O150" s="42" t="n">
        <f aca="false">IF(O$7="Long",IF(O$6="Call",IF($A150&gt;O$4,1,0),IF(O$4&gt;$A150,1,0))*O$5,IF(O$6="Call",IF(O$4&lt;=$A150,-1,0),IF($A150&lt;=O$4,-1,0))*O$5)</f>
        <v>0</v>
      </c>
      <c r="P150" s="42" t="n">
        <f aca="false">IF(P$7="Long",IF(P$6="Call",IF($A150&gt;P$4,1,0),IF(P$4&gt;$A150,1,0))*P$5,IF(P$6="Call",IF(P$4&lt;=$A150,-1,0),IF($A150&lt;=P$4,-1,0))*P$5)</f>
        <v>0</v>
      </c>
      <c r="Q150" s="42" t="n">
        <f aca="false">IF(Q$7="Long",IF(Q$6="Call",IF($A150&gt;Q$4,1,0),IF(Q$4&gt;$A150,1,0))*Q$5,IF(Q$6="Call",IF(Q$4&lt;=$A150,-1,0),IF($A150&lt;=Q$4,-1,0))*Q$5)</f>
        <v>0</v>
      </c>
      <c r="R150" s="42" t="n">
        <f aca="false">IF(R$7="Long",IF(R$6="Call",IF($A150&gt;R$4,1,0),IF(R$4&gt;$A150,1,0))*R$5,IF(R$6="Call",IF(R$4&lt;=$A150,-1,0),IF($A150&lt;=R$4,-1,0))*R$5)</f>
        <v>0</v>
      </c>
      <c r="S150" s="42" t="n">
        <f aca="false">IF(S$7="Long",IF(S$6="Call",IF($A150&gt;S$4,1,0),IF(S$4&gt;$A150,1,0))*S$5,IF(S$6="Call",IF(S$4&lt;=$A150,-1,0),IF($A150&lt;=S$4,-1,0))*S$5)</f>
        <v>0</v>
      </c>
      <c r="T150" s="42" t="n">
        <f aca="false">IF(T$7="Long",IF(T$6="Call",IF($A150&gt;T$4,1,0),IF(T$4&gt;$A150,1,0))*T$5,IF(T$6="Call",IF(T$4&lt;=$A150,-1,0),IF($A150&lt;=T$4,-1,0))*T$5)</f>
        <v>-0.08</v>
      </c>
      <c r="U150" s="42" t="n">
        <f aca="false">IF(U$7="Long",IF(U$6="Call",IF($A150&gt;U$4,1,0),IF(U$4&gt;$A150,1,0))*U$5,IF(U$6="Call",IF(U$4&lt;=$A150,-1,0),IF($A150&lt;=U$4,-1,0))*U$5)</f>
        <v>-0.09</v>
      </c>
      <c r="V150" s="42" t="n">
        <f aca="false">IF(V$7="Long",IF(V$6="Call",IF($A150&gt;V$4,1,0),IF(V$4&gt;$A150,1,0))*V$5,IF(V$6="Call",IF(V$4&lt;=$A150,-1,0),IF($A150&lt;=V$4,-1,0))*V$5)</f>
        <v>-0.1</v>
      </c>
      <c r="W150" s="42" t="n">
        <f aca="false">IF(W$7="Long",IF(W$6="Call",IF($A150&gt;W$4,1,0),IF(W$4&gt;$A150,1,0))*W$5,IF(W$6="Call",IF(W$4&lt;=$A150,-1,0),IF($A150&lt;=W$4,-1,0))*W$5)</f>
        <v>-0.11</v>
      </c>
      <c r="X150" s="42" t="n">
        <f aca="false">IF(X$7="Long",IF(X$6="Call",IF($A150&gt;X$4,1,0),IF(X$4&gt;$A150,1,0))*X$5,IF(X$6="Call",IF(X$4&lt;=$A150,-1,0),IF($A150&lt;=X$4,-1,0))*X$5)</f>
        <v>-0.12</v>
      </c>
      <c r="Z150" s="42" t="n">
        <f aca="false">IF(Z$7="Long",IF(Z$6="Put",MAX(Z$4-$A150,0),MAX($A150-Z$4,0))*Z$5,IF(Z$6="Put",MIN($A150-Z$4,0),MIN(Z$4-$A150,0))*Z$5)</f>
        <v>0</v>
      </c>
      <c r="AA150" s="42" t="n">
        <f aca="false">IF(AA$7="Long",IF(AA$6="Put",MAX(AA$4-$A150,0),MAX($A150-AA$4,0))*AA$5,IF(AA$6="Put",MIN($A150-AA$4,0),MIN(AA$4-$A150,0))*AA$5)</f>
        <v>0</v>
      </c>
      <c r="AB150" s="42" t="n">
        <f aca="false">IF(AB$7="Long",IF(AB$6="Put",MAX(AB$4-$A150,0),MAX($A150-AB$4,0))*AB$5,IF(AB$6="Put",MIN($A150-AB$4,0),MIN(AB$4-$A150,0))*AB$5)</f>
        <v>0</v>
      </c>
      <c r="AC150" s="42" t="n">
        <f aca="false">IF(AC$7="Long",IF(AC$6="Put",MAX(AC$4-$A150,0),MAX($A150-AC$4,0))*AC$5,IF(AC$6="Put",MIN($A150-AC$4,0),MIN(AC$4-$A150,0))*AC$5)</f>
        <v>0</v>
      </c>
      <c r="AD150" s="42" t="n">
        <f aca="false">IF(AD$7="Long",IF(AD$6="Put",MAX(AD$4-$A150,0),MAX($A150-AD$4,0))*AD$5,IF(AD$6="Put",MIN($A150-AD$4,0),MIN(AD$4-$A150,0))*AD$5)</f>
        <v>0</v>
      </c>
      <c r="AE150" s="42" t="n">
        <f aca="false">IF(AE$7="Long",IF(AE$6="Put",MAX(AE$4-$A150,0),MAX($A150-AE$4,0))*AE$5,IF(AE$6="Put",MIN($A150-AE$4,0),MIN(AE$4-$A150,0))*AE$5)</f>
        <v>0</v>
      </c>
      <c r="AF150" s="42" t="n">
        <f aca="false">IF(AF$7="Long",IF(AF$6="Put",MAX(AF$4-$A150,0),MAX($A150-AF$4,0))*AF$5,IF(AF$6="Put",MIN($A150-AF$4,0),MIN(AF$4-$A150,0))*AF$5)</f>
        <v>0</v>
      </c>
      <c r="AG150" s="42" t="n">
        <f aca="false">IF(AG$7="Long",IF(AG$6="Put",MAX(AG$4-$A150,0),MAX($A150-AG$4,0))*AG$5,IF(AG$6="Put",MIN($A150-AG$4,0),MIN(AG$4-$A150,0))*AG$5)</f>
        <v>-0.0940000000000002</v>
      </c>
      <c r="AH150" s="42" t="n">
        <f aca="false">IF(AH$7="Long",IF(AH$6="Put",MAX(AH$4-$A150,0),MAX($A150-AH$4,0))*AH$5,IF(AH$6="Put",MIN($A150-AH$4,0),MIN(AH$4-$A150,0))*AH$5)</f>
        <v>-0.0840000000000002</v>
      </c>
      <c r="AI150" s="42" t="n">
        <f aca="false">IF(AI$7="Long",IF(AI$6="Put",MAX(AI$4-$A150,0),MAX($A150-AI$4,0))*AI$5,IF(AI$6="Put",MIN($A150-AI$4,0),MIN(AI$4-$A150,0))*AI$5)</f>
        <v>-0.0740000000000002</v>
      </c>
      <c r="AJ150" s="42" t="n">
        <f aca="false">IF(AJ$7="Long",IF(AJ$6="Put",MAX(AJ$4-$A150,0),MAX($A150-AJ$4,0))*AJ$5,IF(AJ$6="Put",MIN($A150-AJ$4,0),MIN(AJ$4-$A150,0))*AJ$5)</f>
        <v>-0.0640000000000002</v>
      </c>
      <c r="AK150" s="42" t="n">
        <f aca="false">IF(AK$7="Long",IF(AK$6="Put",MAX(AK$4-$A150,0),MAX($A150-AK$4,0))*AK$5,IF(AK$6="Put",MIN($A150-AK$4,0),MIN(AK$4-$A150,0))*AK$5)</f>
        <v>-0.0540000000000002</v>
      </c>
    </row>
    <row r="151" customFormat="false" ht="12.75" hidden="false" customHeight="false" outlineLevel="0" collapsed="false">
      <c r="A151" s="43" t="n">
        <v>8.75000000000001</v>
      </c>
      <c r="B151" s="44" t="n">
        <f aca="false">-A151*0.1</f>
        <v>-0.875000000000001</v>
      </c>
      <c r="C151" s="38" t="n">
        <f aca="false">+A151+B151</f>
        <v>7.87500000000001</v>
      </c>
      <c r="D151" s="39"/>
      <c r="E151" s="40" t="n">
        <f aca="false">+E150</f>
        <v>5</v>
      </c>
      <c r="F151" s="38" t="n">
        <f aca="false">+B151+E151</f>
        <v>4.125</v>
      </c>
      <c r="G151" s="38"/>
      <c r="H151" s="38" t="n">
        <f aca="false">+F151-C151</f>
        <v>-3.75000000000001</v>
      </c>
      <c r="J151" s="45" t="n">
        <f aca="false">SUM(M151:X151,Z151:AK151)</f>
        <v>-0.875000000000001</v>
      </c>
      <c r="M151" s="42" t="n">
        <f aca="false">IF(M$7="Long",IF(M$6="Call",IF($A151&gt;M$4,1,0),IF(M$4&gt;$A151,1,0))*M$5,IF(M$6="Call",IF(M$4&lt;=$A151,-1,0),IF($A151&lt;=M$4,-1,0))*M$5)</f>
        <v>0</v>
      </c>
      <c r="N151" s="42" t="n">
        <f aca="false">IF(N$7="Long",IF(N$6="Call",IF($A151&gt;N$4,1,0),IF(N$4&gt;$A151,1,0))*N$5,IF(N$6="Call",IF(N$4&lt;=$A151,-1,0),IF($A151&lt;=N$4,-1,0))*N$5)</f>
        <v>0</v>
      </c>
      <c r="O151" s="42" t="n">
        <f aca="false">IF(O$7="Long",IF(O$6="Call",IF($A151&gt;O$4,1,0),IF(O$4&gt;$A151,1,0))*O$5,IF(O$6="Call",IF(O$4&lt;=$A151,-1,0),IF($A151&lt;=O$4,-1,0))*O$5)</f>
        <v>0</v>
      </c>
      <c r="P151" s="42" t="n">
        <f aca="false">IF(P$7="Long",IF(P$6="Call",IF($A151&gt;P$4,1,0),IF(P$4&gt;$A151,1,0))*P$5,IF(P$6="Call",IF(P$4&lt;=$A151,-1,0),IF($A151&lt;=P$4,-1,0))*P$5)</f>
        <v>0</v>
      </c>
      <c r="Q151" s="42" t="n">
        <f aca="false">IF(Q$7="Long",IF(Q$6="Call",IF($A151&gt;Q$4,1,0),IF(Q$4&gt;$A151,1,0))*Q$5,IF(Q$6="Call",IF(Q$4&lt;=$A151,-1,0),IF($A151&lt;=Q$4,-1,0))*Q$5)</f>
        <v>0</v>
      </c>
      <c r="R151" s="42" t="n">
        <f aca="false">IF(R$7="Long",IF(R$6="Call",IF($A151&gt;R$4,1,0),IF(R$4&gt;$A151,1,0))*R$5,IF(R$6="Call",IF(R$4&lt;=$A151,-1,0),IF($A151&lt;=R$4,-1,0))*R$5)</f>
        <v>0</v>
      </c>
      <c r="S151" s="42" t="n">
        <f aca="false">IF(S$7="Long",IF(S$6="Call",IF($A151&gt;S$4,1,0),IF(S$4&gt;$A151,1,0))*S$5,IF(S$6="Call",IF(S$4&lt;=$A151,-1,0),IF($A151&lt;=S$4,-1,0))*S$5)</f>
        <v>0</v>
      </c>
      <c r="T151" s="42" t="n">
        <f aca="false">IF(T$7="Long",IF(T$6="Call",IF($A151&gt;T$4,1,0),IF(T$4&gt;$A151,1,0))*T$5,IF(T$6="Call",IF(T$4&lt;=$A151,-1,0),IF($A151&lt;=T$4,-1,0))*T$5)</f>
        <v>-0.08</v>
      </c>
      <c r="U151" s="42" t="n">
        <f aca="false">IF(U$7="Long",IF(U$6="Call",IF($A151&gt;U$4,1,0),IF(U$4&gt;$A151,1,0))*U$5,IF(U$6="Call",IF(U$4&lt;=$A151,-1,0),IF($A151&lt;=U$4,-1,0))*U$5)</f>
        <v>-0.09</v>
      </c>
      <c r="V151" s="42" t="n">
        <f aca="false">IF(V$7="Long",IF(V$6="Call",IF($A151&gt;V$4,1,0),IF(V$4&gt;$A151,1,0))*V$5,IF(V$6="Call",IF(V$4&lt;=$A151,-1,0),IF($A151&lt;=V$4,-1,0))*V$5)</f>
        <v>-0.1</v>
      </c>
      <c r="W151" s="42" t="n">
        <f aca="false">IF(W$7="Long",IF(W$6="Call",IF($A151&gt;W$4,1,0),IF(W$4&gt;$A151,1,0))*W$5,IF(W$6="Call",IF(W$4&lt;=$A151,-1,0),IF($A151&lt;=W$4,-1,0))*W$5)</f>
        <v>-0.11</v>
      </c>
      <c r="X151" s="42" t="n">
        <f aca="false">IF(X$7="Long",IF(X$6="Call",IF($A151&gt;X$4,1,0),IF(X$4&gt;$A151,1,0))*X$5,IF(X$6="Call",IF(X$4&lt;=$A151,-1,0),IF($A151&lt;=X$4,-1,0))*X$5)</f>
        <v>-0.12</v>
      </c>
      <c r="Z151" s="42" t="n">
        <f aca="false">IF(Z$7="Long",IF(Z$6="Put",MAX(Z$4-$A151,0),MAX($A151-Z$4,0))*Z$5,IF(Z$6="Put",MIN($A151-Z$4,0),MIN(Z$4-$A151,0))*Z$5)</f>
        <v>0</v>
      </c>
      <c r="AA151" s="42" t="n">
        <f aca="false">IF(AA$7="Long",IF(AA$6="Put",MAX(AA$4-$A151,0),MAX($A151-AA$4,0))*AA$5,IF(AA$6="Put",MIN($A151-AA$4,0),MIN(AA$4-$A151,0))*AA$5)</f>
        <v>0</v>
      </c>
      <c r="AB151" s="42" t="n">
        <f aca="false">IF(AB$7="Long",IF(AB$6="Put",MAX(AB$4-$A151,0),MAX($A151-AB$4,0))*AB$5,IF(AB$6="Put",MIN($A151-AB$4,0),MIN(AB$4-$A151,0))*AB$5)</f>
        <v>0</v>
      </c>
      <c r="AC151" s="42" t="n">
        <f aca="false">IF(AC$7="Long",IF(AC$6="Put",MAX(AC$4-$A151,0),MAX($A151-AC$4,0))*AC$5,IF(AC$6="Put",MIN($A151-AC$4,0),MIN(AC$4-$A151,0))*AC$5)</f>
        <v>0</v>
      </c>
      <c r="AD151" s="42" t="n">
        <f aca="false">IF(AD$7="Long",IF(AD$6="Put",MAX(AD$4-$A151,0),MAX($A151-AD$4,0))*AD$5,IF(AD$6="Put",MIN($A151-AD$4,0),MIN(AD$4-$A151,0))*AD$5)</f>
        <v>0</v>
      </c>
      <c r="AE151" s="42" t="n">
        <f aca="false">IF(AE$7="Long",IF(AE$6="Put",MAX(AE$4-$A151,0),MAX($A151-AE$4,0))*AE$5,IF(AE$6="Put",MIN($A151-AE$4,0),MIN(AE$4-$A151,0))*AE$5)</f>
        <v>0</v>
      </c>
      <c r="AF151" s="42" t="n">
        <f aca="false">IF(AF$7="Long",IF(AF$6="Put",MAX(AF$4-$A151,0),MAX($A151-AF$4,0))*AF$5,IF(AF$6="Put",MIN($A151-AF$4,0),MIN(AF$4-$A151,0))*AF$5)</f>
        <v>0</v>
      </c>
      <c r="AG151" s="42" t="n">
        <f aca="false">IF(AG$7="Long",IF(AG$6="Put",MAX(AG$4-$A151,0),MAX($A151-AG$4,0))*AG$5,IF(AG$6="Put",MIN($A151-AG$4,0),MIN(AG$4-$A151,0))*AG$5)</f>
        <v>-0.0950000000000002</v>
      </c>
      <c r="AH151" s="42" t="n">
        <f aca="false">IF(AH$7="Long",IF(AH$6="Put",MAX(AH$4-$A151,0),MAX($A151-AH$4,0))*AH$5,IF(AH$6="Put",MIN($A151-AH$4,0),MIN(AH$4-$A151,0))*AH$5)</f>
        <v>-0.0850000000000002</v>
      </c>
      <c r="AI151" s="42" t="n">
        <f aca="false">IF(AI$7="Long",IF(AI$6="Put",MAX(AI$4-$A151,0),MAX($A151-AI$4,0))*AI$5,IF(AI$6="Put",MIN($A151-AI$4,0),MIN(AI$4-$A151,0))*AI$5)</f>
        <v>-0.0750000000000002</v>
      </c>
      <c r="AJ151" s="42" t="n">
        <f aca="false">IF(AJ$7="Long",IF(AJ$6="Put",MAX(AJ$4-$A151,0),MAX($A151-AJ$4,0))*AJ$5,IF(AJ$6="Put",MIN($A151-AJ$4,0),MIN(AJ$4-$A151,0))*AJ$5)</f>
        <v>-0.0650000000000002</v>
      </c>
      <c r="AK151" s="42" t="n">
        <f aca="false">IF(AK$7="Long",IF(AK$6="Put",MAX(AK$4-$A151,0),MAX($A151-AK$4,0))*AK$5,IF(AK$6="Put",MIN($A151-AK$4,0),MIN(AK$4-$A151,0))*AK$5)</f>
        <v>-0.0550000000000002</v>
      </c>
    </row>
    <row r="152" customFormat="false" ht="12.75" hidden="false" customHeight="false" outlineLevel="0" collapsed="false">
      <c r="A152" s="43" t="n">
        <v>8.80000000000001</v>
      </c>
      <c r="B152" s="44" t="n">
        <f aca="false">-A152*0.1</f>
        <v>-0.880000000000001</v>
      </c>
      <c r="C152" s="38" t="n">
        <f aca="false">+A152+B152</f>
        <v>7.92000000000001</v>
      </c>
      <c r="D152" s="39"/>
      <c r="E152" s="40" t="n">
        <f aca="false">+E151</f>
        <v>5</v>
      </c>
      <c r="F152" s="38" t="n">
        <f aca="false">+B152+E152</f>
        <v>4.12</v>
      </c>
      <c r="G152" s="38"/>
      <c r="H152" s="38" t="n">
        <f aca="false">+F152-C152</f>
        <v>-3.80000000000001</v>
      </c>
      <c r="J152" s="45" t="n">
        <f aca="false">SUM(M152:X152,Z152:AK152)</f>
        <v>-0.880000000000001</v>
      </c>
      <c r="M152" s="42" t="n">
        <f aca="false">IF(M$7="Long",IF(M$6="Call",IF($A152&gt;M$4,1,0),IF(M$4&gt;$A152,1,0))*M$5,IF(M$6="Call",IF(M$4&lt;=$A152,-1,0),IF($A152&lt;=M$4,-1,0))*M$5)</f>
        <v>0</v>
      </c>
      <c r="N152" s="42" t="n">
        <f aca="false">IF(N$7="Long",IF(N$6="Call",IF($A152&gt;N$4,1,0),IF(N$4&gt;$A152,1,0))*N$5,IF(N$6="Call",IF(N$4&lt;=$A152,-1,0),IF($A152&lt;=N$4,-1,0))*N$5)</f>
        <v>0</v>
      </c>
      <c r="O152" s="42" t="n">
        <f aca="false">IF(O$7="Long",IF(O$6="Call",IF($A152&gt;O$4,1,0),IF(O$4&gt;$A152,1,0))*O$5,IF(O$6="Call",IF(O$4&lt;=$A152,-1,0),IF($A152&lt;=O$4,-1,0))*O$5)</f>
        <v>0</v>
      </c>
      <c r="P152" s="42" t="n">
        <f aca="false">IF(P$7="Long",IF(P$6="Call",IF($A152&gt;P$4,1,0),IF(P$4&gt;$A152,1,0))*P$5,IF(P$6="Call",IF(P$4&lt;=$A152,-1,0),IF($A152&lt;=P$4,-1,0))*P$5)</f>
        <v>0</v>
      </c>
      <c r="Q152" s="42" t="n">
        <f aca="false">IF(Q$7="Long",IF(Q$6="Call",IF($A152&gt;Q$4,1,0),IF(Q$4&gt;$A152,1,0))*Q$5,IF(Q$6="Call",IF(Q$4&lt;=$A152,-1,0),IF($A152&lt;=Q$4,-1,0))*Q$5)</f>
        <v>0</v>
      </c>
      <c r="R152" s="42" t="n">
        <f aca="false">IF(R$7="Long",IF(R$6="Call",IF($A152&gt;R$4,1,0),IF(R$4&gt;$A152,1,0))*R$5,IF(R$6="Call",IF(R$4&lt;=$A152,-1,0),IF($A152&lt;=R$4,-1,0))*R$5)</f>
        <v>0</v>
      </c>
      <c r="S152" s="42" t="n">
        <f aca="false">IF(S$7="Long",IF(S$6="Call",IF($A152&gt;S$4,1,0),IF(S$4&gt;$A152,1,0))*S$5,IF(S$6="Call",IF(S$4&lt;=$A152,-1,0),IF($A152&lt;=S$4,-1,0))*S$5)</f>
        <v>0</v>
      </c>
      <c r="T152" s="42" t="n">
        <f aca="false">IF(T$7="Long",IF(T$6="Call",IF($A152&gt;T$4,1,0),IF(T$4&gt;$A152,1,0))*T$5,IF(T$6="Call",IF(T$4&lt;=$A152,-1,0),IF($A152&lt;=T$4,-1,0))*T$5)</f>
        <v>-0.08</v>
      </c>
      <c r="U152" s="42" t="n">
        <f aca="false">IF(U$7="Long",IF(U$6="Call",IF($A152&gt;U$4,1,0),IF(U$4&gt;$A152,1,0))*U$5,IF(U$6="Call",IF(U$4&lt;=$A152,-1,0),IF($A152&lt;=U$4,-1,0))*U$5)</f>
        <v>-0.09</v>
      </c>
      <c r="V152" s="42" t="n">
        <f aca="false">IF(V$7="Long",IF(V$6="Call",IF($A152&gt;V$4,1,0),IF(V$4&gt;$A152,1,0))*V$5,IF(V$6="Call",IF(V$4&lt;=$A152,-1,0),IF($A152&lt;=V$4,-1,0))*V$5)</f>
        <v>-0.1</v>
      </c>
      <c r="W152" s="42" t="n">
        <f aca="false">IF(W$7="Long",IF(W$6="Call",IF($A152&gt;W$4,1,0),IF(W$4&gt;$A152,1,0))*W$5,IF(W$6="Call",IF(W$4&lt;=$A152,-1,0),IF($A152&lt;=W$4,-1,0))*W$5)</f>
        <v>-0.11</v>
      </c>
      <c r="X152" s="42" t="n">
        <f aca="false">IF(X$7="Long",IF(X$6="Call",IF($A152&gt;X$4,1,0),IF(X$4&gt;$A152,1,0))*X$5,IF(X$6="Call",IF(X$4&lt;=$A152,-1,0),IF($A152&lt;=X$4,-1,0))*X$5)</f>
        <v>-0.12</v>
      </c>
      <c r="Z152" s="42" t="n">
        <f aca="false">IF(Z$7="Long",IF(Z$6="Put",MAX(Z$4-$A152,0),MAX($A152-Z$4,0))*Z$5,IF(Z$6="Put",MIN($A152-Z$4,0),MIN(Z$4-$A152,0))*Z$5)</f>
        <v>0</v>
      </c>
      <c r="AA152" s="42" t="n">
        <f aca="false">IF(AA$7="Long",IF(AA$6="Put",MAX(AA$4-$A152,0),MAX($A152-AA$4,0))*AA$5,IF(AA$6="Put",MIN($A152-AA$4,0),MIN(AA$4-$A152,0))*AA$5)</f>
        <v>0</v>
      </c>
      <c r="AB152" s="42" t="n">
        <f aca="false">IF(AB$7="Long",IF(AB$6="Put",MAX(AB$4-$A152,0),MAX($A152-AB$4,0))*AB$5,IF(AB$6="Put",MIN($A152-AB$4,0),MIN(AB$4-$A152,0))*AB$5)</f>
        <v>0</v>
      </c>
      <c r="AC152" s="42" t="n">
        <f aca="false">IF(AC$7="Long",IF(AC$6="Put",MAX(AC$4-$A152,0),MAX($A152-AC$4,0))*AC$5,IF(AC$6="Put",MIN($A152-AC$4,0),MIN(AC$4-$A152,0))*AC$5)</f>
        <v>0</v>
      </c>
      <c r="AD152" s="42" t="n">
        <f aca="false">IF(AD$7="Long",IF(AD$6="Put",MAX(AD$4-$A152,0),MAX($A152-AD$4,0))*AD$5,IF(AD$6="Put",MIN($A152-AD$4,0),MIN(AD$4-$A152,0))*AD$5)</f>
        <v>0</v>
      </c>
      <c r="AE152" s="42" t="n">
        <f aca="false">IF(AE$7="Long",IF(AE$6="Put",MAX(AE$4-$A152,0),MAX($A152-AE$4,0))*AE$5,IF(AE$6="Put",MIN($A152-AE$4,0),MIN(AE$4-$A152,0))*AE$5)</f>
        <v>0</v>
      </c>
      <c r="AF152" s="42" t="n">
        <f aca="false">IF(AF$7="Long",IF(AF$6="Put",MAX(AF$4-$A152,0),MAX($A152-AF$4,0))*AF$5,IF(AF$6="Put",MIN($A152-AF$4,0),MIN(AF$4-$A152,0))*AF$5)</f>
        <v>0</v>
      </c>
      <c r="AG152" s="42" t="n">
        <f aca="false">IF(AG$7="Long",IF(AG$6="Put",MAX(AG$4-$A152,0),MAX($A152-AG$4,0))*AG$5,IF(AG$6="Put",MIN($A152-AG$4,0),MIN(AG$4-$A152,0))*AG$5)</f>
        <v>-0.0960000000000002</v>
      </c>
      <c r="AH152" s="42" t="n">
        <f aca="false">IF(AH$7="Long",IF(AH$6="Put",MAX(AH$4-$A152,0),MAX($A152-AH$4,0))*AH$5,IF(AH$6="Put",MIN($A152-AH$4,0),MIN(AH$4-$A152,0))*AH$5)</f>
        <v>-0.0860000000000002</v>
      </c>
      <c r="AI152" s="42" t="n">
        <f aca="false">IF(AI$7="Long",IF(AI$6="Put",MAX(AI$4-$A152,0),MAX($A152-AI$4,0))*AI$5,IF(AI$6="Put",MIN($A152-AI$4,0),MIN(AI$4-$A152,0))*AI$5)</f>
        <v>-0.0760000000000002</v>
      </c>
      <c r="AJ152" s="42" t="n">
        <f aca="false">IF(AJ$7="Long",IF(AJ$6="Put",MAX(AJ$4-$A152,0),MAX($A152-AJ$4,0))*AJ$5,IF(AJ$6="Put",MIN($A152-AJ$4,0),MIN(AJ$4-$A152,0))*AJ$5)</f>
        <v>-0.0660000000000002</v>
      </c>
      <c r="AK152" s="42" t="n">
        <f aca="false">IF(AK$7="Long",IF(AK$6="Put",MAX(AK$4-$A152,0),MAX($A152-AK$4,0))*AK$5,IF(AK$6="Put",MIN($A152-AK$4,0),MIN(AK$4-$A152,0))*AK$5)</f>
        <v>-0.0560000000000002</v>
      </c>
    </row>
    <row r="153" customFormat="false" ht="12.75" hidden="false" customHeight="false" outlineLevel="0" collapsed="false">
      <c r="A153" s="43" t="n">
        <v>8.85000000000001</v>
      </c>
      <c r="B153" s="44" t="n">
        <f aca="false">-A153*0.1</f>
        <v>-0.885000000000001</v>
      </c>
      <c r="C153" s="38" t="n">
        <f aca="false">+A153+B153</f>
        <v>7.96500000000001</v>
      </c>
      <c r="D153" s="39"/>
      <c r="E153" s="40" t="n">
        <f aca="false">+E152</f>
        <v>5</v>
      </c>
      <c r="F153" s="38" t="n">
        <f aca="false">+B153+E153</f>
        <v>4.115</v>
      </c>
      <c r="G153" s="38"/>
      <c r="H153" s="38" t="n">
        <f aca="false">+F153-C153</f>
        <v>-3.85000000000001</v>
      </c>
      <c r="J153" s="45" t="n">
        <f aca="false">SUM(M153:X153,Z153:AK153)</f>
        <v>-0.885000000000001</v>
      </c>
      <c r="M153" s="42" t="n">
        <f aca="false">IF(M$7="Long",IF(M$6="Call",IF($A153&gt;M$4,1,0),IF(M$4&gt;$A153,1,0))*M$5,IF(M$6="Call",IF(M$4&lt;=$A153,-1,0),IF($A153&lt;=M$4,-1,0))*M$5)</f>
        <v>0</v>
      </c>
      <c r="N153" s="42" t="n">
        <f aca="false">IF(N$7="Long",IF(N$6="Call",IF($A153&gt;N$4,1,0),IF(N$4&gt;$A153,1,0))*N$5,IF(N$6="Call",IF(N$4&lt;=$A153,-1,0),IF($A153&lt;=N$4,-1,0))*N$5)</f>
        <v>0</v>
      </c>
      <c r="O153" s="42" t="n">
        <f aca="false">IF(O$7="Long",IF(O$6="Call",IF($A153&gt;O$4,1,0),IF(O$4&gt;$A153,1,0))*O$5,IF(O$6="Call",IF(O$4&lt;=$A153,-1,0),IF($A153&lt;=O$4,-1,0))*O$5)</f>
        <v>0</v>
      </c>
      <c r="P153" s="42" t="n">
        <f aca="false">IF(P$7="Long",IF(P$6="Call",IF($A153&gt;P$4,1,0),IF(P$4&gt;$A153,1,0))*P$5,IF(P$6="Call",IF(P$4&lt;=$A153,-1,0),IF($A153&lt;=P$4,-1,0))*P$5)</f>
        <v>0</v>
      </c>
      <c r="Q153" s="42" t="n">
        <f aca="false">IF(Q$7="Long",IF(Q$6="Call",IF($A153&gt;Q$4,1,0),IF(Q$4&gt;$A153,1,0))*Q$5,IF(Q$6="Call",IF(Q$4&lt;=$A153,-1,0),IF($A153&lt;=Q$4,-1,0))*Q$5)</f>
        <v>0</v>
      </c>
      <c r="R153" s="42" t="n">
        <f aca="false">IF(R$7="Long",IF(R$6="Call",IF($A153&gt;R$4,1,0),IF(R$4&gt;$A153,1,0))*R$5,IF(R$6="Call",IF(R$4&lt;=$A153,-1,0),IF($A153&lt;=R$4,-1,0))*R$5)</f>
        <v>0</v>
      </c>
      <c r="S153" s="42" t="n">
        <f aca="false">IF(S$7="Long",IF(S$6="Call",IF($A153&gt;S$4,1,0),IF(S$4&gt;$A153,1,0))*S$5,IF(S$6="Call",IF(S$4&lt;=$A153,-1,0),IF($A153&lt;=S$4,-1,0))*S$5)</f>
        <v>0</v>
      </c>
      <c r="T153" s="42" t="n">
        <f aca="false">IF(T$7="Long",IF(T$6="Call",IF($A153&gt;T$4,1,0),IF(T$4&gt;$A153,1,0))*T$5,IF(T$6="Call",IF(T$4&lt;=$A153,-1,0),IF($A153&lt;=T$4,-1,0))*T$5)</f>
        <v>-0.08</v>
      </c>
      <c r="U153" s="42" t="n">
        <f aca="false">IF(U$7="Long",IF(U$6="Call",IF($A153&gt;U$4,1,0),IF(U$4&gt;$A153,1,0))*U$5,IF(U$6="Call",IF(U$4&lt;=$A153,-1,0),IF($A153&lt;=U$4,-1,0))*U$5)</f>
        <v>-0.09</v>
      </c>
      <c r="V153" s="42" t="n">
        <f aca="false">IF(V$7="Long",IF(V$6="Call",IF($A153&gt;V$4,1,0),IF(V$4&gt;$A153,1,0))*V$5,IF(V$6="Call",IF(V$4&lt;=$A153,-1,0),IF($A153&lt;=V$4,-1,0))*V$5)</f>
        <v>-0.1</v>
      </c>
      <c r="W153" s="42" t="n">
        <f aca="false">IF(W$7="Long",IF(W$6="Call",IF($A153&gt;W$4,1,0),IF(W$4&gt;$A153,1,0))*W$5,IF(W$6="Call",IF(W$4&lt;=$A153,-1,0),IF($A153&lt;=W$4,-1,0))*W$5)</f>
        <v>-0.11</v>
      </c>
      <c r="X153" s="42" t="n">
        <f aca="false">IF(X$7="Long",IF(X$6="Call",IF($A153&gt;X$4,1,0),IF(X$4&gt;$A153,1,0))*X$5,IF(X$6="Call",IF(X$4&lt;=$A153,-1,0),IF($A153&lt;=X$4,-1,0))*X$5)</f>
        <v>-0.12</v>
      </c>
      <c r="Z153" s="42" t="n">
        <f aca="false">IF(Z$7="Long",IF(Z$6="Put",MAX(Z$4-$A153,0),MAX($A153-Z$4,0))*Z$5,IF(Z$6="Put",MIN($A153-Z$4,0),MIN(Z$4-$A153,0))*Z$5)</f>
        <v>0</v>
      </c>
      <c r="AA153" s="42" t="n">
        <f aca="false">IF(AA$7="Long",IF(AA$6="Put",MAX(AA$4-$A153,0),MAX($A153-AA$4,0))*AA$5,IF(AA$6="Put",MIN($A153-AA$4,0),MIN(AA$4-$A153,0))*AA$5)</f>
        <v>0</v>
      </c>
      <c r="AB153" s="42" t="n">
        <f aca="false">IF(AB$7="Long",IF(AB$6="Put",MAX(AB$4-$A153,0),MAX($A153-AB$4,0))*AB$5,IF(AB$6="Put",MIN($A153-AB$4,0),MIN(AB$4-$A153,0))*AB$5)</f>
        <v>0</v>
      </c>
      <c r="AC153" s="42" t="n">
        <f aca="false">IF(AC$7="Long",IF(AC$6="Put",MAX(AC$4-$A153,0),MAX($A153-AC$4,0))*AC$5,IF(AC$6="Put",MIN($A153-AC$4,0),MIN(AC$4-$A153,0))*AC$5)</f>
        <v>0</v>
      </c>
      <c r="AD153" s="42" t="n">
        <f aca="false">IF(AD$7="Long",IF(AD$6="Put",MAX(AD$4-$A153,0),MAX($A153-AD$4,0))*AD$5,IF(AD$6="Put",MIN($A153-AD$4,0),MIN(AD$4-$A153,0))*AD$5)</f>
        <v>0</v>
      </c>
      <c r="AE153" s="42" t="n">
        <f aca="false">IF(AE$7="Long",IF(AE$6="Put",MAX(AE$4-$A153,0),MAX($A153-AE$4,0))*AE$5,IF(AE$6="Put",MIN($A153-AE$4,0),MIN(AE$4-$A153,0))*AE$5)</f>
        <v>0</v>
      </c>
      <c r="AF153" s="42" t="n">
        <f aca="false">IF(AF$7="Long",IF(AF$6="Put",MAX(AF$4-$A153,0),MAX($A153-AF$4,0))*AF$5,IF(AF$6="Put",MIN($A153-AF$4,0),MIN(AF$4-$A153,0))*AF$5)</f>
        <v>0</v>
      </c>
      <c r="AG153" s="42" t="n">
        <f aca="false">IF(AG$7="Long",IF(AG$6="Put",MAX(AG$4-$A153,0),MAX($A153-AG$4,0))*AG$5,IF(AG$6="Put",MIN($A153-AG$4,0),MIN(AG$4-$A153,0))*AG$5)</f>
        <v>-0.0970000000000002</v>
      </c>
      <c r="AH153" s="42" t="n">
        <f aca="false">IF(AH$7="Long",IF(AH$6="Put",MAX(AH$4-$A153,0),MAX($A153-AH$4,0))*AH$5,IF(AH$6="Put",MIN($A153-AH$4,0),MIN(AH$4-$A153,0))*AH$5)</f>
        <v>-0.0870000000000002</v>
      </c>
      <c r="AI153" s="42" t="n">
        <f aca="false">IF(AI$7="Long",IF(AI$6="Put",MAX(AI$4-$A153,0),MAX($A153-AI$4,0))*AI$5,IF(AI$6="Put",MIN($A153-AI$4,0),MIN(AI$4-$A153,0))*AI$5)</f>
        <v>-0.0770000000000002</v>
      </c>
      <c r="AJ153" s="42" t="n">
        <f aca="false">IF(AJ$7="Long",IF(AJ$6="Put",MAX(AJ$4-$A153,0),MAX($A153-AJ$4,0))*AJ$5,IF(AJ$6="Put",MIN($A153-AJ$4,0),MIN(AJ$4-$A153,0))*AJ$5)</f>
        <v>-0.0670000000000002</v>
      </c>
      <c r="AK153" s="42" t="n">
        <f aca="false">IF(AK$7="Long",IF(AK$6="Put",MAX(AK$4-$A153,0),MAX($A153-AK$4,0))*AK$5,IF(AK$6="Put",MIN($A153-AK$4,0),MIN(AK$4-$A153,0))*AK$5)</f>
        <v>-0.0570000000000002</v>
      </c>
    </row>
    <row r="154" customFormat="false" ht="12.75" hidden="false" customHeight="false" outlineLevel="0" collapsed="false">
      <c r="A154" s="43" t="n">
        <v>8.90000000000001</v>
      </c>
      <c r="B154" s="44" t="n">
        <f aca="false">-A154*0.1</f>
        <v>-0.890000000000001</v>
      </c>
      <c r="C154" s="38" t="n">
        <f aca="false">+A154+B154</f>
        <v>8.01000000000001</v>
      </c>
      <c r="D154" s="39"/>
      <c r="E154" s="40" t="n">
        <f aca="false">+E153</f>
        <v>5</v>
      </c>
      <c r="F154" s="38" t="n">
        <f aca="false">+B154+E154</f>
        <v>4.11</v>
      </c>
      <c r="G154" s="38"/>
      <c r="H154" s="38" t="n">
        <f aca="false">+F154-C154</f>
        <v>-3.90000000000001</v>
      </c>
      <c r="J154" s="45" t="n">
        <f aca="false">SUM(M154:X154,Z154:AK154)</f>
        <v>-0.890000000000001</v>
      </c>
      <c r="M154" s="42" t="n">
        <f aca="false">IF(M$7="Long",IF(M$6="Call",IF($A154&gt;M$4,1,0),IF(M$4&gt;$A154,1,0))*M$5,IF(M$6="Call",IF(M$4&lt;=$A154,-1,0),IF($A154&lt;=M$4,-1,0))*M$5)</f>
        <v>0</v>
      </c>
      <c r="N154" s="42" t="n">
        <f aca="false">IF(N$7="Long",IF(N$6="Call",IF($A154&gt;N$4,1,0),IF(N$4&gt;$A154,1,0))*N$5,IF(N$6="Call",IF(N$4&lt;=$A154,-1,0),IF($A154&lt;=N$4,-1,0))*N$5)</f>
        <v>0</v>
      </c>
      <c r="O154" s="42" t="n">
        <f aca="false">IF(O$7="Long",IF(O$6="Call",IF($A154&gt;O$4,1,0),IF(O$4&gt;$A154,1,0))*O$5,IF(O$6="Call",IF(O$4&lt;=$A154,-1,0),IF($A154&lt;=O$4,-1,0))*O$5)</f>
        <v>0</v>
      </c>
      <c r="P154" s="42" t="n">
        <f aca="false">IF(P$7="Long",IF(P$6="Call",IF($A154&gt;P$4,1,0),IF(P$4&gt;$A154,1,0))*P$5,IF(P$6="Call",IF(P$4&lt;=$A154,-1,0),IF($A154&lt;=P$4,-1,0))*P$5)</f>
        <v>0</v>
      </c>
      <c r="Q154" s="42" t="n">
        <f aca="false">IF(Q$7="Long",IF(Q$6="Call",IF($A154&gt;Q$4,1,0),IF(Q$4&gt;$A154,1,0))*Q$5,IF(Q$6="Call",IF(Q$4&lt;=$A154,-1,0),IF($A154&lt;=Q$4,-1,0))*Q$5)</f>
        <v>0</v>
      </c>
      <c r="R154" s="42" t="n">
        <f aca="false">IF(R$7="Long",IF(R$6="Call",IF($A154&gt;R$4,1,0),IF(R$4&gt;$A154,1,0))*R$5,IF(R$6="Call",IF(R$4&lt;=$A154,-1,0),IF($A154&lt;=R$4,-1,0))*R$5)</f>
        <v>0</v>
      </c>
      <c r="S154" s="42" t="n">
        <f aca="false">IF(S$7="Long",IF(S$6="Call",IF($A154&gt;S$4,1,0),IF(S$4&gt;$A154,1,0))*S$5,IF(S$6="Call",IF(S$4&lt;=$A154,-1,0),IF($A154&lt;=S$4,-1,0))*S$5)</f>
        <v>0</v>
      </c>
      <c r="T154" s="42" t="n">
        <f aca="false">IF(T$7="Long",IF(T$6="Call",IF($A154&gt;T$4,1,0),IF(T$4&gt;$A154,1,0))*T$5,IF(T$6="Call",IF(T$4&lt;=$A154,-1,0),IF($A154&lt;=T$4,-1,0))*T$5)</f>
        <v>-0.08</v>
      </c>
      <c r="U154" s="42" t="n">
        <f aca="false">IF(U$7="Long",IF(U$6="Call",IF($A154&gt;U$4,1,0),IF(U$4&gt;$A154,1,0))*U$5,IF(U$6="Call",IF(U$4&lt;=$A154,-1,0),IF($A154&lt;=U$4,-1,0))*U$5)</f>
        <v>-0.09</v>
      </c>
      <c r="V154" s="42" t="n">
        <f aca="false">IF(V$7="Long",IF(V$6="Call",IF($A154&gt;V$4,1,0),IF(V$4&gt;$A154,1,0))*V$5,IF(V$6="Call",IF(V$4&lt;=$A154,-1,0),IF($A154&lt;=V$4,-1,0))*V$5)</f>
        <v>-0.1</v>
      </c>
      <c r="W154" s="42" t="n">
        <f aca="false">IF(W$7="Long",IF(W$6="Call",IF($A154&gt;W$4,1,0),IF(W$4&gt;$A154,1,0))*W$5,IF(W$6="Call",IF(W$4&lt;=$A154,-1,0),IF($A154&lt;=W$4,-1,0))*W$5)</f>
        <v>-0.11</v>
      </c>
      <c r="X154" s="42" t="n">
        <f aca="false">IF(X$7="Long",IF(X$6="Call",IF($A154&gt;X$4,1,0),IF(X$4&gt;$A154,1,0))*X$5,IF(X$6="Call",IF(X$4&lt;=$A154,-1,0),IF($A154&lt;=X$4,-1,0))*X$5)</f>
        <v>-0.12</v>
      </c>
      <c r="Z154" s="42" t="n">
        <f aca="false">IF(Z$7="Long",IF(Z$6="Put",MAX(Z$4-$A154,0),MAX($A154-Z$4,0))*Z$5,IF(Z$6="Put",MIN($A154-Z$4,0),MIN(Z$4-$A154,0))*Z$5)</f>
        <v>0</v>
      </c>
      <c r="AA154" s="42" t="n">
        <f aca="false">IF(AA$7="Long",IF(AA$6="Put",MAX(AA$4-$A154,0),MAX($A154-AA$4,0))*AA$5,IF(AA$6="Put",MIN($A154-AA$4,0),MIN(AA$4-$A154,0))*AA$5)</f>
        <v>0</v>
      </c>
      <c r="AB154" s="42" t="n">
        <f aca="false">IF(AB$7="Long",IF(AB$6="Put",MAX(AB$4-$A154,0),MAX($A154-AB$4,0))*AB$5,IF(AB$6="Put",MIN($A154-AB$4,0),MIN(AB$4-$A154,0))*AB$5)</f>
        <v>0</v>
      </c>
      <c r="AC154" s="42" t="n">
        <f aca="false">IF(AC$7="Long",IF(AC$6="Put",MAX(AC$4-$A154,0),MAX($A154-AC$4,0))*AC$5,IF(AC$6="Put",MIN($A154-AC$4,0),MIN(AC$4-$A154,0))*AC$5)</f>
        <v>0</v>
      </c>
      <c r="AD154" s="42" t="n">
        <f aca="false">IF(AD$7="Long",IF(AD$6="Put",MAX(AD$4-$A154,0),MAX($A154-AD$4,0))*AD$5,IF(AD$6="Put",MIN($A154-AD$4,0),MIN(AD$4-$A154,0))*AD$5)</f>
        <v>0</v>
      </c>
      <c r="AE154" s="42" t="n">
        <f aca="false">IF(AE$7="Long",IF(AE$6="Put",MAX(AE$4-$A154,0),MAX($A154-AE$4,0))*AE$5,IF(AE$6="Put",MIN($A154-AE$4,0),MIN(AE$4-$A154,0))*AE$5)</f>
        <v>0</v>
      </c>
      <c r="AF154" s="42" t="n">
        <f aca="false">IF(AF$7="Long",IF(AF$6="Put",MAX(AF$4-$A154,0),MAX($A154-AF$4,0))*AF$5,IF(AF$6="Put",MIN($A154-AF$4,0),MIN(AF$4-$A154,0))*AF$5)</f>
        <v>0</v>
      </c>
      <c r="AG154" s="42" t="n">
        <f aca="false">IF(AG$7="Long",IF(AG$6="Put",MAX(AG$4-$A154,0),MAX($A154-AG$4,0))*AG$5,IF(AG$6="Put",MIN($A154-AG$4,0),MIN(AG$4-$A154,0))*AG$5)</f>
        <v>-0.0980000000000002</v>
      </c>
      <c r="AH154" s="42" t="n">
        <f aca="false">IF(AH$7="Long",IF(AH$6="Put",MAX(AH$4-$A154,0),MAX($A154-AH$4,0))*AH$5,IF(AH$6="Put",MIN($A154-AH$4,0),MIN(AH$4-$A154,0))*AH$5)</f>
        <v>-0.0880000000000002</v>
      </c>
      <c r="AI154" s="42" t="n">
        <f aca="false">IF(AI$7="Long",IF(AI$6="Put",MAX(AI$4-$A154,0),MAX($A154-AI$4,0))*AI$5,IF(AI$6="Put",MIN($A154-AI$4,0),MIN(AI$4-$A154,0))*AI$5)</f>
        <v>-0.0780000000000002</v>
      </c>
      <c r="AJ154" s="42" t="n">
        <f aca="false">IF(AJ$7="Long",IF(AJ$6="Put",MAX(AJ$4-$A154,0),MAX($A154-AJ$4,0))*AJ$5,IF(AJ$6="Put",MIN($A154-AJ$4,0),MIN(AJ$4-$A154,0))*AJ$5)</f>
        <v>-0.0680000000000002</v>
      </c>
      <c r="AK154" s="42" t="n">
        <f aca="false">IF(AK$7="Long",IF(AK$6="Put",MAX(AK$4-$A154,0),MAX($A154-AK$4,0))*AK$5,IF(AK$6="Put",MIN($A154-AK$4,0),MIN(AK$4-$A154,0))*AK$5)</f>
        <v>-0.0580000000000002</v>
      </c>
    </row>
    <row r="155" customFormat="false" ht="12.75" hidden="false" customHeight="false" outlineLevel="0" collapsed="false">
      <c r="A155" s="43" t="n">
        <v>8.95000000000001</v>
      </c>
      <c r="B155" s="44" t="n">
        <f aca="false">-A155*0.1</f>
        <v>-0.895000000000001</v>
      </c>
      <c r="C155" s="38" t="n">
        <f aca="false">+A155+B155</f>
        <v>8.05500000000001</v>
      </c>
      <c r="D155" s="39"/>
      <c r="E155" s="40" t="n">
        <f aca="false">+E154</f>
        <v>5</v>
      </c>
      <c r="F155" s="38" t="n">
        <f aca="false">+B155+E155</f>
        <v>4.105</v>
      </c>
      <c r="G155" s="38"/>
      <c r="H155" s="38" t="n">
        <f aca="false">+F155-C155</f>
        <v>-3.95000000000001</v>
      </c>
      <c r="J155" s="45" t="n">
        <f aca="false">SUM(M155:X155,Z155:AK155)</f>
        <v>-0.895000000000001</v>
      </c>
      <c r="M155" s="42" t="n">
        <f aca="false">IF(M$7="Long",IF(M$6="Call",IF($A155&gt;M$4,1,0),IF(M$4&gt;$A155,1,0))*M$5,IF(M$6="Call",IF(M$4&lt;=$A155,-1,0),IF($A155&lt;=M$4,-1,0))*M$5)</f>
        <v>0</v>
      </c>
      <c r="N155" s="42" t="n">
        <f aca="false">IF(N$7="Long",IF(N$6="Call",IF($A155&gt;N$4,1,0),IF(N$4&gt;$A155,1,0))*N$5,IF(N$6="Call",IF(N$4&lt;=$A155,-1,0),IF($A155&lt;=N$4,-1,0))*N$5)</f>
        <v>0</v>
      </c>
      <c r="O155" s="42" t="n">
        <f aca="false">IF(O$7="Long",IF(O$6="Call",IF($A155&gt;O$4,1,0),IF(O$4&gt;$A155,1,0))*O$5,IF(O$6="Call",IF(O$4&lt;=$A155,-1,0),IF($A155&lt;=O$4,-1,0))*O$5)</f>
        <v>0</v>
      </c>
      <c r="P155" s="42" t="n">
        <f aca="false">IF(P$7="Long",IF(P$6="Call",IF($A155&gt;P$4,1,0),IF(P$4&gt;$A155,1,0))*P$5,IF(P$6="Call",IF(P$4&lt;=$A155,-1,0),IF($A155&lt;=P$4,-1,0))*P$5)</f>
        <v>0</v>
      </c>
      <c r="Q155" s="42" t="n">
        <f aca="false">IF(Q$7="Long",IF(Q$6="Call",IF($A155&gt;Q$4,1,0),IF(Q$4&gt;$A155,1,0))*Q$5,IF(Q$6="Call",IF(Q$4&lt;=$A155,-1,0),IF($A155&lt;=Q$4,-1,0))*Q$5)</f>
        <v>0</v>
      </c>
      <c r="R155" s="42" t="n">
        <f aca="false">IF(R$7="Long",IF(R$6="Call",IF($A155&gt;R$4,1,0),IF(R$4&gt;$A155,1,0))*R$5,IF(R$6="Call",IF(R$4&lt;=$A155,-1,0),IF($A155&lt;=R$4,-1,0))*R$5)</f>
        <v>0</v>
      </c>
      <c r="S155" s="42" t="n">
        <f aca="false">IF(S$7="Long",IF(S$6="Call",IF($A155&gt;S$4,1,0),IF(S$4&gt;$A155,1,0))*S$5,IF(S$6="Call",IF(S$4&lt;=$A155,-1,0),IF($A155&lt;=S$4,-1,0))*S$5)</f>
        <v>0</v>
      </c>
      <c r="T155" s="42" t="n">
        <f aca="false">IF(T$7="Long",IF(T$6="Call",IF($A155&gt;T$4,1,0),IF(T$4&gt;$A155,1,0))*T$5,IF(T$6="Call",IF(T$4&lt;=$A155,-1,0),IF($A155&lt;=T$4,-1,0))*T$5)</f>
        <v>-0.08</v>
      </c>
      <c r="U155" s="42" t="n">
        <f aca="false">IF(U$7="Long",IF(U$6="Call",IF($A155&gt;U$4,1,0),IF(U$4&gt;$A155,1,0))*U$5,IF(U$6="Call",IF(U$4&lt;=$A155,-1,0),IF($A155&lt;=U$4,-1,0))*U$5)</f>
        <v>-0.09</v>
      </c>
      <c r="V155" s="42" t="n">
        <f aca="false">IF(V$7="Long",IF(V$6="Call",IF($A155&gt;V$4,1,0),IF(V$4&gt;$A155,1,0))*V$5,IF(V$6="Call",IF(V$4&lt;=$A155,-1,0),IF($A155&lt;=V$4,-1,0))*V$5)</f>
        <v>-0.1</v>
      </c>
      <c r="W155" s="42" t="n">
        <f aca="false">IF(W$7="Long",IF(W$6="Call",IF($A155&gt;W$4,1,0),IF(W$4&gt;$A155,1,0))*W$5,IF(W$6="Call",IF(W$4&lt;=$A155,-1,0),IF($A155&lt;=W$4,-1,0))*W$5)</f>
        <v>-0.11</v>
      </c>
      <c r="X155" s="42" t="n">
        <f aca="false">IF(X$7="Long",IF(X$6="Call",IF($A155&gt;X$4,1,0),IF(X$4&gt;$A155,1,0))*X$5,IF(X$6="Call",IF(X$4&lt;=$A155,-1,0),IF($A155&lt;=X$4,-1,0))*X$5)</f>
        <v>-0.12</v>
      </c>
      <c r="Z155" s="42" t="n">
        <f aca="false">IF(Z$7="Long",IF(Z$6="Put",MAX(Z$4-$A155,0),MAX($A155-Z$4,0))*Z$5,IF(Z$6="Put",MIN($A155-Z$4,0),MIN(Z$4-$A155,0))*Z$5)</f>
        <v>0</v>
      </c>
      <c r="AA155" s="42" t="n">
        <f aca="false">IF(AA$7="Long",IF(AA$6="Put",MAX(AA$4-$A155,0),MAX($A155-AA$4,0))*AA$5,IF(AA$6="Put",MIN($A155-AA$4,0),MIN(AA$4-$A155,0))*AA$5)</f>
        <v>0</v>
      </c>
      <c r="AB155" s="42" t="n">
        <f aca="false">IF(AB$7="Long",IF(AB$6="Put",MAX(AB$4-$A155,0),MAX($A155-AB$4,0))*AB$5,IF(AB$6="Put",MIN($A155-AB$4,0),MIN(AB$4-$A155,0))*AB$5)</f>
        <v>0</v>
      </c>
      <c r="AC155" s="42" t="n">
        <f aca="false">IF(AC$7="Long",IF(AC$6="Put",MAX(AC$4-$A155,0),MAX($A155-AC$4,0))*AC$5,IF(AC$6="Put",MIN($A155-AC$4,0),MIN(AC$4-$A155,0))*AC$5)</f>
        <v>0</v>
      </c>
      <c r="AD155" s="42" t="n">
        <f aca="false">IF(AD$7="Long",IF(AD$6="Put",MAX(AD$4-$A155,0),MAX($A155-AD$4,0))*AD$5,IF(AD$6="Put",MIN($A155-AD$4,0),MIN(AD$4-$A155,0))*AD$5)</f>
        <v>0</v>
      </c>
      <c r="AE155" s="42" t="n">
        <f aca="false">IF(AE$7="Long",IF(AE$6="Put",MAX(AE$4-$A155,0),MAX($A155-AE$4,0))*AE$5,IF(AE$6="Put",MIN($A155-AE$4,0),MIN(AE$4-$A155,0))*AE$5)</f>
        <v>0</v>
      </c>
      <c r="AF155" s="42" t="n">
        <f aca="false">IF(AF$7="Long",IF(AF$6="Put",MAX(AF$4-$A155,0),MAX($A155-AF$4,0))*AF$5,IF(AF$6="Put",MIN($A155-AF$4,0),MIN(AF$4-$A155,0))*AF$5)</f>
        <v>0</v>
      </c>
      <c r="AG155" s="42" t="n">
        <f aca="false">IF(AG$7="Long",IF(AG$6="Put",MAX(AG$4-$A155,0),MAX($A155-AG$4,0))*AG$5,IF(AG$6="Put",MIN($A155-AG$4,0),MIN(AG$4-$A155,0))*AG$5)</f>
        <v>-0.0990000000000002</v>
      </c>
      <c r="AH155" s="42" t="n">
        <f aca="false">IF(AH$7="Long",IF(AH$6="Put",MAX(AH$4-$A155,0),MAX($A155-AH$4,0))*AH$5,IF(AH$6="Put",MIN($A155-AH$4,0),MIN(AH$4-$A155,0))*AH$5)</f>
        <v>-0.0890000000000002</v>
      </c>
      <c r="AI155" s="42" t="n">
        <f aca="false">IF(AI$7="Long",IF(AI$6="Put",MAX(AI$4-$A155,0),MAX($A155-AI$4,0))*AI$5,IF(AI$6="Put",MIN($A155-AI$4,0),MIN(AI$4-$A155,0))*AI$5)</f>
        <v>-0.0790000000000002</v>
      </c>
      <c r="AJ155" s="42" t="n">
        <f aca="false">IF(AJ$7="Long",IF(AJ$6="Put",MAX(AJ$4-$A155,0),MAX($A155-AJ$4,0))*AJ$5,IF(AJ$6="Put",MIN($A155-AJ$4,0),MIN(AJ$4-$A155,0))*AJ$5)</f>
        <v>-0.0690000000000002</v>
      </c>
      <c r="AK155" s="42" t="n">
        <f aca="false">IF(AK$7="Long",IF(AK$6="Put",MAX(AK$4-$A155,0),MAX($A155-AK$4,0))*AK$5,IF(AK$6="Put",MIN($A155-AK$4,0),MIN(AK$4-$A155,0))*AK$5)</f>
        <v>-0.0590000000000002</v>
      </c>
    </row>
    <row r="156" customFormat="false" ht="12.75" hidden="false" customHeight="false" outlineLevel="0" collapsed="false">
      <c r="A156" s="43" t="n">
        <v>9.00000000000001</v>
      </c>
      <c r="B156" s="44" t="n">
        <f aca="false">-A156*0.1</f>
        <v>-0.900000000000001</v>
      </c>
      <c r="C156" s="38" t="n">
        <f aca="false">+A156+B156</f>
        <v>8.10000000000001</v>
      </c>
      <c r="D156" s="39"/>
      <c r="E156" s="40" t="n">
        <f aca="false">+E155</f>
        <v>5</v>
      </c>
      <c r="F156" s="38" t="n">
        <f aca="false">+B156+E156</f>
        <v>4.1</v>
      </c>
      <c r="G156" s="38"/>
      <c r="H156" s="38" t="n">
        <f aca="false">+F156-C156</f>
        <v>-4.00000000000001</v>
      </c>
      <c r="J156" s="45" t="n">
        <f aca="false">SUM(M156:X156,Z156:AK156)</f>
        <v>-0.900000000000001</v>
      </c>
      <c r="M156" s="42" t="n">
        <f aca="false">IF(M$7="Long",IF(M$6="Call",IF($A156&gt;M$4,1,0),IF(M$4&gt;$A156,1,0))*M$5,IF(M$6="Call",IF(M$4&lt;=$A156,-1,0),IF($A156&lt;=M$4,-1,0))*M$5)</f>
        <v>0</v>
      </c>
      <c r="N156" s="42" t="n">
        <f aca="false">IF(N$7="Long",IF(N$6="Call",IF($A156&gt;N$4,1,0),IF(N$4&gt;$A156,1,0))*N$5,IF(N$6="Call",IF(N$4&lt;=$A156,-1,0),IF($A156&lt;=N$4,-1,0))*N$5)</f>
        <v>0</v>
      </c>
      <c r="O156" s="42" t="n">
        <f aca="false">IF(O$7="Long",IF(O$6="Call",IF($A156&gt;O$4,1,0),IF(O$4&gt;$A156,1,0))*O$5,IF(O$6="Call",IF(O$4&lt;=$A156,-1,0),IF($A156&lt;=O$4,-1,0))*O$5)</f>
        <v>0</v>
      </c>
      <c r="P156" s="42" t="n">
        <f aca="false">IF(P$7="Long",IF(P$6="Call",IF($A156&gt;P$4,1,0),IF(P$4&gt;$A156,1,0))*P$5,IF(P$6="Call",IF(P$4&lt;=$A156,-1,0),IF($A156&lt;=P$4,-1,0))*P$5)</f>
        <v>0</v>
      </c>
      <c r="Q156" s="42" t="n">
        <f aca="false">IF(Q$7="Long",IF(Q$6="Call",IF($A156&gt;Q$4,1,0),IF(Q$4&gt;$A156,1,0))*Q$5,IF(Q$6="Call",IF(Q$4&lt;=$A156,-1,0),IF($A156&lt;=Q$4,-1,0))*Q$5)</f>
        <v>0</v>
      </c>
      <c r="R156" s="42" t="n">
        <f aca="false">IF(R$7="Long",IF(R$6="Call",IF($A156&gt;R$4,1,0),IF(R$4&gt;$A156,1,0))*R$5,IF(R$6="Call",IF(R$4&lt;=$A156,-1,0),IF($A156&lt;=R$4,-1,0))*R$5)</f>
        <v>0</v>
      </c>
      <c r="S156" s="42" t="n">
        <f aca="false">IF(S$7="Long",IF(S$6="Call",IF($A156&gt;S$4,1,0),IF(S$4&gt;$A156,1,0))*S$5,IF(S$6="Call",IF(S$4&lt;=$A156,-1,0),IF($A156&lt;=S$4,-1,0))*S$5)</f>
        <v>0</v>
      </c>
      <c r="T156" s="42" t="n">
        <f aca="false">IF(T$7="Long",IF(T$6="Call",IF($A156&gt;T$4,1,0),IF(T$4&gt;$A156,1,0))*T$5,IF(T$6="Call",IF(T$4&lt;=$A156,-1,0),IF($A156&lt;=T$4,-1,0))*T$5)</f>
        <v>-0.08</v>
      </c>
      <c r="U156" s="42" t="n">
        <f aca="false">IF(U$7="Long",IF(U$6="Call",IF($A156&gt;U$4,1,0),IF(U$4&gt;$A156,1,0))*U$5,IF(U$6="Call",IF(U$4&lt;=$A156,-1,0),IF($A156&lt;=U$4,-1,0))*U$5)</f>
        <v>-0.09</v>
      </c>
      <c r="V156" s="42" t="n">
        <f aca="false">IF(V$7="Long",IF(V$6="Call",IF($A156&gt;V$4,1,0),IF(V$4&gt;$A156,1,0))*V$5,IF(V$6="Call",IF(V$4&lt;=$A156,-1,0),IF($A156&lt;=V$4,-1,0))*V$5)</f>
        <v>-0.1</v>
      </c>
      <c r="W156" s="42" t="n">
        <f aca="false">IF(W$7="Long",IF(W$6="Call",IF($A156&gt;W$4,1,0),IF(W$4&gt;$A156,1,0))*W$5,IF(W$6="Call",IF(W$4&lt;=$A156,-1,0),IF($A156&lt;=W$4,-1,0))*W$5)</f>
        <v>-0.11</v>
      </c>
      <c r="X156" s="42" t="n">
        <f aca="false">IF(X$7="Long",IF(X$6="Call",IF($A156&gt;X$4,1,0),IF(X$4&gt;$A156,1,0))*X$5,IF(X$6="Call",IF(X$4&lt;=$A156,-1,0),IF($A156&lt;=X$4,-1,0))*X$5)</f>
        <v>-0.12</v>
      </c>
      <c r="Z156" s="42" t="n">
        <f aca="false">IF(Z$7="Long",IF(Z$6="Put",MAX(Z$4-$A156,0),MAX($A156-Z$4,0))*Z$5,IF(Z$6="Put",MIN($A156-Z$4,0),MIN(Z$4-$A156,0))*Z$5)</f>
        <v>0</v>
      </c>
      <c r="AA156" s="42" t="n">
        <f aca="false">IF(AA$7="Long",IF(AA$6="Put",MAX(AA$4-$A156,0),MAX($A156-AA$4,0))*AA$5,IF(AA$6="Put",MIN($A156-AA$4,0),MIN(AA$4-$A156,0))*AA$5)</f>
        <v>0</v>
      </c>
      <c r="AB156" s="42" t="n">
        <f aca="false">IF(AB$7="Long",IF(AB$6="Put",MAX(AB$4-$A156,0),MAX($A156-AB$4,0))*AB$5,IF(AB$6="Put",MIN($A156-AB$4,0),MIN(AB$4-$A156,0))*AB$5)</f>
        <v>0</v>
      </c>
      <c r="AC156" s="42" t="n">
        <f aca="false">IF(AC$7="Long",IF(AC$6="Put",MAX(AC$4-$A156,0),MAX($A156-AC$4,0))*AC$5,IF(AC$6="Put",MIN($A156-AC$4,0),MIN(AC$4-$A156,0))*AC$5)</f>
        <v>0</v>
      </c>
      <c r="AD156" s="42" t="n">
        <f aca="false">IF(AD$7="Long",IF(AD$6="Put",MAX(AD$4-$A156,0),MAX($A156-AD$4,0))*AD$5,IF(AD$6="Put",MIN($A156-AD$4,0),MIN(AD$4-$A156,0))*AD$5)</f>
        <v>0</v>
      </c>
      <c r="AE156" s="42" t="n">
        <f aca="false">IF(AE$7="Long",IF(AE$6="Put",MAX(AE$4-$A156,0),MAX($A156-AE$4,0))*AE$5,IF(AE$6="Put",MIN($A156-AE$4,0),MIN(AE$4-$A156,0))*AE$5)</f>
        <v>0</v>
      </c>
      <c r="AF156" s="42" t="n">
        <f aca="false">IF(AF$7="Long",IF(AF$6="Put",MAX(AF$4-$A156,0),MAX($A156-AF$4,0))*AF$5,IF(AF$6="Put",MIN($A156-AF$4,0),MIN(AF$4-$A156,0))*AF$5)</f>
        <v>0</v>
      </c>
      <c r="AG156" s="42" t="n">
        <f aca="false">IF(AG$7="Long",IF(AG$6="Put",MAX(AG$4-$A156,0),MAX($A156-AG$4,0))*AG$5,IF(AG$6="Put",MIN($A156-AG$4,0),MIN(AG$4-$A156,0))*AG$5)</f>
        <v>-0.1</v>
      </c>
      <c r="AH156" s="42" t="n">
        <f aca="false">IF(AH$7="Long",IF(AH$6="Put",MAX(AH$4-$A156,0),MAX($A156-AH$4,0))*AH$5,IF(AH$6="Put",MIN($A156-AH$4,0),MIN(AH$4-$A156,0))*AH$5)</f>
        <v>-0.0900000000000002</v>
      </c>
      <c r="AI156" s="42" t="n">
        <f aca="false">IF(AI$7="Long",IF(AI$6="Put",MAX(AI$4-$A156,0),MAX($A156-AI$4,0))*AI$5,IF(AI$6="Put",MIN($A156-AI$4,0),MIN(AI$4-$A156,0))*AI$5)</f>
        <v>-0.0800000000000002</v>
      </c>
      <c r="AJ156" s="42" t="n">
        <f aca="false">IF(AJ$7="Long",IF(AJ$6="Put",MAX(AJ$4-$A156,0),MAX($A156-AJ$4,0))*AJ$5,IF(AJ$6="Put",MIN($A156-AJ$4,0),MIN(AJ$4-$A156,0))*AJ$5)</f>
        <v>-0.0700000000000002</v>
      </c>
      <c r="AK156" s="42" t="n">
        <f aca="false">IF(AK$7="Long",IF(AK$6="Put",MAX(AK$4-$A156,0),MAX($A156-AK$4,0))*AK$5,IF(AK$6="Put",MIN($A156-AK$4,0),MIN(AK$4-$A156,0))*AK$5)</f>
        <v>-0.0600000000000002</v>
      </c>
    </row>
    <row r="157" customFormat="false" ht="12.75" hidden="false" customHeight="false" outlineLevel="0" collapsed="false">
      <c r="A157" s="43" t="n">
        <v>9.05000000000001</v>
      </c>
      <c r="B157" s="44" t="n">
        <f aca="false">-A157*0.1</f>
        <v>-0.905000000000001</v>
      </c>
      <c r="C157" s="38" t="n">
        <f aca="false">+A157+B157</f>
        <v>8.14500000000001</v>
      </c>
      <c r="D157" s="39"/>
      <c r="E157" s="40" t="n">
        <f aca="false">+E156</f>
        <v>5</v>
      </c>
      <c r="F157" s="38" t="n">
        <f aca="false">+B157+E157</f>
        <v>4.095</v>
      </c>
      <c r="G157" s="38"/>
      <c r="H157" s="38" t="n">
        <f aca="false">+F157-C157</f>
        <v>-4.05000000000001</v>
      </c>
      <c r="J157" s="45" t="n">
        <f aca="false">SUM(M157:X157,Z157:AK157)</f>
        <v>-0.905000000000001</v>
      </c>
      <c r="M157" s="42" t="n">
        <f aca="false">IF(M$7="Long",IF(M$6="Call",IF($A157&gt;M$4,1,0),IF(M$4&gt;$A157,1,0))*M$5,IF(M$6="Call",IF(M$4&lt;=$A157,-1,0),IF($A157&lt;=M$4,-1,0))*M$5)</f>
        <v>0</v>
      </c>
      <c r="N157" s="42" t="n">
        <f aca="false">IF(N$7="Long",IF(N$6="Call",IF($A157&gt;N$4,1,0),IF(N$4&gt;$A157,1,0))*N$5,IF(N$6="Call",IF(N$4&lt;=$A157,-1,0),IF($A157&lt;=N$4,-1,0))*N$5)</f>
        <v>0</v>
      </c>
      <c r="O157" s="42" t="n">
        <f aca="false">IF(O$7="Long",IF(O$6="Call",IF($A157&gt;O$4,1,0),IF(O$4&gt;$A157,1,0))*O$5,IF(O$6="Call",IF(O$4&lt;=$A157,-1,0),IF($A157&lt;=O$4,-1,0))*O$5)</f>
        <v>0</v>
      </c>
      <c r="P157" s="42" t="n">
        <f aca="false">IF(P$7="Long",IF(P$6="Call",IF($A157&gt;P$4,1,0),IF(P$4&gt;$A157,1,0))*P$5,IF(P$6="Call",IF(P$4&lt;=$A157,-1,0),IF($A157&lt;=P$4,-1,0))*P$5)</f>
        <v>0</v>
      </c>
      <c r="Q157" s="42" t="n">
        <f aca="false">IF(Q$7="Long",IF(Q$6="Call",IF($A157&gt;Q$4,1,0),IF(Q$4&gt;$A157,1,0))*Q$5,IF(Q$6="Call",IF(Q$4&lt;=$A157,-1,0),IF($A157&lt;=Q$4,-1,0))*Q$5)</f>
        <v>0</v>
      </c>
      <c r="R157" s="42" t="n">
        <f aca="false">IF(R$7="Long",IF(R$6="Call",IF($A157&gt;R$4,1,0),IF(R$4&gt;$A157,1,0))*R$5,IF(R$6="Call",IF(R$4&lt;=$A157,-1,0),IF($A157&lt;=R$4,-1,0))*R$5)</f>
        <v>0</v>
      </c>
      <c r="S157" s="42" t="n">
        <f aca="false">IF(S$7="Long",IF(S$6="Call",IF($A157&gt;S$4,1,0),IF(S$4&gt;$A157,1,0))*S$5,IF(S$6="Call",IF(S$4&lt;=$A157,-1,0),IF($A157&lt;=S$4,-1,0))*S$5)</f>
        <v>0</v>
      </c>
      <c r="T157" s="42" t="n">
        <f aca="false">IF(T$7="Long",IF(T$6="Call",IF($A157&gt;T$4,1,0),IF(T$4&gt;$A157,1,0))*T$5,IF(T$6="Call",IF(T$4&lt;=$A157,-1,0),IF($A157&lt;=T$4,-1,0))*T$5)</f>
        <v>-0.08</v>
      </c>
      <c r="U157" s="42" t="n">
        <f aca="false">IF(U$7="Long",IF(U$6="Call",IF($A157&gt;U$4,1,0),IF(U$4&gt;$A157,1,0))*U$5,IF(U$6="Call",IF(U$4&lt;=$A157,-1,0),IF($A157&lt;=U$4,-1,0))*U$5)</f>
        <v>-0.09</v>
      </c>
      <c r="V157" s="42" t="n">
        <f aca="false">IF(V$7="Long",IF(V$6="Call",IF($A157&gt;V$4,1,0),IF(V$4&gt;$A157,1,0))*V$5,IF(V$6="Call",IF(V$4&lt;=$A157,-1,0),IF($A157&lt;=V$4,-1,0))*V$5)</f>
        <v>-0.1</v>
      </c>
      <c r="W157" s="42" t="n">
        <f aca="false">IF(W$7="Long",IF(W$6="Call",IF($A157&gt;W$4,1,0),IF(W$4&gt;$A157,1,0))*W$5,IF(W$6="Call",IF(W$4&lt;=$A157,-1,0),IF($A157&lt;=W$4,-1,0))*W$5)</f>
        <v>-0.11</v>
      </c>
      <c r="X157" s="42" t="n">
        <f aca="false">IF(X$7="Long",IF(X$6="Call",IF($A157&gt;X$4,1,0),IF(X$4&gt;$A157,1,0))*X$5,IF(X$6="Call",IF(X$4&lt;=$A157,-1,0),IF($A157&lt;=X$4,-1,0))*X$5)</f>
        <v>-0.12</v>
      </c>
      <c r="Z157" s="42" t="n">
        <f aca="false">IF(Z$7="Long",IF(Z$6="Put",MAX(Z$4-$A157,0),MAX($A157-Z$4,0))*Z$5,IF(Z$6="Put",MIN($A157-Z$4,0),MIN(Z$4-$A157,0))*Z$5)</f>
        <v>0</v>
      </c>
      <c r="AA157" s="42" t="n">
        <f aca="false">IF(AA$7="Long",IF(AA$6="Put",MAX(AA$4-$A157,0),MAX($A157-AA$4,0))*AA$5,IF(AA$6="Put",MIN($A157-AA$4,0),MIN(AA$4-$A157,0))*AA$5)</f>
        <v>0</v>
      </c>
      <c r="AB157" s="42" t="n">
        <f aca="false">IF(AB$7="Long",IF(AB$6="Put",MAX(AB$4-$A157,0),MAX($A157-AB$4,0))*AB$5,IF(AB$6="Put",MIN($A157-AB$4,0),MIN(AB$4-$A157,0))*AB$5)</f>
        <v>0</v>
      </c>
      <c r="AC157" s="42" t="n">
        <f aca="false">IF(AC$7="Long",IF(AC$6="Put",MAX(AC$4-$A157,0),MAX($A157-AC$4,0))*AC$5,IF(AC$6="Put",MIN($A157-AC$4,0),MIN(AC$4-$A157,0))*AC$5)</f>
        <v>0</v>
      </c>
      <c r="AD157" s="42" t="n">
        <f aca="false">IF(AD$7="Long",IF(AD$6="Put",MAX(AD$4-$A157,0),MAX($A157-AD$4,0))*AD$5,IF(AD$6="Put",MIN($A157-AD$4,0),MIN(AD$4-$A157,0))*AD$5)</f>
        <v>0</v>
      </c>
      <c r="AE157" s="42" t="n">
        <f aca="false">IF(AE$7="Long",IF(AE$6="Put",MAX(AE$4-$A157,0),MAX($A157-AE$4,0))*AE$5,IF(AE$6="Put",MIN($A157-AE$4,0),MIN(AE$4-$A157,0))*AE$5)</f>
        <v>0</v>
      </c>
      <c r="AF157" s="42" t="n">
        <f aca="false">IF(AF$7="Long",IF(AF$6="Put",MAX(AF$4-$A157,0),MAX($A157-AF$4,0))*AF$5,IF(AF$6="Put",MIN($A157-AF$4,0),MIN(AF$4-$A157,0))*AF$5)</f>
        <v>0</v>
      </c>
      <c r="AG157" s="42" t="n">
        <f aca="false">IF(AG$7="Long",IF(AG$6="Put",MAX(AG$4-$A157,0),MAX($A157-AG$4,0))*AG$5,IF(AG$6="Put",MIN($A157-AG$4,0),MIN(AG$4-$A157,0))*AG$5)</f>
        <v>-0.101</v>
      </c>
      <c r="AH157" s="42" t="n">
        <f aca="false">IF(AH$7="Long",IF(AH$6="Put",MAX(AH$4-$A157,0),MAX($A157-AH$4,0))*AH$5,IF(AH$6="Put",MIN($A157-AH$4,0),MIN(AH$4-$A157,0))*AH$5)</f>
        <v>-0.0910000000000002</v>
      </c>
      <c r="AI157" s="42" t="n">
        <f aca="false">IF(AI$7="Long",IF(AI$6="Put",MAX(AI$4-$A157,0),MAX($A157-AI$4,0))*AI$5,IF(AI$6="Put",MIN($A157-AI$4,0),MIN(AI$4-$A157,0))*AI$5)</f>
        <v>-0.0810000000000002</v>
      </c>
      <c r="AJ157" s="42" t="n">
        <f aca="false">IF(AJ$7="Long",IF(AJ$6="Put",MAX(AJ$4-$A157,0),MAX($A157-AJ$4,0))*AJ$5,IF(AJ$6="Put",MIN($A157-AJ$4,0),MIN(AJ$4-$A157,0))*AJ$5)</f>
        <v>-0.0710000000000002</v>
      </c>
      <c r="AK157" s="42" t="n">
        <f aca="false">IF(AK$7="Long",IF(AK$6="Put",MAX(AK$4-$A157,0),MAX($A157-AK$4,0))*AK$5,IF(AK$6="Put",MIN($A157-AK$4,0),MIN(AK$4-$A157,0))*AK$5)</f>
        <v>-0.0610000000000002</v>
      </c>
    </row>
    <row r="158" customFormat="false" ht="12.75" hidden="false" customHeight="false" outlineLevel="0" collapsed="false">
      <c r="A158" s="43" t="n">
        <v>9.10000000000001</v>
      </c>
      <c r="B158" s="44" t="n">
        <f aca="false">-A158*0.1</f>
        <v>-0.910000000000001</v>
      </c>
      <c r="C158" s="38" t="n">
        <f aca="false">+A158+B158</f>
        <v>8.19000000000001</v>
      </c>
      <c r="D158" s="39"/>
      <c r="E158" s="40" t="n">
        <f aca="false">+E157</f>
        <v>5</v>
      </c>
      <c r="F158" s="38" t="n">
        <f aca="false">+B158+E158</f>
        <v>4.09</v>
      </c>
      <c r="G158" s="38"/>
      <c r="H158" s="38" t="n">
        <f aca="false">+F158-C158</f>
        <v>-4.10000000000001</v>
      </c>
      <c r="J158" s="45" t="n">
        <f aca="false">SUM(M158:X158,Z158:AK158)</f>
        <v>-0.910000000000001</v>
      </c>
      <c r="M158" s="42" t="n">
        <f aca="false">IF(M$7="Long",IF(M$6="Call",IF($A158&gt;M$4,1,0),IF(M$4&gt;$A158,1,0))*M$5,IF(M$6="Call",IF(M$4&lt;=$A158,-1,0),IF($A158&lt;=M$4,-1,0))*M$5)</f>
        <v>0</v>
      </c>
      <c r="N158" s="42" t="n">
        <f aca="false">IF(N$7="Long",IF(N$6="Call",IF($A158&gt;N$4,1,0),IF(N$4&gt;$A158,1,0))*N$5,IF(N$6="Call",IF(N$4&lt;=$A158,-1,0),IF($A158&lt;=N$4,-1,0))*N$5)</f>
        <v>0</v>
      </c>
      <c r="O158" s="42" t="n">
        <f aca="false">IF(O$7="Long",IF(O$6="Call",IF($A158&gt;O$4,1,0),IF(O$4&gt;$A158,1,0))*O$5,IF(O$6="Call",IF(O$4&lt;=$A158,-1,0),IF($A158&lt;=O$4,-1,0))*O$5)</f>
        <v>0</v>
      </c>
      <c r="P158" s="42" t="n">
        <f aca="false">IF(P$7="Long",IF(P$6="Call",IF($A158&gt;P$4,1,0),IF(P$4&gt;$A158,1,0))*P$5,IF(P$6="Call",IF(P$4&lt;=$A158,-1,0),IF($A158&lt;=P$4,-1,0))*P$5)</f>
        <v>0</v>
      </c>
      <c r="Q158" s="42" t="n">
        <f aca="false">IF(Q$7="Long",IF(Q$6="Call",IF($A158&gt;Q$4,1,0),IF(Q$4&gt;$A158,1,0))*Q$5,IF(Q$6="Call",IF(Q$4&lt;=$A158,-1,0),IF($A158&lt;=Q$4,-1,0))*Q$5)</f>
        <v>0</v>
      </c>
      <c r="R158" s="42" t="n">
        <f aca="false">IF(R$7="Long",IF(R$6="Call",IF($A158&gt;R$4,1,0),IF(R$4&gt;$A158,1,0))*R$5,IF(R$6="Call",IF(R$4&lt;=$A158,-1,0),IF($A158&lt;=R$4,-1,0))*R$5)</f>
        <v>0</v>
      </c>
      <c r="S158" s="42" t="n">
        <f aca="false">IF(S$7="Long",IF(S$6="Call",IF($A158&gt;S$4,1,0),IF(S$4&gt;$A158,1,0))*S$5,IF(S$6="Call",IF(S$4&lt;=$A158,-1,0),IF($A158&lt;=S$4,-1,0))*S$5)</f>
        <v>0</v>
      </c>
      <c r="T158" s="42" t="n">
        <f aca="false">IF(T$7="Long",IF(T$6="Call",IF($A158&gt;T$4,1,0),IF(T$4&gt;$A158,1,0))*T$5,IF(T$6="Call",IF(T$4&lt;=$A158,-1,0),IF($A158&lt;=T$4,-1,0))*T$5)</f>
        <v>-0.08</v>
      </c>
      <c r="U158" s="42" t="n">
        <f aca="false">IF(U$7="Long",IF(U$6="Call",IF($A158&gt;U$4,1,0),IF(U$4&gt;$A158,1,0))*U$5,IF(U$6="Call",IF(U$4&lt;=$A158,-1,0),IF($A158&lt;=U$4,-1,0))*U$5)</f>
        <v>-0.09</v>
      </c>
      <c r="V158" s="42" t="n">
        <f aca="false">IF(V$7="Long",IF(V$6="Call",IF($A158&gt;V$4,1,0),IF(V$4&gt;$A158,1,0))*V$5,IF(V$6="Call",IF(V$4&lt;=$A158,-1,0),IF($A158&lt;=V$4,-1,0))*V$5)</f>
        <v>-0.1</v>
      </c>
      <c r="W158" s="42" t="n">
        <f aca="false">IF(W$7="Long",IF(W$6="Call",IF($A158&gt;W$4,1,0),IF(W$4&gt;$A158,1,0))*W$5,IF(W$6="Call",IF(W$4&lt;=$A158,-1,0),IF($A158&lt;=W$4,-1,0))*W$5)</f>
        <v>-0.11</v>
      </c>
      <c r="X158" s="42" t="n">
        <f aca="false">IF(X$7="Long",IF(X$6="Call",IF($A158&gt;X$4,1,0),IF(X$4&gt;$A158,1,0))*X$5,IF(X$6="Call",IF(X$4&lt;=$A158,-1,0),IF($A158&lt;=X$4,-1,0))*X$5)</f>
        <v>-0.12</v>
      </c>
      <c r="Z158" s="42" t="n">
        <f aca="false">IF(Z$7="Long",IF(Z$6="Put",MAX(Z$4-$A158,0),MAX($A158-Z$4,0))*Z$5,IF(Z$6="Put",MIN($A158-Z$4,0),MIN(Z$4-$A158,0))*Z$5)</f>
        <v>0</v>
      </c>
      <c r="AA158" s="42" t="n">
        <f aca="false">IF(AA$7="Long",IF(AA$6="Put",MAX(AA$4-$A158,0),MAX($A158-AA$4,0))*AA$5,IF(AA$6="Put",MIN($A158-AA$4,0),MIN(AA$4-$A158,0))*AA$5)</f>
        <v>0</v>
      </c>
      <c r="AB158" s="42" t="n">
        <f aca="false">IF(AB$7="Long",IF(AB$6="Put",MAX(AB$4-$A158,0),MAX($A158-AB$4,0))*AB$5,IF(AB$6="Put",MIN($A158-AB$4,0),MIN(AB$4-$A158,0))*AB$5)</f>
        <v>0</v>
      </c>
      <c r="AC158" s="42" t="n">
        <f aca="false">IF(AC$7="Long",IF(AC$6="Put",MAX(AC$4-$A158,0),MAX($A158-AC$4,0))*AC$5,IF(AC$6="Put",MIN($A158-AC$4,0),MIN(AC$4-$A158,0))*AC$5)</f>
        <v>0</v>
      </c>
      <c r="AD158" s="42" t="n">
        <f aca="false">IF(AD$7="Long",IF(AD$6="Put",MAX(AD$4-$A158,0),MAX($A158-AD$4,0))*AD$5,IF(AD$6="Put",MIN($A158-AD$4,0),MIN(AD$4-$A158,0))*AD$5)</f>
        <v>0</v>
      </c>
      <c r="AE158" s="42" t="n">
        <f aca="false">IF(AE$7="Long",IF(AE$6="Put",MAX(AE$4-$A158,0),MAX($A158-AE$4,0))*AE$5,IF(AE$6="Put",MIN($A158-AE$4,0),MIN(AE$4-$A158,0))*AE$5)</f>
        <v>0</v>
      </c>
      <c r="AF158" s="42" t="n">
        <f aca="false">IF(AF$7="Long",IF(AF$6="Put",MAX(AF$4-$A158,0),MAX($A158-AF$4,0))*AF$5,IF(AF$6="Put",MIN($A158-AF$4,0),MIN(AF$4-$A158,0))*AF$5)</f>
        <v>0</v>
      </c>
      <c r="AG158" s="42" t="n">
        <f aca="false">IF(AG$7="Long",IF(AG$6="Put",MAX(AG$4-$A158,0),MAX($A158-AG$4,0))*AG$5,IF(AG$6="Put",MIN($A158-AG$4,0),MIN(AG$4-$A158,0))*AG$5)</f>
        <v>-0.102</v>
      </c>
      <c r="AH158" s="42" t="n">
        <f aca="false">IF(AH$7="Long",IF(AH$6="Put",MAX(AH$4-$A158,0),MAX($A158-AH$4,0))*AH$5,IF(AH$6="Put",MIN($A158-AH$4,0),MIN(AH$4-$A158,0))*AH$5)</f>
        <v>-0.0920000000000002</v>
      </c>
      <c r="AI158" s="42" t="n">
        <f aca="false">IF(AI$7="Long",IF(AI$6="Put",MAX(AI$4-$A158,0),MAX($A158-AI$4,0))*AI$5,IF(AI$6="Put",MIN($A158-AI$4,0),MIN(AI$4-$A158,0))*AI$5)</f>
        <v>-0.0820000000000002</v>
      </c>
      <c r="AJ158" s="42" t="n">
        <f aca="false">IF(AJ$7="Long",IF(AJ$6="Put",MAX(AJ$4-$A158,0),MAX($A158-AJ$4,0))*AJ$5,IF(AJ$6="Put",MIN($A158-AJ$4,0),MIN(AJ$4-$A158,0))*AJ$5)</f>
        <v>-0.0720000000000002</v>
      </c>
      <c r="AK158" s="42" t="n">
        <f aca="false">IF(AK$7="Long",IF(AK$6="Put",MAX(AK$4-$A158,0),MAX($A158-AK$4,0))*AK$5,IF(AK$6="Put",MIN($A158-AK$4,0),MIN(AK$4-$A158,0))*AK$5)</f>
        <v>-0.0620000000000002</v>
      </c>
    </row>
    <row r="159" customFormat="false" ht="12.75" hidden="false" customHeight="false" outlineLevel="0" collapsed="false">
      <c r="A159" s="43" t="n">
        <v>9.15000000000001</v>
      </c>
      <c r="B159" s="44" t="n">
        <f aca="false">-A159*0.1</f>
        <v>-0.915000000000001</v>
      </c>
      <c r="C159" s="38" t="n">
        <f aca="false">+A159+B159</f>
        <v>8.23500000000001</v>
      </c>
      <c r="D159" s="39"/>
      <c r="E159" s="40" t="n">
        <f aca="false">+E158</f>
        <v>5</v>
      </c>
      <c r="F159" s="38" t="n">
        <f aca="false">+B159+E159</f>
        <v>4.085</v>
      </c>
      <c r="G159" s="38"/>
      <c r="H159" s="38" t="n">
        <f aca="false">+F159-C159</f>
        <v>-4.15000000000001</v>
      </c>
      <c r="J159" s="45" t="n">
        <f aca="false">SUM(M159:X159,Z159:AK159)</f>
        <v>-0.915000000000001</v>
      </c>
      <c r="M159" s="42" t="n">
        <f aca="false">IF(M$7="Long",IF(M$6="Call",IF($A159&gt;M$4,1,0),IF(M$4&gt;$A159,1,0))*M$5,IF(M$6="Call",IF(M$4&lt;=$A159,-1,0),IF($A159&lt;=M$4,-1,0))*M$5)</f>
        <v>0</v>
      </c>
      <c r="N159" s="42" t="n">
        <f aca="false">IF(N$7="Long",IF(N$6="Call",IF($A159&gt;N$4,1,0),IF(N$4&gt;$A159,1,0))*N$5,IF(N$6="Call",IF(N$4&lt;=$A159,-1,0),IF($A159&lt;=N$4,-1,0))*N$5)</f>
        <v>0</v>
      </c>
      <c r="O159" s="42" t="n">
        <f aca="false">IF(O$7="Long",IF(O$6="Call",IF($A159&gt;O$4,1,0),IF(O$4&gt;$A159,1,0))*O$5,IF(O$6="Call",IF(O$4&lt;=$A159,-1,0),IF($A159&lt;=O$4,-1,0))*O$5)</f>
        <v>0</v>
      </c>
      <c r="P159" s="42" t="n">
        <f aca="false">IF(P$7="Long",IF(P$6="Call",IF($A159&gt;P$4,1,0),IF(P$4&gt;$A159,1,0))*P$5,IF(P$6="Call",IF(P$4&lt;=$A159,-1,0),IF($A159&lt;=P$4,-1,0))*P$5)</f>
        <v>0</v>
      </c>
      <c r="Q159" s="42" t="n">
        <f aca="false">IF(Q$7="Long",IF(Q$6="Call",IF($A159&gt;Q$4,1,0),IF(Q$4&gt;$A159,1,0))*Q$5,IF(Q$6="Call",IF(Q$4&lt;=$A159,-1,0),IF($A159&lt;=Q$4,-1,0))*Q$5)</f>
        <v>0</v>
      </c>
      <c r="R159" s="42" t="n">
        <f aca="false">IF(R$7="Long",IF(R$6="Call",IF($A159&gt;R$4,1,0),IF(R$4&gt;$A159,1,0))*R$5,IF(R$6="Call",IF(R$4&lt;=$A159,-1,0),IF($A159&lt;=R$4,-1,0))*R$5)</f>
        <v>0</v>
      </c>
      <c r="S159" s="42" t="n">
        <f aca="false">IF(S$7="Long",IF(S$6="Call",IF($A159&gt;S$4,1,0),IF(S$4&gt;$A159,1,0))*S$5,IF(S$6="Call",IF(S$4&lt;=$A159,-1,0),IF($A159&lt;=S$4,-1,0))*S$5)</f>
        <v>0</v>
      </c>
      <c r="T159" s="42" t="n">
        <f aca="false">IF(T$7="Long",IF(T$6="Call",IF($A159&gt;T$4,1,0),IF(T$4&gt;$A159,1,0))*T$5,IF(T$6="Call",IF(T$4&lt;=$A159,-1,0),IF($A159&lt;=T$4,-1,0))*T$5)</f>
        <v>-0.08</v>
      </c>
      <c r="U159" s="42" t="n">
        <f aca="false">IF(U$7="Long",IF(U$6="Call",IF($A159&gt;U$4,1,0),IF(U$4&gt;$A159,1,0))*U$5,IF(U$6="Call",IF(U$4&lt;=$A159,-1,0),IF($A159&lt;=U$4,-1,0))*U$5)</f>
        <v>-0.09</v>
      </c>
      <c r="V159" s="42" t="n">
        <f aca="false">IF(V$7="Long",IF(V$6="Call",IF($A159&gt;V$4,1,0),IF(V$4&gt;$A159,1,0))*V$5,IF(V$6="Call",IF(V$4&lt;=$A159,-1,0),IF($A159&lt;=V$4,-1,0))*V$5)</f>
        <v>-0.1</v>
      </c>
      <c r="W159" s="42" t="n">
        <f aca="false">IF(W$7="Long",IF(W$6="Call",IF($A159&gt;W$4,1,0),IF(W$4&gt;$A159,1,0))*W$5,IF(W$6="Call",IF(W$4&lt;=$A159,-1,0),IF($A159&lt;=W$4,-1,0))*W$5)</f>
        <v>-0.11</v>
      </c>
      <c r="X159" s="42" t="n">
        <f aca="false">IF(X$7="Long",IF(X$6="Call",IF($A159&gt;X$4,1,0),IF(X$4&gt;$A159,1,0))*X$5,IF(X$6="Call",IF(X$4&lt;=$A159,-1,0),IF($A159&lt;=X$4,-1,0))*X$5)</f>
        <v>-0.12</v>
      </c>
      <c r="Z159" s="42" t="n">
        <f aca="false">IF(Z$7="Long",IF(Z$6="Put",MAX(Z$4-$A159,0),MAX($A159-Z$4,0))*Z$5,IF(Z$6="Put",MIN($A159-Z$4,0),MIN(Z$4-$A159,0))*Z$5)</f>
        <v>0</v>
      </c>
      <c r="AA159" s="42" t="n">
        <f aca="false">IF(AA$7="Long",IF(AA$6="Put",MAX(AA$4-$A159,0),MAX($A159-AA$4,0))*AA$5,IF(AA$6="Put",MIN($A159-AA$4,0),MIN(AA$4-$A159,0))*AA$5)</f>
        <v>0</v>
      </c>
      <c r="AB159" s="42" t="n">
        <f aca="false">IF(AB$7="Long",IF(AB$6="Put",MAX(AB$4-$A159,0),MAX($A159-AB$4,0))*AB$5,IF(AB$6="Put",MIN($A159-AB$4,0),MIN(AB$4-$A159,0))*AB$5)</f>
        <v>0</v>
      </c>
      <c r="AC159" s="42" t="n">
        <f aca="false">IF(AC$7="Long",IF(AC$6="Put",MAX(AC$4-$A159,0),MAX($A159-AC$4,0))*AC$5,IF(AC$6="Put",MIN($A159-AC$4,0),MIN(AC$4-$A159,0))*AC$5)</f>
        <v>0</v>
      </c>
      <c r="AD159" s="42" t="n">
        <f aca="false">IF(AD$7="Long",IF(AD$6="Put",MAX(AD$4-$A159,0),MAX($A159-AD$4,0))*AD$5,IF(AD$6="Put",MIN($A159-AD$4,0),MIN(AD$4-$A159,0))*AD$5)</f>
        <v>0</v>
      </c>
      <c r="AE159" s="42" t="n">
        <f aca="false">IF(AE$7="Long",IF(AE$6="Put",MAX(AE$4-$A159,0),MAX($A159-AE$4,0))*AE$5,IF(AE$6="Put",MIN($A159-AE$4,0),MIN(AE$4-$A159,0))*AE$5)</f>
        <v>0</v>
      </c>
      <c r="AF159" s="42" t="n">
        <f aca="false">IF(AF$7="Long",IF(AF$6="Put",MAX(AF$4-$A159,0),MAX($A159-AF$4,0))*AF$5,IF(AF$6="Put",MIN($A159-AF$4,0),MIN(AF$4-$A159,0))*AF$5)</f>
        <v>0</v>
      </c>
      <c r="AG159" s="42" t="n">
        <f aca="false">IF(AG$7="Long",IF(AG$6="Put",MAX(AG$4-$A159,0),MAX($A159-AG$4,0))*AG$5,IF(AG$6="Put",MIN($A159-AG$4,0),MIN(AG$4-$A159,0))*AG$5)</f>
        <v>-0.103</v>
      </c>
      <c r="AH159" s="42" t="n">
        <f aca="false">IF(AH$7="Long",IF(AH$6="Put",MAX(AH$4-$A159,0),MAX($A159-AH$4,0))*AH$5,IF(AH$6="Put",MIN($A159-AH$4,0),MIN(AH$4-$A159,0))*AH$5)</f>
        <v>-0.0930000000000002</v>
      </c>
      <c r="AI159" s="42" t="n">
        <f aca="false">IF(AI$7="Long",IF(AI$6="Put",MAX(AI$4-$A159,0),MAX($A159-AI$4,0))*AI$5,IF(AI$6="Put",MIN($A159-AI$4,0),MIN(AI$4-$A159,0))*AI$5)</f>
        <v>-0.0830000000000002</v>
      </c>
      <c r="AJ159" s="42" t="n">
        <f aca="false">IF(AJ$7="Long",IF(AJ$6="Put",MAX(AJ$4-$A159,0),MAX($A159-AJ$4,0))*AJ$5,IF(AJ$6="Put",MIN($A159-AJ$4,0),MIN(AJ$4-$A159,0))*AJ$5)</f>
        <v>-0.0730000000000002</v>
      </c>
      <c r="AK159" s="42" t="n">
        <f aca="false">IF(AK$7="Long",IF(AK$6="Put",MAX(AK$4-$A159,0),MAX($A159-AK$4,0))*AK$5,IF(AK$6="Put",MIN($A159-AK$4,0),MIN(AK$4-$A159,0))*AK$5)</f>
        <v>-0.0630000000000002</v>
      </c>
    </row>
    <row r="160" customFormat="false" ht="12.75" hidden="false" customHeight="false" outlineLevel="0" collapsed="false">
      <c r="A160" s="43" t="n">
        <v>9.20000000000001</v>
      </c>
      <c r="B160" s="44" t="n">
        <f aca="false">-A160*0.1</f>
        <v>-0.920000000000001</v>
      </c>
      <c r="C160" s="38" t="n">
        <f aca="false">+A160+B160</f>
        <v>8.28000000000001</v>
      </c>
      <c r="D160" s="39"/>
      <c r="E160" s="40" t="n">
        <f aca="false">+E159</f>
        <v>5</v>
      </c>
      <c r="F160" s="38" t="n">
        <f aca="false">+B160+E160</f>
        <v>4.08</v>
      </c>
      <c r="G160" s="38"/>
      <c r="H160" s="38" t="n">
        <f aca="false">+F160-C160</f>
        <v>-4.20000000000001</v>
      </c>
      <c r="J160" s="45" t="n">
        <f aca="false">SUM(M160:X160,Z160:AK160)</f>
        <v>-0.920000000000001</v>
      </c>
      <c r="M160" s="42" t="n">
        <f aca="false">IF(M$7="Long",IF(M$6="Call",IF($A160&gt;M$4,1,0),IF(M$4&gt;$A160,1,0))*M$5,IF(M$6="Call",IF(M$4&lt;=$A160,-1,0),IF($A160&lt;=M$4,-1,0))*M$5)</f>
        <v>0</v>
      </c>
      <c r="N160" s="42" t="n">
        <f aca="false">IF(N$7="Long",IF(N$6="Call",IF($A160&gt;N$4,1,0),IF(N$4&gt;$A160,1,0))*N$5,IF(N$6="Call",IF(N$4&lt;=$A160,-1,0),IF($A160&lt;=N$4,-1,0))*N$5)</f>
        <v>0</v>
      </c>
      <c r="O160" s="42" t="n">
        <f aca="false">IF(O$7="Long",IF(O$6="Call",IF($A160&gt;O$4,1,0),IF(O$4&gt;$A160,1,0))*O$5,IF(O$6="Call",IF(O$4&lt;=$A160,-1,0),IF($A160&lt;=O$4,-1,0))*O$5)</f>
        <v>0</v>
      </c>
      <c r="P160" s="42" t="n">
        <f aca="false">IF(P$7="Long",IF(P$6="Call",IF($A160&gt;P$4,1,0),IF(P$4&gt;$A160,1,0))*P$5,IF(P$6="Call",IF(P$4&lt;=$A160,-1,0),IF($A160&lt;=P$4,-1,0))*P$5)</f>
        <v>0</v>
      </c>
      <c r="Q160" s="42" t="n">
        <f aca="false">IF(Q$7="Long",IF(Q$6="Call",IF($A160&gt;Q$4,1,0),IF(Q$4&gt;$A160,1,0))*Q$5,IF(Q$6="Call",IF(Q$4&lt;=$A160,-1,0),IF($A160&lt;=Q$4,-1,0))*Q$5)</f>
        <v>0</v>
      </c>
      <c r="R160" s="42" t="n">
        <f aca="false">IF(R$7="Long",IF(R$6="Call",IF($A160&gt;R$4,1,0),IF(R$4&gt;$A160,1,0))*R$5,IF(R$6="Call",IF(R$4&lt;=$A160,-1,0),IF($A160&lt;=R$4,-1,0))*R$5)</f>
        <v>0</v>
      </c>
      <c r="S160" s="42" t="n">
        <f aca="false">IF(S$7="Long",IF(S$6="Call",IF($A160&gt;S$4,1,0),IF(S$4&gt;$A160,1,0))*S$5,IF(S$6="Call",IF(S$4&lt;=$A160,-1,0),IF($A160&lt;=S$4,-1,0))*S$5)</f>
        <v>0</v>
      </c>
      <c r="T160" s="42" t="n">
        <f aca="false">IF(T$7="Long",IF(T$6="Call",IF($A160&gt;T$4,1,0),IF(T$4&gt;$A160,1,0))*T$5,IF(T$6="Call",IF(T$4&lt;=$A160,-1,0),IF($A160&lt;=T$4,-1,0))*T$5)</f>
        <v>-0.08</v>
      </c>
      <c r="U160" s="42" t="n">
        <f aca="false">IF(U$7="Long",IF(U$6="Call",IF($A160&gt;U$4,1,0),IF(U$4&gt;$A160,1,0))*U$5,IF(U$6="Call",IF(U$4&lt;=$A160,-1,0),IF($A160&lt;=U$4,-1,0))*U$5)</f>
        <v>-0.09</v>
      </c>
      <c r="V160" s="42" t="n">
        <f aca="false">IF(V$7="Long",IF(V$6="Call",IF($A160&gt;V$4,1,0),IF(V$4&gt;$A160,1,0))*V$5,IF(V$6="Call",IF(V$4&lt;=$A160,-1,0),IF($A160&lt;=V$4,-1,0))*V$5)</f>
        <v>-0.1</v>
      </c>
      <c r="W160" s="42" t="n">
        <f aca="false">IF(W$7="Long",IF(W$6="Call",IF($A160&gt;W$4,1,0),IF(W$4&gt;$A160,1,0))*W$5,IF(W$6="Call",IF(W$4&lt;=$A160,-1,0),IF($A160&lt;=W$4,-1,0))*W$5)</f>
        <v>-0.11</v>
      </c>
      <c r="X160" s="42" t="n">
        <f aca="false">IF(X$7="Long",IF(X$6="Call",IF($A160&gt;X$4,1,0),IF(X$4&gt;$A160,1,0))*X$5,IF(X$6="Call",IF(X$4&lt;=$A160,-1,0),IF($A160&lt;=X$4,-1,0))*X$5)</f>
        <v>-0.12</v>
      </c>
      <c r="Z160" s="42" t="n">
        <f aca="false">IF(Z$7="Long",IF(Z$6="Put",MAX(Z$4-$A160,0),MAX($A160-Z$4,0))*Z$5,IF(Z$6="Put",MIN($A160-Z$4,0),MIN(Z$4-$A160,0))*Z$5)</f>
        <v>0</v>
      </c>
      <c r="AA160" s="42" t="n">
        <f aca="false">IF(AA$7="Long",IF(AA$6="Put",MAX(AA$4-$A160,0),MAX($A160-AA$4,0))*AA$5,IF(AA$6="Put",MIN($A160-AA$4,0),MIN(AA$4-$A160,0))*AA$5)</f>
        <v>0</v>
      </c>
      <c r="AB160" s="42" t="n">
        <f aca="false">IF(AB$7="Long",IF(AB$6="Put",MAX(AB$4-$A160,0),MAX($A160-AB$4,0))*AB$5,IF(AB$6="Put",MIN($A160-AB$4,0),MIN(AB$4-$A160,0))*AB$5)</f>
        <v>0</v>
      </c>
      <c r="AC160" s="42" t="n">
        <f aca="false">IF(AC$7="Long",IF(AC$6="Put",MAX(AC$4-$A160,0),MAX($A160-AC$4,0))*AC$5,IF(AC$6="Put",MIN($A160-AC$4,0),MIN(AC$4-$A160,0))*AC$5)</f>
        <v>0</v>
      </c>
      <c r="AD160" s="42" t="n">
        <f aca="false">IF(AD$7="Long",IF(AD$6="Put",MAX(AD$4-$A160,0),MAX($A160-AD$4,0))*AD$5,IF(AD$6="Put",MIN($A160-AD$4,0),MIN(AD$4-$A160,0))*AD$5)</f>
        <v>0</v>
      </c>
      <c r="AE160" s="42" t="n">
        <f aca="false">IF(AE$7="Long",IF(AE$6="Put",MAX(AE$4-$A160,0),MAX($A160-AE$4,0))*AE$5,IF(AE$6="Put",MIN($A160-AE$4,0),MIN(AE$4-$A160,0))*AE$5)</f>
        <v>0</v>
      </c>
      <c r="AF160" s="42" t="n">
        <f aca="false">IF(AF$7="Long",IF(AF$6="Put",MAX(AF$4-$A160,0),MAX($A160-AF$4,0))*AF$5,IF(AF$6="Put",MIN($A160-AF$4,0),MIN(AF$4-$A160,0))*AF$5)</f>
        <v>0</v>
      </c>
      <c r="AG160" s="42" t="n">
        <f aca="false">IF(AG$7="Long",IF(AG$6="Put",MAX(AG$4-$A160,0),MAX($A160-AG$4,0))*AG$5,IF(AG$6="Put",MIN($A160-AG$4,0),MIN(AG$4-$A160,0))*AG$5)</f>
        <v>-0.104</v>
      </c>
      <c r="AH160" s="42" t="n">
        <f aca="false">IF(AH$7="Long",IF(AH$6="Put",MAX(AH$4-$A160,0),MAX($A160-AH$4,0))*AH$5,IF(AH$6="Put",MIN($A160-AH$4,0),MIN(AH$4-$A160,0))*AH$5)</f>
        <v>-0.0940000000000002</v>
      </c>
      <c r="AI160" s="42" t="n">
        <f aca="false">IF(AI$7="Long",IF(AI$6="Put",MAX(AI$4-$A160,0),MAX($A160-AI$4,0))*AI$5,IF(AI$6="Put",MIN($A160-AI$4,0),MIN(AI$4-$A160,0))*AI$5)</f>
        <v>-0.0840000000000002</v>
      </c>
      <c r="AJ160" s="42" t="n">
        <f aca="false">IF(AJ$7="Long",IF(AJ$6="Put",MAX(AJ$4-$A160,0),MAX($A160-AJ$4,0))*AJ$5,IF(AJ$6="Put",MIN($A160-AJ$4,0),MIN(AJ$4-$A160,0))*AJ$5)</f>
        <v>-0.0740000000000002</v>
      </c>
      <c r="AK160" s="42" t="n">
        <f aca="false">IF(AK$7="Long",IF(AK$6="Put",MAX(AK$4-$A160,0),MAX($A160-AK$4,0))*AK$5,IF(AK$6="Put",MIN($A160-AK$4,0),MIN(AK$4-$A160,0))*AK$5)</f>
        <v>-0.0640000000000002</v>
      </c>
    </row>
    <row r="161" customFormat="false" ht="12.75" hidden="false" customHeight="false" outlineLevel="0" collapsed="false">
      <c r="A161" s="43" t="n">
        <v>9.25000000000001</v>
      </c>
      <c r="B161" s="44" t="n">
        <f aca="false">-A161*0.1</f>
        <v>-0.925000000000001</v>
      </c>
      <c r="C161" s="38" t="n">
        <f aca="false">+A161+B161</f>
        <v>8.32500000000001</v>
      </c>
      <c r="D161" s="39"/>
      <c r="E161" s="40" t="n">
        <f aca="false">+E160</f>
        <v>5</v>
      </c>
      <c r="F161" s="38" t="n">
        <f aca="false">+B161+E161</f>
        <v>4.075</v>
      </c>
      <c r="G161" s="38"/>
      <c r="H161" s="38" t="n">
        <f aca="false">+F161-C161</f>
        <v>-4.25000000000001</v>
      </c>
      <c r="J161" s="45" t="n">
        <f aca="false">SUM(M161:X161,Z161:AK161)</f>
        <v>-0.925000000000001</v>
      </c>
      <c r="M161" s="42" t="n">
        <f aca="false">IF(M$7="Long",IF(M$6="Call",IF($A161&gt;M$4,1,0),IF(M$4&gt;$A161,1,0))*M$5,IF(M$6="Call",IF(M$4&lt;=$A161,-1,0),IF($A161&lt;=M$4,-1,0))*M$5)</f>
        <v>0</v>
      </c>
      <c r="N161" s="42" t="n">
        <f aca="false">IF(N$7="Long",IF(N$6="Call",IF($A161&gt;N$4,1,0),IF(N$4&gt;$A161,1,0))*N$5,IF(N$6="Call",IF(N$4&lt;=$A161,-1,0),IF($A161&lt;=N$4,-1,0))*N$5)</f>
        <v>0</v>
      </c>
      <c r="O161" s="42" t="n">
        <f aca="false">IF(O$7="Long",IF(O$6="Call",IF($A161&gt;O$4,1,0),IF(O$4&gt;$A161,1,0))*O$5,IF(O$6="Call",IF(O$4&lt;=$A161,-1,0),IF($A161&lt;=O$4,-1,0))*O$5)</f>
        <v>0</v>
      </c>
      <c r="P161" s="42" t="n">
        <f aca="false">IF(P$7="Long",IF(P$6="Call",IF($A161&gt;P$4,1,0),IF(P$4&gt;$A161,1,0))*P$5,IF(P$6="Call",IF(P$4&lt;=$A161,-1,0),IF($A161&lt;=P$4,-1,0))*P$5)</f>
        <v>0</v>
      </c>
      <c r="Q161" s="42" t="n">
        <f aca="false">IF(Q$7="Long",IF(Q$6="Call",IF($A161&gt;Q$4,1,0),IF(Q$4&gt;$A161,1,0))*Q$5,IF(Q$6="Call",IF(Q$4&lt;=$A161,-1,0),IF($A161&lt;=Q$4,-1,0))*Q$5)</f>
        <v>0</v>
      </c>
      <c r="R161" s="42" t="n">
        <f aca="false">IF(R$7="Long",IF(R$6="Call",IF($A161&gt;R$4,1,0),IF(R$4&gt;$A161,1,0))*R$5,IF(R$6="Call",IF(R$4&lt;=$A161,-1,0),IF($A161&lt;=R$4,-1,0))*R$5)</f>
        <v>0</v>
      </c>
      <c r="S161" s="42" t="n">
        <f aca="false">IF(S$7="Long",IF(S$6="Call",IF($A161&gt;S$4,1,0),IF(S$4&gt;$A161,1,0))*S$5,IF(S$6="Call",IF(S$4&lt;=$A161,-1,0),IF($A161&lt;=S$4,-1,0))*S$5)</f>
        <v>0</v>
      </c>
      <c r="T161" s="42" t="n">
        <f aca="false">IF(T$7="Long",IF(T$6="Call",IF($A161&gt;T$4,1,0),IF(T$4&gt;$A161,1,0))*T$5,IF(T$6="Call",IF(T$4&lt;=$A161,-1,0),IF($A161&lt;=T$4,-1,0))*T$5)</f>
        <v>-0.08</v>
      </c>
      <c r="U161" s="42" t="n">
        <f aca="false">IF(U$7="Long",IF(U$6="Call",IF($A161&gt;U$4,1,0),IF(U$4&gt;$A161,1,0))*U$5,IF(U$6="Call",IF(U$4&lt;=$A161,-1,0),IF($A161&lt;=U$4,-1,0))*U$5)</f>
        <v>-0.09</v>
      </c>
      <c r="V161" s="42" t="n">
        <f aca="false">IF(V$7="Long",IF(V$6="Call",IF($A161&gt;V$4,1,0),IF(V$4&gt;$A161,1,0))*V$5,IF(V$6="Call",IF(V$4&lt;=$A161,-1,0),IF($A161&lt;=V$4,-1,0))*V$5)</f>
        <v>-0.1</v>
      </c>
      <c r="W161" s="42" t="n">
        <f aca="false">IF(W$7="Long",IF(W$6="Call",IF($A161&gt;W$4,1,0),IF(W$4&gt;$A161,1,0))*W$5,IF(W$6="Call",IF(W$4&lt;=$A161,-1,0),IF($A161&lt;=W$4,-1,0))*W$5)</f>
        <v>-0.11</v>
      </c>
      <c r="X161" s="42" t="n">
        <f aca="false">IF(X$7="Long",IF(X$6="Call",IF($A161&gt;X$4,1,0),IF(X$4&gt;$A161,1,0))*X$5,IF(X$6="Call",IF(X$4&lt;=$A161,-1,0),IF($A161&lt;=X$4,-1,0))*X$5)</f>
        <v>-0.12</v>
      </c>
      <c r="Z161" s="42" t="n">
        <f aca="false">IF(Z$7="Long",IF(Z$6="Put",MAX(Z$4-$A161,0),MAX($A161-Z$4,0))*Z$5,IF(Z$6="Put",MIN($A161-Z$4,0),MIN(Z$4-$A161,0))*Z$5)</f>
        <v>0</v>
      </c>
      <c r="AA161" s="42" t="n">
        <f aca="false">IF(AA$7="Long",IF(AA$6="Put",MAX(AA$4-$A161,0),MAX($A161-AA$4,0))*AA$5,IF(AA$6="Put",MIN($A161-AA$4,0),MIN(AA$4-$A161,0))*AA$5)</f>
        <v>0</v>
      </c>
      <c r="AB161" s="42" t="n">
        <f aca="false">IF(AB$7="Long",IF(AB$6="Put",MAX(AB$4-$A161,0),MAX($A161-AB$4,0))*AB$5,IF(AB$6="Put",MIN($A161-AB$4,0),MIN(AB$4-$A161,0))*AB$5)</f>
        <v>0</v>
      </c>
      <c r="AC161" s="42" t="n">
        <f aca="false">IF(AC$7="Long",IF(AC$6="Put",MAX(AC$4-$A161,0),MAX($A161-AC$4,0))*AC$5,IF(AC$6="Put",MIN($A161-AC$4,0),MIN(AC$4-$A161,0))*AC$5)</f>
        <v>0</v>
      </c>
      <c r="AD161" s="42" t="n">
        <f aca="false">IF(AD$7="Long",IF(AD$6="Put",MAX(AD$4-$A161,0),MAX($A161-AD$4,0))*AD$5,IF(AD$6="Put",MIN($A161-AD$4,0),MIN(AD$4-$A161,0))*AD$5)</f>
        <v>0</v>
      </c>
      <c r="AE161" s="42" t="n">
        <f aca="false">IF(AE$7="Long",IF(AE$6="Put",MAX(AE$4-$A161,0),MAX($A161-AE$4,0))*AE$5,IF(AE$6="Put",MIN($A161-AE$4,0),MIN(AE$4-$A161,0))*AE$5)</f>
        <v>0</v>
      </c>
      <c r="AF161" s="42" t="n">
        <f aca="false">IF(AF$7="Long",IF(AF$6="Put",MAX(AF$4-$A161,0),MAX($A161-AF$4,0))*AF$5,IF(AF$6="Put",MIN($A161-AF$4,0),MIN(AF$4-$A161,0))*AF$5)</f>
        <v>0</v>
      </c>
      <c r="AG161" s="42" t="n">
        <f aca="false">IF(AG$7="Long",IF(AG$6="Put",MAX(AG$4-$A161,0),MAX($A161-AG$4,0))*AG$5,IF(AG$6="Put",MIN($A161-AG$4,0),MIN(AG$4-$A161,0))*AG$5)</f>
        <v>-0.105</v>
      </c>
      <c r="AH161" s="42" t="n">
        <f aca="false">IF(AH$7="Long",IF(AH$6="Put",MAX(AH$4-$A161,0),MAX($A161-AH$4,0))*AH$5,IF(AH$6="Put",MIN($A161-AH$4,0),MIN(AH$4-$A161,0))*AH$5)</f>
        <v>-0.0950000000000002</v>
      </c>
      <c r="AI161" s="42" t="n">
        <f aca="false">IF(AI$7="Long",IF(AI$6="Put",MAX(AI$4-$A161,0),MAX($A161-AI$4,0))*AI$5,IF(AI$6="Put",MIN($A161-AI$4,0),MIN(AI$4-$A161,0))*AI$5)</f>
        <v>-0.0850000000000002</v>
      </c>
      <c r="AJ161" s="42" t="n">
        <f aca="false">IF(AJ$7="Long",IF(AJ$6="Put",MAX(AJ$4-$A161,0),MAX($A161-AJ$4,0))*AJ$5,IF(AJ$6="Put",MIN($A161-AJ$4,0),MIN(AJ$4-$A161,0))*AJ$5)</f>
        <v>-0.0750000000000002</v>
      </c>
      <c r="AK161" s="42" t="n">
        <f aca="false">IF(AK$7="Long",IF(AK$6="Put",MAX(AK$4-$A161,0),MAX($A161-AK$4,0))*AK$5,IF(AK$6="Put",MIN($A161-AK$4,0),MIN(AK$4-$A161,0))*AK$5)</f>
        <v>-0.0650000000000002</v>
      </c>
    </row>
    <row r="162" customFormat="false" ht="12.75" hidden="false" customHeight="false" outlineLevel="0" collapsed="false">
      <c r="A162" s="43" t="n">
        <v>9.30000000000001</v>
      </c>
      <c r="B162" s="44" t="n">
        <f aca="false">-A162*0.1</f>
        <v>-0.930000000000001</v>
      </c>
      <c r="C162" s="38" t="n">
        <f aca="false">+A162+B162</f>
        <v>8.37000000000001</v>
      </c>
      <c r="D162" s="39"/>
      <c r="E162" s="40" t="n">
        <f aca="false">+E161</f>
        <v>5</v>
      </c>
      <c r="F162" s="38" t="n">
        <f aca="false">+B162+E162</f>
        <v>4.07</v>
      </c>
      <c r="G162" s="38"/>
      <c r="H162" s="38" t="n">
        <f aca="false">+F162-C162</f>
        <v>-4.30000000000001</v>
      </c>
      <c r="J162" s="45" t="n">
        <f aca="false">SUM(M162:X162,Z162:AK162)</f>
        <v>-0.930000000000001</v>
      </c>
      <c r="M162" s="42" t="n">
        <f aca="false">IF(M$7="Long",IF(M$6="Call",IF($A162&gt;M$4,1,0),IF(M$4&gt;$A162,1,0))*M$5,IF(M$6="Call",IF(M$4&lt;=$A162,-1,0),IF($A162&lt;=M$4,-1,0))*M$5)</f>
        <v>0</v>
      </c>
      <c r="N162" s="42" t="n">
        <f aca="false">IF(N$7="Long",IF(N$6="Call",IF($A162&gt;N$4,1,0),IF(N$4&gt;$A162,1,0))*N$5,IF(N$6="Call",IF(N$4&lt;=$A162,-1,0),IF($A162&lt;=N$4,-1,0))*N$5)</f>
        <v>0</v>
      </c>
      <c r="O162" s="42" t="n">
        <f aca="false">IF(O$7="Long",IF(O$6="Call",IF($A162&gt;O$4,1,0),IF(O$4&gt;$A162,1,0))*O$5,IF(O$6="Call",IF(O$4&lt;=$A162,-1,0),IF($A162&lt;=O$4,-1,0))*O$5)</f>
        <v>0</v>
      </c>
      <c r="P162" s="42" t="n">
        <f aca="false">IF(P$7="Long",IF(P$6="Call",IF($A162&gt;P$4,1,0),IF(P$4&gt;$A162,1,0))*P$5,IF(P$6="Call",IF(P$4&lt;=$A162,-1,0),IF($A162&lt;=P$4,-1,0))*P$5)</f>
        <v>0</v>
      </c>
      <c r="Q162" s="42" t="n">
        <f aca="false">IF(Q$7="Long",IF(Q$6="Call",IF($A162&gt;Q$4,1,0),IF(Q$4&gt;$A162,1,0))*Q$5,IF(Q$6="Call",IF(Q$4&lt;=$A162,-1,0),IF($A162&lt;=Q$4,-1,0))*Q$5)</f>
        <v>0</v>
      </c>
      <c r="R162" s="42" t="n">
        <f aca="false">IF(R$7="Long",IF(R$6="Call",IF($A162&gt;R$4,1,0),IF(R$4&gt;$A162,1,0))*R$5,IF(R$6="Call",IF(R$4&lt;=$A162,-1,0),IF($A162&lt;=R$4,-1,0))*R$5)</f>
        <v>0</v>
      </c>
      <c r="S162" s="42" t="n">
        <f aca="false">IF(S$7="Long",IF(S$6="Call",IF($A162&gt;S$4,1,0),IF(S$4&gt;$A162,1,0))*S$5,IF(S$6="Call",IF(S$4&lt;=$A162,-1,0),IF($A162&lt;=S$4,-1,0))*S$5)</f>
        <v>0</v>
      </c>
      <c r="T162" s="42" t="n">
        <f aca="false">IF(T$7="Long",IF(T$6="Call",IF($A162&gt;T$4,1,0),IF(T$4&gt;$A162,1,0))*T$5,IF(T$6="Call",IF(T$4&lt;=$A162,-1,0),IF($A162&lt;=T$4,-1,0))*T$5)</f>
        <v>-0.08</v>
      </c>
      <c r="U162" s="42" t="n">
        <f aca="false">IF(U$7="Long",IF(U$6="Call",IF($A162&gt;U$4,1,0),IF(U$4&gt;$A162,1,0))*U$5,IF(U$6="Call",IF(U$4&lt;=$A162,-1,0),IF($A162&lt;=U$4,-1,0))*U$5)</f>
        <v>-0.09</v>
      </c>
      <c r="V162" s="42" t="n">
        <f aca="false">IF(V$7="Long",IF(V$6="Call",IF($A162&gt;V$4,1,0),IF(V$4&gt;$A162,1,0))*V$5,IF(V$6="Call",IF(V$4&lt;=$A162,-1,0),IF($A162&lt;=V$4,-1,0))*V$5)</f>
        <v>-0.1</v>
      </c>
      <c r="W162" s="42" t="n">
        <f aca="false">IF(W$7="Long",IF(W$6="Call",IF($A162&gt;W$4,1,0),IF(W$4&gt;$A162,1,0))*W$5,IF(W$6="Call",IF(W$4&lt;=$A162,-1,0),IF($A162&lt;=W$4,-1,0))*W$5)</f>
        <v>-0.11</v>
      </c>
      <c r="X162" s="42" t="n">
        <f aca="false">IF(X$7="Long",IF(X$6="Call",IF($A162&gt;X$4,1,0),IF(X$4&gt;$A162,1,0))*X$5,IF(X$6="Call",IF(X$4&lt;=$A162,-1,0),IF($A162&lt;=X$4,-1,0))*X$5)</f>
        <v>-0.12</v>
      </c>
      <c r="Z162" s="42" t="n">
        <f aca="false">IF(Z$7="Long",IF(Z$6="Put",MAX(Z$4-$A162,0),MAX($A162-Z$4,0))*Z$5,IF(Z$6="Put",MIN($A162-Z$4,0),MIN(Z$4-$A162,0))*Z$5)</f>
        <v>0</v>
      </c>
      <c r="AA162" s="42" t="n">
        <f aca="false">IF(AA$7="Long",IF(AA$6="Put",MAX(AA$4-$A162,0),MAX($A162-AA$4,0))*AA$5,IF(AA$6="Put",MIN($A162-AA$4,0),MIN(AA$4-$A162,0))*AA$5)</f>
        <v>0</v>
      </c>
      <c r="AB162" s="42" t="n">
        <f aca="false">IF(AB$7="Long",IF(AB$6="Put",MAX(AB$4-$A162,0),MAX($A162-AB$4,0))*AB$5,IF(AB$6="Put",MIN($A162-AB$4,0),MIN(AB$4-$A162,0))*AB$5)</f>
        <v>0</v>
      </c>
      <c r="AC162" s="42" t="n">
        <f aca="false">IF(AC$7="Long",IF(AC$6="Put",MAX(AC$4-$A162,0),MAX($A162-AC$4,0))*AC$5,IF(AC$6="Put",MIN($A162-AC$4,0),MIN(AC$4-$A162,0))*AC$5)</f>
        <v>0</v>
      </c>
      <c r="AD162" s="42" t="n">
        <f aca="false">IF(AD$7="Long",IF(AD$6="Put",MAX(AD$4-$A162,0),MAX($A162-AD$4,0))*AD$5,IF(AD$6="Put",MIN($A162-AD$4,0),MIN(AD$4-$A162,0))*AD$5)</f>
        <v>0</v>
      </c>
      <c r="AE162" s="42" t="n">
        <f aca="false">IF(AE$7="Long",IF(AE$6="Put",MAX(AE$4-$A162,0),MAX($A162-AE$4,0))*AE$5,IF(AE$6="Put",MIN($A162-AE$4,0),MIN(AE$4-$A162,0))*AE$5)</f>
        <v>0</v>
      </c>
      <c r="AF162" s="42" t="n">
        <f aca="false">IF(AF$7="Long",IF(AF$6="Put",MAX(AF$4-$A162,0),MAX($A162-AF$4,0))*AF$5,IF(AF$6="Put",MIN($A162-AF$4,0),MIN(AF$4-$A162,0))*AF$5)</f>
        <v>0</v>
      </c>
      <c r="AG162" s="42" t="n">
        <f aca="false">IF(AG$7="Long",IF(AG$6="Put",MAX(AG$4-$A162,0),MAX($A162-AG$4,0))*AG$5,IF(AG$6="Put",MIN($A162-AG$4,0),MIN(AG$4-$A162,0))*AG$5)</f>
        <v>-0.106</v>
      </c>
      <c r="AH162" s="42" t="n">
        <f aca="false">IF(AH$7="Long",IF(AH$6="Put",MAX(AH$4-$A162,0),MAX($A162-AH$4,0))*AH$5,IF(AH$6="Put",MIN($A162-AH$4,0),MIN(AH$4-$A162,0))*AH$5)</f>
        <v>-0.0960000000000002</v>
      </c>
      <c r="AI162" s="42" t="n">
        <f aca="false">IF(AI$7="Long",IF(AI$6="Put",MAX(AI$4-$A162,0),MAX($A162-AI$4,0))*AI$5,IF(AI$6="Put",MIN($A162-AI$4,0),MIN(AI$4-$A162,0))*AI$5)</f>
        <v>-0.0860000000000002</v>
      </c>
      <c r="AJ162" s="42" t="n">
        <f aca="false">IF(AJ$7="Long",IF(AJ$6="Put",MAX(AJ$4-$A162,0),MAX($A162-AJ$4,0))*AJ$5,IF(AJ$6="Put",MIN($A162-AJ$4,0),MIN(AJ$4-$A162,0))*AJ$5)</f>
        <v>-0.0760000000000002</v>
      </c>
      <c r="AK162" s="42" t="n">
        <f aca="false">IF(AK$7="Long",IF(AK$6="Put",MAX(AK$4-$A162,0),MAX($A162-AK$4,0))*AK$5,IF(AK$6="Put",MIN($A162-AK$4,0),MIN(AK$4-$A162,0))*AK$5)</f>
        <v>-0.0660000000000002</v>
      </c>
    </row>
    <row r="163" customFormat="false" ht="12.75" hidden="false" customHeight="false" outlineLevel="0" collapsed="false">
      <c r="A163" s="43" t="n">
        <v>9.35000000000001</v>
      </c>
      <c r="B163" s="44" t="n">
        <f aca="false">-A163*0.1</f>
        <v>-0.935000000000001</v>
      </c>
      <c r="C163" s="38" t="n">
        <f aca="false">+A163+B163</f>
        <v>8.41500000000001</v>
      </c>
      <c r="D163" s="39"/>
      <c r="E163" s="40" t="n">
        <f aca="false">+E162</f>
        <v>5</v>
      </c>
      <c r="F163" s="38" t="n">
        <f aca="false">+B163+E163</f>
        <v>4.065</v>
      </c>
      <c r="G163" s="38"/>
      <c r="H163" s="38" t="n">
        <f aca="false">+F163-C163</f>
        <v>-4.35000000000001</v>
      </c>
      <c r="J163" s="45" t="n">
        <f aca="false">SUM(M163:X163,Z163:AK163)</f>
        <v>-0.935000000000001</v>
      </c>
      <c r="M163" s="42" t="n">
        <f aca="false">IF(M$7="Long",IF(M$6="Call",IF($A163&gt;M$4,1,0),IF(M$4&gt;$A163,1,0))*M$5,IF(M$6="Call",IF(M$4&lt;=$A163,-1,0),IF($A163&lt;=M$4,-1,0))*M$5)</f>
        <v>0</v>
      </c>
      <c r="N163" s="42" t="n">
        <f aca="false">IF(N$7="Long",IF(N$6="Call",IF($A163&gt;N$4,1,0),IF(N$4&gt;$A163,1,0))*N$5,IF(N$6="Call",IF(N$4&lt;=$A163,-1,0),IF($A163&lt;=N$4,-1,0))*N$5)</f>
        <v>0</v>
      </c>
      <c r="O163" s="42" t="n">
        <f aca="false">IF(O$7="Long",IF(O$6="Call",IF($A163&gt;O$4,1,0),IF(O$4&gt;$A163,1,0))*O$5,IF(O$6="Call",IF(O$4&lt;=$A163,-1,0),IF($A163&lt;=O$4,-1,0))*O$5)</f>
        <v>0</v>
      </c>
      <c r="P163" s="42" t="n">
        <f aca="false">IF(P$7="Long",IF(P$6="Call",IF($A163&gt;P$4,1,0),IF(P$4&gt;$A163,1,0))*P$5,IF(P$6="Call",IF(P$4&lt;=$A163,-1,0),IF($A163&lt;=P$4,-1,0))*P$5)</f>
        <v>0</v>
      </c>
      <c r="Q163" s="42" t="n">
        <f aca="false">IF(Q$7="Long",IF(Q$6="Call",IF($A163&gt;Q$4,1,0),IF(Q$4&gt;$A163,1,0))*Q$5,IF(Q$6="Call",IF(Q$4&lt;=$A163,-1,0),IF($A163&lt;=Q$4,-1,0))*Q$5)</f>
        <v>0</v>
      </c>
      <c r="R163" s="42" t="n">
        <f aca="false">IF(R$7="Long",IF(R$6="Call",IF($A163&gt;R$4,1,0),IF(R$4&gt;$A163,1,0))*R$5,IF(R$6="Call",IF(R$4&lt;=$A163,-1,0),IF($A163&lt;=R$4,-1,0))*R$5)</f>
        <v>0</v>
      </c>
      <c r="S163" s="42" t="n">
        <f aca="false">IF(S$7="Long",IF(S$6="Call",IF($A163&gt;S$4,1,0),IF(S$4&gt;$A163,1,0))*S$5,IF(S$6="Call",IF(S$4&lt;=$A163,-1,0),IF($A163&lt;=S$4,-1,0))*S$5)</f>
        <v>0</v>
      </c>
      <c r="T163" s="42" t="n">
        <f aca="false">IF(T$7="Long",IF(T$6="Call",IF($A163&gt;T$4,1,0),IF(T$4&gt;$A163,1,0))*T$5,IF(T$6="Call",IF(T$4&lt;=$A163,-1,0),IF($A163&lt;=T$4,-1,0))*T$5)</f>
        <v>-0.08</v>
      </c>
      <c r="U163" s="42" t="n">
        <f aca="false">IF(U$7="Long",IF(U$6="Call",IF($A163&gt;U$4,1,0),IF(U$4&gt;$A163,1,0))*U$5,IF(U$6="Call",IF(U$4&lt;=$A163,-1,0),IF($A163&lt;=U$4,-1,0))*U$5)</f>
        <v>-0.09</v>
      </c>
      <c r="V163" s="42" t="n">
        <f aca="false">IF(V$7="Long",IF(V$6="Call",IF($A163&gt;V$4,1,0),IF(V$4&gt;$A163,1,0))*V$5,IF(V$6="Call",IF(V$4&lt;=$A163,-1,0),IF($A163&lt;=V$4,-1,0))*V$5)</f>
        <v>-0.1</v>
      </c>
      <c r="W163" s="42" t="n">
        <f aca="false">IF(W$7="Long",IF(W$6="Call",IF($A163&gt;W$4,1,0),IF(W$4&gt;$A163,1,0))*W$5,IF(W$6="Call",IF(W$4&lt;=$A163,-1,0),IF($A163&lt;=W$4,-1,0))*W$5)</f>
        <v>-0.11</v>
      </c>
      <c r="X163" s="42" t="n">
        <f aca="false">IF(X$7="Long",IF(X$6="Call",IF($A163&gt;X$4,1,0),IF(X$4&gt;$A163,1,0))*X$5,IF(X$6="Call",IF(X$4&lt;=$A163,-1,0),IF($A163&lt;=X$4,-1,0))*X$5)</f>
        <v>-0.12</v>
      </c>
      <c r="Z163" s="42" t="n">
        <f aca="false">IF(Z$7="Long",IF(Z$6="Put",MAX(Z$4-$A163,0),MAX($A163-Z$4,0))*Z$5,IF(Z$6="Put",MIN($A163-Z$4,0),MIN(Z$4-$A163,0))*Z$5)</f>
        <v>0</v>
      </c>
      <c r="AA163" s="42" t="n">
        <f aca="false">IF(AA$7="Long",IF(AA$6="Put",MAX(AA$4-$A163,0),MAX($A163-AA$4,0))*AA$5,IF(AA$6="Put",MIN($A163-AA$4,0),MIN(AA$4-$A163,0))*AA$5)</f>
        <v>0</v>
      </c>
      <c r="AB163" s="42" t="n">
        <f aca="false">IF(AB$7="Long",IF(AB$6="Put",MAX(AB$4-$A163,0),MAX($A163-AB$4,0))*AB$5,IF(AB$6="Put",MIN($A163-AB$4,0),MIN(AB$4-$A163,0))*AB$5)</f>
        <v>0</v>
      </c>
      <c r="AC163" s="42" t="n">
        <f aca="false">IF(AC$7="Long",IF(AC$6="Put",MAX(AC$4-$A163,0),MAX($A163-AC$4,0))*AC$5,IF(AC$6="Put",MIN($A163-AC$4,0),MIN(AC$4-$A163,0))*AC$5)</f>
        <v>0</v>
      </c>
      <c r="AD163" s="42" t="n">
        <f aca="false">IF(AD$7="Long",IF(AD$6="Put",MAX(AD$4-$A163,0),MAX($A163-AD$4,0))*AD$5,IF(AD$6="Put",MIN($A163-AD$4,0),MIN(AD$4-$A163,0))*AD$5)</f>
        <v>0</v>
      </c>
      <c r="AE163" s="42" t="n">
        <f aca="false">IF(AE$7="Long",IF(AE$6="Put",MAX(AE$4-$A163,0),MAX($A163-AE$4,0))*AE$5,IF(AE$6="Put",MIN($A163-AE$4,0),MIN(AE$4-$A163,0))*AE$5)</f>
        <v>0</v>
      </c>
      <c r="AF163" s="42" t="n">
        <f aca="false">IF(AF$7="Long",IF(AF$6="Put",MAX(AF$4-$A163,0),MAX($A163-AF$4,0))*AF$5,IF(AF$6="Put",MIN($A163-AF$4,0),MIN(AF$4-$A163,0))*AF$5)</f>
        <v>0</v>
      </c>
      <c r="AG163" s="42" t="n">
        <f aca="false">IF(AG$7="Long",IF(AG$6="Put",MAX(AG$4-$A163,0),MAX($A163-AG$4,0))*AG$5,IF(AG$6="Put",MIN($A163-AG$4,0),MIN(AG$4-$A163,0))*AG$5)</f>
        <v>-0.107</v>
      </c>
      <c r="AH163" s="42" t="n">
        <f aca="false">IF(AH$7="Long",IF(AH$6="Put",MAX(AH$4-$A163,0),MAX($A163-AH$4,0))*AH$5,IF(AH$6="Put",MIN($A163-AH$4,0),MIN(AH$4-$A163,0))*AH$5)</f>
        <v>-0.0970000000000002</v>
      </c>
      <c r="AI163" s="42" t="n">
        <f aca="false">IF(AI$7="Long",IF(AI$6="Put",MAX(AI$4-$A163,0),MAX($A163-AI$4,0))*AI$5,IF(AI$6="Put",MIN($A163-AI$4,0),MIN(AI$4-$A163,0))*AI$5)</f>
        <v>-0.0870000000000002</v>
      </c>
      <c r="AJ163" s="42" t="n">
        <f aca="false">IF(AJ$7="Long",IF(AJ$6="Put",MAX(AJ$4-$A163,0),MAX($A163-AJ$4,0))*AJ$5,IF(AJ$6="Put",MIN($A163-AJ$4,0),MIN(AJ$4-$A163,0))*AJ$5)</f>
        <v>-0.0770000000000002</v>
      </c>
      <c r="AK163" s="42" t="n">
        <f aca="false">IF(AK$7="Long",IF(AK$6="Put",MAX(AK$4-$A163,0),MAX($A163-AK$4,0))*AK$5,IF(AK$6="Put",MIN($A163-AK$4,0),MIN(AK$4-$A163,0))*AK$5)</f>
        <v>-0.0670000000000002</v>
      </c>
    </row>
    <row r="164" customFormat="false" ht="12.75" hidden="false" customHeight="false" outlineLevel="0" collapsed="false">
      <c r="A164" s="43" t="n">
        <v>9.40000000000001</v>
      </c>
      <c r="B164" s="44" t="n">
        <f aca="false">-A164*0.1</f>
        <v>-0.940000000000001</v>
      </c>
      <c r="C164" s="38" t="n">
        <f aca="false">+A164+B164</f>
        <v>8.46000000000001</v>
      </c>
      <c r="D164" s="39"/>
      <c r="E164" s="40" t="n">
        <f aca="false">+E163</f>
        <v>5</v>
      </c>
      <c r="F164" s="38" t="n">
        <f aca="false">+B164+E164</f>
        <v>4.06</v>
      </c>
      <c r="G164" s="38"/>
      <c r="H164" s="38" t="n">
        <f aca="false">+F164-C164</f>
        <v>-4.40000000000001</v>
      </c>
      <c r="J164" s="45" t="n">
        <f aca="false">SUM(M164:X164,Z164:AK164)</f>
        <v>-0.940000000000001</v>
      </c>
      <c r="M164" s="42" t="n">
        <f aca="false">IF(M$7="Long",IF(M$6="Call",IF($A164&gt;M$4,1,0),IF(M$4&gt;$A164,1,0))*M$5,IF(M$6="Call",IF(M$4&lt;=$A164,-1,0),IF($A164&lt;=M$4,-1,0))*M$5)</f>
        <v>0</v>
      </c>
      <c r="N164" s="42" t="n">
        <f aca="false">IF(N$7="Long",IF(N$6="Call",IF($A164&gt;N$4,1,0),IF(N$4&gt;$A164,1,0))*N$5,IF(N$6="Call",IF(N$4&lt;=$A164,-1,0),IF($A164&lt;=N$4,-1,0))*N$5)</f>
        <v>0</v>
      </c>
      <c r="O164" s="42" t="n">
        <f aca="false">IF(O$7="Long",IF(O$6="Call",IF($A164&gt;O$4,1,0),IF(O$4&gt;$A164,1,0))*O$5,IF(O$6="Call",IF(O$4&lt;=$A164,-1,0),IF($A164&lt;=O$4,-1,0))*O$5)</f>
        <v>0</v>
      </c>
      <c r="P164" s="42" t="n">
        <f aca="false">IF(P$7="Long",IF(P$6="Call",IF($A164&gt;P$4,1,0),IF(P$4&gt;$A164,1,0))*P$5,IF(P$6="Call",IF(P$4&lt;=$A164,-1,0),IF($A164&lt;=P$4,-1,0))*P$5)</f>
        <v>0</v>
      </c>
      <c r="Q164" s="42" t="n">
        <f aca="false">IF(Q$7="Long",IF(Q$6="Call",IF($A164&gt;Q$4,1,0),IF(Q$4&gt;$A164,1,0))*Q$5,IF(Q$6="Call",IF(Q$4&lt;=$A164,-1,0),IF($A164&lt;=Q$4,-1,0))*Q$5)</f>
        <v>0</v>
      </c>
      <c r="R164" s="42" t="n">
        <f aca="false">IF(R$7="Long",IF(R$6="Call",IF($A164&gt;R$4,1,0),IF(R$4&gt;$A164,1,0))*R$5,IF(R$6="Call",IF(R$4&lt;=$A164,-1,0),IF($A164&lt;=R$4,-1,0))*R$5)</f>
        <v>0</v>
      </c>
      <c r="S164" s="42" t="n">
        <f aca="false">IF(S$7="Long",IF(S$6="Call",IF($A164&gt;S$4,1,0),IF(S$4&gt;$A164,1,0))*S$5,IF(S$6="Call",IF(S$4&lt;=$A164,-1,0),IF($A164&lt;=S$4,-1,0))*S$5)</f>
        <v>0</v>
      </c>
      <c r="T164" s="42" t="n">
        <f aca="false">IF(T$7="Long",IF(T$6="Call",IF($A164&gt;T$4,1,0),IF(T$4&gt;$A164,1,0))*T$5,IF(T$6="Call",IF(T$4&lt;=$A164,-1,0),IF($A164&lt;=T$4,-1,0))*T$5)</f>
        <v>-0.08</v>
      </c>
      <c r="U164" s="42" t="n">
        <f aca="false">IF(U$7="Long",IF(U$6="Call",IF($A164&gt;U$4,1,0),IF(U$4&gt;$A164,1,0))*U$5,IF(U$6="Call",IF(U$4&lt;=$A164,-1,0),IF($A164&lt;=U$4,-1,0))*U$5)</f>
        <v>-0.09</v>
      </c>
      <c r="V164" s="42" t="n">
        <f aca="false">IF(V$7="Long",IF(V$6="Call",IF($A164&gt;V$4,1,0),IF(V$4&gt;$A164,1,0))*V$5,IF(V$6="Call",IF(V$4&lt;=$A164,-1,0),IF($A164&lt;=V$4,-1,0))*V$5)</f>
        <v>-0.1</v>
      </c>
      <c r="W164" s="42" t="n">
        <f aca="false">IF(W$7="Long",IF(W$6="Call",IF($A164&gt;W$4,1,0),IF(W$4&gt;$A164,1,0))*W$5,IF(W$6="Call",IF(W$4&lt;=$A164,-1,0),IF($A164&lt;=W$4,-1,0))*W$5)</f>
        <v>-0.11</v>
      </c>
      <c r="X164" s="42" t="n">
        <f aca="false">IF(X$7="Long",IF(X$6="Call",IF($A164&gt;X$4,1,0),IF(X$4&gt;$A164,1,0))*X$5,IF(X$6="Call",IF(X$4&lt;=$A164,-1,0),IF($A164&lt;=X$4,-1,0))*X$5)</f>
        <v>-0.12</v>
      </c>
      <c r="Z164" s="42" t="n">
        <f aca="false">IF(Z$7="Long",IF(Z$6="Put",MAX(Z$4-$A164,0),MAX($A164-Z$4,0))*Z$5,IF(Z$6="Put",MIN($A164-Z$4,0),MIN(Z$4-$A164,0))*Z$5)</f>
        <v>0</v>
      </c>
      <c r="AA164" s="42" t="n">
        <f aca="false">IF(AA$7="Long",IF(AA$6="Put",MAX(AA$4-$A164,0),MAX($A164-AA$4,0))*AA$5,IF(AA$6="Put",MIN($A164-AA$4,0),MIN(AA$4-$A164,0))*AA$5)</f>
        <v>0</v>
      </c>
      <c r="AB164" s="42" t="n">
        <f aca="false">IF(AB$7="Long",IF(AB$6="Put",MAX(AB$4-$A164,0),MAX($A164-AB$4,0))*AB$5,IF(AB$6="Put",MIN($A164-AB$4,0),MIN(AB$4-$A164,0))*AB$5)</f>
        <v>0</v>
      </c>
      <c r="AC164" s="42" t="n">
        <f aca="false">IF(AC$7="Long",IF(AC$6="Put",MAX(AC$4-$A164,0),MAX($A164-AC$4,0))*AC$5,IF(AC$6="Put",MIN($A164-AC$4,0),MIN(AC$4-$A164,0))*AC$5)</f>
        <v>0</v>
      </c>
      <c r="AD164" s="42" t="n">
        <f aca="false">IF(AD$7="Long",IF(AD$6="Put",MAX(AD$4-$A164,0),MAX($A164-AD$4,0))*AD$5,IF(AD$6="Put",MIN($A164-AD$4,0),MIN(AD$4-$A164,0))*AD$5)</f>
        <v>0</v>
      </c>
      <c r="AE164" s="42" t="n">
        <f aca="false">IF(AE$7="Long",IF(AE$6="Put",MAX(AE$4-$A164,0),MAX($A164-AE$4,0))*AE$5,IF(AE$6="Put",MIN($A164-AE$4,0),MIN(AE$4-$A164,0))*AE$5)</f>
        <v>0</v>
      </c>
      <c r="AF164" s="42" t="n">
        <f aca="false">IF(AF$7="Long",IF(AF$6="Put",MAX(AF$4-$A164,0),MAX($A164-AF$4,0))*AF$5,IF(AF$6="Put",MIN($A164-AF$4,0),MIN(AF$4-$A164,0))*AF$5)</f>
        <v>0</v>
      </c>
      <c r="AG164" s="42" t="n">
        <f aca="false">IF(AG$7="Long",IF(AG$6="Put",MAX(AG$4-$A164,0),MAX($A164-AG$4,0))*AG$5,IF(AG$6="Put",MIN($A164-AG$4,0),MIN(AG$4-$A164,0))*AG$5)</f>
        <v>-0.108</v>
      </c>
      <c r="AH164" s="42" t="n">
        <f aca="false">IF(AH$7="Long",IF(AH$6="Put",MAX(AH$4-$A164,0),MAX($A164-AH$4,0))*AH$5,IF(AH$6="Put",MIN($A164-AH$4,0),MIN(AH$4-$A164,0))*AH$5)</f>
        <v>-0.0980000000000002</v>
      </c>
      <c r="AI164" s="42" t="n">
        <f aca="false">IF(AI$7="Long",IF(AI$6="Put",MAX(AI$4-$A164,0),MAX($A164-AI$4,0))*AI$5,IF(AI$6="Put",MIN($A164-AI$4,0),MIN(AI$4-$A164,0))*AI$5)</f>
        <v>-0.0880000000000002</v>
      </c>
      <c r="AJ164" s="42" t="n">
        <f aca="false">IF(AJ$7="Long",IF(AJ$6="Put",MAX(AJ$4-$A164,0),MAX($A164-AJ$4,0))*AJ$5,IF(AJ$6="Put",MIN($A164-AJ$4,0),MIN(AJ$4-$A164,0))*AJ$5)</f>
        <v>-0.0780000000000002</v>
      </c>
      <c r="AK164" s="42" t="n">
        <f aca="false">IF(AK$7="Long",IF(AK$6="Put",MAX(AK$4-$A164,0),MAX($A164-AK$4,0))*AK$5,IF(AK$6="Put",MIN($A164-AK$4,0),MIN(AK$4-$A164,0))*AK$5)</f>
        <v>-0.0680000000000002</v>
      </c>
    </row>
    <row r="165" customFormat="false" ht="12.75" hidden="false" customHeight="false" outlineLevel="0" collapsed="false">
      <c r="A165" s="43" t="n">
        <v>9.45000000000001</v>
      </c>
      <c r="B165" s="44" t="n">
        <f aca="false">-A165*0.1</f>
        <v>-0.945000000000001</v>
      </c>
      <c r="C165" s="38" t="n">
        <f aca="false">+A165+B165</f>
        <v>8.50500000000001</v>
      </c>
      <c r="D165" s="39"/>
      <c r="E165" s="40" t="n">
        <f aca="false">+E164</f>
        <v>5</v>
      </c>
      <c r="F165" s="38" t="n">
        <f aca="false">+B165+E165</f>
        <v>4.055</v>
      </c>
      <c r="G165" s="38"/>
      <c r="H165" s="38" t="n">
        <f aca="false">+F165-C165</f>
        <v>-4.45000000000001</v>
      </c>
      <c r="J165" s="45" t="n">
        <f aca="false">SUM(M165:X165,Z165:AK165)</f>
        <v>-0.945000000000001</v>
      </c>
      <c r="M165" s="42" t="n">
        <f aca="false">IF(M$7="Long",IF(M$6="Call",IF($A165&gt;M$4,1,0),IF(M$4&gt;$A165,1,0))*M$5,IF(M$6="Call",IF(M$4&lt;=$A165,-1,0),IF($A165&lt;=M$4,-1,0))*M$5)</f>
        <v>0</v>
      </c>
      <c r="N165" s="42" t="n">
        <f aca="false">IF(N$7="Long",IF(N$6="Call",IF($A165&gt;N$4,1,0),IF(N$4&gt;$A165,1,0))*N$5,IF(N$6="Call",IF(N$4&lt;=$A165,-1,0),IF($A165&lt;=N$4,-1,0))*N$5)</f>
        <v>0</v>
      </c>
      <c r="O165" s="42" t="n">
        <f aca="false">IF(O$7="Long",IF(O$6="Call",IF($A165&gt;O$4,1,0),IF(O$4&gt;$A165,1,0))*O$5,IF(O$6="Call",IF(O$4&lt;=$A165,-1,0),IF($A165&lt;=O$4,-1,0))*O$5)</f>
        <v>0</v>
      </c>
      <c r="P165" s="42" t="n">
        <f aca="false">IF(P$7="Long",IF(P$6="Call",IF($A165&gt;P$4,1,0),IF(P$4&gt;$A165,1,0))*P$5,IF(P$6="Call",IF(P$4&lt;=$A165,-1,0),IF($A165&lt;=P$4,-1,0))*P$5)</f>
        <v>0</v>
      </c>
      <c r="Q165" s="42" t="n">
        <f aca="false">IF(Q$7="Long",IF(Q$6="Call",IF($A165&gt;Q$4,1,0),IF(Q$4&gt;$A165,1,0))*Q$5,IF(Q$6="Call",IF(Q$4&lt;=$A165,-1,0),IF($A165&lt;=Q$4,-1,0))*Q$5)</f>
        <v>0</v>
      </c>
      <c r="R165" s="42" t="n">
        <f aca="false">IF(R$7="Long",IF(R$6="Call",IF($A165&gt;R$4,1,0),IF(R$4&gt;$A165,1,0))*R$5,IF(R$6="Call",IF(R$4&lt;=$A165,-1,0),IF($A165&lt;=R$4,-1,0))*R$5)</f>
        <v>0</v>
      </c>
      <c r="S165" s="42" t="n">
        <f aca="false">IF(S$7="Long",IF(S$6="Call",IF($A165&gt;S$4,1,0),IF(S$4&gt;$A165,1,0))*S$5,IF(S$6="Call",IF(S$4&lt;=$A165,-1,0),IF($A165&lt;=S$4,-1,0))*S$5)</f>
        <v>0</v>
      </c>
      <c r="T165" s="42" t="n">
        <f aca="false">IF(T$7="Long",IF(T$6="Call",IF($A165&gt;T$4,1,0),IF(T$4&gt;$A165,1,0))*T$5,IF(T$6="Call",IF(T$4&lt;=$A165,-1,0),IF($A165&lt;=T$4,-1,0))*T$5)</f>
        <v>-0.08</v>
      </c>
      <c r="U165" s="42" t="n">
        <f aca="false">IF(U$7="Long",IF(U$6="Call",IF($A165&gt;U$4,1,0),IF(U$4&gt;$A165,1,0))*U$5,IF(U$6="Call",IF(U$4&lt;=$A165,-1,0),IF($A165&lt;=U$4,-1,0))*U$5)</f>
        <v>-0.09</v>
      </c>
      <c r="V165" s="42" t="n">
        <f aca="false">IF(V$7="Long",IF(V$6="Call",IF($A165&gt;V$4,1,0),IF(V$4&gt;$A165,1,0))*V$5,IF(V$6="Call",IF(V$4&lt;=$A165,-1,0),IF($A165&lt;=V$4,-1,0))*V$5)</f>
        <v>-0.1</v>
      </c>
      <c r="W165" s="42" t="n">
        <f aca="false">IF(W$7="Long",IF(W$6="Call",IF($A165&gt;W$4,1,0),IF(W$4&gt;$A165,1,0))*W$5,IF(W$6="Call",IF(W$4&lt;=$A165,-1,0),IF($A165&lt;=W$4,-1,0))*W$5)</f>
        <v>-0.11</v>
      </c>
      <c r="X165" s="42" t="n">
        <f aca="false">IF(X$7="Long",IF(X$6="Call",IF($A165&gt;X$4,1,0),IF(X$4&gt;$A165,1,0))*X$5,IF(X$6="Call",IF(X$4&lt;=$A165,-1,0),IF($A165&lt;=X$4,-1,0))*X$5)</f>
        <v>-0.12</v>
      </c>
      <c r="Z165" s="42" t="n">
        <f aca="false">IF(Z$7="Long",IF(Z$6="Put",MAX(Z$4-$A165,0),MAX($A165-Z$4,0))*Z$5,IF(Z$6="Put",MIN($A165-Z$4,0),MIN(Z$4-$A165,0))*Z$5)</f>
        <v>0</v>
      </c>
      <c r="AA165" s="42" t="n">
        <f aca="false">IF(AA$7="Long",IF(AA$6="Put",MAX(AA$4-$A165,0),MAX($A165-AA$4,0))*AA$5,IF(AA$6="Put",MIN($A165-AA$4,0),MIN(AA$4-$A165,0))*AA$5)</f>
        <v>0</v>
      </c>
      <c r="AB165" s="42" t="n">
        <f aca="false">IF(AB$7="Long",IF(AB$6="Put",MAX(AB$4-$A165,0),MAX($A165-AB$4,0))*AB$5,IF(AB$6="Put",MIN($A165-AB$4,0),MIN(AB$4-$A165,0))*AB$5)</f>
        <v>0</v>
      </c>
      <c r="AC165" s="42" t="n">
        <f aca="false">IF(AC$7="Long",IF(AC$6="Put",MAX(AC$4-$A165,0),MAX($A165-AC$4,0))*AC$5,IF(AC$6="Put",MIN($A165-AC$4,0),MIN(AC$4-$A165,0))*AC$5)</f>
        <v>0</v>
      </c>
      <c r="AD165" s="42" t="n">
        <f aca="false">IF(AD$7="Long",IF(AD$6="Put",MAX(AD$4-$A165,0),MAX($A165-AD$4,0))*AD$5,IF(AD$6="Put",MIN($A165-AD$4,0),MIN(AD$4-$A165,0))*AD$5)</f>
        <v>0</v>
      </c>
      <c r="AE165" s="42" t="n">
        <f aca="false">IF(AE$7="Long",IF(AE$6="Put",MAX(AE$4-$A165,0),MAX($A165-AE$4,0))*AE$5,IF(AE$6="Put",MIN($A165-AE$4,0),MIN(AE$4-$A165,0))*AE$5)</f>
        <v>0</v>
      </c>
      <c r="AF165" s="42" t="n">
        <f aca="false">IF(AF$7="Long",IF(AF$6="Put",MAX(AF$4-$A165,0),MAX($A165-AF$4,0))*AF$5,IF(AF$6="Put",MIN($A165-AF$4,0),MIN(AF$4-$A165,0))*AF$5)</f>
        <v>0</v>
      </c>
      <c r="AG165" s="42" t="n">
        <f aca="false">IF(AG$7="Long",IF(AG$6="Put",MAX(AG$4-$A165,0),MAX($A165-AG$4,0))*AG$5,IF(AG$6="Put",MIN($A165-AG$4,0),MIN(AG$4-$A165,0))*AG$5)</f>
        <v>-0.109</v>
      </c>
      <c r="AH165" s="42" t="n">
        <f aca="false">IF(AH$7="Long",IF(AH$6="Put",MAX(AH$4-$A165,0),MAX($A165-AH$4,0))*AH$5,IF(AH$6="Put",MIN($A165-AH$4,0),MIN(AH$4-$A165,0))*AH$5)</f>
        <v>-0.0990000000000002</v>
      </c>
      <c r="AI165" s="42" t="n">
        <f aca="false">IF(AI$7="Long",IF(AI$6="Put",MAX(AI$4-$A165,0),MAX($A165-AI$4,0))*AI$5,IF(AI$6="Put",MIN($A165-AI$4,0),MIN(AI$4-$A165,0))*AI$5)</f>
        <v>-0.0890000000000002</v>
      </c>
      <c r="AJ165" s="42" t="n">
        <f aca="false">IF(AJ$7="Long",IF(AJ$6="Put",MAX(AJ$4-$A165,0),MAX($A165-AJ$4,0))*AJ$5,IF(AJ$6="Put",MIN($A165-AJ$4,0),MIN(AJ$4-$A165,0))*AJ$5)</f>
        <v>-0.0790000000000002</v>
      </c>
      <c r="AK165" s="42" t="n">
        <f aca="false">IF(AK$7="Long",IF(AK$6="Put",MAX(AK$4-$A165,0),MAX($A165-AK$4,0))*AK$5,IF(AK$6="Put",MIN($A165-AK$4,0),MIN(AK$4-$A165,0))*AK$5)</f>
        <v>-0.0690000000000002</v>
      </c>
    </row>
    <row r="166" customFormat="false" ht="12.75" hidden="false" customHeight="false" outlineLevel="0" collapsed="false">
      <c r="A166" s="43" t="n">
        <v>9.50000000000001</v>
      </c>
      <c r="B166" s="44" t="n">
        <f aca="false">-A166*0.1</f>
        <v>-0.950000000000001</v>
      </c>
      <c r="C166" s="38" t="n">
        <f aca="false">+A166+B166</f>
        <v>8.55000000000001</v>
      </c>
      <c r="D166" s="39"/>
      <c r="E166" s="40" t="n">
        <f aca="false">+E165</f>
        <v>5</v>
      </c>
      <c r="F166" s="38" t="n">
        <f aca="false">+B166+E166</f>
        <v>4.05</v>
      </c>
      <c r="G166" s="38"/>
      <c r="H166" s="38" t="n">
        <f aca="false">+F166-C166</f>
        <v>-4.50000000000001</v>
      </c>
      <c r="J166" s="45" t="n">
        <f aca="false">SUM(M166:X166,Z166:AK166)</f>
        <v>-0.950000000000001</v>
      </c>
      <c r="M166" s="42" t="n">
        <f aca="false">IF(M$7="Long",IF(M$6="Call",IF($A166&gt;M$4,1,0),IF(M$4&gt;$A166,1,0))*M$5,IF(M$6="Call",IF(M$4&lt;=$A166,-1,0),IF($A166&lt;=M$4,-1,0))*M$5)</f>
        <v>0</v>
      </c>
      <c r="N166" s="42" t="n">
        <f aca="false">IF(N$7="Long",IF(N$6="Call",IF($A166&gt;N$4,1,0),IF(N$4&gt;$A166,1,0))*N$5,IF(N$6="Call",IF(N$4&lt;=$A166,-1,0),IF($A166&lt;=N$4,-1,0))*N$5)</f>
        <v>0</v>
      </c>
      <c r="O166" s="42" t="n">
        <f aca="false">IF(O$7="Long",IF(O$6="Call",IF($A166&gt;O$4,1,0),IF(O$4&gt;$A166,1,0))*O$5,IF(O$6="Call",IF(O$4&lt;=$A166,-1,0),IF($A166&lt;=O$4,-1,0))*O$5)</f>
        <v>0</v>
      </c>
      <c r="P166" s="42" t="n">
        <f aca="false">IF(P$7="Long",IF(P$6="Call",IF($A166&gt;P$4,1,0),IF(P$4&gt;$A166,1,0))*P$5,IF(P$6="Call",IF(P$4&lt;=$A166,-1,0),IF($A166&lt;=P$4,-1,0))*P$5)</f>
        <v>0</v>
      </c>
      <c r="Q166" s="42" t="n">
        <f aca="false">IF(Q$7="Long",IF(Q$6="Call",IF($A166&gt;Q$4,1,0),IF(Q$4&gt;$A166,1,0))*Q$5,IF(Q$6="Call",IF(Q$4&lt;=$A166,-1,0),IF($A166&lt;=Q$4,-1,0))*Q$5)</f>
        <v>0</v>
      </c>
      <c r="R166" s="42" t="n">
        <f aca="false">IF(R$7="Long",IF(R$6="Call",IF($A166&gt;R$4,1,0),IF(R$4&gt;$A166,1,0))*R$5,IF(R$6="Call",IF(R$4&lt;=$A166,-1,0),IF($A166&lt;=R$4,-1,0))*R$5)</f>
        <v>0</v>
      </c>
      <c r="S166" s="42" t="n">
        <f aca="false">IF(S$7="Long",IF(S$6="Call",IF($A166&gt;S$4,1,0),IF(S$4&gt;$A166,1,0))*S$5,IF(S$6="Call",IF(S$4&lt;=$A166,-1,0),IF($A166&lt;=S$4,-1,0))*S$5)</f>
        <v>0</v>
      </c>
      <c r="T166" s="42" t="n">
        <f aca="false">IF(T$7="Long",IF(T$6="Call",IF($A166&gt;T$4,1,0),IF(T$4&gt;$A166,1,0))*T$5,IF(T$6="Call",IF(T$4&lt;=$A166,-1,0),IF($A166&lt;=T$4,-1,0))*T$5)</f>
        <v>-0.08</v>
      </c>
      <c r="U166" s="42" t="n">
        <f aca="false">IF(U$7="Long",IF(U$6="Call",IF($A166&gt;U$4,1,0),IF(U$4&gt;$A166,1,0))*U$5,IF(U$6="Call",IF(U$4&lt;=$A166,-1,0),IF($A166&lt;=U$4,-1,0))*U$5)</f>
        <v>-0.09</v>
      </c>
      <c r="V166" s="42" t="n">
        <f aca="false">IF(V$7="Long",IF(V$6="Call",IF($A166&gt;V$4,1,0),IF(V$4&gt;$A166,1,0))*V$5,IF(V$6="Call",IF(V$4&lt;=$A166,-1,0),IF($A166&lt;=V$4,-1,0))*V$5)</f>
        <v>-0.1</v>
      </c>
      <c r="W166" s="42" t="n">
        <f aca="false">IF(W$7="Long",IF(W$6="Call",IF($A166&gt;W$4,1,0),IF(W$4&gt;$A166,1,0))*W$5,IF(W$6="Call",IF(W$4&lt;=$A166,-1,0),IF($A166&lt;=W$4,-1,0))*W$5)</f>
        <v>-0.11</v>
      </c>
      <c r="X166" s="42" t="n">
        <f aca="false">IF(X$7="Long",IF(X$6="Call",IF($A166&gt;X$4,1,0),IF(X$4&gt;$A166,1,0))*X$5,IF(X$6="Call",IF(X$4&lt;=$A166,-1,0),IF($A166&lt;=X$4,-1,0))*X$5)</f>
        <v>-0.12</v>
      </c>
      <c r="Z166" s="42" t="n">
        <f aca="false">IF(Z$7="Long",IF(Z$6="Put",MAX(Z$4-$A166,0),MAX($A166-Z$4,0))*Z$5,IF(Z$6="Put",MIN($A166-Z$4,0),MIN(Z$4-$A166,0))*Z$5)</f>
        <v>0</v>
      </c>
      <c r="AA166" s="42" t="n">
        <f aca="false">IF(AA$7="Long",IF(AA$6="Put",MAX(AA$4-$A166,0),MAX($A166-AA$4,0))*AA$5,IF(AA$6="Put",MIN($A166-AA$4,0),MIN(AA$4-$A166,0))*AA$5)</f>
        <v>0</v>
      </c>
      <c r="AB166" s="42" t="n">
        <f aca="false">IF(AB$7="Long",IF(AB$6="Put",MAX(AB$4-$A166,0),MAX($A166-AB$4,0))*AB$5,IF(AB$6="Put",MIN($A166-AB$4,0),MIN(AB$4-$A166,0))*AB$5)</f>
        <v>0</v>
      </c>
      <c r="AC166" s="42" t="n">
        <f aca="false">IF(AC$7="Long",IF(AC$6="Put",MAX(AC$4-$A166,0),MAX($A166-AC$4,0))*AC$5,IF(AC$6="Put",MIN($A166-AC$4,0),MIN(AC$4-$A166,0))*AC$5)</f>
        <v>0</v>
      </c>
      <c r="AD166" s="42" t="n">
        <f aca="false">IF(AD$7="Long",IF(AD$6="Put",MAX(AD$4-$A166,0),MAX($A166-AD$4,0))*AD$5,IF(AD$6="Put",MIN($A166-AD$4,0),MIN(AD$4-$A166,0))*AD$5)</f>
        <v>0</v>
      </c>
      <c r="AE166" s="42" t="n">
        <f aca="false">IF(AE$7="Long",IF(AE$6="Put",MAX(AE$4-$A166,0),MAX($A166-AE$4,0))*AE$5,IF(AE$6="Put",MIN($A166-AE$4,0),MIN(AE$4-$A166,0))*AE$5)</f>
        <v>0</v>
      </c>
      <c r="AF166" s="42" t="n">
        <f aca="false">IF(AF$7="Long",IF(AF$6="Put",MAX(AF$4-$A166,0),MAX($A166-AF$4,0))*AF$5,IF(AF$6="Put",MIN($A166-AF$4,0),MIN(AF$4-$A166,0))*AF$5)</f>
        <v>0</v>
      </c>
      <c r="AG166" s="42" t="n">
        <f aca="false">IF(AG$7="Long",IF(AG$6="Put",MAX(AG$4-$A166,0),MAX($A166-AG$4,0))*AG$5,IF(AG$6="Put",MIN($A166-AG$4,0),MIN(AG$4-$A166,0))*AG$5)</f>
        <v>-0.11</v>
      </c>
      <c r="AH166" s="42" t="n">
        <f aca="false">IF(AH$7="Long",IF(AH$6="Put",MAX(AH$4-$A166,0),MAX($A166-AH$4,0))*AH$5,IF(AH$6="Put",MIN($A166-AH$4,0),MIN(AH$4-$A166,0))*AH$5)</f>
        <v>-0.1</v>
      </c>
      <c r="AI166" s="42" t="n">
        <f aca="false">IF(AI$7="Long",IF(AI$6="Put",MAX(AI$4-$A166,0),MAX($A166-AI$4,0))*AI$5,IF(AI$6="Put",MIN($A166-AI$4,0),MIN(AI$4-$A166,0))*AI$5)</f>
        <v>-0.0900000000000002</v>
      </c>
      <c r="AJ166" s="42" t="n">
        <f aca="false">IF(AJ$7="Long",IF(AJ$6="Put",MAX(AJ$4-$A166,0),MAX($A166-AJ$4,0))*AJ$5,IF(AJ$6="Put",MIN($A166-AJ$4,0),MIN(AJ$4-$A166,0))*AJ$5)</f>
        <v>-0.0800000000000002</v>
      </c>
      <c r="AK166" s="42" t="n">
        <f aca="false">IF(AK$7="Long",IF(AK$6="Put",MAX(AK$4-$A166,0),MAX($A166-AK$4,0))*AK$5,IF(AK$6="Put",MIN($A166-AK$4,0),MIN(AK$4-$A166,0))*AK$5)</f>
        <v>-0.0700000000000002</v>
      </c>
    </row>
    <row r="167" customFormat="false" ht="12.75" hidden="false" customHeight="false" outlineLevel="0" collapsed="false">
      <c r="A167" s="43" t="n">
        <v>9.55000000000001</v>
      </c>
      <c r="B167" s="44" t="n">
        <f aca="false">-A167*0.1</f>
        <v>-0.955000000000001</v>
      </c>
      <c r="C167" s="38" t="n">
        <f aca="false">+A167+B167</f>
        <v>8.59500000000001</v>
      </c>
      <c r="D167" s="39"/>
      <c r="E167" s="40" t="n">
        <f aca="false">+E166</f>
        <v>5</v>
      </c>
      <c r="F167" s="38" t="n">
        <f aca="false">+B167+E167</f>
        <v>4.045</v>
      </c>
      <c r="G167" s="38"/>
      <c r="H167" s="38" t="n">
        <f aca="false">+F167-C167</f>
        <v>-4.55000000000001</v>
      </c>
      <c r="J167" s="45" t="n">
        <f aca="false">SUM(M167:X167,Z167:AK167)</f>
        <v>-0.955000000000001</v>
      </c>
      <c r="M167" s="42" t="n">
        <f aca="false">IF(M$7="Long",IF(M$6="Call",IF($A167&gt;M$4,1,0),IF(M$4&gt;$A167,1,0))*M$5,IF(M$6="Call",IF(M$4&lt;=$A167,-1,0),IF($A167&lt;=M$4,-1,0))*M$5)</f>
        <v>0</v>
      </c>
      <c r="N167" s="42" t="n">
        <f aca="false">IF(N$7="Long",IF(N$6="Call",IF($A167&gt;N$4,1,0),IF(N$4&gt;$A167,1,0))*N$5,IF(N$6="Call",IF(N$4&lt;=$A167,-1,0),IF($A167&lt;=N$4,-1,0))*N$5)</f>
        <v>0</v>
      </c>
      <c r="O167" s="42" t="n">
        <f aca="false">IF(O$7="Long",IF(O$6="Call",IF($A167&gt;O$4,1,0),IF(O$4&gt;$A167,1,0))*O$5,IF(O$6="Call",IF(O$4&lt;=$A167,-1,0),IF($A167&lt;=O$4,-1,0))*O$5)</f>
        <v>0</v>
      </c>
      <c r="P167" s="42" t="n">
        <f aca="false">IF(P$7="Long",IF(P$6="Call",IF($A167&gt;P$4,1,0),IF(P$4&gt;$A167,1,0))*P$5,IF(P$6="Call",IF(P$4&lt;=$A167,-1,0),IF($A167&lt;=P$4,-1,0))*P$5)</f>
        <v>0</v>
      </c>
      <c r="Q167" s="42" t="n">
        <f aca="false">IF(Q$7="Long",IF(Q$6="Call",IF($A167&gt;Q$4,1,0),IF(Q$4&gt;$A167,1,0))*Q$5,IF(Q$6="Call",IF(Q$4&lt;=$A167,-1,0),IF($A167&lt;=Q$4,-1,0))*Q$5)</f>
        <v>0</v>
      </c>
      <c r="R167" s="42" t="n">
        <f aca="false">IF(R$7="Long",IF(R$6="Call",IF($A167&gt;R$4,1,0),IF(R$4&gt;$A167,1,0))*R$5,IF(R$6="Call",IF(R$4&lt;=$A167,-1,0),IF($A167&lt;=R$4,-1,0))*R$5)</f>
        <v>0</v>
      </c>
      <c r="S167" s="42" t="n">
        <f aca="false">IF(S$7="Long",IF(S$6="Call",IF($A167&gt;S$4,1,0),IF(S$4&gt;$A167,1,0))*S$5,IF(S$6="Call",IF(S$4&lt;=$A167,-1,0),IF($A167&lt;=S$4,-1,0))*S$5)</f>
        <v>0</v>
      </c>
      <c r="T167" s="42" t="n">
        <f aca="false">IF(T$7="Long",IF(T$6="Call",IF($A167&gt;T$4,1,0),IF(T$4&gt;$A167,1,0))*T$5,IF(T$6="Call",IF(T$4&lt;=$A167,-1,0),IF($A167&lt;=T$4,-1,0))*T$5)</f>
        <v>-0.08</v>
      </c>
      <c r="U167" s="42" t="n">
        <f aca="false">IF(U$7="Long",IF(U$6="Call",IF($A167&gt;U$4,1,0),IF(U$4&gt;$A167,1,0))*U$5,IF(U$6="Call",IF(U$4&lt;=$A167,-1,0),IF($A167&lt;=U$4,-1,0))*U$5)</f>
        <v>-0.09</v>
      </c>
      <c r="V167" s="42" t="n">
        <f aca="false">IF(V$7="Long",IF(V$6="Call",IF($A167&gt;V$4,1,0),IF(V$4&gt;$A167,1,0))*V$5,IF(V$6="Call",IF(V$4&lt;=$A167,-1,0),IF($A167&lt;=V$4,-1,0))*V$5)</f>
        <v>-0.1</v>
      </c>
      <c r="W167" s="42" t="n">
        <f aca="false">IF(W$7="Long",IF(W$6="Call",IF($A167&gt;W$4,1,0),IF(W$4&gt;$A167,1,0))*W$5,IF(W$6="Call",IF(W$4&lt;=$A167,-1,0),IF($A167&lt;=W$4,-1,0))*W$5)</f>
        <v>-0.11</v>
      </c>
      <c r="X167" s="42" t="n">
        <f aca="false">IF(X$7="Long",IF(X$6="Call",IF($A167&gt;X$4,1,0),IF(X$4&gt;$A167,1,0))*X$5,IF(X$6="Call",IF(X$4&lt;=$A167,-1,0),IF($A167&lt;=X$4,-1,0))*X$5)</f>
        <v>-0.12</v>
      </c>
      <c r="Z167" s="42" t="n">
        <f aca="false">IF(Z$7="Long",IF(Z$6="Put",MAX(Z$4-$A167,0),MAX($A167-Z$4,0))*Z$5,IF(Z$6="Put",MIN($A167-Z$4,0),MIN(Z$4-$A167,0))*Z$5)</f>
        <v>0</v>
      </c>
      <c r="AA167" s="42" t="n">
        <f aca="false">IF(AA$7="Long",IF(AA$6="Put",MAX(AA$4-$A167,0),MAX($A167-AA$4,0))*AA$5,IF(AA$6="Put",MIN($A167-AA$4,0),MIN(AA$4-$A167,0))*AA$5)</f>
        <v>0</v>
      </c>
      <c r="AB167" s="42" t="n">
        <f aca="false">IF(AB$7="Long",IF(AB$6="Put",MAX(AB$4-$A167,0),MAX($A167-AB$4,0))*AB$5,IF(AB$6="Put",MIN($A167-AB$4,0),MIN(AB$4-$A167,0))*AB$5)</f>
        <v>0</v>
      </c>
      <c r="AC167" s="42" t="n">
        <f aca="false">IF(AC$7="Long",IF(AC$6="Put",MAX(AC$4-$A167,0),MAX($A167-AC$4,0))*AC$5,IF(AC$6="Put",MIN($A167-AC$4,0),MIN(AC$4-$A167,0))*AC$5)</f>
        <v>0</v>
      </c>
      <c r="AD167" s="42" t="n">
        <f aca="false">IF(AD$7="Long",IF(AD$6="Put",MAX(AD$4-$A167,0),MAX($A167-AD$4,0))*AD$5,IF(AD$6="Put",MIN($A167-AD$4,0),MIN(AD$4-$A167,0))*AD$5)</f>
        <v>0</v>
      </c>
      <c r="AE167" s="42" t="n">
        <f aca="false">IF(AE$7="Long",IF(AE$6="Put",MAX(AE$4-$A167,0),MAX($A167-AE$4,0))*AE$5,IF(AE$6="Put",MIN($A167-AE$4,0),MIN(AE$4-$A167,0))*AE$5)</f>
        <v>0</v>
      </c>
      <c r="AF167" s="42" t="n">
        <f aca="false">IF(AF$7="Long",IF(AF$6="Put",MAX(AF$4-$A167,0),MAX($A167-AF$4,0))*AF$5,IF(AF$6="Put",MIN($A167-AF$4,0),MIN(AF$4-$A167,0))*AF$5)</f>
        <v>0</v>
      </c>
      <c r="AG167" s="42" t="n">
        <f aca="false">IF(AG$7="Long",IF(AG$6="Put",MAX(AG$4-$A167,0),MAX($A167-AG$4,0))*AG$5,IF(AG$6="Put",MIN($A167-AG$4,0),MIN(AG$4-$A167,0))*AG$5)</f>
        <v>-0.111</v>
      </c>
      <c r="AH167" s="42" t="n">
        <f aca="false">IF(AH$7="Long",IF(AH$6="Put",MAX(AH$4-$A167,0),MAX($A167-AH$4,0))*AH$5,IF(AH$6="Put",MIN($A167-AH$4,0),MIN(AH$4-$A167,0))*AH$5)</f>
        <v>-0.101</v>
      </c>
      <c r="AI167" s="42" t="n">
        <f aca="false">IF(AI$7="Long",IF(AI$6="Put",MAX(AI$4-$A167,0),MAX($A167-AI$4,0))*AI$5,IF(AI$6="Put",MIN($A167-AI$4,0),MIN(AI$4-$A167,0))*AI$5)</f>
        <v>-0.0910000000000002</v>
      </c>
      <c r="AJ167" s="42" t="n">
        <f aca="false">IF(AJ$7="Long",IF(AJ$6="Put",MAX(AJ$4-$A167,0),MAX($A167-AJ$4,0))*AJ$5,IF(AJ$6="Put",MIN($A167-AJ$4,0),MIN(AJ$4-$A167,0))*AJ$5)</f>
        <v>-0.0810000000000002</v>
      </c>
      <c r="AK167" s="42" t="n">
        <f aca="false">IF(AK$7="Long",IF(AK$6="Put",MAX(AK$4-$A167,0),MAX($A167-AK$4,0))*AK$5,IF(AK$6="Put",MIN($A167-AK$4,0),MIN(AK$4-$A167,0))*AK$5)</f>
        <v>-0.0710000000000002</v>
      </c>
    </row>
    <row r="168" customFormat="false" ht="12.75" hidden="false" customHeight="false" outlineLevel="0" collapsed="false">
      <c r="A168" s="43" t="n">
        <v>9.60000000000001</v>
      </c>
      <c r="B168" s="44" t="n">
        <f aca="false">-A168*0.1</f>
        <v>-0.960000000000001</v>
      </c>
      <c r="C168" s="38" t="n">
        <f aca="false">+A168+B168</f>
        <v>8.64000000000001</v>
      </c>
      <c r="D168" s="39"/>
      <c r="E168" s="40" t="n">
        <f aca="false">+E167</f>
        <v>5</v>
      </c>
      <c r="F168" s="38" t="n">
        <f aca="false">+B168+E168</f>
        <v>4.04</v>
      </c>
      <c r="G168" s="38"/>
      <c r="H168" s="38" t="n">
        <f aca="false">+F168-C168</f>
        <v>-4.60000000000001</v>
      </c>
      <c r="J168" s="45" t="n">
        <f aca="false">SUM(M168:X168,Z168:AK168)</f>
        <v>-0.960000000000001</v>
      </c>
      <c r="M168" s="42" t="n">
        <f aca="false">IF(M$7="Long",IF(M$6="Call",IF($A168&gt;M$4,1,0),IF(M$4&gt;$A168,1,0))*M$5,IF(M$6="Call",IF(M$4&lt;=$A168,-1,0),IF($A168&lt;=M$4,-1,0))*M$5)</f>
        <v>0</v>
      </c>
      <c r="N168" s="42" t="n">
        <f aca="false">IF(N$7="Long",IF(N$6="Call",IF($A168&gt;N$4,1,0),IF(N$4&gt;$A168,1,0))*N$5,IF(N$6="Call",IF(N$4&lt;=$A168,-1,0),IF($A168&lt;=N$4,-1,0))*N$5)</f>
        <v>0</v>
      </c>
      <c r="O168" s="42" t="n">
        <f aca="false">IF(O$7="Long",IF(O$6="Call",IF($A168&gt;O$4,1,0),IF(O$4&gt;$A168,1,0))*O$5,IF(O$6="Call",IF(O$4&lt;=$A168,-1,0),IF($A168&lt;=O$4,-1,0))*O$5)</f>
        <v>0</v>
      </c>
      <c r="P168" s="42" t="n">
        <f aca="false">IF(P$7="Long",IF(P$6="Call",IF($A168&gt;P$4,1,0),IF(P$4&gt;$A168,1,0))*P$5,IF(P$6="Call",IF(P$4&lt;=$A168,-1,0),IF($A168&lt;=P$4,-1,0))*P$5)</f>
        <v>0</v>
      </c>
      <c r="Q168" s="42" t="n">
        <f aca="false">IF(Q$7="Long",IF(Q$6="Call",IF($A168&gt;Q$4,1,0),IF(Q$4&gt;$A168,1,0))*Q$5,IF(Q$6="Call",IF(Q$4&lt;=$A168,-1,0),IF($A168&lt;=Q$4,-1,0))*Q$5)</f>
        <v>0</v>
      </c>
      <c r="R168" s="42" t="n">
        <f aca="false">IF(R$7="Long",IF(R$6="Call",IF($A168&gt;R$4,1,0),IF(R$4&gt;$A168,1,0))*R$5,IF(R$6="Call",IF(R$4&lt;=$A168,-1,0),IF($A168&lt;=R$4,-1,0))*R$5)</f>
        <v>0</v>
      </c>
      <c r="S168" s="42" t="n">
        <f aca="false">IF(S$7="Long",IF(S$6="Call",IF($A168&gt;S$4,1,0),IF(S$4&gt;$A168,1,0))*S$5,IF(S$6="Call",IF(S$4&lt;=$A168,-1,0),IF($A168&lt;=S$4,-1,0))*S$5)</f>
        <v>0</v>
      </c>
      <c r="T168" s="42" t="n">
        <f aca="false">IF(T$7="Long",IF(T$6="Call",IF($A168&gt;T$4,1,0),IF(T$4&gt;$A168,1,0))*T$5,IF(T$6="Call",IF(T$4&lt;=$A168,-1,0),IF($A168&lt;=T$4,-1,0))*T$5)</f>
        <v>-0.08</v>
      </c>
      <c r="U168" s="42" t="n">
        <f aca="false">IF(U$7="Long",IF(U$6="Call",IF($A168&gt;U$4,1,0),IF(U$4&gt;$A168,1,0))*U$5,IF(U$6="Call",IF(U$4&lt;=$A168,-1,0),IF($A168&lt;=U$4,-1,0))*U$5)</f>
        <v>-0.09</v>
      </c>
      <c r="V168" s="42" t="n">
        <f aca="false">IF(V$7="Long",IF(V$6="Call",IF($A168&gt;V$4,1,0),IF(V$4&gt;$A168,1,0))*V$5,IF(V$6="Call",IF(V$4&lt;=$A168,-1,0),IF($A168&lt;=V$4,-1,0))*V$5)</f>
        <v>-0.1</v>
      </c>
      <c r="W168" s="42" t="n">
        <f aca="false">IF(W$7="Long",IF(W$6="Call",IF($A168&gt;W$4,1,0),IF(W$4&gt;$A168,1,0))*W$5,IF(W$6="Call",IF(W$4&lt;=$A168,-1,0),IF($A168&lt;=W$4,-1,0))*W$5)</f>
        <v>-0.11</v>
      </c>
      <c r="X168" s="42" t="n">
        <f aca="false">IF(X$7="Long",IF(X$6="Call",IF($A168&gt;X$4,1,0),IF(X$4&gt;$A168,1,0))*X$5,IF(X$6="Call",IF(X$4&lt;=$A168,-1,0),IF($A168&lt;=X$4,-1,0))*X$5)</f>
        <v>-0.12</v>
      </c>
      <c r="Z168" s="42" t="n">
        <f aca="false">IF(Z$7="Long",IF(Z$6="Put",MAX(Z$4-$A168,0),MAX($A168-Z$4,0))*Z$5,IF(Z$6="Put",MIN($A168-Z$4,0),MIN(Z$4-$A168,0))*Z$5)</f>
        <v>0</v>
      </c>
      <c r="AA168" s="42" t="n">
        <f aca="false">IF(AA$7="Long",IF(AA$6="Put",MAX(AA$4-$A168,0),MAX($A168-AA$4,0))*AA$5,IF(AA$6="Put",MIN($A168-AA$4,0),MIN(AA$4-$A168,0))*AA$5)</f>
        <v>0</v>
      </c>
      <c r="AB168" s="42" t="n">
        <f aca="false">IF(AB$7="Long",IF(AB$6="Put",MAX(AB$4-$A168,0),MAX($A168-AB$4,0))*AB$5,IF(AB$6="Put",MIN($A168-AB$4,0),MIN(AB$4-$A168,0))*AB$5)</f>
        <v>0</v>
      </c>
      <c r="AC168" s="42" t="n">
        <f aca="false">IF(AC$7="Long",IF(AC$6="Put",MAX(AC$4-$A168,0),MAX($A168-AC$4,0))*AC$5,IF(AC$6="Put",MIN($A168-AC$4,0),MIN(AC$4-$A168,0))*AC$5)</f>
        <v>0</v>
      </c>
      <c r="AD168" s="42" t="n">
        <f aca="false">IF(AD$7="Long",IF(AD$6="Put",MAX(AD$4-$A168,0),MAX($A168-AD$4,0))*AD$5,IF(AD$6="Put",MIN($A168-AD$4,0),MIN(AD$4-$A168,0))*AD$5)</f>
        <v>0</v>
      </c>
      <c r="AE168" s="42" t="n">
        <f aca="false">IF(AE$7="Long",IF(AE$6="Put",MAX(AE$4-$A168,0),MAX($A168-AE$4,0))*AE$5,IF(AE$6="Put",MIN($A168-AE$4,0),MIN(AE$4-$A168,0))*AE$5)</f>
        <v>0</v>
      </c>
      <c r="AF168" s="42" t="n">
        <f aca="false">IF(AF$7="Long",IF(AF$6="Put",MAX(AF$4-$A168,0),MAX($A168-AF$4,0))*AF$5,IF(AF$6="Put",MIN($A168-AF$4,0),MIN(AF$4-$A168,0))*AF$5)</f>
        <v>0</v>
      </c>
      <c r="AG168" s="42" t="n">
        <f aca="false">IF(AG$7="Long",IF(AG$6="Put",MAX(AG$4-$A168,0),MAX($A168-AG$4,0))*AG$5,IF(AG$6="Put",MIN($A168-AG$4,0),MIN(AG$4-$A168,0))*AG$5)</f>
        <v>-0.112</v>
      </c>
      <c r="AH168" s="42" t="n">
        <f aca="false">IF(AH$7="Long",IF(AH$6="Put",MAX(AH$4-$A168,0),MAX($A168-AH$4,0))*AH$5,IF(AH$6="Put",MIN($A168-AH$4,0),MIN(AH$4-$A168,0))*AH$5)</f>
        <v>-0.102</v>
      </c>
      <c r="AI168" s="42" t="n">
        <f aca="false">IF(AI$7="Long",IF(AI$6="Put",MAX(AI$4-$A168,0),MAX($A168-AI$4,0))*AI$5,IF(AI$6="Put",MIN($A168-AI$4,0),MIN(AI$4-$A168,0))*AI$5)</f>
        <v>-0.0920000000000002</v>
      </c>
      <c r="AJ168" s="42" t="n">
        <f aca="false">IF(AJ$7="Long",IF(AJ$6="Put",MAX(AJ$4-$A168,0),MAX($A168-AJ$4,0))*AJ$5,IF(AJ$6="Put",MIN($A168-AJ$4,0),MIN(AJ$4-$A168,0))*AJ$5)</f>
        <v>-0.0820000000000002</v>
      </c>
      <c r="AK168" s="42" t="n">
        <f aca="false">IF(AK$7="Long",IF(AK$6="Put",MAX(AK$4-$A168,0),MAX($A168-AK$4,0))*AK$5,IF(AK$6="Put",MIN($A168-AK$4,0),MIN(AK$4-$A168,0))*AK$5)</f>
        <v>-0.0720000000000002</v>
      </c>
    </row>
    <row r="169" customFormat="false" ht="12.75" hidden="false" customHeight="false" outlineLevel="0" collapsed="false">
      <c r="A169" s="43" t="n">
        <v>9.65000000000001</v>
      </c>
      <c r="B169" s="44" t="n">
        <f aca="false">-A169*0.1</f>
        <v>-0.965000000000001</v>
      </c>
      <c r="C169" s="38" t="n">
        <f aca="false">+A169+B169</f>
        <v>8.68500000000001</v>
      </c>
      <c r="D169" s="39"/>
      <c r="E169" s="40" t="n">
        <f aca="false">+E168</f>
        <v>5</v>
      </c>
      <c r="F169" s="38" t="n">
        <f aca="false">+B169+E169</f>
        <v>4.035</v>
      </c>
      <c r="G169" s="38"/>
      <c r="H169" s="38" t="n">
        <f aca="false">+F169-C169</f>
        <v>-4.65000000000001</v>
      </c>
      <c r="J169" s="45" t="n">
        <f aca="false">SUM(M169:X169,Z169:AK169)</f>
        <v>-0.965000000000001</v>
      </c>
      <c r="M169" s="42" t="n">
        <f aca="false">IF(M$7="Long",IF(M$6="Call",IF($A169&gt;M$4,1,0),IF(M$4&gt;$A169,1,0))*M$5,IF(M$6="Call",IF(M$4&lt;=$A169,-1,0),IF($A169&lt;=M$4,-1,0))*M$5)</f>
        <v>0</v>
      </c>
      <c r="N169" s="42" t="n">
        <f aca="false">IF(N$7="Long",IF(N$6="Call",IF($A169&gt;N$4,1,0),IF(N$4&gt;$A169,1,0))*N$5,IF(N$6="Call",IF(N$4&lt;=$A169,-1,0),IF($A169&lt;=N$4,-1,0))*N$5)</f>
        <v>0</v>
      </c>
      <c r="O169" s="42" t="n">
        <f aca="false">IF(O$7="Long",IF(O$6="Call",IF($A169&gt;O$4,1,0),IF(O$4&gt;$A169,1,0))*O$5,IF(O$6="Call",IF(O$4&lt;=$A169,-1,0),IF($A169&lt;=O$4,-1,0))*O$5)</f>
        <v>0</v>
      </c>
      <c r="P169" s="42" t="n">
        <f aca="false">IF(P$7="Long",IF(P$6="Call",IF($A169&gt;P$4,1,0),IF(P$4&gt;$A169,1,0))*P$5,IF(P$6="Call",IF(P$4&lt;=$A169,-1,0),IF($A169&lt;=P$4,-1,0))*P$5)</f>
        <v>0</v>
      </c>
      <c r="Q169" s="42" t="n">
        <f aca="false">IF(Q$7="Long",IF(Q$6="Call",IF($A169&gt;Q$4,1,0),IF(Q$4&gt;$A169,1,0))*Q$5,IF(Q$6="Call",IF(Q$4&lt;=$A169,-1,0),IF($A169&lt;=Q$4,-1,0))*Q$5)</f>
        <v>0</v>
      </c>
      <c r="R169" s="42" t="n">
        <f aca="false">IF(R$7="Long",IF(R$6="Call",IF($A169&gt;R$4,1,0),IF(R$4&gt;$A169,1,0))*R$5,IF(R$6="Call",IF(R$4&lt;=$A169,-1,0),IF($A169&lt;=R$4,-1,0))*R$5)</f>
        <v>0</v>
      </c>
      <c r="S169" s="42" t="n">
        <f aca="false">IF(S$7="Long",IF(S$6="Call",IF($A169&gt;S$4,1,0),IF(S$4&gt;$A169,1,0))*S$5,IF(S$6="Call",IF(S$4&lt;=$A169,-1,0),IF($A169&lt;=S$4,-1,0))*S$5)</f>
        <v>0</v>
      </c>
      <c r="T169" s="42" t="n">
        <f aca="false">IF(T$7="Long",IF(T$6="Call",IF($A169&gt;T$4,1,0),IF(T$4&gt;$A169,1,0))*T$5,IF(T$6="Call",IF(T$4&lt;=$A169,-1,0),IF($A169&lt;=T$4,-1,0))*T$5)</f>
        <v>-0.08</v>
      </c>
      <c r="U169" s="42" t="n">
        <f aca="false">IF(U$7="Long",IF(U$6="Call",IF($A169&gt;U$4,1,0),IF(U$4&gt;$A169,1,0))*U$5,IF(U$6="Call",IF(U$4&lt;=$A169,-1,0),IF($A169&lt;=U$4,-1,0))*U$5)</f>
        <v>-0.09</v>
      </c>
      <c r="V169" s="42" t="n">
        <f aca="false">IF(V$7="Long",IF(V$6="Call",IF($A169&gt;V$4,1,0),IF(V$4&gt;$A169,1,0))*V$5,IF(V$6="Call",IF(V$4&lt;=$A169,-1,0),IF($A169&lt;=V$4,-1,0))*V$5)</f>
        <v>-0.1</v>
      </c>
      <c r="W169" s="42" t="n">
        <f aca="false">IF(W$7="Long",IF(W$6="Call",IF($A169&gt;W$4,1,0),IF(W$4&gt;$A169,1,0))*W$5,IF(W$6="Call",IF(W$4&lt;=$A169,-1,0),IF($A169&lt;=W$4,-1,0))*W$5)</f>
        <v>-0.11</v>
      </c>
      <c r="X169" s="42" t="n">
        <f aca="false">IF(X$7="Long",IF(X$6="Call",IF($A169&gt;X$4,1,0),IF(X$4&gt;$A169,1,0))*X$5,IF(X$6="Call",IF(X$4&lt;=$A169,-1,0),IF($A169&lt;=X$4,-1,0))*X$5)</f>
        <v>-0.12</v>
      </c>
      <c r="Z169" s="42" t="n">
        <f aca="false">IF(Z$7="Long",IF(Z$6="Put",MAX(Z$4-$A169,0),MAX($A169-Z$4,0))*Z$5,IF(Z$6="Put",MIN($A169-Z$4,0),MIN(Z$4-$A169,0))*Z$5)</f>
        <v>0</v>
      </c>
      <c r="AA169" s="42" t="n">
        <f aca="false">IF(AA$7="Long",IF(AA$6="Put",MAX(AA$4-$A169,0),MAX($A169-AA$4,0))*AA$5,IF(AA$6="Put",MIN($A169-AA$4,0),MIN(AA$4-$A169,0))*AA$5)</f>
        <v>0</v>
      </c>
      <c r="AB169" s="42" t="n">
        <f aca="false">IF(AB$7="Long",IF(AB$6="Put",MAX(AB$4-$A169,0),MAX($A169-AB$4,0))*AB$5,IF(AB$6="Put",MIN($A169-AB$4,0),MIN(AB$4-$A169,0))*AB$5)</f>
        <v>0</v>
      </c>
      <c r="AC169" s="42" t="n">
        <f aca="false">IF(AC$7="Long",IF(AC$6="Put",MAX(AC$4-$A169,0),MAX($A169-AC$4,0))*AC$5,IF(AC$6="Put",MIN($A169-AC$4,0),MIN(AC$4-$A169,0))*AC$5)</f>
        <v>0</v>
      </c>
      <c r="AD169" s="42" t="n">
        <f aca="false">IF(AD$7="Long",IF(AD$6="Put",MAX(AD$4-$A169,0),MAX($A169-AD$4,0))*AD$5,IF(AD$6="Put",MIN($A169-AD$4,0),MIN(AD$4-$A169,0))*AD$5)</f>
        <v>0</v>
      </c>
      <c r="AE169" s="42" t="n">
        <f aca="false">IF(AE$7="Long",IF(AE$6="Put",MAX(AE$4-$A169,0),MAX($A169-AE$4,0))*AE$5,IF(AE$6="Put",MIN($A169-AE$4,0),MIN(AE$4-$A169,0))*AE$5)</f>
        <v>0</v>
      </c>
      <c r="AF169" s="42" t="n">
        <f aca="false">IF(AF$7="Long",IF(AF$6="Put",MAX(AF$4-$A169,0),MAX($A169-AF$4,0))*AF$5,IF(AF$6="Put",MIN($A169-AF$4,0),MIN(AF$4-$A169,0))*AF$5)</f>
        <v>0</v>
      </c>
      <c r="AG169" s="42" t="n">
        <f aca="false">IF(AG$7="Long",IF(AG$6="Put",MAX(AG$4-$A169,0),MAX($A169-AG$4,0))*AG$5,IF(AG$6="Put",MIN($A169-AG$4,0),MIN(AG$4-$A169,0))*AG$5)</f>
        <v>-0.113</v>
      </c>
      <c r="AH169" s="42" t="n">
        <f aca="false">IF(AH$7="Long",IF(AH$6="Put",MAX(AH$4-$A169,0),MAX($A169-AH$4,0))*AH$5,IF(AH$6="Put",MIN($A169-AH$4,0),MIN(AH$4-$A169,0))*AH$5)</f>
        <v>-0.103</v>
      </c>
      <c r="AI169" s="42" t="n">
        <f aca="false">IF(AI$7="Long",IF(AI$6="Put",MAX(AI$4-$A169,0),MAX($A169-AI$4,0))*AI$5,IF(AI$6="Put",MIN($A169-AI$4,0),MIN(AI$4-$A169,0))*AI$5)</f>
        <v>-0.0930000000000002</v>
      </c>
      <c r="AJ169" s="42" t="n">
        <f aca="false">IF(AJ$7="Long",IF(AJ$6="Put",MAX(AJ$4-$A169,0),MAX($A169-AJ$4,0))*AJ$5,IF(AJ$6="Put",MIN($A169-AJ$4,0),MIN(AJ$4-$A169,0))*AJ$5)</f>
        <v>-0.0830000000000002</v>
      </c>
      <c r="AK169" s="42" t="n">
        <f aca="false">IF(AK$7="Long",IF(AK$6="Put",MAX(AK$4-$A169,0),MAX($A169-AK$4,0))*AK$5,IF(AK$6="Put",MIN($A169-AK$4,0),MIN(AK$4-$A169,0))*AK$5)</f>
        <v>-0.0730000000000002</v>
      </c>
    </row>
    <row r="170" customFormat="false" ht="12.75" hidden="false" customHeight="false" outlineLevel="0" collapsed="false">
      <c r="A170" s="43" t="n">
        <v>9.70000000000001</v>
      </c>
      <c r="B170" s="44" t="n">
        <f aca="false">-A170*0.1</f>
        <v>-0.970000000000001</v>
      </c>
      <c r="C170" s="38" t="n">
        <f aca="false">+A170+B170</f>
        <v>8.73000000000001</v>
      </c>
      <c r="D170" s="39"/>
      <c r="E170" s="40" t="n">
        <f aca="false">+E169</f>
        <v>5</v>
      </c>
      <c r="F170" s="38" t="n">
        <f aca="false">+B170+E170</f>
        <v>4.03</v>
      </c>
      <c r="G170" s="38"/>
      <c r="H170" s="38" t="n">
        <f aca="false">+F170-C170</f>
        <v>-4.70000000000001</v>
      </c>
      <c r="J170" s="45" t="n">
        <f aca="false">SUM(M170:X170,Z170:AK170)</f>
        <v>-0.970000000000001</v>
      </c>
      <c r="M170" s="42" t="n">
        <f aca="false">IF(M$7="Long",IF(M$6="Call",IF($A170&gt;M$4,1,0),IF(M$4&gt;$A170,1,0))*M$5,IF(M$6="Call",IF(M$4&lt;=$A170,-1,0),IF($A170&lt;=M$4,-1,0))*M$5)</f>
        <v>0</v>
      </c>
      <c r="N170" s="42" t="n">
        <f aca="false">IF(N$7="Long",IF(N$6="Call",IF($A170&gt;N$4,1,0),IF(N$4&gt;$A170,1,0))*N$5,IF(N$6="Call",IF(N$4&lt;=$A170,-1,0),IF($A170&lt;=N$4,-1,0))*N$5)</f>
        <v>0</v>
      </c>
      <c r="O170" s="42" t="n">
        <f aca="false">IF(O$7="Long",IF(O$6="Call",IF($A170&gt;O$4,1,0),IF(O$4&gt;$A170,1,0))*O$5,IF(O$6="Call",IF(O$4&lt;=$A170,-1,0),IF($A170&lt;=O$4,-1,0))*O$5)</f>
        <v>0</v>
      </c>
      <c r="P170" s="42" t="n">
        <f aca="false">IF(P$7="Long",IF(P$6="Call",IF($A170&gt;P$4,1,0),IF(P$4&gt;$A170,1,0))*P$5,IF(P$6="Call",IF(P$4&lt;=$A170,-1,0),IF($A170&lt;=P$4,-1,0))*P$5)</f>
        <v>0</v>
      </c>
      <c r="Q170" s="42" t="n">
        <f aca="false">IF(Q$7="Long",IF(Q$6="Call",IF($A170&gt;Q$4,1,0),IF(Q$4&gt;$A170,1,0))*Q$5,IF(Q$6="Call",IF(Q$4&lt;=$A170,-1,0),IF($A170&lt;=Q$4,-1,0))*Q$5)</f>
        <v>0</v>
      </c>
      <c r="R170" s="42" t="n">
        <f aca="false">IF(R$7="Long",IF(R$6="Call",IF($A170&gt;R$4,1,0),IF(R$4&gt;$A170,1,0))*R$5,IF(R$6="Call",IF(R$4&lt;=$A170,-1,0),IF($A170&lt;=R$4,-1,0))*R$5)</f>
        <v>0</v>
      </c>
      <c r="S170" s="42" t="n">
        <f aca="false">IF(S$7="Long",IF(S$6="Call",IF($A170&gt;S$4,1,0),IF(S$4&gt;$A170,1,0))*S$5,IF(S$6="Call",IF(S$4&lt;=$A170,-1,0),IF($A170&lt;=S$4,-1,0))*S$5)</f>
        <v>0</v>
      </c>
      <c r="T170" s="42" t="n">
        <f aca="false">IF(T$7="Long",IF(T$6="Call",IF($A170&gt;T$4,1,0),IF(T$4&gt;$A170,1,0))*T$5,IF(T$6="Call",IF(T$4&lt;=$A170,-1,0),IF($A170&lt;=T$4,-1,0))*T$5)</f>
        <v>-0.08</v>
      </c>
      <c r="U170" s="42" t="n">
        <f aca="false">IF(U$7="Long",IF(U$6="Call",IF($A170&gt;U$4,1,0),IF(U$4&gt;$A170,1,0))*U$5,IF(U$6="Call",IF(U$4&lt;=$A170,-1,0),IF($A170&lt;=U$4,-1,0))*U$5)</f>
        <v>-0.09</v>
      </c>
      <c r="V170" s="42" t="n">
        <f aca="false">IF(V$7="Long",IF(V$6="Call",IF($A170&gt;V$4,1,0),IF(V$4&gt;$A170,1,0))*V$5,IF(V$6="Call",IF(V$4&lt;=$A170,-1,0),IF($A170&lt;=V$4,-1,0))*V$5)</f>
        <v>-0.1</v>
      </c>
      <c r="W170" s="42" t="n">
        <f aca="false">IF(W$7="Long",IF(W$6="Call",IF($A170&gt;W$4,1,0),IF(W$4&gt;$A170,1,0))*W$5,IF(W$6="Call",IF(W$4&lt;=$A170,-1,0),IF($A170&lt;=W$4,-1,0))*W$5)</f>
        <v>-0.11</v>
      </c>
      <c r="X170" s="42" t="n">
        <f aca="false">IF(X$7="Long",IF(X$6="Call",IF($A170&gt;X$4,1,0),IF(X$4&gt;$A170,1,0))*X$5,IF(X$6="Call",IF(X$4&lt;=$A170,-1,0),IF($A170&lt;=X$4,-1,0))*X$5)</f>
        <v>-0.12</v>
      </c>
      <c r="Z170" s="42" t="n">
        <f aca="false">IF(Z$7="Long",IF(Z$6="Put",MAX(Z$4-$A170,0),MAX($A170-Z$4,0))*Z$5,IF(Z$6="Put",MIN($A170-Z$4,0),MIN(Z$4-$A170,0))*Z$5)</f>
        <v>0</v>
      </c>
      <c r="AA170" s="42" t="n">
        <f aca="false">IF(AA$7="Long",IF(AA$6="Put",MAX(AA$4-$A170,0),MAX($A170-AA$4,0))*AA$5,IF(AA$6="Put",MIN($A170-AA$4,0),MIN(AA$4-$A170,0))*AA$5)</f>
        <v>0</v>
      </c>
      <c r="AB170" s="42" t="n">
        <f aca="false">IF(AB$7="Long",IF(AB$6="Put",MAX(AB$4-$A170,0),MAX($A170-AB$4,0))*AB$5,IF(AB$6="Put",MIN($A170-AB$4,0),MIN(AB$4-$A170,0))*AB$5)</f>
        <v>0</v>
      </c>
      <c r="AC170" s="42" t="n">
        <f aca="false">IF(AC$7="Long",IF(AC$6="Put",MAX(AC$4-$A170,0),MAX($A170-AC$4,0))*AC$5,IF(AC$6="Put",MIN($A170-AC$4,0),MIN(AC$4-$A170,0))*AC$5)</f>
        <v>0</v>
      </c>
      <c r="AD170" s="42" t="n">
        <f aca="false">IF(AD$7="Long",IF(AD$6="Put",MAX(AD$4-$A170,0),MAX($A170-AD$4,0))*AD$5,IF(AD$6="Put",MIN($A170-AD$4,0),MIN(AD$4-$A170,0))*AD$5)</f>
        <v>0</v>
      </c>
      <c r="AE170" s="42" t="n">
        <f aca="false">IF(AE$7="Long",IF(AE$6="Put",MAX(AE$4-$A170,0),MAX($A170-AE$4,0))*AE$5,IF(AE$6="Put",MIN($A170-AE$4,0),MIN(AE$4-$A170,0))*AE$5)</f>
        <v>0</v>
      </c>
      <c r="AF170" s="42" t="n">
        <f aca="false">IF(AF$7="Long",IF(AF$6="Put",MAX(AF$4-$A170,0),MAX($A170-AF$4,0))*AF$5,IF(AF$6="Put",MIN($A170-AF$4,0),MIN(AF$4-$A170,0))*AF$5)</f>
        <v>0</v>
      </c>
      <c r="AG170" s="42" t="n">
        <f aca="false">IF(AG$7="Long",IF(AG$6="Put",MAX(AG$4-$A170,0),MAX($A170-AG$4,0))*AG$5,IF(AG$6="Put",MIN($A170-AG$4,0),MIN(AG$4-$A170,0))*AG$5)</f>
        <v>-0.114</v>
      </c>
      <c r="AH170" s="42" t="n">
        <f aca="false">IF(AH$7="Long",IF(AH$6="Put",MAX(AH$4-$A170,0),MAX($A170-AH$4,0))*AH$5,IF(AH$6="Put",MIN($A170-AH$4,0),MIN(AH$4-$A170,0))*AH$5)</f>
        <v>-0.104</v>
      </c>
      <c r="AI170" s="42" t="n">
        <f aca="false">IF(AI$7="Long",IF(AI$6="Put",MAX(AI$4-$A170,0),MAX($A170-AI$4,0))*AI$5,IF(AI$6="Put",MIN($A170-AI$4,0),MIN(AI$4-$A170,0))*AI$5)</f>
        <v>-0.0940000000000002</v>
      </c>
      <c r="AJ170" s="42" t="n">
        <f aca="false">IF(AJ$7="Long",IF(AJ$6="Put",MAX(AJ$4-$A170,0),MAX($A170-AJ$4,0))*AJ$5,IF(AJ$6="Put",MIN($A170-AJ$4,0),MIN(AJ$4-$A170,0))*AJ$5)</f>
        <v>-0.0840000000000002</v>
      </c>
      <c r="AK170" s="42" t="n">
        <f aca="false">IF(AK$7="Long",IF(AK$6="Put",MAX(AK$4-$A170,0),MAX($A170-AK$4,0))*AK$5,IF(AK$6="Put",MIN($A170-AK$4,0),MIN(AK$4-$A170,0))*AK$5)</f>
        <v>-0.0740000000000002</v>
      </c>
    </row>
    <row r="171" customFormat="false" ht="12.75" hidden="false" customHeight="false" outlineLevel="0" collapsed="false">
      <c r="A171" s="43" t="n">
        <v>9.75000000000001</v>
      </c>
      <c r="B171" s="44" t="n">
        <f aca="false">-A171*0.1</f>
        <v>-0.975000000000001</v>
      </c>
      <c r="C171" s="38" t="n">
        <f aca="false">+A171+B171</f>
        <v>8.77500000000001</v>
      </c>
      <c r="D171" s="39"/>
      <c r="E171" s="40" t="n">
        <f aca="false">+E170</f>
        <v>5</v>
      </c>
      <c r="F171" s="38" t="n">
        <f aca="false">+B171+E171</f>
        <v>4.025</v>
      </c>
      <c r="G171" s="38"/>
      <c r="H171" s="38" t="n">
        <f aca="false">+F171-C171</f>
        <v>-4.75000000000001</v>
      </c>
      <c r="J171" s="45" t="n">
        <f aca="false">SUM(M171:X171,Z171:AK171)</f>
        <v>-0.975000000000001</v>
      </c>
      <c r="M171" s="42" t="n">
        <f aca="false">IF(M$7="Long",IF(M$6="Call",IF($A171&gt;M$4,1,0),IF(M$4&gt;$A171,1,0))*M$5,IF(M$6="Call",IF(M$4&lt;=$A171,-1,0),IF($A171&lt;=M$4,-1,0))*M$5)</f>
        <v>0</v>
      </c>
      <c r="N171" s="42" t="n">
        <f aca="false">IF(N$7="Long",IF(N$6="Call",IF($A171&gt;N$4,1,0),IF(N$4&gt;$A171,1,0))*N$5,IF(N$6="Call",IF(N$4&lt;=$A171,-1,0),IF($A171&lt;=N$4,-1,0))*N$5)</f>
        <v>0</v>
      </c>
      <c r="O171" s="42" t="n">
        <f aca="false">IF(O$7="Long",IF(O$6="Call",IF($A171&gt;O$4,1,0),IF(O$4&gt;$A171,1,0))*O$5,IF(O$6="Call",IF(O$4&lt;=$A171,-1,0),IF($A171&lt;=O$4,-1,0))*O$5)</f>
        <v>0</v>
      </c>
      <c r="P171" s="42" t="n">
        <f aca="false">IF(P$7="Long",IF(P$6="Call",IF($A171&gt;P$4,1,0),IF(P$4&gt;$A171,1,0))*P$5,IF(P$6="Call",IF(P$4&lt;=$A171,-1,0),IF($A171&lt;=P$4,-1,0))*P$5)</f>
        <v>0</v>
      </c>
      <c r="Q171" s="42" t="n">
        <f aca="false">IF(Q$7="Long",IF(Q$6="Call",IF($A171&gt;Q$4,1,0),IF(Q$4&gt;$A171,1,0))*Q$5,IF(Q$6="Call",IF(Q$4&lt;=$A171,-1,0),IF($A171&lt;=Q$4,-1,0))*Q$5)</f>
        <v>0</v>
      </c>
      <c r="R171" s="42" t="n">
        <f aca="false">IF(R$7="Long",IF(R$6="Call",IF($A171&gt;R$4,1,0),IF(R$4&gt;$A171,1,0))*R$5,IF(R$6="Call",IF(R$4&lt;=$A171,-1,0),IF($A171&lt;=R$4,-1,0))*R$5)</f>
        <v>0</v>
      </c>
      <c r="S171" s="42" t="n">
        <f aca="false">IF(S$7="Long",IF(S$6="Call",IF($A171&gt;S$4,1,0),IF(S$4&gt;$A171,1,0))*S$5,IF(S$6="Call",IF(S$4&lt;=$A171,-1,0),IF($A171&lt;=S$4,-1,0))*S$5)</f>
        <v>0</v>
      </c>
      <c r="T171" s="42" t="n">
        <f aca="false">IF(T$7="Long",IF(T$6="Call",IF($A171&gt;T$4,1,0),IF(T$4&gt;$A171,1,0))*T$5,IF(T$6="Call",IF(T$4&lt;=$A171,-1,0),IF($A171&lt;=T$4,-1,0))*T$5)</f>
        <v>-0.08</v>
      </c>
      <c r="U171" s="42" t="n">
        <f aca="false">IF(U$7="Long",IF(U$6="Call",IF($A171&gt;U$4,1,0),IF(U$4&gt;$A171,1,0))*U$5,IF(U$6="Call",IF(U$4&lt;=$A171,-1,0),IF($A171&lt;=U$4,-1,0))*U$5)</f>
        <v>-0.09</v>
      </c>
      <c r="V171" s="42" t="n">
        <f aca="false">IF(V$7="Long",IF(V$6="Call",IF($A171&gt;V$4,1,0),IF(V$4&gt;$A171,1,0))*V$5,IF(V$6="Call",IF(V$4&lt;=$A171,-1,0),IF($A171&lt;=V$4,-1,0))*V$5)</f>
        <v>-0.1</v>
      </c>
      <c r="W171" s="42" t="n">
        <f aca="false">IF(W$7="Long",IF(W$6="Call",IF($A171&gt;W$4,1,0),IF(W$4&gt;$A171,1,0))*W$5,IF(W$6="Call",IF(W$4&lt;=$A171,-1,0),IF($A171&lt;=W$4,-1,0))*W$5)</f>
        <v>-0.11</v>
      </c>
      <c r="X171" s="42" t="n">
        <f aca="false">IF(X$7="Long",IF(X$6="Call",IF($A171&gt;X$4,1,0),IF(X$4&gt;$A171,1,0))*X$5,IF(X$6="Call",IF(X$4&lt;=$A171,-1,0),IF($A171&lt;=X$4,-1,0))*X$5)</f>
        <v>-0.12</v>
      </c>
      <c r="Z171" s="42" t="n">
        <f aca="false">IF(Z$7="Long",IF(Z$6="Put",MAX(Z$4-$A171,0),MAX($A171-Z$4,0))*Z$5,IF(Z$6="Put",MIN($A171-Z$4,0),MIN(Z$4-$A171,0))*Z$5)</f>
        <v>0</v>
      </c>
      <c r="AA171" s="42" t="n">
        <f aca="false">IF(AA$7="Long",IF(AA$6="Put",MAX(AA$4-$A171,0),MAX($A171-AA$4,0))*AA$5,IF(AA$6="Put",MIN($A171-AA$4,0),MIN(AA$4-$A171,0))*AA$5)</f>
        <v>0</v>
      </c>
      <c r="AB171" s="42" t="n">
        <f aca="false">IF(AB$7="Long",IF(AB$6="Put",MAX(AB$4-$A171,0),MAX($A171-AB$4,0))*AB$5,IF(AB$6="Put",MIN($A171-AB$4,0),MIN(AB$4-$A171,0))*AB$5)</f>
        <v>0</v>
      </c>
      <c r="AC171" s="42" t="n">
        <f aca="false">IF(AC$7="Long",IF(AC$6="Put",MAX(AC$4-$A171,0),MAX($A171-AC$4,0))*AC$5,IF(AC$6="Put",MIN($A171-AC$4,0),MIN(AC$4-$A171,0))*AC$5)</f>
        <v>0</v>
      </c>
      <c r="AD171" s="42" t="n">
        <f aca="false">IF(AD$7="Long",IF(AD$6="Put",MAX(AD$4-$A171,0),MAX($A171-AD$4,0))*AD$5,IF(AD$6="Put",MIN($A171-AD$4,0),MIN(AD$4-$A171,0))*AD$5)</f>
        <v>0</v>
      </c>
      <c r="AE171" s="42" t="n">
        <f aca="false">IF(AE$7="Long",IF(AE$6="Put",MAX(AE$4-$A171,0),MAX($A171-AE$4,0))*AE$5,IF(AE$6="Put",MIN($A171-AE$4,0),MIN(AE$4-$A171,0))*AE$5)</f>
        <v>0</v>
      </c>
      <c r="AF171" s="42" t="n">
        <f aca="false">IF(AF$7="Long",IF(AF$6="Put",MAX(AF$4-$A171,0),MAX($A171-AF$4,0))*AF$5,IF(AF$6="Put",MIN($A171-AF$4,0),MIN(AF$4-$A171,0))*AF$5)</f>
        <v>0</v>
      </c>
      <c r="AG171" s="42" t="n">
        <f aca="false">IF(AG$7="Long",IF(AG$6="Put",MAX(AG$4-$A171,0),MAX($A171-AG$4,0))*AG$5,IF(AG$6="Put",MIN($A171-AG$4,0),MIN(AG$4-$A171,0))*AG$5)</f>
        <v>-0.115</v>
      </c>
      <c r="AH171" s="42" t="n">
        <f aca="false">IF(AH$7="Long",IF(AH$6="Put",MAX(AH$4-$A171,0),MAX($A171-AH$4,0))*AH$5,IF(AH$6="Put",MIN($A171-AH$4,0),MIN(AH$4-$A171,0))*AH$5)</f>
        <v>-0.105</v>
      </c>
      <c r="AI171" s="42" t="n">
        <f aca="false">IF(AI$7="Long",IF(AI$6="Put",MAX(AI$4-$A171,0),MAX($A171-AI$4,0))*AI$5,IF(AI$6="Put",MIN($A171-AI$4,0),MIN(AI$4-$A171,0))*AI$5)</f>
        <v>-0.0950000000000002</v>
      </c>
      <c r="AJ171" s="42" t="n">
        <f aca="false">IF(AJ$7="Long",IF(AJ$6="Put",MAX(AJ$4-$A171,0),MAX($A171-AJ$4,0))*AJ$5,IF(AJ$6="Put",MIN($A171-AJ$4,0),MIN(AJ$4-$A171,0))*AJ$5)</f>
        <v>-0.0850000000000002</v>
      </c>
      <c r="AK171" s="42" t="n">
        <f aca="false">IF(AK$7="Long",IF(AK$6="Put",MAX(AK$4-$A171,0),MAX($A171-AK$4,0))*AK$5,IF(AK$6="Put",MIN($A171-AK$4,0),MIN(AK$4-$A171,0))*AK$5)</f>
        <v>-0.0750000000000002</v>
      </c>
    </row>
    <row r="172" customFormat="false" ht="12.75" hidden="false" customHeight="false" outlineLevel="0" collapsed="false">
      <c r="A172" s="43" t="n">
        <v>9.80000000000001</v>
      </c>
      <c r="B172" s="44" t="n">
        <f aca="false">-A172*0.1</f>
        <v>-0.980000000000001</v>
      </c>
      <c r="C172" s="38" t="n">
        <f aca="false">+A172+B172</f>
        <v>8.82000000000001</v>
      </c>
      <c r="D172" s="39"/>
      <c r="E172" s="40" t="n">
        <f aca="false">+E171</f>
        <v>5</v>
      </c>
      <c r="F172" s="38" t="n">
        <f aca="false">+B172+E172</f>
        <v>4.02</v>
      </c>
      <c r="G172" s="38"/>
      <c r="H172" s="38" t="n">
        <f aca="false">+F172-C172</f>
        <v>-4.80000000000001</v>
      </c>
      <c r="J172" s="45" t="n">
        <f aca="false">SUM(M172:X172,Z172:AK172)</f>
        <v>-0.980000000000001</v>
      </c>
      <c r="M172" s="42" t="n">
        <f aca="false">IF(M$7="Long",IF(M$6="Call",IF($A172&gt;M$4,1,0),IF(M$4&gt;$A172,1,0))*M$5,IF(M$6="Call",IF(M$4&lt;=$A172,-1,0),IF($A172&lt;=M$4,-1,0))*M$5)</f>
        <v>0</v>
      </c>
      <c r="N172" s="42" t="n">
        <f aca="false">IF(N$7="Long",IF(N$6="Call",IF($A172&gt;N$4,1,0),IF(N$4&gt;$A172,1,0))*N$5,IF(N$6="Call",IF(N$4&lt;=$A172,-1,0),IF($A172&lt;=N$4,-1,0))*N$5)</f>
        <v>0</v>
      </c>
      <c r="O172" s="42" t="n">
        <f aca="false">IF(O$7="Long",IF(O$6="Call",IF($A172&gt;O$4,1,0),IF(O$4&gt;$A172,1,0))*O$5,IF(O$6="Call",IF(O$4&lt;=$A172,-1,0),IF($A172&lt;=O$4,-1,0))*O$5)</f>
        <v>0</v>
      </c>
      <c r="P172" s="42" t="n">
        <f aca="false">IF(P$7="Long",IF(P$6="Call",IF($A172&gt;P$4,1,0),IF(P$4&gt;$A172,1,0))*P$5,IF(P$6="Call",IF(P$4&lt;=$A172,-1,0),IF($A172&lt;=P$4,-1,0))*P$5)</f>
        <v>0</v>
      </c>
      <c r="Q172" s="42" t="n">
        <f aca="false">IF(Q$7="Long",IF(Q$6="Call",IF($A172&gt;Q$4,1,0),IF(Q$4&gt;$A172,1,0))*Q$5,IF(Q$6="Call",IF(Q$4&lt;=$A172,-1,0),IF($A172&lt;=Q$4,-1,0))*Q$5)</f>
        <v>0</v>
      </c>
      <c r="R172" s="42" t="n">
        <f aca="false">IF(R$7="Long",IF(R$6="Call",IF($A172&gt;R$4,1,0),IF(R$4&gt;$A172,1,0))*R$5,IF(R$6="Call",IF(R$4&lt;=$A172,-1,0),IF($A172&lt;=R$4,-1,0))*R$5)</f>
        <v>0</v>
      </c>
      <c r="S172" s="42" t="n">
        <f aca="false">IF(S$7="Long",IF(S$6="Call",IF($A172&gt;S$4,1,0),IF(S$4&gt;$A172,1,0))*S$5,IF(S$6="Call",IF(S$4&lt;=$A172,-1,0),IF($A172&lt;=S$4,-1,0))*S$5)</f>
        <v>0</v>
      </c>
      <c r="T172" s="42" t="n">
        <f aca="false">IF(T$7="Long",IF(T$6="Call",IF($A172&gt;T$4,1,0),IF(T$4&gt;$A172,1,0))*T$5,IF(T$6="Call",IF(T$4&lt;=$A172,-1,0),IF($A172&lt;=T$4,-1,0))*T$5)</f>
        <v>-0.08</v>
      </c>
      <c r="U172" s="42" t="n">
        <f aca="false">IF(U$7="Long",IF(U$6="Call",IF($A172&gt;U$4,1,0),IF(U$4&gt;$A172,1,0))*U$5,IF(U$6="Call",IF(U$4&lt;=$A172,-1,0),IF($A172&lt;=U$4,-1,0))*U$5)</f>
        <v>-0.09</v>
      </c>
      <c r="V172" s="42" t="n">
        <f aca="false">IF(V$7="Long",IF(V$6="Call",IF($A172&gt;V$4,1,0),IF(V$4&gt;$A172,1,0))*V$5,IF(V$6="Call",IF(V$4&lt;=$A172,-1,0),IF($A172&lt;=V$4,-1,0))*V$5)</f>
        <v>-0.1</v>
      </c>
      <c r="W172" s="42" t="n">
        <f aca="false">IF(W$7="Long",IF(W$6="Call",IF($A172&gt;W$4,1,0),IF(W$4&gt;$A172,1,0))*W$5,IF(W$6="Call",IF(W$4&lt;=$A172,-1,0),IF($A172&lt;=W$4,-1,0))*W$5)</f>
        <v>-0.11</v>
      </c>
      <c r="X172" s="42" t="n">
        <f aca="false">IF(X$7="Long",IF(X$6="Call",IF($A172&gt;X$4,1,0),IF(X$4&gt;$A172,1,0))*X$5,IF(X$6="Call",IF(X$4&lt;=$A172,-1,0),IF($A172&lt;=X$4,-1,0))*X$5)</f>
        <v>-0.12</v>
      </c>
      <c r="Z172" s="42" t="n">
        <f aca="false">IF(Z$7="Long",IF(Z$6="Put",MAX(Z$4-$A172,0),MAX($A172-Z$4,0))*Z$5,IF(Z$6="Put",MIN($A172-Z$4,0),MIN(Z$4-$A172,0))*Z$5)</f>
        <v>0</v>
      </c>
      <c r="AA172" s="42" t="n">
        <f aca="false">IF(AA$7="Long",IF(AA$6="Put",MAX(AA$4-$A172,0),MAX($A172-AA$4,0))*AA$5,IF(AA$6="Put",MIN($A172-AA$4,0),MIN(AA$4-$A172,0))*AA$5)</f>
        <v>0</v>
      </c>
      <c r="AB172" s="42" t="n">
        <f aca="false">IF(AB$7="Long",IF(AB$6="Put",MAX(AB$4-$A172,0),MAX($A172-AB$4,0))*AB$5,IF(AB$6="Put",MIN($A172-AB$4,0),MIN(AB$4-$A172,0))*AB$5)</f>
        <v>0</v>
      </c>
      <c r="AC172" s="42" t="n">
        <f aca="false">IF(AC$7="Long",IF(AC$6="Put",MAX(AC$4-$A172,0),MAX($A172-AC$4,0))*AC$5,IF(AC$6="Put",MIN($A172-AC$4,0),MIN(AC$4-$A172,0))*AC$5)</f>
        <v>0</v>
      </c>
      <c r="AD172" s="42" t="n">
        <f aca="false">IF(AD$7="Long",IF(AD$6="Put",MAX(AD$4-$A172,0),MAX($A172-AD$4,0))*AD$5,IF(AD$6="Put",MIN($A172-AD$4,0),MIN(AD$4-$A172,0))*AD$5)</f>
        <v>0</v>
      </c>
      <c r="AE172" s="42" t="n">
        <f aca="false">IF(AE$7="Long",IF(AE$6="Put",MAX(AE$4-$A172,0),MAX($A172-AE$4,0))*AE$5,IF(AE$6="Put",MIN($A172-AE$4,0),MIN(AE$4-$A172,0))*AE$5)</f>
        <v>0</v>
      </c>
      <c r="AF172" s="42" t="n">
        <f aca="false">IF(AF$7="Long",IF(AF$6="Put",MAX(AF$4-$A172,0),MAX($A172-AF$4,0))*AF$5,IF(AF$6="Put",MIN($A172-AF$4,0),MIN(AF$4-$A172,0))*AF$5)</f>
        <v>0</v>
      </c>
      <c r="AG172" s="42" t="n">
        <f aca="false">IF(AG$7="Long",IF(AG$6="Put",MAX(AG$4-$A172,0),MAX($A172-AG$4,0))*AG$5,IF(AG$6="Put",MIN($A172-AG$4,0),MIN(AG$4-$A172,0))*AG$5)</f>
        <v>-0.116</v>
      </c>
      <c r="AH172" s="42" t="n">
        <f aca="false">IF(AH$7="Long",IF(AH$6="Put",MAX(AH$4-$A172,0),MAX($A172-AH$4,0))*AH$5,IF(AH$6="Put",MIN($A172-AH$4,0),MIN(AH$4-$A172,0))*AH$5)</f>
        <v>-0.106</v>
      </c>
      <c r="AI172" s="42" t="n">
        <f aca="false">IF(AI$7="Long",IF(AI$6="Put",MAX(AI$4-$A172,0),MAX($A172-AI$4,0))*AI$5,IF(AI$6="Put",MIN($A172-AI$4,0),MIN(AI$4-$A172,0))*AI$5)</f>
        <v>-0.0960000000000002</v>
      </c>
      <c r="AJ172" s="42" t="n">
        <f aca="false">IF(AJ$7="Long",IF(AJ$6="Put",MAX(AJ$4-$A172,0),MAX($A172-AJ$4,0))*AJ$5,IF(AJ$6="Put",MIN($A172-AJ$4,0),MIN(AJ$4-$A172,0))*AJ$5)</f>
        <v>-0.0860000000000002</v>
      </c>
      <c r="AK172" s="42" t="n">
        <f aca="false">IF(AK$7="Long",IF(AK$6="Put",MAX(AK$4-$A172,0),MAX($A172-AK$4,0))*AK$5,IF(AK$6="Put",MIN($A172-AK$4,0),MIN(AK$4-$A172,0))*AK$5)</f>
        <v>-0.0760000000000002</v>
      </c>
    </row>
    <row r="173" customFormat="false" ht="12.75" hidden="false" customHeight="false" outlineLevel="0" collapsed="false">
      <c r="A173" s="43" t="n">
        <v>9.85000000000001</v>
      </c>
      <c r="B173" s="44" t="n">
        <f aca="false">-A173*0.1</f>
        <v>-0.985000000000001</v>
      </c>
      <c r="C173" s="38" t="n">
        <f aca="false">+A173+B173</f>
        <v>8.86500000000001</v>
      </c>
      <c r="D173" s="39"/>
      <c r="E173" s="40" t="n">
        <f aca="false">+E172</f>
        <v>5</v>
      </c>
      <c r="F173" s="38" t="n">
        <f aca="false">+B173+E173</f>
        <v>4.015</v>
      </c>
      <c r="G173" s="38"/>
      <c r="H173" s="38" t="n">
        <f aca="false">+F173-C173</f>
        <v>-4.85000000000001</v>
      </c>
      <c r="J173" s="45" t="n">
        <f aca="false">SUM(M173:X173,Z173:AK173)</f>
        <v>-0.985000000000001</v>
      </c>
      <c r="M173" s="42" t="n">
        <f aca="false">IF(M$7="Long",IF(M$6="Call",IF($A173&gt;M$4,1,0),IF(M$4&gt;$A173,1,0))*M$5,IF(M$6="Call",IF(M$4&lt;=$A173,-1,0),IF($A173&lt;=M$4,-1,0))*M$5)</f>
        <v>0</v>
      </c>
      <c r="N173" s="42" t="n">
        <f aca="false">IF(N$7="Long",IF(N$6="Call",IF($A173&gt;N$4,1,0),IF(N$4&gt;$A173,1,0))*N$5,IF(N$6="Call",IF(N$4&lt;=$A173,-1,0),IF($A173&lt;=N$4,-1,0))*N$5)</f>
        <v>0</v>
      </c>
      <c r="O173" s="42" t="n">
        <f aca="false">IF(O$7="Long",IF(O$6="Call",IF($A173&gt;O$4,1,0),IF(O$4&gt;$A173,1,0))*O$5,IF(O$6="Call",IF(O$4&lt;=$A173,-1,0),IF($A173&lt;=O$4,-1,0))*O$5)</f>
        <v>0</v>
      </c>
      <c r="P173" s="42" t="n">
        <f aca="false">IF(P$7="Long",IF(P$6="Call",IF($A173&gt;P$4,1,0),IF(P$4&gt;$A173,1,0))*P$5,IF(P$6="Call",IF(P$4&lt;=$A173,-1,0),IF($A173&lt;=P$4,-1,0))*P$5)</f>
        <v>0</v>
      </c>
      <c r="Q173" s="42" t="n">
        <f aca="false">IF(Q$7="Long",IF(Q$6="Call",IF($A173&gt;Q$4,1,0),IF(Q$4&gt;$A173,1,0))*Q$5,IF(Q$6="Call",IF(Q$4&lt;=$A173,-1,0),IF($A173&lt;=Q$4,-1,0))*Q$5)</f>
        <v>0</v>
      </c>
      <c r="R173" s="42" t="n">
        <f aca="false">IF(R$7="Long",IF(R$6="Call",IF($A173&gt;R$4,1,0),IF(R$4&gt;$A173,1,0))*R$5,IF(R$6="Call",IF(R$4&lt;=$A173,-1,0),IF($A173&lt;=R$4,-1,0))*R$5)</f>
        <v>0</v>
      </c>
      <c r="S173" s="42" t="n">
        <f aca="false">IF(S$7="Long",IF(S$6="Call",IF($A173&gt;S$4,1,0),IF(S$4&gt;$A173,1,0))*S$5,IF(S$6="Call",IF(S$4&lt;=$A173,-1,0),IF($A173&lt;=S$4,-1,0))*S$5)</f>
        <v>0</v>
      </c>
      <c r="T173" s="42" t="n">
        <f aca="false">IF(T$7="Long",IF(T$6="Call",IF($A173&gt;T$4,1,0),IF(T$4&gt;$A173,1,0))*T$5,IF(T$6="Call",IF(T$4&lt;=$A173,-1,0),IF($A173&lt;=T$4,-1,0))*T$5)</f>
        <v>-0.08</v>
      </c>
      <c r="U173" s="42" t="n">
        <f aca="false">IF(U$7="Long",IF(U$6="Call",IF($A173&gt;U$4,1,0),IF(U$4&gt;$A173,1,0))*U$5,IF(U$6="Call",IF(U$4&lt;=$A173,-1,0),IF($A173&lt;=U$4,-1,0))*U$5)</f>
        <v>-0.09</v>
      </c>
      <c r="V173" s="42" t="n">
        <f aca="false">IF(V$7="Long",IF(V$6="Call",IF($A173&gt;V$4,1,0),IF(V$4&gt;$A173,1,0))*V$5,IF(V$6="Call",IF(V$4&lt;=$A173,-1,0),IF($A173&lt;=V$4,-1,0))*V$5)</f>
        <v>-0.1</v>
      </c>
      <c r="W173" s="42" t="n">
        <f aca="false">IF(W$7="Long",IF(W$6="Call",IF($A173&gt;W$4,1,0),IF(W$4&gt;$A173,1,0))*W$5,IF(W$6="Call",IF(W$4&lt;=$A173,-1,0),IF($A173&lt;=W$4,-1,0))*W$5)</f>
        <v>-0.11</v>
      </c>
      <c r="X173" s="42" t="n">
        <f aca="false">IF(X$7="Long",IF(X$6="Call",IF($A173&gt;X$4,1,0),IF(X$4&gt;$A173,1,0))*X$5,IF(X$6="Call",IF(X$4&lt;=$A173,-1,0),IF($A173&lt;=X$4,-1,0))*X$5)</f>
        <v>-0.12</v>
      </c>
      <c r="Z173" s="42" t="n">
        <f aca="false">IF(Z$7="Long",IF(Z$6="Put",MAX(Z$4-$A173,0),MAX($A173-Z$4,0))*Z$5,IF(Z$6="Put",MIN($A173-Z$4,0),MIN(Z$4-$A173,0))*Z$5)</f>
        <v>0</v>
      </c>
      <c r="AA173" s="42" t="n">
        <f aca="false">IF(AA$7="Long",IF(AA$6="Put",MAX(AA$4-$A173,0),MAX($A173-AA$4,0))*AA$5,IF(AA$6="Put",MIN($A173-AA$4,0),MIN(AA$4-$A173,0))*AA$5)</f>
        <v>0</v>
      </c>
      <c r="AB173" s="42" t="n">
        <f aca="false">IF(AB$7="Long",IF(AB$6="Put",MAX(AB$4-$A173,0),MAX($A173-AB$4,0))*AB$5,IF(AB$6="Put",MIN($A173-AB$4,0),MIN(AB$4-$A173,0))*AB$5)</f>
        <v>0</v>
      </c>
      <c r="AC173" s="42" t="n">
        <f aca="false">IF(AC$7="Long",IF(AC$6="Put",MAX(AC$4-$A173,0),MAX($A173-AC$4,0))*AC$5,IF(AC$6="Put",MIN($A173-AC$4,0),MIN(AC$4-$A173,0))*AC$5)</f>
        <v>0</v>
      </c>
      <c r="AD173" s="42" t="n">
        <f aca="false">IF(AD$7="Long",IF(AD$6="Put",MAX(AD$4-$A173,0),MAX($A173-AD$4,0))*AD$5,IF(AD$6="Put",MIN($A173-AD$4,0),MIN(AD$4-$A173,0))*AD$5)</f>
        <v>0</v>
      </c>
      <c r="AE173" s="42" t="n">
        <f aca="false">IF(AE$7="Long",IF(AE$6="Put",MAX(AE$4-$A173,0),MAX($A173-AE$4,0))*AE$5,IF(AE$6="Put",MIN($A173-AE$4,0),MIN(AE$4-$A173,0))*AE$5)</f>
        <v>0</v>
      </c>
      <c r="AF173" s="42" t="n">
        <f aca="false">IF(AF$7="Long",IF(AF$6="Put",MAX(AF$4-$A173,0),MAX($A173-AF$4,0))*AF$5,IF(AF$6="Put",MIN($A173-AF$4,0),MIN(AF$4-$A173,0))*AF$5)</f>
        <v>0</v>
      </c>
      <c r="AG173" s="42" t="n">
        <f aca="false">IF(AG$7="Long",IF(AG$6="Put",MAX(AG$4-$A173,0),MAX($A173-AG$4,0))*AG$5,IF(AG$6="Put",MIN($A173-AG$4,0),MIN(AG$4-$A173,0))*AG$5)</f>
        <v>-0.117</v>
      </c>
      <c r="AH173" s="42" t="n">
        <f aca="false">IF(AH$7="Long",IF(AH$6="Put",MAX(AH$4-$A173,0),MAX($A173-AH$4,0))*AH$5,IF(AH$6="Put",MIN($A173-AH$4,0),MIN(AH$4-$A173,0))*AH$5)</f>
        <v>-0.107</v>
      </c>
      <c r="AI173" s="42" t="n">
        <f aca="false">IF(AI$7="Long",IF(AI$6="Put",MAX(AI$4-$A173,0),MAX($A173-AI$4,0))*AI$5,IF(AI$6="Put",MIN($A173-AI$4,0),MIN(AI$4-$A173,0))*AI$5)</f>
        <v>-0.0970000000000002</v>
      </c>
      <c r="AJ173" s="42" t="n">
        <f aca="false">IF(AJ$7="Long",IF(AJ$6="Put",MAX(AJ$4-$A173,0),MAX($A173-AJ$4,0))*AJ$5,IF(AJ$6="Put",MIN($A173-AJ$4,0),MIN(AJ$4-$A173,0))*AJ$5)</f>
        <v>-0.0870000000000002</v>
      </c>
      <c r="AK173" s="42" t="n">
        <f aca="false">IF(AK$7="Long",IF(AK$6="Put",MAX(AK$4-$A173,0),MAX($A173-AK$4,0))*AK$5,IF(AK$6="Put",MIN($A173-AK$4,0),MIN(AK$4-$A173,0))*AK$5)</f>
        <v>-0.0770000000000002</v>
      </c>
    </row>
    <row r="174" customFormat="false" ht="12.75" hidden="false" customHeight="false" outlineLevel="0" collapsed="false">
      <c r="A174" s="43" t="n">
        <v>9.90000000000001</v>
      </c>
      <c r="B174" s="44" t="n">
        <f aca="false">-A174*0.1</f>
        <v>-0.990000000000001</v>
      </c>
      <c r="C174" s="38" t="n">
        <f aca="false">+A174+B174</f>
        <v>8.91000000000001</v>
      </c>
      <c r="D174" s="39"/>
      <c r="E174" s="40" t="n">
        <f aca="false">+E173</f>
        <v>5</v>
      </c>
      <c r="F174" s="38" t="n">
        <f aca="false">+B174+E174</f>
        <v>4.01</v>
      </c>
      <c r="G174" s="38"/>
      <c r="H174" s="38" t="n">
        <f aca="false">+F174-C174</f>
        <v>-4.90000000000001</v>
      </c>
      <c r="J174" s="45" t="n">
        <f aca="false">SUM(M174:X174,Z174:AK174)</f>
        <v>-0.990000000000001</v>
      </c>
      <c r="M174" s="42" t="n">
        <f aca="false">IF(M$7="Long",IF(M$6="Call",IF($A174&gt;M$4,1,0),IF(M$4&gt;$A174,1,0))*M$5,IF(M$6="Call",IF(M$4&lt;=$A174,-1,0),IF($A174&lt;=M$4,-1,0))*M$5)</f>
        <v>0</v>
      </c>
      <c r="N174" s="42" t="n">
        <f aca="false">IF(N$7="Long",IF(N$6="Call",IF($A174&gt;N$4,1,0),IF(N$4&gt;$A174,1,0))*N$5,IF(N$6="Call",IF(N$4&lt;=$A174,-1,0),IF($A174&lt;=N$4,-1,0))*N$5)</f>
        <v>0</v>
      </c>
      <c r="O174" s="42" t="n">
        <f aca="false">IF(O$7="Long",IF(O$6="Call",IF($A174&gt;O$4,1,0),IF(O$4&gt;$A174,1,0))*O$5,IF(O$6="Call",IF(O$4&lt;=$A174,-1,0),IF($A174&lt;=O$4,-1,0))*O$5)</f>
        <v>0</v>
      </c>
      <c r="P174" s="42" t="n">
        <f aca="false">IF(P$7="Long",IF(P$6="Call",IF($A174&gt;P$4,1,0),IF(P$4&gt;$A174,1,0))*P$5,IF(P$6="Call",IF(P$4&lt;=$A174,-1,0),IF($A174&lt;=P$4,-1,0))*P$5)</f>
        <v>0</v>
      </c>
      <c r="Q174" s="42" t="n">
        <f aca="false">IF(Q$7="Long",IF(Q$6="Call",IF($A174&gt;Q$4,1,0),IF(Q$4&gt;$A174,1,0))*Q$5,IF(Q$6="Call",IF(Q$4&lt;=$A174,-1,0),IF($A174&lt;=Q$4,-1,0))*Q$5)</f>
        <v>0</v>
      </c>
      <c r="R174" s="42" t="n">
        <f aca="false">IF(R$7="Long",IF(R$6="Call",IF($A174&gt;R$4,1,0),IF(R$4&gt;$A174,1,0))*R$5,IF(R$6="Call",IF(R$4&lt;=$A174,-1,0),IF($A174&lt;=R$4,-1,0))*R$5)</f>
        <v>0</v>
      </c>
      <c r="S174" s="42" t="n">
        <f aca="false">IF(S$7="Long",IF(S$6="Call",IF($A174&gt;S$4,1,0),IF(S$4&gt;$A174,1,0))*S$5,IF(S$6="Call",IF(S$4&lt;=$A174,-1,0),IF($A174&lt;=S$4,-1,0))*S$5)</f>
        <v>0</v>
      </c>
      <c r="T174" s="42" t="n">
        <f aca="false">IF(T$7="Long",IF(T$6="Call",IF($A174&gt;T$4,1,0),IF(T$4&gt;$A174,1,0))*T$5,IF(T$6="Call",IF(T$4&lt;=$A174,-1,0),IF($A174&lt;=T$4,-1,0))*T$5)</f>
        <v>-0.08</v>
      </c>
      <c r="U174" s="42" t="n">
        <f aca="false">IF(U$7="Long",IF(U$6="Call",IF($A174&gt;U$4,1,0),IF(U$4&gt;$A174,1,0))*U$5,IF(U$6="Call",IF(U$4&lt;=$A174,-1,0),IF($A174&lt;=U$4,-1,0))*U$5)</f>
        <v>-0.09</v>
      </c>
      <c r="V174" s="42" t="n">
        <f aca="false">IF(V$7="Long",IF(V$6="Call",IF($A174&gt;V$4,1,0),IF(V$4&gt;$A174,1,0))*V$5,IF(V$6="Call",IF(V$4&lt;=$A174,-1,0),IF($A174&lt;=V$4,-1,0))*V$5)</f>
        <v>-0.1</v>
      </c>
      <c r="W174" s="42" t="n">
        <f aca="false">IF(W$7="Long",IF(W$6="Call",IF($A174&gt;W$4,1,0),IF(W$4&gt;$A174,1,0))*W$5,IF(W$6="Call",IF(W$4&lt;=$A174,-1,0),IF($A174&lt;=W$4,-1,0))*W$5)</f>
        <v>-0.11</v>
      </c>
      <c r="X174" s="42" t="n">
        <f aca="false">IF(X$7="Long",IF(X$6="Call",IF($A174&gt;X$4,1,0),IF(X$4&gt;$A174,1,0))*X$5,IF(X$6="Call",IF(X$4&lt;=$A174,-1,0),IF($A174&lt;=X$4,-1,0))*X$5)</f>
        <v>-0.12</v>
      </c>
      <c r="Z174" s="42" t="n">
        <f aca="false">IF(Z$7="Long",IF(Z$6="Put",MAX(Z$4-$A174,0),MAX($A174-Z$4,0))*Z$5,IF(Z$6="Put",MIN($A174-Z$4,0),MIN(Z$4-$A174,0))*Z$5)</f>
        <v>0</v>
      </c>
      <c r="AA174" s="42" t="n">
        <f aca="false">IF(AA$7="Long",IF(AA$6="Put",MAX(AA$4-$A174,0),MAX($A174-AA$4,0))*AA$5,IF(AA$6="Put",MIN($A174-AA$4,0),MIN(AA$4-$A174,0))*AA$5)</f>
        <v>0</v>
      </c>
      <c r="AB174" s="42" t="n">
        <f aca="false">IF(AB$7="Long",IF(AB$6="Put",MAX(AB$4-$A174,0),MAX($A174-AB$4,0))*AB$5,IF(AB$6="Put",MIN($A174-AB$4,0),MIN(AB$4-$A174,0))*AB$5)</f>
        <v>0</v>
      </c>
      <c r="AC174" s="42" t="n">
        <f aca="false">IF(AC$7="Long",IF(AC$6="Put",MAX(AC$4-$A174,0),MAX($A174-AC$4,0))*AC$5,IF(AC$6="Put",MIN($A174-AC$4,0),MIN(AC$4-$A174,0))*AC$5)</f>
        <v>0</v>
      </c>
      <c r="AD174" s="42" t="n">
        <f aca="false">IF(AD$7="Long",IF(AD$6="Put",MAX(AD$4-$A174,0),MAX($A174-AD$4,0))*AD$5,IF(AD$6="Put",MIN($A174-AD$4,0),MIN(AD$4-$A174,0))*AD$5)</f>
        <v>0</v>
      </c>
      <c r="AE174" s="42" t="n">
        <f aca="false">IF(AE$7="Long",IF(AE$6="Put",MAX(AE$4-$A174,0),MAX($A174-AE$4,0))*AE$5,IF(AE$6="Put",MIN($A174-AE$4,0),MIN(AE$4-$A174,0))*AE$5)</f>
        <v>0</v>
      </c>
      <c r="AF174" s="42" t="n">
        <f aca="false">IF(AF$7="Long",IF(AF$6="Put",MAX(AF$4-$A174,0),MAX($A174-AF$4,0))*AF$5,IF(AF$6="Put",MIN($A174-AF$4,0),MIN(AF$4-$A174,0))*AF$5)</f>
        <v>0</v>
      </c>
      <c r="AG174" s="42" t="n">
        <f aca="false">IF(AG$7="Long",IF(AG$6="Put",MAX(AG$4-$A174,0),MAX($A174-AG$4,0))*AG$5,IF(AG$6="Put",MIN($A174-AG$4,0),MIN(AG$4-$A174,0))*AG$5)</f>
        <v>-0.118</v>
      </c>
      <c r="AH174" s="42" t="n">
        <f aca="false">IF(AH$7="Long",IF(AH$6="Put",MAX(AH$4-$A174,0),MAX($A174-AH$4,0))*AH$5,IF(AH$6="Put",MIN($A174-AH$4,0),MIN(AH$4-$A174,0))*AH$5)</f>
        <v>-0.108</v>
      </c>
      <c r="AI174" s="42" t="n">
        <f aca="false">IF(AI$7="Long",IF(AI$6="Put",MAX(AI$4-$A174,0),MAX($A174-AI$4,0))*AI$5,IF(AI$6="Put",MIN($A174-AI$4,0),MIN(AI$4-$A174,0))*AI$5)</f>
        <v>-0.0980000000000002</v>
      </c>
      <c r="AJ174" s="42" t="n">
        <f aca="false">IF(AJ$7="Long",IF(AJ$6="Put",MAX(AJ$4-$A174,0),MAX($A174-AJ$4,0))*AJ$5,IF(AJ$6="Put",MIN($A174-AJ$4,0),MIN(AJ$4-$A174,0))*AJ$5)</f>
        <v>-0.0880000000000002</v>
      </c>
      <c r="AK174" s="42" t="n">
        <f aca="false">IF(AK$7="Long",IF(AK$6="Put",MAX(AK$4-$A174,0),MAX($A174-AK$4,0))*AK$5,IF(AK$6="Put",MIN($A174-AK$4,0),MIN(AK$4-$A174,0))*AK$5)</f>
        <v>-0.0780000000000002</v>
      </c>
    </row>
    <row r="175" customFormat="false" ht="12.75" hidden="false" customHeight="false" outlineLevel="0" collapsed="false">
      <c r="A175" s="43" t="n">
        <v>9.95000000000001</v>
      </c>
      <c r="B175" s="44" t="n">
        <f aca="false">-A175*0.1</f>
        <v>-0.995000000000001</v>
      </c>
      <c r="C175" s="38" t="n">
        <f aca="false">+A175+B175</f>
        <v>8.95500000000001</v>
      </c>
      <c r="D175" s="39"/>
      <c r="E175" s="40" t="n">
        <f aca="false">+E174</f>
        <v>5</v>
      </c>
      <c r="F175" s="38" t="n">
        <f aca="false">+B175+E175</f>
        <v>4.005</v>
      </c>
      <c r="G175" s="38"/>
      <c r="H175" s="38" t="n">
        <f aca="false">+F175-C175</f>
        <v>-4.95000000000001</v>
      </c>
      <c r="J175" s="45" t="n">
        <f aca="false">SUM(M175:X175,Z175:AK175)</f>
        <v>-0.995000000000001</v>
      </c>
      <c r="M175" s="42" t="n">
        <f aca="false">IF(M$7="Long",IF(M$6="Call",IF($A175&gt;M$4,1,0),IF(M$4&gt;$A175,1,0))*M$5,IF(M$6="Call",IF(M$4&lt;=$A175,-1,0),IF($A175&lt;=M$4,-1,0))*M$5)</f>
        <v>0</v>
      </c>
      <c r="N175" s="42" t="n">
        <f aca="false">IF(N$7="Long",IF(N$6="Call",IF($A175&gt;N$4,1,0),IF(N$4&gt;$A175,1,0))*N$5,IF(N$6="Call",IF(N$4&lt;=$A175,-1,0),IF($A175&lt;=N$4,-1,0))*N$5)</f>
        <v>0</v>
      </c>
      <c r="O175" s="42" t="n">
        <f aca="false">IF(O$7="Long",IF(O$6="Call",IF($A175&gt;O$4,1,0),IF(O$4&gt;$A175,1,0))*O$5,IF(O$6="Call",IF(O$4&lt;=$A175,-1,0),IF($A175&lt;=O$4,-1,0))*O$5)</f>
        <v>0</v>
      </c>
      <c r="P175" s="42" t="n">
        <f aca="false">IF(P$7="Long",IF(P$6="Call",IF($A175&gt;P$4,1,0),IF(P$4&gt;$A175,1,0))*P$5,IF(P$6="Call",IF(P$4&lt;=$A175,-1,0),IF($A175&lt;=P$4,-1,0))*P$5)</f>
        <v>0</v>
      </c>
      <c r="Q175" s="42" t="n">
        <f aca="false">IF(Q$7="Long",IF(Q$6="Call",IF($A175&gt;Q$4,1,0),IF(Q$4&gt;$A175,1,0))*Q$5,IF(Q$6="Call",IF(Q$4&lt;=$A175,-1,0),IF($A175&lt;=Q$4,-1,0))*Q$5)</f>
        <v>0</v>
      </c>
      <c r="R175" s="42" t="n">
        <f aca="false">IF(R$7="Long",IF(R$6="Call",IF($A175&gt;R$4,1,0),IF(R$4&gt;$A175,1,0))*R$5,IF(R$6="Call",IF(R$4&lt;=$A175,-1,0),IF($A175&lt;=R$4,-1,0))*R$5)</f>
        <v>0</v>
      </c>
      <c r="S175" s="42" t="n">
        <f aca="false">IF(S$7="Long",IF(S$6="Call",IF($A175&gt;S$4,1,0),IF(S$4&gt;$A175,1,0))*S$5,IF(S$6="Call",IF(S$4&lt;=$A175,-1,0),IF($A175&lt;=S$4,-1,0))*S$5)</f>
        <v>0</v>
      </c>
      <c r="T175" s="42" t="n">
        <f aca="false">IF(T$7="Long",IF(T$6="Call",IF($A175&gt;T$4,1,0),IF(T$4&gt;$A175,1,0))*T$5,IF(T$6="Call",IF(T$4&lt;=$A175,-1,0),IF($A175&lt;=T$4,-1,0))*T$5)</f>
        <v>-0.08</v>
      </c>
      <c r="U175" s="42" t="n">
        <f aca="false">IF(U$7="Long",IF(U$6="Call",IF($A175&gt;U$4,1,0),IF(U$4&gt;$A175,1,0))*U$5,IF(U$6="Call",IF(U$4&lt;=$A175,-1,0),IF($A175&lt;=U$4,-1,0))*U$5)</f>
        <v>-0.09</v>
      </c>
      <c r="V175" s="42" t="n">
        <f aca="false">IF(V$7="Long",IF(V$6="Call",IF($A175&gt;V$4,1,0),IF(V$4&gt;$A175,1,0))*V$5,IF(V$6="Call",IF(V$4&lt;=$A175,-1,0),IF($A175&lt;=V$4,-1,0))*V$5)</f>
        <v>-0.1</v>
      </c>
      <c r="W175" s="42" t="n">
        <f aca="false">IF(W$7="Long",IF(W$6="Call",IF($A175&gt;W$4,1,0),IF(W$4&gt;$A175,1,0))*W$5,IF(W$6="Call",IF(W$4&lt;=$A175,-1,0),IF($A175&lt;=W$4,-1,0))*W$5)</f>
        <v>-0.11</v>
      </c>
      <c r="X175" s="42" t="n">
        <f aca="false">IF(X$7="Long",IF(X$6="Call",IF($A175&gt;X$4,1,0),IF(X$4&gt;$A175,1,0))*X$5,IF(X$6="Call",IF(X$4&lt;=$A175,-1,0),IF($A175&lt;=X$4,-1,0))*X$5)</f>
        <v>-0.12</v>
      </c>
      <c r="Z175" s="42" t="n">
        <f aca="false">IF(Z$7="Long",IF(Z$6="Put",MAX(Z$4-$A175,0),MAX($A175-Z$4,0))*Z$5,IF(Z$6="Put",MIN($A175-Z$4,0),MIN(Z$4-$A175,0))*Z$5)</f>
        <v>0</v>
      </c>
      <c r="AA175" s="42" t="n">
        <f aca="false">IF(AA$7="Long",IF(AA$6="Put",MAX(AA$4-$A175,0),MAX($A175-AA$4,0))*AA$5,IF(AA$6="Put",MIN($A175-AA$4,0),MIN(AA$4-$A175,0))*AA$5)</f>
        <v>0</v>
      </c>
      <c r="AB175" s="42" t="n">
        <f aca="false">IF(AB$7="Long",IF(AB$6="Put",MAX(AB$4-$A175,0),MAX($A175-AB$4,0))*AB$5,IF(AB$6="Put",MIN($A175-AB$4,0),MIN(AB$4-$A175,0))*AB$5)</f>
        <v>0</v>
      </c>
      <c r="AC175" s="42" t="n">
        <f aca="false">IF(AC$7="Long",IF(AC$6="Put",MAX(AC$4-$A175,0),MAX($A175-AC$4,0))*AC$5,IF(AC$6="Put",MIN($A175-AC$4,0),MIN(AC$4-$A175,0))*AC$5)</f>
        <v>0</v>
      </c>
      <c r="AD175" s="42" t="n">
        <f aca="false">IF(AD$7="Long",IF(AD$6="Put",MAX(AD$4-$A175,0),MAX($A175-AD$4,0))*AD$5,IF(AD$6="Put",MIN($A175-AD$4,0),MIN(AD$4-$A175,0))*AD$5)</f>
        <v>0</v>
      </c>
      <c r="AE175" s="42" t="n">
        <f aca="false">IF(AE$7="Long",IF(AE$6="Put",MAX(AE$4-$A175,0),MAX($A175-AE$4,0))*AE$5,IF(AE$6="Put",MIN($A175-AE$4,0),MIN(AE$4-$A175,0))*AE$5)</f>
        <v>0</v>
      </c>
      <c r="AF175" s="42" t="n">
        <f aca="false">IF(AF$7="Long",IF(AF$6="Put",MAX(AF$4-$A175,0),MAX($A175-AF$4,0))*AF$5,IF(AF$6="Put",MIN($A175-AF$4,0),MIN(AF$4-$A175,0))*AF$5)</f>
        <v>0</v>
      </c>
      <c r="AG175" s="42" t="n">
        <f aca="false">IF(AG$7="Long",IF(AG$6="Put",MAX(AG$4-$A175,0),MAX($A175-AG$4,0))*AG$5,IF(AG$6="Put",MIN($A175-AG$4,0),MIN(AG$4-$A175,0))*AG$5)</f>
        <v>-0.119</v>
      </c>
      <c r="AH175" s="42" t="n">
        <f aca="false">IF(AH$7="Long",IF(AH$6="Put",MAX(AH$4-$A175,0),MAX($A175-AH$4,0))*AH$5,IF(AH$6="Put",MIN($A175-AH$4,0),MIN(AH$4-$A175,0))*AH$5)</f>
        <v>-0.109</v>
      </c>
      <c r="AI175" s="42" t="n">
        <f aca="false">IF(AI$7="Long",IF(AI$6="Put",MAX(AI$4-$A175,0),MAX($A175-AI$4,0))*AI$5,IF(AI$6="Put",MIN($A175-AI$4,0),MIN(AI$4-$A175,0))*AI$5)</f>
        <v>-0.0990000000000002</v>
      </c>
      <c r="AJ175" s="42" t="n">
        <f aca="false">IF(AJ$7="Long",IF(AJ$6="Put",MAX(AJ$4-$A175,0),MAX($A175-AJ$4,0))*AJ$5,IF(AJ$6="Put",MIN($A175-AJ$4,0),MIN(AJ$4-$A175,0))*AJ$5)</f>
        <v>-0.0890000000000002</v>
      </c>
      <c r="AK175" s="42" t="n">
        <f aca="false">IF(AK$7="Long",IF(AK$6="Put",MAX(AK$4-$A175,0),MAX($A175-AK$4,0))*AK$5,IF(AK$6="Put",MIN($A175-AK$4,0),MIN(AK$4-$A175,0))*AK$5)</f>
        <v>-0.0790000000000002</v>
      </c>
    </row>
    <row r="176" customFormat="false" ht="12.75" hidden="false" customHeight="false" outlineLevel="0" collapsed="false">
      <c r="A176" s="43" t="n">
        <v>10</v>
      </c>
      <c r="B176" s="44" t="n">
        <f aca="false">-A176*0.1</f>
        <v>-1</v>
      </c>
      <c r="C176" s="38" t="n">
        <f aca="false">+A176+B176</f>
        <v>9</v>
      </c>
      <c r="D176" s="39"/>
      <c r="E176" s="40" t="n">
        <f aca="false">+E175</f>
        <v>5</v>
      </c>
      <c r="F176" s="38" t="n">
        <f aca="false">+B176+E176</f>
        <v>4</v>
      </c>
      <c r="G176" s="38"/>
      <c r="H176" s="38" t="n">
        <f aca="false">+F176-C176</f>
        <v>-5</v>
      </c>
      <c r="J176" s="45" t="n">
        <f aca="false">SUM(M176:X176,Z176:AK176)</f>
        <v>-1</v>
      </c>
      <c r="M176" s="42" t="n">
        <f aca="false">IF(M$7="Long",IF(M$6="Call",IF($A176&gt;M$4,1,0),IF(M$4&gt;$A176,1,0))*M$5,IF(M$6="Call",IF(M$4&lt;=$A176,-1,0),IF($A176&lt;=M$4,-1,0))*M$5)</f>
        <v>0</v>
      </c>
      <c r="N176" s="42" t="n">
        <f aca="false">IF(N$7="Long",IF(N$6="Call",IF($A176&gt;N$4,1,0),IF(N$4&gt;$A176,1,0))*N$5,IF(N$6="Call",IF(N$4&lt;=$A176,-1,0),IF($A176&lt;=N$4,-1,0))*N$5)</f>
        <v>0</v>
      </c>
      <c r="O176" s="42" t="n">
        <f aca="false">IF(O$7="Long",IF(O$6="Call",IF($A176&gt;O$4,1,0),IF(O$4&gt;$A176,1,0))*O$5,IF(O$6="Call",IF(O$4&lt;=$A176,-1,0),IF($A176&lt;=O$4,-1,0))*O$5)</f>
        <v>0</v>
      </c>
      <c r="P176" s="42" t="n">
        <f aca="false">IF(P$7="Long",IF(P$6="Call",IF($A176&gt;P$4,1,0),IF(P$4&gt;$A176,1,0))*P$5,IF(P$6="Call",IF(P$4&lt;=$A176,-1,0),IF($A176&lt;=P$4,-1,0))*P$5)</f>
        <v>0</v>
      </c>
      <c r="Q176" s="42" t="n">
        <f aca="false">IF(Q$7="Long",IF(Q$6="Call",IF($A176&gt;Q$4,1,0),IF(Q$4&gt;$A176,1,0))*Q$5,IF(Q$6="Call",IF(Q$4&lt;=$A176,-1,0),IF($A176&lt;=Q$4,-1,0))*Q$5)</f>
        <v>0</v>
      </c>
      <c r="R176" s="42" t="n">
        <f aca="false">IF(R$7="Long",IF(R$6="Call",IF($A176&gt;R$4,1,0),IF(R$4&gt;$A176,1,0))*R$5,IF(R$6="Call",IF(R$4&lt;=$A176,-1,0),IF($A176&lt;=R$4,-1,0))*R$5)</f>
        <v>0</v>
      </c>
      <c r="S176" s="42" t="n">
        <f aca="false">IF(S$7="Long",IF(S$6="Call",IF($A176&gt;S$4,1,0),IF(S$4&gt;$A176,1,0))*S$5,IF(S$6="Call",IF(S$4&lt;=$A176,-1,0),IF($A176&lt;=S$4,-1,0))*S$5)</f>
        <v>0</v>
      </c>
      <c r="T176" s="42" t="n">
        <f aca="false">IF(T$7="Long",IF(T$6="Call",IF($A176&gt;T$4,1,0),IF(T$4&gt;$A176,1,0))*T$5,IF(T$6="Call",IF(T$4&lt;=$A176,-1,0),IF($A176&lt;=T$4,-1,0))*T$5)</f>
        <v>-0.08</v>
      </c>
      <c r="U176" s="42" t="n">
        <f aca="false">IF(U$7="Long",IF(U$6="Call",IF($A176&gt;U$4,1,0),IF(U$4&gt;$A176,1,0))*U$5,IF(U$6="Call",IF(U$4&lt;=$A176,-1,0),IF($A176&lt;=U$4,-1,0))*U$5)</f>
        <v>-0.09</v>
      </c>
      <c r="V176" s="42" t="n">
        <f aca="false">IF(V$7="Long",IF(V$6="Call",IF($A176&gt;V$4,1,0),IF(V$4&gt;$A176,1,0))*V$5,IF(V$6="Call",IF(V$4&lt;=$A176,-1,0),IF($A176&lt;=V$4,-1,0))*V$5)</f>
        <v>-0.1</v>
      </c>
      <c r="W176" s="42" t="n">
        <f aca="false">IF(W$7="Long",IF(W$6="Call",IF($A176&gt;W$4,1,0),IF(W$4&gt;$A176,1,0))*W$5,IF(W$6="Call",IF(W$4&lt;=$A176,-1,0),IF($A176&lt;=W$4,-1,0))*W$5)</f>
        <v>-0.11</v>
      </c>
      <c r="X176" s="42" t="n">
        <f aca="false">IF(X$7="Long",IF(X$6="Call",IF($A176&gt;X$4,1,0),IF(X$4&gt;$A176,1,0))*X$5,IF(X$6="Call",IF(X$4&lt;=$A176,-1,0),IF($A176&lt;=X$4,-1,0))*X$5)</f>
        <v>-0.12</v>
      </c>
      <c r="Z176" s="42" t="n">
        <f aca="false">IF(Z$7="Long",IF(Z$6="Put",MAX(Z$4-$A176,0),MAX($A176-Z$4,0))*Z$5,IF(Z$6="Put",MIN($A176-Z$4,0),MIN(Z$4-$A176,0))*Z$5)</f>
        <v>0</v>
      </c>
      <c r="AA176" s="42" t="n">
        <f aca="false">IF(AA$7="Long",IF(AA$6="Put",MAX(AA$4-$A176,0),MAX($A176-AA$4,0))*AA$5,IF(AA$6="Put",MIN($A176-AA$4,0),MIN(AA$4-$A176,0))*AA$5)</f>
        <v>0</v>
      </c>
      <c r="AB176" s="42" t="n">
        <f aca="false">IF(AB$7="Long",IF(AB$6="Put",MAX(AB$4-$A176,0),MAX($A176-AB$4,0))*AB$5,IF(AB$6="Put",MIN($A176-AB$4,0),MIN(AB$4-$A176,0))*AB$5)</f>
        <v>0</v>
      </c>
      <c r="AC176" s="42" t="n">
        <f aca="false">IF(AC$7="Long",IF(AC$6="Put",MAX(AC$4-$A176,0),MAX($A176-AC$4,0))*AC$5,IF(AC$6="Put",MIN($A176-AC$4,0),MIN(AC$4-$A176,0))*AC$5)</f>
        <v>0</v>
      </c>
      <c r="AD176" s="42" t="n">
        <f aca="false">IF(AD$7="Long",IF(AD$6="Put",MAX(AD$4-$A176,0),MAX($A176-AD$4,0))*AD$5,IF(AD$6="Put",MIN($A176-AD$4,0),MIN(AD$4-$A176,0))*AD$5)</f>
        <v>0</v>
      </c>
      <c r="AE176" s="42" t="n">
        <f aca="false">IF(AE$7="Long",IF(AE$6="Put",MAX(AE$4-$A176,0),MAX($A176-AE$4,0))*AE$5,IF(AE$6="Put",MIN($A176-AE$4,0),MIN(AE$4-$A176,0))*AE$5)</f>
        <v>0</v>
      </c>
      <c r="AF176" s="42" t="n">
        <f aca="false">IF(AF$7="Long",IF(AF$6="Put",MAX(AF$4-$A176,0),MAX($A176-AF$4,0))*AF$5,IF(AF$6="Put",MIN($A176-AF$4,0),MIN(AF$4-$A176,0))*AF$5)</f>
        <v>0</v>
      </c>
      <c r="AG176" s="42" t="n">
        <f aca="false">IF(AG$7="Long",IF(AG$6="Put",MAX(AG$4-$A176,0),MAX($A176-AG$4,0))*AG$5,IF(AG$6="Put",MIN($A176-AG$4,0),MIN(AG$4-$A176,0))*AG$5)</f>
        <v>-0.12</v>
      </c>
      <c r="AH176" s="42" t="n">
        <f aca="false">IF(AH$7="Long",IF(AH$6="Put",MAX(AH$4-$A176,0),MAX($A176-AH$4,0))*AH$5,IF(AH$6="Put",MIN($A176-AH$4,0),MIN(AH$4-$A176,0))*AH$5)</f>
        <v>-0.11</v>
      </c>
      <c r="AI176" s="42" t="n">
        <f aca="false">IF(AI$7="Long",IF(AI$6="Put",MAX(AI$4-$A176,0),MAX($A176-AI$4,0))*AI$5,IF(AI$6="Put",MIN($A176-AI$4,0),MIN(AI$4-$A176,0))*AI$5)</f>
        <v>-0.1</v>
      </c>
      <c r="AJ176" s="42" t="n">
        <f aca="false">IF(AJ$7="Long",IF(AJ$6="Put",MAX(AJ$4-$A176,0),MAX($A176-AJ$4,0))*AJ$5,IF(AJ$6="Put",MIN($A176-AJ$4,0),MIN(AJ$4-$A176,0))*AJ$5)</f>
        <v>-0.09</v>
      </c>
      <c r="AK176" s="42" t="n">
        <f aca="false">IF(AK$7="Long",IF(AK$6="Put",MAX(AK$4-$A176,0),MAX($A176-AK$4,0))*AK$5,IF(AK$6="Put",MIN($A176-AK$4,0),MIN(AK$4-$A176,0))*AK$5)</f>
        <v>-0.08</v>
      </c>
    </row>
    <row r="177" customFormat="false" ht="12.75" hidden="false" customHeight="false" outlineLevel="0" collapsed="false">
      <c r="A177" s="43" t="n">
        <v>10.05</v>
      </c>
      <c r="B177" s="44" t="n">
        <f aca="false">-A177*0.1</f>
        <v>-1.005</v>
      </c>
      <c r="C177" s="38" t="n">
        <f aca="false">+A177+B177</f>
        <v>9.045</v>
      </c>
      <c r="D177" s="39"/>
      <c r="E177" s="40" t="n">
        <f aca="false">+E176</f>
        <v>5</v>
      </c>
      <c r="F177" s="38" t="n">
        <f aca="false">+B177+E177</f>
        <v>3.995</v>
      </c>
      <c r="G177" s="38"/>
      <c r="H177" s="38" t="n">
        <f aca="false">+F177-C177</f>
        <v>-5.05</v>
      </c>
      <c r="J177" s="45" t="n">
        <f aca="false">SUM(M177:X177,Z177:AK177)</f>
        <v>-1.005</v>
      </c>
      <c r="M177" s="42" t="n">
        <f aca="false">IF(M$7="Long",IF(M$6="Call",IF($A177&gt;M$4,1,0),IF(M$4&gt;$A177,1,0))*M$5,IF(M$6="Call",IF(M$4&lt;=$A177,-1,0),IF($A177&lt;=M$4,-1,0))*M$5)</f>
        <v>0</v>
      </c>
      <c r="N177" s="42" t="n">
        <f aca="false">IF(N$7="Long",IF(N$6="Call",IF($A177&gt;N$4,1,0),IF(N$4&gt;$A177,1,0))*N$5,IF(N$6="Call",IF(N$4&lt;=$A177,-1,0),IF($A177&lt;=N$4,-1,0))*N$5)</f>
        <v>0</v>
      </c>
      <c r="O177" s="42" t="n">
        <f aca="false">IF(O$7="Long",IF(O$6="Call",IF($A177&gt;O$4,1,0),IF(O$4&gt;$A177,1,0))*O$5,IF(O$6="Call",IF(O$4&lt;=$A177,-1,0),IF($A177&lt;=O$4,-1,0))*O$5)</f>
        <v>0</v>
      </c>
      <c r="P177" s="42" t="n">
        <f aca="false">IF(P$7="Long",IF(P$6="Call",IF($A177&gt;P$4,1,0),IF(P$4&gt;$A177,1,0))*P$5,IF(P$6="Call",IF(P$4&lt;=$A177,-1,0),IF($A177&lt;=P$4,-1,0))*P$5)</f>
        <v>0</v>
      </c>
      <c r="Q177" s="42" t="n">
        <f aca="false">IF(Q$7="Long",IF(Q$6="Call",IF($A177&gt;Q$4,1,0),IF(Q$4&gt;$A177,1,0))*Q$5,IF(Q$6="Call",IF(Q$4&lt;=$A177,-1,0),IF($A177&lt;=Q$4,-1,0))*Q$5)</f>
        <v>0</v>
      </c>
      <c r="R177" s="42" t="n">
        <f aca="false">IF(R$7="Long",IF(R$6="Call",IF($A177&gt;R$4,1,0),IF(R$4&gt;$A177,1,0))*R$5,IF(R$6="Call",IF(R$4&lt;=$A177,-1,0),IF($A177&lt;=R$4,-1,0))*R$5)</f>
        <v>0</v>
      </c>
      <c r="S177" s="42" t="n">
        <f aca="false">IF(S$7="Long",IF(S$6="Call",IF($A177&gt;S$4,1,0),IF(S$4&gt;$A177,1,0))*S$5,IF(S$6="Call",IF(S$4&lt;=$A177,-1,0),IF($A177&lt;=S$4,-1,0))*S$5)</f>
        <v>0</v>
      </c>
      <c r="T177" s="42" t="n">
        <f aca="false">IF(T$7="Long",IF(T$6="Call",IF($A177&gt;T$4,1,0),IF(T$4&gt;$A177,1,0))*T$5,IF(T$6="Call",IF(T$4&lt;=$A177,-1,0),IF($A177&lt;=T$4,-1,0))*T$5)</f>
        <v>-0.08</v>
      </c>
      <c r="U177" s="42" t="n">
        <f aca="false">IF(U$7="Long",IF(U$6="Call",IF($A177&gt;U$4,1,0),IF(U$4&gt;$A177,1,0))*U$5,IF(U$6="Call",IF(U$4&lt;=$A177,-1,0),IF($A177&lt;=U$4,-1,0))*U$5)</f>
        <v>-0.09</v>
      </c>
      <c r="V177" s="42" t="n">
        <f aca="false">IF(V$7="Long",IF(V$6="Call",IF($A177&gt;V$4,1,0),IF(V$4&gt;$A177,1,0))*V$5,IF(V$6="Call",IF(V$4&lt;=$A177,-1,0),IF($A177&lt;=V$4,-1,0))*V$5)</f>
        <v>-0.1</v>
      </c>
      <c r="W177" s="42" t="n">
        <f aca="false">IF(W$7="Long",IF(W$6="Call",IF($A177&gt;W$4,1,0),IF(W$4&gt;$A177,1,0))*W$5,IF(W$6="Call",IF(W$4&lt;=$A177,-1,0),IF($A177&lt;=W$4,-1,0))*W$5)</f>
        <v>-0.11</v>
      </c>
      <c r="X177" s="42" t="n">
        <f aca="false">IF(X$7="Long",IF(X$6="Call",IF($A177&gt;X$4,1,0),IF(X$4&gt;$A177,1,0))*X$5,IF(X$6="Call",IF(X$4&lt;=$A177,-1,0),IF($A177&lt;=X$4,-1,0))*X$5)</f>
        <v>-0.12</v>
      </c>
      <c r="Z177" s="42" t="n">
        <f aca="false">IF(Z$7="Long",IF(Z$6="Put",MAX(Z$4-$A177,0),MAX($A177-Z$4,0))*Z$5,IF(Z$6="Put",MIN($A177-Z$4,0),MIN(Z$4-$A177,0))*Z$5)</f>
        <v>0</v>
      </c>
      <c r="AA177" s="42" t="n">
        <f aca="false">IF(AA$7="Long",IF(AA$6="Put",MAX(AA$4-$A177,0),MAX($A177-AA$4,0))*AA$5,IF(AA$6="Put",MIN($A177-AA$4,0),MIN(AA$4-$A177,0))*AA$5)</f>
        <v>0</v>
      </c>
      <c r="AB177" s="42" t="n">
        <f aca="false">IF(AB$7="Long",IF(AB$6="Put",MAX(AB$4-$A177,0),MAX($A177-AB$4,0))*AB$5,IF(AB$6="Put",MIN($A177-AB$4,0),MIN(AB$4-$A177,0))*AB$5)</f>
        <v>0</v>
      </c>
      <c r="AC177" s="42" t="n">
        <f aca="false">IF(AC$7="Long",IF(AC$6="Put",MAX(AC$4-$A177,0),MAX($A177-AC$4,0))*AC$5,IF(AC$6="Put",MIN($A177-AC$4,0),MIN(AC$4-$A177,0))*AC$5)</f>
        <v>0</v>
      </c>
      <c r="AD177" s="42" t="n">
        <f aca="false">IF(AD$7="Long",IF(AD$6="Put",MAX(AD$4-$A177,0),MAX($A177-AD$4,0))*AD$5,IF(AD$6="Put",MIN($A177-AD$4,0),MIN(AD$4-$A177,0))*AD$5)</f>
        <v>0</v>
      </c>
      <c r="AE177" s="42" t="n">
        <f aca="false">IF(AE$7="Long",IF(AE$6="Put",MAX(AE$4-$A177,0),MAX($A177-AE$4,0))*AE$5,IF(AE$6="Put",MIN($A177-AE$4,0),MIN(AE$4-$A177,0))*AE$5)</f>
        <v>0</v>
      </c>
      <c r="AF177" s="42" t="n">
        <f aca="false">IF(AF$7="Long",IF(AF$6="Put",MAX(AF$4-$A177,0),MAX($A177-AF$4,0))*AF$5,IF(AF$6="Put",MIN($A177-AF$4,0),MIN(AF$4-$A177,0))*AF$5)</f>
        <v>0</v>
      </c>
      <c r="AG177" s="42" t="n">
        <f aca="false">IF(AG$7="Long",IF(AG$6="Put",MAX(AG$4-$A177,0),MAX($A177-AG$4,0))*AG$5,IF(AG$6="Put",MIN($A177-AG$4,0),MIN(AG$4-$A177,0))*AG$5)</f>
        <v>-0.121</v>
      </c>
      <c r="AH177" s="42" t="n">
        <f aca="false">IF(AH$7="Long",IF(AH$6="Put",MAX(AH$4-$A177,0),MAX($A177-AH$4,0))*AH$5,IF(AH$6="Put",MIN($A177-AH$4,0),MIN(AH$4-$A177,0))*AH$5)</f>
        <v>-0.111</v>
      </c>
      <c r="AI177" s="42" t="n">
        <f aca="false">IF(AI$7="Long",IF(AI$6="Put",MAX(AI$4-$A177,0),MAX($A177-AI$4,0))*AI$5,IF(AI$6="Put",MIN($A177-AI$4,0),MIN(AI$4-$A177,0))*AI$5)</f>
        <v>-0.101</v>
      </c>
      <c r="AJ177" s="42" t="n">
        <f aca="false">IF(AJ$7="Long",IF(AJ$6="Put",MAX(AJ$4-$A177,0),MAX($A177-AJ$4,0))*AJ$5,IF(AJ$6="Put",MIN($A177-AJ$4,0),MIN(AJ$4-$A177,0))*AJ$5)</f>
        <v>-0.091</v>
      </c>
      <c r="AK177" s="42" t="n">
        <f aca="false">IF(AK$7="Long",IF(AK$6="Put",MAX(AK$4-$A177,0),MAX($A177-AK$4,0))*AK$5,IF(AK$6="Put",MIN($A177-AK$4,0),MIN(AK$4-$A177,0))*AK$5)</f>
        <v>-0.081</v>
      </c>
    </row>
    <row r="178" customFormat="false" ht="12.75" hidden="false" customHeight="false" outlineLevel="0" collapsed="false">
      <c r="A178" s="43" t="n">
        <v>10.1</v>
      </c>
      <c r="B178" s="44" t="n">
        <f aca="false">-A178*0.1</f>
        <v>-1.01</v>
      </c>
      <c r="C178" s="38" t="n">
        <f aca="false">+A178+B178</f>
        <v>9.09</v>
      </c>
      <c r="D178" s="39"/>
      <c r="E178" s="40" t="n">
        <f aca="false">+E177</f>
        <v>5</v>
      </c>
      <c r="F178" s="38" t="n">
        <f aca="false">+B178+E178</f>
        <v>3.99</v>
      </c>
      <c r="G178" s="38"/>
      <c r="H178" s="38" t="n">
        <f aca="false">+F178-C178</f>
        <v>-5.1</v>
      </c>
      <c r="J178" s="45" t="n">
        <f aca="false">SUM(M178:X178,Z178:AK178)</f>
        <v>-1.01</v>
      </c>
      <c r="M178" s="42" t="n">
        <f aca="false">IF(M$7="Long",IF(M$6="Call",IF($A178&gt;M$4,1,0),IF(M$4&gt;$A178,1,0))*M$5,IF(M$6="Call",IF(M$4&lt;=$A178,-1,0),IF($A178&lt;=M$4,-1,0))*M$5)</f>
        <v>0</v>
      </c>
      <c r="N178" s="42" t="n">
        <f aca="false">IF(N$7="Long",IF(N$6="Call",IF($A178&gt;N$4,1,0),IF(N$4&gt;$A178,1,0))*N$5,IF(N$6="Call",IF(N$4&lt;=$A178,-1,0),IF($A178&lt;=N$4,-1,0))*N$5)</f>
        <v>0</v>
      </c>
      <c r="O178" s="42" t="n">
        <f aca="false">IF(O$7="Long",IF(O$6="Call",IF($A178&gt;O$4,1,0),IF(O$4&gt;$A178,1,0))*O$5,IF(O$6="Call",IF(O$4&lt;=$A178,-1,0),IF($A178&lt;=O$4,-1,0))*O$5)</f>
        <v>0</v>
      </c>
      <c r="P178" s="42" t="n">
        <f aca="false">IF(P$7="Long",IF(P$6="Call",IF($A178&gt;P$4,1,0),IF(P$4&gt;$A178,1,0))*P$5,IF(P$6="Call",IF(P$4&lt;=$A178,-1,0),IF($A178&lt;=P$4,-1,0))*P$5)</f>
        <v>0</v>
      </c>
      <c r="Q178" s="42" t="n">
        <f aca="false">IF(Q$7="Long",IF(Q$6="Call",IF($A178&gt;Q$4,1,0),IF(Q$4&gt;$A178,1,0))*Q$5,IF(Q$6="Call",IF(Q$4&lt;=$A178,-1,0),IF($A178&lt;=Q$4,-1,0))*Q$5)</f>
        <v>0</v>
      </c>
      <c r="R178" s="42" t="n">
        <f aca="false">IF(R$7="Long",IF(R$6="Call",IF($A178&gt;R$4,1,0),IF(R$4&gt;$A178,1,0))*R$5,IF(R$6="Call",IF(R$4&lt;=$A178,-1,0),IF($A178&lt;=R$4,-1,0))*R$5)</f>
        <v>0</v>
      </c>
      <c r="S178" s="42" t="n">
        <f aca="false">IF(S$7="Long",IF(S$6="Call",IF($A178&gt;S$4,1,0),IF(S$4&gt;$A178,1,0))*S$5,IF(S$6="Call",IF(S$4&lt;=$A178,-1,0),IF($A178&lt;=S$4,-1,0))*S$5)</f>
        <v>0</v>
      </c>
      <c r="T178" s="42" t="n">
        <f aca="false">IF(T$7="Long",IF(T$6="Call",IF($A178&gt;T$4,1,0),IF(T$4&gt;$A178,1,0))*T$5,IF(T$6="Call",IF(T$4&lt;=$A178,-1,0),IF($A178&lt;=T$4,-1,0))*T$5)</f>
        <v>-0.08</v>
      </c>
      <c r="U178" s="42" t="n">
        <f aca="false">IF(U$7="Long",IF(U$6="Call",IF($A178&gt;U$4,1,0),IF(U$4&gt;$A178,1,0))*U$5,IF(U$6="Call",IF(U$4&lt;=$A178,-1,0),IF($A178&lt;=U$4,-1,0))*U$5)</f>
        <v>-0.09</v>
      </c>
      <c r="V178" s="42" t="n">
        <f aca="false">IF(V$7="Long",IF(V$6="Call",IF($A178&gt;V$4,1,0),IF(V$4&gt;$A178,1,0))*V$5,IF(V$6="Call",IF(V$4&lt;=$A178,-1,0),IF($A178&lt;=V$4,-1,0))*V$5)</f>
        <v>-0.1</v>
      </c>
      <c r="W178" s="42" t="n">
        <f aca="false">IF(W$7="Long",IF(W$6="Call",IF($A178&gt;W$4,1,0),IF(W$4&gt;$A178,1,0))*W$5,IF(W$6="Call",IF(W$4&lt;=$A178,-1,0),IF($A178&lt;=W$4,-1,0))*W$5)</f>
        <v>-0.11</v>
      </c>
      <c r="X178" s="42" t="n">
        <f aca="false">IF(X$7="Long",IF(X$6="Call",IF($A178&gt;X$4,1,0),IF(X$4&gt;$A178,1,0))*X$5,IF(X$6="Call",IF(X$4&lt;=$A178,-1,0),IF($A178&lt;=X$4,-1,0))*X$5)</f>
        <v>-0.12</v>
      </c>
      <c r="Z178" s="42" t="n">
        <f aca="false">IF(Z$7="Long",IF(Z$6="Put",MAX(Z$4-$A178,0),MAX($A178-Z$4,0))*Z$5,IF(Z$6="Put",MIN($A178-Z$4,0),MIN(Z$4-$A178,0))*Z$5)</f>
        <v>0</v>
      </c>
      <c r="AA178" s="42" t="n">
        <f aca="false">IF(AA$7="Long",IF(AA$6="Put",MAX(AA$4-$A178,0),MAX($A178-AA$4,0))*AA$5,IF(AA$6="Put",MIN($A178-AA$4,0),MIN(AA$4-$A178,0))*AA$5)</f>
        <v>0</v>
      </c>
      <c r="AB178" s="42" t="n">
        <f aca="false">IF(AB$7="Long",IF(AB$6="Put",MAX(AB$4-$A178,0),MAX($A178-AB$4,0))*AB$5,IF(AB$6="Put",MIN($A178-AB$4,0),MIN(AB$4-$A178,0))*AB$5)</f>
        <v>0</v>
      </c>
      <c r="AC178" s="42" t="n">
        <f aca="false">IF(AC$7="Long",IF(AC$6="Put",MAX(AC$4-$A178,0),MAX($A178-AC$4,0))*AC$5,IF(AC$6="Put",MIN($A178-AC$4,0),MIN(AC$4-$A178,0))*AC$5)</f>
        <v>0</v>
      </c>
      <c r="AD178" s="42" t="n">
        <f aca="false">IF(AD$7="Long",IF(AD$6="Put",MAX(AD$4-$A178,0),MAX($A178-AD$4,0))*AD$5,IF(AD$6="Put",MIN($A178-AD$4,0),MIN(AD$4-$A178,0))*AD$5)</f>
        <v>0</v>
      </c>
      <c r="AE178" s="42" t="n">
        <f aca="false">IF(AE$7="Long",IF(AE$6="Put",MAX(AE$4-$A178,0),MAX($A178-AE$4,0))*AE$5,IF(AE$6="Put",MIN($A178-AE$4,0),MIN(AE$4-$A178,0))*AE$5)</f>
        <v>0</v>
      </c>
      <c r="AF178" s="42" t="n">
        <f aca="false">IF(AF$7="Long",IF(AF$6="Put",MAX(AF$4-$A178,0),MAX($A178-AF$4,0))*AF$5,IF(AF$6="Put",MIN($A178-AF$4,0),MIN(AF$4-$A178,0))*AF$5)</f>
        <v>0</v>
      </c>
      <c r="AG178" s="42" t="n">
        <f aca="false">IF(AG$7="Long",IF(AG$6="Put",MAX(AG$4-$A178,0),MAX($A178-AG$4,0))*AG$5,IF(AG$6="Put",MIN($A178-AG$4,0),MIN(AG$4-$A178,0))*AG$5)</f>
        <v>-0.122</v>
      </c>
      <c r="AH178" s="42" t="n">
        <f aca="false">IF(AH$7="Long",IF(AH$6="Put",MAX(AH$4-$A178,0),MAX($A178-AH$4,0))*AH$5,IF(AH$6="Put",MIN($A178-AH$4,0),MIN(AH$4-$A178,0))*AH$5)</f>
        <v>-0.112</v>
      </c>
      <c r="AI178" s="42" t="n">
        <f aca="false">IF(AI$7="Long",IF(AI$6="Put",MAX(AI$4-$A178,0),MAX($A178-AI$4,0))*AI$5,IF(AI$6="Put",MIN($A178-AI$4,0),MIN(AI$4-$A178,0))*AI$5)</f>
        <v>-0.102</v>
      </c>
      <c r="AJ178" s="42" t="n">
        <f aca="false">IF(AJ$7="Long",IF(AJ$6="Put",MAX(AJ$4-$A178,0),MAX($A178-AJ$4,0))*AJ$5,IF(AJ$6="Put",MIN($A178-AJ$4,0),MIN(AJ$4-$A178,0))*AJ$5)</f>
        <v>-0.092</v>
      </c>
      <c r="AK178" s="42" t="n">
        <f aca="false">IF(AK$7="Long",IF(AK$6="Put",MAX(AK$4-$A178,0),MAX($A178-AK$4,0))*AK$5,IF(AK$6="Put",MIN($A178-AK$4,0),MIN(AK$4-$A178,0))*AK$5)</f>
        <v>-0.082</v>
      </c>
    </row>
    <row r="179" customFormat="false" ht="12.75" hidden="false" customHeight="false" outlineLevel="0" collapsed="false">
      <c r="A179" s="43" t="n">
        <v>10.15</v>
      </c>
      <c r="B179" s="44" t="n">
        <f aca="false">-A179*0.1</f>
        <v>-1.015</v>
      </c>
      <c r="C179" s="38" t="n">
        <f aca="false">+A179+B179</f>
        <v>9.135</v>
      </c>
      <c r="D179" s="39"/>
      <c r="E179" s="40" t="n">
        <f aca="false">+E178</f>
        <v>5</v>
      </c>
      <c r="F179" s="38" t="n">
        <f aca="false">+B179+E179</f>
        <v>3.985</v>
      </c>
      <c r="G179" s="38"/>
      <c r="H179" s="38" t="n">
        <f aca="false">+F179-C179</f>
        <v>-5.15</v>
      </c>
      <c r="J179" s="45" t="n">
        <f aca="false">SUM(M179:X179,Z179:AK179)</f>
        <v>-1.015</v>
      </c>
      <c r="M179" s="42" t="n">
        <f aca="false">IF(M$7="Long",IF(M$6="Call",IF($A179&gt;M$4,1,0),IF(M$4&gt;$A179,1,0))*M$5,IF(M$6="Call",IF(M$4&lt;=$A179,-1,0),IF($A179&lt;=M$4,-1,0))*M$5)</f>
        <v>0</v>
      </c>
      <c r="N179" s="42" t="n">
        <f aca="false">IF(N$7="Long",IF(N$6="Call",IF($A179&gt;N$4,1,0),IF(N$4&gt;$A179,1,0))*N$5,IF(N$6="Call",IF(N$4&lt;=$A179,-1,0),IF($A179&lt;=N$4,-1,0))*N$5)</f>
        <v>0</v>
      </c>
      <c r="O179" s="42" t="n">
        <f aca="false">IF(O$7="Long",IF(O$6="Call",IF($A179&gt;O$4,1,0),IF(O$4&gt;$A179,1,0))*O$5,IF(O$6="Call",IF(O$4&lt;=$A179,-1,0),IF($A179&lt;=O$4,-1,0))*O$5)</f>
        <v>0</v>
      </c>
      <c r="P179" s="42" t="n">
        <f aca="false">IF(P$7="Long",IF(P$6="Call",IF($A179&gt;P$4,1,0),IF(P$4&gt;$A179,1,0))*P$5,IF(P$6="Call",IF(P$4&lt;=$A179,-1,0),IF($A179&lt;=P$4,-1,0))*P$5)</f>
        <v>0</v>
      </c>
      <c r="Q179" s="42" t="n">
        <f aca="false">IF(Q$7="Long",IF(Q$6="Call",IF($A179&gt;Q$4,1,0),IF(Q$4&gt;$A179,1,0))*Q$5,IF(Q$6="Call",IF(Q$4&lt;=$A179,-1,0),IF($A179&lt;=Q$4,-1,0))*Q$5)</f>
        <v>0</v>
      </c>
      <c r="R179" s="42" t="n">
        <f aca="false">IF(R$7="Long",IF(R$6="Call",IF($A179&gt;R$4,1,0),IF(R$4&gt;$A179,1,0))*R$5,IF(R$6="Call",IF(R$4&lt;=$A179,-1,0),IF($A179&lt;=R$4,-1,0))*R$5)</f>
        <v>0</v>
      </c>
      <c r="S179" s="42" t="n">
        <f aca="false">IF(S$7="Long",IF(S$6="Call",IF($A179&gt;S$4,1,0),IF(S$4&gt;$A179,1,0))*S$5,IF(S$6="Call",IF(S$4&lt;=$A179,-1,0),IF($A179&lt;=S$4,-1,0))*S$5)</f>
        <v>0</v>
      </c>
      <c r="T179" s="42" t="n">
        <f aca="false">IF(T$7="Long",IF(T$6="Call",IF($A179&gt;T$4,1,0),IF(T$4&gt;$A179,1,0))*T$5,IF(T$6="Call",IF(T$4&lt;=$A179,-1,0),IF($A179&lt;=T$4,-1,0))*T$5)</f>
        <v>-0.08</v>
      </c>
      <c r="U179" s="42" t="n">
        <f aca="false">IF(U$7="Long",IF(U$6="Call",IF($A179&gt;U$4,1,0),IF(U$4&gt;$A179,1,0))*U$5,IF(U$6="Call",IF(U$4&lt;=$A179,-1,0),IF($A179&lt;=U$4,-1,0))*U$5)</f>
        <v>-0.09</v>
      </c>
      <c r="V179" s="42" t="n">
        <f aca="false">IF(V$7="Long",IF(V$6="Call",IF($A179&gt;V$4,1,0),IF(V$4&gt;$A179,1,0))*V$5,IF(V$6="Call",IF(V$4&lt;=$A179,-1,0),IF($A179&lt;=V$4,-1,0))*V$5)</f>
        <v>-0.1</v>
      </c>
      <c r="W179" s="42" t="n">
        <f aca="false">IF(W$7="Long",IF(W$6="Call",IF($A179&gt;W$4,1,0),IF(W$4&gt;$A179,1,0))*W$5,IF(W$6="Call",IF(W$4&lt;=$A179,-1,0),IF($A179&lt;=W$4,-1,0))*W$5)</f>
        <v>-0.11</v>
      </c>
      <c r="X179" s="42" t="n">
        <f aca="false">IF(X$7="Long",IF(X$6="Call",IF($A179&gt;X$4,1,0),IF(X$4&gt;$A179,1,0))*X$5,IF(X$6="Call",IF(X$4&lt;=$A179,-1,0),IF($A179&lt;=X$4,-1,0))*X$5)</f>
        <v>-0.12</v>
      </c>
      <c r="Z179" s="42" t="n">
        <f aca="false">IF(Z$7="Long",IF(Z$6="Put",MAX(Z$4-$A179,0),MAX($A179-Z$4,0))*Z$5,IF(Z$6="Put",MIN($A179-Z$4,0),MIN(Z$4-$A179,0))*Z$5)</f>
        <v>0</v>
      </c>
      <c r="AA179" s="42" t="n">
        <f aca="false">IF(AA$7="Long",IF(AA$6="Put",MAX(AA$4-$A179,0),MAX($A179-AA$4,0))*AA$5,IF(AA$6="Put",MIN($A179-AA$4,0),MIN(AA$4-$A179,0))*AA$5)</f>
        <v>0</v>
      </c>
      <c r="AB179" s="42" t="n">
        <f aca="false">IF(AB$7="Long",IF(AB$6="Put",MAX(AB$4-$A179,0),MAX($A179-AB$4,0))*AB$5,IF(AB$6="Put",MIN($A179-AB$4,0),MIN(AB$4-$A179,0))*AB$5)</f>
        <v>0</v>
      </c>
      <c r="AC179" s="42" t="n">
        <f aca="false">IF(AC$7="Long",IF(AC$6="Put",MAX(AC$4-$A179,0),MAX($A179-AC$4,0))*AC$5,IF(AC$6="Put",MIN($A179-AC$4,0),MIN(AC$4-$A179,0))*AC$5)</f>
        <v>0</v>
      </c>
      <c r="AD179" s="42" t="n">
        <f aca="false">IF(AD$7="Long",IF(AD$6="Put",MAX(AD$4-$A179,0),MAX($A179-AD$4,0))*AD$5,IF(AD$6="Put",MIN($A179-AD$4,0),MIN(AD$4-$A179,0))*AD$5)</f>
        <v>0</v>
      </c>
      <c r="AE179" s="42" t="n">
        <f aca="false">IF(AE$7="Long",IF(AE$6="Put",MAX(AE$4-$A179,0),MAX($A179-AE$4,0))*AE$5,IF(AE$6="Put",MIN($A179-AE$4,0),MIN(AE$4-$A179,0))*AE$5)</f>
        <v>0</v>
      </c>
      <c r="AF179" s="42" t="n">
        <f aca="false">IF(AF$7="Long",IF(AF$6="Put",MAX(AF$4-$A179,0),MAX($A179-AF$4,0))*AF$5,IF(AF$6="Put",MIN($A179-AF$4,0),MIN(AF$4-$A179,0))*AF$5)</f>
        <v>0</v>
      </c>
      <c r="AG179" s="42" t="n">
        <f aca="false">IF(AG$7="Long",IF(AG$6="Put",MAX(AG$4-$A179,0),MAX($A179-AG$4,0))*AG$5,IF(AG$6="Put",MIN($A179-AG$4,0),MIN(AG$4-$A179,0))*AG$5)</f>
        <v>-0.123</v>
      </c>
      <c r="AH179" s="42" t="n">
        <f aca="false">IF(AH$7="Long",IF(AH$6="Put",MAX(AH$4-$A179,0),MAX($A179-AH$4,0))*AH$5,IF(AH$6="Put",MIN($A179-AH$4,0),MIN(AH$4-$A179,0))*AH$5)</f>
        <v>-0.113</v>
      </c>
      <c r="AI179" s="42" t="n">
        <f aca="false">IF(AI$7="Long",IF(AI$6="Put",MAX(AI$4-$A179,0),MAX($A179-AI$4,0))*AI$5,IF(AI$6="Put",MIN($A179-AI$4,0),MIN(AI$4-$A179,0))*AI$5)</f>
        <v>-0.103</v>
      </c>
      <c r="AJ179" s="42" t="n">
        <f aca="false">IF(AJ$7="Long",IF(AJ$6="Put",MAX(AJ$4-$A179,0),MAX($A179-AJ$4,0))*AJ$5,IF(AJ$6="Put",MIN($A179-AJ$4,0),MIN(AJ$4-$A179,0))*AJ$5)</f>
        <v>-0.093</v>
      </c>
      <c r="AK179" s="42" t="n">
        <f aca="false">IF(AK$7="Long",IF(AK$6="Put",MAX(AK$4-$A179,0),MAX($A179-AK$4,0))*AK$5,IF(AK$6="Put",MIN($A179-AK$4,0),MIN(AK$4-$A179,0))*AK$5)</f>
        <v>-0.083</v>
      </c>
    </row>
    <row r="180" customFormat="false" ht="12.75" hidden="false" customHeight="false" outlineLevel="0" collapsed="false">
      <c r="A180" s="43" t="n">
        <v>10.2</v>
      </c>
      <c r="B180" s="44" t="n">
        <f aca="false">-A180*0.1</f>
        <v>-1.02</v>
      </c>
      <c r="C180" s="38" t="n">
        <f aca="false">+A180+B180</f>
        <v>9.18</v>
      </c>
      <c r="D180" s="39"/>
      <c r="E180" s="40" t="n">
        <f aca="false">+E179</f>
        <v>5</v>
      </c>
      <c r="F180" s="38" t="n">
        <f aca="false">+B180+E180</f>
        <v>3.98</v>
      </c>
      <c r="G180" s="38"/>
      <c r="H180" s="38" t="n">
        <f aca="false">+F180-C180</f>
        <v>-5.2</v>
      </c>
      <c r="J180" s="45" t="n">
        <f aca="false">SUM(M180:X180,Z180:AK180)</f>
        <v>-1.02</v>
      </c>
      <c r="M180" s="42" t="n">
        <f aca="false">IF(M$7="Long",IF(M$6="Call",IF($A180&gt;M$4,1,0),IF(M$4&gt;$A180,1,0))*M$5,IF(M$6="Call",IF(M$4&lt;=$A180,-1,0),IF($A180&lt;=M$4,-1,0))*M$5)</f>
        <v>0</v>
      </c>
      <c r="N180" s="42" t="n">
        <f aca="false">IF(N$7="Long",IF(N$6="Call",IF($A180&gt;N$4,1,0),IF(N$4&gt;$A180,1,0))*N$5,IF(N$6="Call",IF(N$4&lt;=$A180,-1,0),IF($A180&lt;=N$4,-1,0))*N$5)</f>
        <v>0</v>
      </c>
      <c r="O180" s="42" t="n">
        <f aca="false">IF(O$7="Long",IF(O$6="Call",IF($A180&gt;O$4,1,0),IF(O$4&gt;$A180,1,0))*O$5,IF(O$6="Call",IF(O$4&lt;=$A180,-1,0),IF($A180&lt;=O$4,-1,0))*O$5)</f>
        <v>0</v>
      </c>
      <c r="P180" s="42" t="n">
        <f aca="false">IF(P$7="Long",IF(P$6="Call",IF($A180&gt;P$4,1,0),IF(P$4&gt;$A180,1,0))*P$5,IF(P$6="Call",IF(P$4&lt;=$A180,-1,0),IF($A180&lt;=P$4,-1,0))*P$5)</f>
        <v>0</v>
      </c>
      <c r="Q180" s="42" t="n">
        <f aca="false">IF(Q$7="Long",IF(Q$6="Call",IF($A180&gt;Q$4,1,0),IF(Q$4&gt;$A180,1,0))*Q$5,IF(Q$6="Call",IF(Q$4&lt;=$A180,-1,0),IF($A180&lt;=Q$4,-1,0))*Q$5)</f>
        <v>0</v>
      </c>
      <c r="R180" s="42" t="n">
        <f aca="false">IF(R$7="Long",IF(R$6="Call",IF($A180&gt;R$4,1,0),IF(R$4&gt;$A180,1,0))*R$5,IF(R$6="Call",IF(R$4&lt;=$A180,-1,0),IF($A180&lt;=R$4,-1,0))*R$5)</f>
        <v>0</v>
      </c>
      <c r="S180" s="42" t="n">
        <f aca="false">IF(S$7="Long",IF(S$6="Call",IF($A180&gt;S$4,1,0),IF(S$4&gt;$A180,1,0))*S$5,IF(S$6="Call",IF(S$4&lt;=$A180,-1,0),IF($A180&lt;=S$4,-1,0))*S$5)</f>
        <v>0</v>
      </c>
      <c r="T180" s="42" t="n">
        <f aca="false">IF(T$7="Long",IF(T$6="Call",IF($A180&gt;T$4,1,0),IF(T$4&gt;$A180,1,0))*T$5,IF(T$6="Call",IF(T$4&lt;=$A180,-1,0),IF($A180&lt;=T$4,-1,0))*T$5)</f>
        <v>-0.08</v>
      </c>
      <c r="U180" s="42" t="n">
        <f aca="false">IF(U$7="Long",IF(U$6="Call",IF($A180&gt;U$4,1,0),IF(U$4&gt;$A180,1,0))*U$5,IF(U$6="Call",IF(U$4&lt;=$A180,-1,0),IF($A180&lt;=U$4,-1,0))*U$5)</f>
        <v>-0.09</v>
      </c>
      <c r="V180" s="42" t="n">
        <f aca="false">IF(V$7="Long",IF(V$6="Call",IF($A180&gt;V$4,1,0),IF(V$4&gt;$A180,1,0))*V$5,IF(V$6="Call",IF(V$4&lt;=$A180,-1,0),IF($A180&lt;=V$4,-1,0))*V$5)</f>
        <v>-0.1</v>
      </c>
      <c r="W180" s="42" t="n">
        <f aca="false">IF(W$7="Long",IF(W$6="Call",IF($A180&gt;W$4,1,0),IF(W$4&gt;$A180,1,0))*W$5,IF(W$6="Call",IF(W$4&lt;=$A180,-1,0),IF($A180&lt;=W$4,-1,0))*W$5)</f>
        <v>-0.11</v>
      </c>
      <c r="X180" s="42" t="n">
        <f aca="false">IF(X$7="Long",IF(X$6="Call",IF($A180&gt;X$4,1,0),IF(X$4&gt;$A180,1,0))*X$5,IF(X$6="Call",IF(X$4&lt;=$A180,-1,0),IF($A180&lt;=X$4,-1,0))*X$5)</f>
        <v>-0.12</v>
      </c>
      <c r="Z180" s="42" t="n">
        <f aca="false">IF(Z$7="Long",IF(Z$6="Put",MAX(Z$4-$A180,0),MAX($A180-Z$4,0))*Z$5,IF(Z$6="Put",MIN($A180-Z$4,0),MIN(Z$4-$A180,0))*Z$5)</f>
        <v>0</v>
      </c>
      <c r="AA180" s="42" t="n">
        <f aca="false">IF(AA$7="Long",IF(AA$6="Put",MAX(AA$4-$A180,0),MAX($A180-AA$4,0))*AA$5,IF(AA$6="Put",MIN($A180-AA$4,0),MIN(AA$4-$A180,0))*AA$5)</f>
        <v>0</v>
      </c>
      <c r="AB180" s="42" t="n">
        <f aca="false">IF(AB$7="Long",IF(AB$6="Put",MAX(AB$4-$A180,0),MAX($A180-AB$4,0))*AB$5,IF(AB$6="Put",MIN($A180-AB$4,0),MIN(AB$4-$A180,0))*AB$5)</f>
        <v>0</v>
      </c>
      <c r="AC180" s="42" t="n">
        <f aca="false">IF(AC$7="Long",IF(AC$6="Put",MAX(AC$4-$A180,0),MAX($A180-AC$4,0))*AC$5,IF(AC$6="Put",MIN($A180-AC$4,0),MIN(AC$4-$A180,0))*AC$5)</f>
        <v>0</v>
      </c>
      <c r="AD180" s="42" t="n">
        <f aca="false">IF(AD$7="Long",IF(AD$6="Put",MAX(AD$4-$A180,0),MAX($A180-AD$4,0))*AD$5,IF(AD$6="Put",MIN($A180-AD$4,0),MIN(AD$4-$A180,0))*AD$5)</f>
        <v>0</v>
      </c>
      <c r="AE180" s="42" t="n">
        <f aca="false">IF(AE$7="Long",IF(AE$6="Put",MAX(AE$4-$A180,0),MAX($A180-AE$4,0))*AE$5,IF(AE$6="Put",MIN($A180-AE$4,0),MIN(AE$4-$A180,0))*AE$5)</f>
        <v>0</v>
      </c>
      <c r="AF180" s="42" t="n">
        <f aca="false">IF(AF$7="Long",IF(AF$6="Put",MAX(AF$4-$A180,0),MAX($A180-AF$4,0))*AF$5,IF(AF$6="Put",MIN($A180-AF$4,0),MIN(AF$4-$A180,0))*AF$5)</f>
        <v>0</v>
      </c>
      <c r="AG180" s="42" t="n">
        <f aca="false">IF(AG$7="Long",IF(AG$6="Put",MAX(AG$4-$A180,0),MAX($A180-AG$4,0))*AG$5,IF(AG$6="Put",MIN($A180-AG$4,0),MIN(AG$4-$A180,0))*AG$5)</f>
        <v>-0.124</v>
      </c>
      <c r="AH180" s="42" t="n">
        <f aca="false">IF(AH$7="Long",IF(AH$6="Put",MAX(AH$4-$A180,0),MAX($A180-AH$4,0))*AH$5,IF(AH$6="Put",MIN($A180-AH$4,0),MIN(AH$4-$A180,0))*AH$5)</f>
        <v>-0.114</v>
      </c>
      <c r="AI180" s="42" t="n">
        <f aca="false">IF(AI$7="Long",IF(AI$6="Put",MAX(AI$4-$A180,0),MAX($A180-AI$4,0))*AI$5,IF(AI$6="Put",MIN($A180-AI$4,0),MIN(AI$4-$A180,0))*AI$5)</f>
        <v>-0.104</v>
      </c>
      <c r="AJ180" s="42" t="n">
        <f aca="false">IF(AJ$7="Long",IF(AJ$6="Put",MAX(AJ$4-$A180,0),MAX($A180-AJ$4,0))*AJ$5,IF(AJ$6="Put",MIN($A180-AJ$4,0),MIN(AJ$4-$A180,0))*AJ$5)</f>
        <v>-0.094</v>
      </c>
      <c r="AK180" s="42" t="n">
        <f aca="false">IF(AK$7="Long",IF(AK$6="Put",MAX(AK$4-$A180,0),MAX($A180-AK$4,0))*AK$5,IF(AK$6="Put",MIN($A180-AK$4,0),MIN(AK$4-$A180,0))*AK$5)</f>
        <v>-0.084</v>
      </c>
    </row>
    <row r="181" customFormat="false" ht="12.75" hidden="false" customHeight="false" outlineLevel="0" collapsed="false">
      <c r="A181" s="43" t="n">
        <v>10.25</v>
      </c>
      <c r="B181" s="44" t="n">
        <f aca="false">-A181*0.1</f>
        <v>-1.025</v>
      </c>
      <c r="C181" s="38" t="n">
        <f aca="false">+A181+B181</f>
        <v>9.225</v>
      </c>
      <c r="D181" s="39"/>
      <c r="E181" s="40" t="n">
        <f aca="false">+E180</f>
        <v>5</v>
      </c>
      <c r="F181" s="38" t="n">
        <f aca="false">+B181+E181</f>
        <v>3.975</v>
      </c>
      <c r="G181" s="38"/>
      <c r="H181" s="38" t="n">
        <f aca="false">+F181-C181</f>
        <v>-5.25</v>
      </c>
      <c r="J181" s="45" t="n">
        <f aca="false">SUM(M181:X181,Z181:AK181)</f>
        <v>-1.025</v>
      </c>
      <c r="M181" s="42" t="n">
        <f aca="false">IF(M$7="Long",IF(M$6="Call",IF($A181&gt;M$4,1,0),IF(M$4&gt;$A181,1,0))*M$5,IF(M$6="Call",IF(M$4&lt;=$A181,-1,0),IF($A181&lt;=M$4,-1,0))*M$5)</f>
        <v>0</v>
      </c>
      <c r="N181" s="42" t="n">
        <f aca="false">IF(N$7="Long",IF(N$6="Call",IF($A181&gt;N$4,1,0),IF(N$4&gt;$A181,1,0))*N$5,IF(N$6="Call",IF(N$4&lt;=$A181,-1,0),IF($A181&lt;=N$4,-1,0))*N$5)</f>
        <v>0</v>
      </c>
      <c r="O181" s="42" t="n">
        <f aca="false">IF(O$7="Long",IF(O$6="Call",IF($A181&gt;O$4,1,0),IF(O$4&gt;$A181,1,0))*O$5,IF(O$6="Call",IF(O$4&lt;=$A181,-1,0),IF($A181&lt;=O$4,-1,0))*O$5)</f>
        <v>0</v>
      </c>
      <c r="P181" s="42" t="n">
        <f aca="false">IF(P$7="Long",IF(P$6="Call",IF($A181&gt;P$4,1,0),IF(P$4&gt;$A181,1,0))*P$5,IF(P$6="Call",IF(P$4&lt;=$A181,-1,0),IF($A181&lt;=P$4,-1,0))*P$5)</f>
        <v>0</v>
      </c>
      <c r="Q181" s="42" t="n">
        <f aca="false">IF(Q$7="Long",IF(Q$6="Call",IF($A181&gt;Q$4,1,0),IF(Q$4&gt;$A181,1,0))*Q$5,IF(Q$6="Call",IF(Q$4&lt;=$A181,-1,0),IF($A181&lt;=Q$4,-1,0))*Q$5)</f>
        <v>0</v>
      </c>
      <c r="R181" s="42" t="n">
        <f aca="false">IF(R$7="Long",IF(R$6="Call",IF($A181&gt;R$4,1,0),IF(R$4&gt;$A181,1,0))*R$5,IF(R$6="Call",IF(R$4&lt;=$A181,-1,0),IF($A181&lt;=R$4,-1,0))*R$5)</f>
        <v>0</v>
      </c>
      <c r="S181" s="42" t="n">
        <f aca="false">IF(S$7="Long",IF(S$6="Call",IF($A181&gt;S$4,1,0),IF(S$4&gt;$A181,1,0))*S$5,IF(S$6="Call",IF(S$4&lt;=$A181,-1,0),IF($A181&lt;=S$4,-1,0))*S$5)</f>
        <v>0</v>
      </c>
      <c r="T181" s="42" t="n">
        <f aca="false">IF(T$7="Long",IF(T$6="Call",IF($A181&gt;T$4,1,0),IF(T$4&gt;$A181,1,0))*T$5,IF(T$6="Call",IF(T$4&lt;=$A181,-1,0),IF($A181&lt;=T$4,-1,0))*T$5)</f>
        <v>-0.08</v>
      </c>
      <c r="U181" s="42" t="n">
        <f aca="false">IF(U$7="Long",IF(U$6="Call",IF($A181&gt;U$4,1,0),IF(U$4&gt;$A181,1,0))*U$5,IF(U$6="Call",IF(U$4&lt;=$A181,-1,0),IF($A181&lt;=U$4,-1,0))*U$5)</f>
        <v>-0.09</v>
      </c>
      <c r="V181" s="42" t="n">
        <f aca="false">IF(V$7="Long",IF(V$6="Call",IF($A181&gt;V$4,1,0),IF(V$4&gt;$A181,1,0))*V$5,IF(V$6="Call",IF(V$4&lt;=$A181,-1,0),IF($A181&lt;=V$4,-1,0))*V$5)</f>
        <v>-0.1</v>
      </c>
      <c r="W181" s="42" t="n">
        <f aca="false">IF(W$7="Long",IF(W$6="Call",IF($A181&gt;W$4,1,0),IF(W$4&gt;$A181,1,0))*W$5,IF(W$6="Call",IF(W$4&lt;=$A181,-1,0),IF($A181&lt;=W$4,-1,0))*W$5)</f>
        <v>-0.11</v>
      </c>
      <c r="X181" s="42" t="n">
        <f aca="false">IF(X$7="Long",IF(X$6="Call",IF($A181&gt;X$4,1,0),IF(X$4&gt;$A181,1,0))*X$5,IF(X$6="Call",IF(X$4&lt;=$A181,-1,0),IF($A181&lt;=X$4,-1,0))*X$5)</f>
        <v>-0.12</v>
      </c>
      <c r="Z181" s="42" t="n">
        <f aca="false">IF(Z$7="Long",IF(Z$6="Put",MAX(Z$4-$A181,0),MAX($A181-Z$4,0))*Z$5,IF(Z$6="Put",MIN($A181-Z$4,0),MIN(Z$4-$A181,0))*Z$5)</f>
        <v>0</v>
      </c>
      <c r="AA181" s="42" t="n">
        <f aca="false">IF(AA$7="Long",IF(AA$6="Put",MAX(AA$4-$A181,0),MAX($A181-AA$4,0))*AA$5,IF(AA$6="Put",MIN($A181-AA$4,0),MIN(AA$4-$A181,0))*AA$5)</f>
        <v>0</v>
      </c>
      <c r="AB181" s="42" t="n">
        <f aca="false">IF(AB$7="Long",IF(AB$6="Put",MAX(AB$4-$A181,0),MAX($A181-AB$4,0))*AB$5,IF(AB$6="Put",MIN($A181-AB$4,0),MIN(AB$4-$A181,0))*AB$5)</f>
        <v>0</v>
      </c>
      <c r="AC181" s="42" t="n">
        <f aca="false">IF(AC$7="Long",IF(AC$6="Put",MAX(AC$4-$A181,0),MAX($A181-AC$4,0))*AC$5,IF(AC$6="Put",MIN($A181-AC$4,0),MIN(AC$4-$A181,0))*AC$5)</f>
        <v>0</v>
      </c>
      <c r="AD181" s="42" t="n">
        <f aca="false">IF(AD$7="Long",IF(AD$6="Put",MAX(AD$4-$A181,0),MAX($A181-AD$4,0))*AD$5,IF(AD$6="Put",MIN($A181-AD$4,0),MIN(AD$4-$A181,0))*AD$5)</f>
        <v>0</v>
      </c>
      <c r="AE181" s="42" t="n">
        <f aca="false">IF(AE$7="Long",IF(AE$6="Put",MAX(AE$4-$A181,0),MAX($A181-AE$4,0))*AE$5,IF(AE$6="Put",MIN($A181-AE$4,0),MIN(AE$4-$A181,0))*AE$5)</f>
        <v>0</v>
      </c>
      <c r="AF181" s="42" t="n">
        <f aca="false">IF(AF$7="Long",IF(AF$6="Put",MAX(AF$4-$A181,0),MAX($A181-AF$4,0))*AF$5,IF(AF$6="Put",MIN($A181-AF$4,0),MIN(AF$4-$A181,0))*AF$5)</f>
        <v>0</v>
      </c>
      <c r="AG181" s="42" t="n">
        <f aca="false">IF(AG$7="Long",IF(AG$6="Put",MAX(AG$4-$A181,0),MAX($A181-AG$4,0))*AG$5,IF(AG$6="Put",MIN($A181-AG$4,0),MIN(AG$4-$A181,0))*AG$5)</f>
        <v>-0.125</v>
      </c>
      <c r="AH181" s="42" t="n">
        <f aca="false">IF(AH$7="Long",IF(AH$6="Put",MAX(AH$4-$A181,0),MAX($A181-AH$4,0))*AH$5,IF(AH$6="Put",MIN($A181-AH$4,0),MIN(AH$4-$A181,0))*AH$5)</f>
        <v>-0.115</v>
      </c>
      <c r="AI181" s="42" t="n">
        <f aca="false">IF(AI$7="Long",IF(AI$6="Put",MAX(AI$4-$A181,0),MAX($A181-AI$4,0))*AI$5,IF(AI$6="Put",MIN($A181-AI$4,0),MIN(AI$4-$A181,0))*AI$5)</f>
        <v>-0.105</v>
      </c>
      <c r="AJ181" s="42" t="n">
        <f aca="false">IF(AJ$7="Long",IF(AJ$6="Put",MAX(AJ$4-$A181,0),MAX($A181-AJ$4,0))*AJ$5,IF(AJ$6="Put",MIN($A181-AJ$4,0),MIN(AJ$4-$A181,0))*AJ$5)</f>
        <v>-0.095</v>
      </c>
      <c r="AK181" s="42" t="n">
        <f aca="false">IF(AK$7="Long",IF(AK$6="Put",MAX(AK$4-$A181,0),MAX($A181-AK$4,0))*AK$5,IF(AK$6="Put",MIN($A181-AK$4,0),MIN(AK$4-$A181,0))*AK$5)</f>
        <v>-0.085</v>
      </c>
    </row>
    <row r="182" customFormat="false" ht="12.75" hidden="false" customHeight="false" outlineLevel="0" collapsed="false">
      <c r="A182" s="43" t="n">
        <v>10.3</v>
      </c>
      <c r="B182" s="44" t="n">
        <f aca="false">-A182*0.1</f>
        <v>-1.03</v>
      </c>
      <c r="C182" s="38" t="n">
        <f aca="false">+A182+B182</f>
        <v>9.27</v>
      </c>
      <c r="D182" s="39"/>
      <c r="E182" s="40" t="n">
        <f aca="false">+E181</f>
        <v>5</v>
      </c>
      <c r="F182" s="38" t="n">
        <f aca="false">+B182+E182</f>
        <v>3.97</v>
      </c>
      <c r="G182" s="38"/>
      <c r="H182" s="38" t="n">
        <f aca="false">+F182-C182</f>
        <v>-5.3</v>
      </c>
      <c r="J182" s="45" t="n">
        <f aca="false">SUM(M182:X182,Z182:AK182)</f>
        <v>-1.03</v>
      </c>
      <c r="M182" s="42" t="n">
        <f aca="false">IF(M$7="Long",IF(M$6="Call",IF($A182&gt;M$4,1,0),IF(M$4&gt;$A182,1,0))*M$5,IF(M$6="Call",IF(M$4&lt;=$A182,-1,0),IF($A182&lt;=M$4,-1,0))*M$5)</f>
        <v>0</v>
      </c>
      <c r="N182" s="42" t="n">
        <f aca="false">IF(N$7="Long",IF(N$6="Call",IF($A182&gt;N$4,1,0),IF(N$4&gt;$A182,1,0))*N$5,IF(N$6="Call",IF(N$4&lt;=$A182,-1,0),IF($A182&lt;=N$4,-1,0))*N$5)</f>
        <v>0</v>
      </c>
      <c r="O182" s="42" t="n">
        <f aca="false">IF(O$7="Long",IF(O$6="Call",IF($A182&gt;O$4,1,0),IF(O$4&gt;$A182,1,0))*O$5,IF(O$6="Call",IF(O$4&lt;=$A182,-1,0),IF($A182&lt;=O$4,-1,0))*O$5)</f>
        <v>0</v>
      </c>
      <c r="P182" s="42" t="n">
        <f aca="false">IF(P$7="Long",IF(P$6="Call",IF($A182&gt;P$4,1,0),IF(P$4&gt;$A182,1,0))*P$5,IF(P$6="Call",IF(P$4&lt;=$A182,-1,0),IF($A182&lt;=P$4,-1,0))*P$5)</f>
        <v>0</v>
      </c>
      <c r="Q182" s="42" t="n">
        <f aca="false">IF(Q$7="Long",IF(Q$6="Call",IF($A182&gt;Q$4,1,0),IF(Q$4&gt;$A182,1,0))*Q$5,IF(Q$6="Call",IF(Q$4&lt;=$A182,-1,0),IF($A182&lt;=Q$4,-1,0))*Q$5)</f>
        <v>0</v>
      </c>
      <c r="R182" s="42" t="n">
        <f aca="false">IF(R$7="Long",IF(R$6="Call",IF($A182&gt;R$4,1,0),IF(R$4&gt;$A182,1,0))*R$5,IF(R$6="Call",IF(R$4&lt;=$A182,-1,0),IF($A182&lt;=R$4,-1,0))*R$5)</f>
        <v>0</v>
      </c>
      <c r="S182" s="42" t="n">
        <f aca="false">IF(S$7="Long",IF(S$6="Call",IF($A182&gt;S$4,1,0),IF(S$4&gt;$A182,1,0))*S$5,IF(S$6="Call",IF(S$4&lt;=$A182,-1,0),IF($A182&lt;=S$4,-1,0))*S$5)</f>
        <v>0</v>
      </c>
      <c r="T182" s="42" t="n">
        <f aca="false">IF(T$7="Long",IF(T$6="Call",IF($A182&gt;T$4,1,0),IF(T$4&gt;$A182,1,0))*T$5,IF(T$6="Call",IF(T$4&lt;=$A182,-1,0),IF($A182&lt;=T$4,-1,0))*T$5)</f>
        <v>-0.08</v>
      </c>
      <c r="U182" s="42" t="n">
        <f aca="false">IF(U$7="Long",IF(U$6="Call",IF($A182&gt;U$4,1,0),IF(U$4&gt;$A182,1,0))*U$5,IF(U$6="Call",IF(U$4&lt;=$A182,-1,0),IF($A182&lt;=U$4,-1,0))*U$5)</f>
        <v>-0.09</v>
      </c>
      <c r="V182" s="42" t="n">
        <f aca="false">IF(V$7="Long",IF(V$6="Call",IF($A182&gt;V$4,1,0),IF(V$4&gt;$A182,1,0))*V$5,IF(V$6="Call",IF(V$4&lt;=$A182,-1,0),IF($A182&lt;=V$4,-1,0))*V$5)</f>
        <v>-0.1</v>
      </c>
      <c r="W182" s="42" t="n">
        <f aca="false">IF(W$7="Long",IF(W$6="Call",IF($A182&gt;W$4,1,0),IF(W$4&gt;$A182,1,0))*W$5,IF(W$6="Call",IF(W$4&lt;=$A182,-1,0),IF($A182&lt;=W$4,-1,0))*W$5)</f>
        <v>-0.11</v>
      </c>
      <c r="X182" s="42" t="n">
        <f aca="false">IF(X$7="Long",IF(X$6="Call",IF($A182&gt;X$4,1,0),IF(X$4&gt;$A182,1,0))*X$5,IF(X$6="Call",IF(X$4&lt;=$A182,-1,0),IF($A182&lt;=X$4,-1,0))*X$5)</f>
        <v>-0.12</v>
      </c>
      <c r="Z182" s="42" t="n">
        <f aca="false">IF(Z$7="Long",IF(Z$6="Put",MAX(Z$4-$A182,0),MAX($A182-Z$4,0))*Z$5,IF(Z$6="Put",MIN($A182-Z$4,0),MIN(Z$4-$A182,0))*Z$5)</f>
        <v>0</v>
      </c>
      <c r="AA182" s="42" t="n">
        <f aca="false">IF(AA$7="Long",IF(AA$6="Put",MAX(AA$4-$A182,0),MAX($A182-AA$4,0))*AA$5,IF(AA$6="Put",MIN($A182-AA$4,0),MIN(AA$4-$A182,0))*AA$5)</f>
        <v>0</v>
      </c>
      <c r="AB182" s="42" t="n">
        <f aca="false">IF(AB$7="Long",IF(AB$6="Put",MAX(AB$4-$A182,0),MAX($A182-AB$4,0))*AB$5,IF(AB$6="Put",MIN($A182-AB$4,0),MIN(AB$4-$A182,0))*AB$5)</f>
        <v>0</v>
      </c>
      <c r="AC182" s="42" t="n">
        <f aca="false">IF(AC$7="Long",IF(AC$6="Put",MAX(AC$4-$A182,0),MAX($A182-AC$4,0))*AC$5,IF(AC$6="Put",MIN($A182-AC$4,0),MIN(AC$4-$A182,0))*AC$5)</f>
        <v>0</v>
      </c>
      <c r="AD182" s="42" t="n">
        <f aca="false">IF(AD$7="Long",IF(AD$6="Put",MAX(AD$4-$A182,0),MAX($A182-AD$4,0))*AD$5,IF(AD$6="Put",MIN($A182-AD$4,0),MIN(AD$4-$A182,0))*AD$5)</f>
        <v>0</v>
      </c>
      <c r="AE182" s="42" t="n">
        <f aca="false">IF(AE$7="Long",IF(AE$6="Put",MAX(AE$4-$A182,0),MAX($A182-AE$4,0))*AE$5,IF(AE$6="Put",MIN($A182-AE$4,0),MIN(AE$4-$A182,0))*AE$5)</f>
        <v>0</v>
      </c>
      <c r="AF182" s="42" t="n">
        <f aca="false">IF(AF$7="Long",IF(AF$6="Put",MAX(AF$4-$A182,0),MAX($A182-AF$4,0))*AF$5,IF(AF$6="Put",MIN($A182-AF$4,0),MIN(AF$4-$A182,0))*AF$5)</f>
        <v>0</v>
      </c>
      <c r="AG182" s="42" t="n">
        <f aca="false">IF(AG$7="Long",IF(AG$6="Put",MAX(AG$4-$A182,0),MAX($A182-AG$4,0))*AG$5,IF(AG$6="Put",MIN($A182-AG$4,0),MIN(AG$4-$A182,0))*AG$5)</f>
        <v>-0.126</v>
      </c>
      <c r="AH182" s="42" t="n">
        <f aca="false">IF(AH$7="Long",IF(AH$6="Put",MAX(AH$4-$A182,0),MAX($A182-AH$4,0))*AH$5,IF(AH$6="Put",MIN($A182-AH$4,0),MIN(AH$4-$A182,0))*AH$5)</f>
        <v>-0.116</v>
      </c>
      <c r="AI182" s="42" t="n">
        <f aca="false">IF(AI$7="Long",IF(AI$6="Put",MAX(AI$4-$A182,0),MAX($A182-AI$4,0))*AI$5,IF(AI$6="Put",MIN($A182-AI$4,0),MIN(AI$4-$A182,0))*AI$5)</f>
        <v>-0.106</v>
      </c>
      <c r="AJ182" s="42" t="n">
        <f aca="false">IF(AJ$7="Long",IF(AJ$6="Put",MAX(AJ$4-$A182,0),MAX($A182-AJ$4,0))*AJ$5,IF(AJ$6="Put",MIN($A182-AJ$4,0),MIN(AJ$4-$A182,0))*AJ$5)</f>
        <v>-0.096</v>
      </c>
      <c r="AK182" s="42" t="n">
        <f aca="false">IF(AK$7="Long",IF(AK$6="Put",MAX(AK$4-$A182,0),MAX($A182-AK$4,0))*AK$5,IF(AK$6="Put",MIN($A182-AK$4,0),MIN(AK$4-$A182,0))*AK$5)</f>
        <v>-0.086</v>
      </c>
    </row>
    <row r="183" customFormat="false" ht="12.75" hidden="false" customHeight="false" outlineLevel="0" collapsed="false">
      <c r="A183" s="43" t="n">
        <v>10.35</v>
      </c>
      <c r="B183" s="44" t="n">
        <f aca="false">-A183*0.1</f>
        <v>-1.035</v>
      </c>
      <c r="C183" s="38" t="n">
        <f aca="false">+A183+B183</f>
        <v>9.315</v>
      </c>
      <c r="D183" s="39"/>
      <c r="E183" s="40" t="n">
        <f aca="false">+E182</f>
        <v>5</v>
      </c>
      <c r="F183" s="38" t="n">
        <f aca="false">+B183+E183</f>
        <v>3.965</v>
      </c>
      <c r="G183" s="38"/>
      <c r="H183" s="38" t="n">
        <f aca="false">+F183-C183</f>
        <v>-5.35</v>
      </c>
      <c r="J183" s="45" t="n">
        <f aca="false">SUM(M183:X183,Z183:AK183)</f>
        <v>-1.035</v>
      </c>
      <c r="M183" s="42" t="n">
        <f aca="false">IF(M$7="Long",IF(M$6="Call",IF($A183&gt;M$4,1,0),IF(M$4&gt;$A183,1,0))*M$5,IF(M$6="Call",IF(M$4&lt;=$A183,-1,0),IF($A183&lt;=M$4,-1,0))*M$5)</f>
        <v>0</v>
      </c>
      <c r="N183" s="42" t="n">
        <f aca="false">IF(N$7="Long",IF(N$6="Call",IF($A183&gt;N$4,1,0),IF(N$4&gt;$A183,1,0))*N$5,IF(N$6="Call",IF(N$4&lt;=$A183,-1,0),IF($A183&lt;=N$4,-1,0))*N$5)</f>
        <v>0</v>
      </c>
      <c r="O183" s="42" t="n">
        <f aca="false">IF(O$7="Long",IF(O$6="Call",IF($A183&gt;O$4,1,0),IF(O$4&gt;$A183,1,0))*O$5,IF(O$6="Call",IF(O$4&lt;=$A183,-1,0),IF($A183&lt;=O$4,-1,0))*O$5)</f>
        <v>0</v>
      </c>
      <c r="P183" s="42" t="n">
        <f aca="false">IF(P$7="Long",IF(P$6="Call",IF($A183&gt;P$4,1,0),IF(P$4&gt;$A183,1,0))*P$5,IF(P$6="Call",IF(P$4&lt;=$A183,-1,0),IF($A183&lt;=P$4,-1,0))*P$5)</f>
        <v>0</v>
      </c>
      <c r="Q183" s="42" t="n">
        <f aca="false">IF(Q$7="Long",IF(Q$6="Call",IF($A183&gt;Q$4,1,0),IF(Q$4&gt;$A183,1,0))*Q$5,IF(Q$6="Call",IF(Q$4&lt;=$A183,-1,0),IF($A183&lt;=Q$4,-1,0))*Q$5)</f>
        <v>0</v>
      </c>
      <c r="R183" s="42" t="n">
        <f aca="false">IF(R$7="Long",IF(R$6="Call",IF($A183&gt;R$4,1,0),IF(R$4&gt;$A183,1,0))*R$5,IF(R$6="Call",IF(R$4&lt;=$A183,-1,0),IF($A183&lt;=R$4,-1,0))*R$5)</f>
        <v>0</v>
      </c>
      <c r="S183" s="42" t="n">
        <f aca="false">IF(S$7="Long",IF(S$6="Call",IF($A183&gt;S$4,1,0),IF(S$4&gt;$A183,1,0))*S$5,IF(S$6="Call",IF(S$4&lt;=$A183,-1,0),IF($A183&lt;=S$4,-1,0))*S$5)</f>
        <v>0</v>
      </c>
      <c r="T183" s="42" t="n">
        <f aca="false">IF(T$7="Long",IF(T$6="Call",IF($A183&gt;T$4,1,0),IF(T$4&gt;$A183,1,0))*T$5,IF(T$6="Call",IF(T$4&lt;=$A183,-1,0),IF($A183&lt;=T$4,-1,0))*T$5)</f>
        <v>-0.08</v>
      </c>
      <c r="U183" s="42" t="n">
        <f aca="false">IF(U$7="Long",IF(U$6="Call",IF($A183&gt;U$4,1,0),IF(U$4&gt;$A183,1,0))*U$5,IF(U$6="Call",IF(U$4&lt;=$A183,-1,0),IF($A183&lt;=U$4,-1,0))*U$5)</f>
        <v>-0.09</v>
      </c>
      <c r="V183" s="42" t="n">
        <f aca="false">IF(V$7="Long",IF(V$6="Call",IF($A183&gt;V$4,1,0),IF(V$4&gt;$A183,1,0))*V$5,IF(V$6="Call",IF(V$4&lt;=$A183,-1,0),IF($A183&lt;=V$4,-1,0))*V$5)</f>
        <v>-0.1</v>
      </c>
      <c r="W183" s="42" t="n">
        <f aca="false">IF(W$7="Long",IF(W$6="Call",IF($A183&gt;W$4,1,0),IF(W$4&gt;$A183,1,0))*W$5,IF(W$6="Call",IF(W$4&lt;=$A183,-1,0),IF($A183&lt;=W$4,-1,0))*W$5)</f>
        <v>-0.11</v>
      </c>
      <c r="X183" s="42" t="n">
        <f aca="false">IF(X$7="Long",IF(X$6="Call",IF($A183&gt;X$4,1,0),IF(X$4&gt;$A183,1,0))*X$5,IF(X$6="Call",IF(X$4&lt;=$A183,-1,0),IF($A183&lt;=X$4,-1,0))*X$5)</f>
        <v>-0.12</v>
      </c>
      <c r="Z183" s="42" t="n">
        <f aca="false">IF(Z$7="Long",IF(Z$6="Put",MAX(Z$4-$A183,0),MAX($A183-Z$4,0))*Z$5,IF(Z$6="Put",MIN($A183-Z$4,0),MIN(Z$4-$A183,0))*Z$5)</f>
        <v>0</v>
      </c>
      <c r="AA183" s="42" t="n">
        <f aca="false">IF(AA$7="Long",IF(AA$6="Put",MAX(AA$4-$A183,0),MAX($A183-AA$4,0))*AA$5,IF(AA$6="Put",MIN($A183-AA$4,0),MIN(AA$4-$A183,0))*AA$5)</f>
        <v>0</v>
      </c>
      <c r="AB183" s="42" t="n">
        <f aca="false">IF(AB$7="Long",IF(AB$6="Put",MAX(AB$4-$A183,0),MAX($A183-AB$4,0))*AB$5,IF(AB$6="Put",MIN($A183-AB$4,0),MIN(AB$4-$A183,0))*AB$5)</f>
        <v>0</v>
      </c>
      <c r="AC183" s="42" t="n">
        <f aca="false">IF(AC$7="Long",IF(AC$6="Put",MAX(AC$4-$A183,0),MAX($A183-AC$4,0))*AC$5,IF(AC$6="Put",MIN($A183-AC$4,0),MIN(AC$4-$A183,0))*AC$5)</f>
        <v>0</v>
      </c>
      <c r="AD183" s="42" t="n">
        <f aca="false">IF(AD$7="Long",IF(AD$6="Put",MAX(AD$4-$A183,0),MAX($A183-AD$4,0))*AD$5,IF(AD$6="Put",MIN($A183-AD$4,0),MIN(AD$4-$A183,0))*AD$5)</f>
        <v>0</v>
      </c>
      <c r="AE183" s="42" t="n">
        <f aca="false">IF(AE$7="Long",IF(AE$6="Put",MAX(AE$4-$A183,0),MAX($A183-AE$4,0))*AE$5,IF(AE$6="Put",MIN($A183-AE$4,0),MIN(AE$4-$A183,0))*AE$5)</f>
        <v>0</v>
      </c>
      <c r="AF183" s="42" t="n">
        <f aca="false">IF(AF$7="Long",IF(AF$6="Put",MAX(AF$4-$A183,0),MAX($A183-AF$4,0))*AF$5,IF(AF$6="Put",MIN($A183-AF$4,0),MIN(AF$4-$A183,0))*AF$5)</f>
        <v>0</v>
      </c>
      <c r="AG183" s="42" t="n">
        <f aca="false">IF(AG$7="Long",IF(AG$6="Put",MAX(AG$4-$A183,0),MAX($A183-AG$4,0))*AG$5,IF(AG$6="Put",MIN($A183-AG$4,0),MIN(AG$4-$A183,0))*AG$5)</f>
        <v>-0.127</v>
      </c>
      <c r="AH183" s="42" t="n">
        <f aca="false">IF(AH$7="Long",IF(AH$6="Put",MAX(AH$4-$A183,0),MAX($A183-AH$4,0))*AH$5,IF(AH$6="Put",MIN($A183-AH$4,0),MIN(AH$4-$A183,0))*AH$5)</f>
        <v>-0.117</v>
      </c>
      <c r="AI183" s="42" t="n">
        <f aca="false">IF(AI$7="Long",IF(AI$6="Put",MAX(AI$4-$A183,0),MAX($A183-AI$4,0))*AI$5,IF(AI$6="Put",MIN($A183-AI$4,0),MIN(AI$4-$A183,0))*AI$5)</f>
        <v>-0.107</v>
      </c>
      <c r="AJ183" s="42" t="n">
        <f aca="false">IF(AJ$7="Long",IF(AJ$6="Put",MAX(AJ$4-$A183,0),MAX($A183-AJ$4,0))*AJ$5,IF(AJ$6="Put",MIN($A183-AJ$4,0),MIN(AJ$4-$A183,0))*AJ$5)</f>
        <v>-0.097</v>
      </c>
      <c r="AK183" s="42" t="n">
        <f aca="false">IF(AK$7="Long",IF(AK$6="Put",MAX(AK$4-$A183,0),MAX($A183-AK$4,0))*AK$5,IF(AK$6="Put",MIN($A183-AK$4,0),MIN(AK$4-$A183,0))*AK$5)</f>
        <v>-0.087</v>
      </c>
    </row>
    <row r="184" customFormat="false" ht="12.75" hidden="false" customHeight="false" outlineLevel="0" collapsed="false">
      <c r="A184" s="43" t="n">
        <v>10.4</v>
      </c>
      <c r="B184" s="44" t="n">
        <f aca="false">-A184*0.1</f>
        <v>-1.04</v>
      </c>
      <c r="C184" s="38" t="n">
        <f aca="false">+A184+B184</f>
        <v>9.36</v>
      </c>
      <c r="D184" s="39"/>
      <c r="E184" s="40" t="n">
        <f aca="false">+E183</f>
        <v>5</v>
      </c>
      <c r="F184" s="38" t="n">
        <f aca="false">+B184+E184</f>
        <v>3.96</v>
      </c>
      <c r="G184" s="38"/>
      <c r="H184" s="38" t="n">
        <f aca="false">+F184-C184</f>
        <v>-5.4</v>
      </c>
      <c r="J184" s="45" t="n">
        <f aca="false">SUM(M184:X184,Z184:AK184)</f>
        <v>-1.04</v>
      </c>
      <c r="M184" s="42" t="n">
        <f aca="false">IF(M$7="Long",IF(M$6="Call",IF($A184&gt;M$4,1,0),IF(M$4&gt;$A184,1,0))*M$5,IF(M$6="Call",IF(M$4&lt;=$A184,-1,0),IF($A184&lt;=M$4,-1,0))*M$5)</f>
        <v>0</v>
      </c>
      <c r="N184" s="42" t="n">
        <f aca="false">IF(N$7="Long",IF(N$6="Call",IF($A184&gt;N$4,1,0),IF(N$4&gt;$A184,1,0))*N$5,IF(N$6="Call",IF(N$4&lt;=$A184,-1,0),IF($A184&lt;=N$4,-1,0))*N$5)</f>
        <v>0</v>
      </c>
      <c r="O184" s="42" t="n">
        <f aca="false">IF(O$7="Long",IF(O$6="Call",IF($A184&gt;O$4,1,0),IF(O$4&gt;$A184,1,0))*O$5,IF(O$6="Call",IF(O$4&lt;=$A184,-1,0),IF($A184&lt;=O$4,-1,0))*O$5)</f>
        <v>0</v>
      </c>
      <c r="P184" s="42" t="n">
        <f aca="false">IF(P$7="Long",IF(P$6="Call",IF($A184&gt;P$4,1,0),IF(P$4&gt;$A184,1,0))*P$5,IF(P$6="Call",IF(P$4&lt;=$A184,-1,0),IF($A184&lt;=P$4,-1,0))*P$5)</f>
        <v>0</v>
      </c>
      <c r="Q184" s="42" t="n">
        <f aca="false">IF(Q$7="Long",IF(Q$6="Call",IF($A184&gt;Q$4,1,0),IF(Q$4&gt;$A184,1,0))*Q$5,IF(Q$6="Call",IF(Q$4&lt;=$A184,-1,0),IF($A184&lt;=Q$4,-1,0))*Q$5)</f>
        <v>0</v>
      </c>
      <c r="R184" s="42" t="n">
        <f aca="false">IF(R$7="Long",IF(R$6="Call",IF($A184&gt;R$4,1,0),IF(R$4&gt;$A184,1,0))*R$5,IF(R$6="Call",IF(R$4&lt;=$A184,-1,0),IF($A184&lt;=R$4,-1,0))*R$5)</f>
        <v>0</v>
      </c>
      <c r="S184" s="42" t="n">
        <f aca="false">IF(S$7="Long",IF(S$6="Call",IF($A184&gt;S$4,1,0),IF(S$4&gt;$A184,1,0))*S$5,IF(S$6="Call",IF(S$4&lt;=$A184,-1,0),IF($A184&lt;=S$4,-1,0))*S$5)</f>
        <v>0</v>
      </c>
      <c r="T184" s="42" t="n">
        <f aca="false">IF(T$7="Long",IF(T$6="Call",IF($A184&gt;T$4,1,0),IF(T$4&gt;$A184,1,0))*T$5,IF(T$6="Call",IF(T$4&lt;=$A184,-1,0),IF($A184&lt;=T$4,-1,0))*T$5)</f>
        <v>-0.08</v>
      </c>
      <c r="U184" s="42" t="n">
        <f aca="false">IF(U$7="Long",IF(U$6="Call",IF($A184&gt;U$4,1,0),IF(U$4&gt;$A184,1,0))*U$5,IF(U$6="Call",IF(U$4&lt;=$A184,-1,0),IF($A184&lt;=U$4,-1,0))*U$5)</f>
        <v>-0.09</v>
      </c>
      <c r="V184" s="42" t="n">
        <f aca="false">IF(V$7="Long",IF(V$6="Call",IF($A184&gt;V$4,1,0),IF(V$4&gt;$A184,1,0))*V$5,IF(V$6="Call",IF(V$4&lt;=$A184,-1,0),IF($A184&lt;=V$4,-1,0))*V$5)</f>
        <v>-0.1</v>
      </c>
      <c r="W184" s="42" t="n">
        <f aca="false">IF(W$7="Long",IF(W$6="Call",IF($A184&gt;W$4,1,0),IF(W$4&gt;$A184,1,0))*W$5,IF(W$6="Call",IF(W$4&lt;=$A184,-1,0),IF($A184&lt;=W$4,-1,0))*W$5)</f>
        <v>-0.11</v>
      </c>
      <c r="X184" s="42" t="n">
        <f aca="false">IF(X$7="Long",IF(X$6="Call",IF($A184&gt;X$4,1,0),IF(X$4&gt;$A184,1,0))*X$5,IF(X$6="Call",IF(X$4&lt;=$A184,-1,0),IF($A184&lt;=X$4,-1,0))*X$5)</f>
        <v>-0.12</v>
      </c>
      <c r="Z184" s="42" t="n">
        <f aca="false">IF(Z$7="Long",IF(Z$6="Put",MAX(Z$4-$A184,0),MAX($A184-Z$4,0))*Z$5,IF(Z$6="Put",MIN($A184-Z$4,0),MIN(Z$4-$A184,0))*Z$5)</f>
        <v>0</v>
      </c>
      <c r="AA184" s="42" t="n">
        <f aca="false">IF(AA$7="Long",IF(AA$6="Put",MAX(AA$4-$A184,0),MAX($A184-AA$4,0))*AA$5,IF(AA$6="Put",MIN($A184-AA$4,0),MIN(AA$4-$A184,0))*AA$5)</f>
        <v>0</v>
      </c>
      <c r="AB184" s="42" t="n">
        <f aca="false">IF(AB$7="Long",IF(AB$6="Put",MAX(AB$4-$A184,0),MAX($A184-AB$4,0))*AB$5,IF(AB$6="Put",MIN($A184-AB$4,0),MIN(AB$4-$A184,0))*AB$5)</f>
        <v>0</v>
      </c>
      <c r="AC184" s="42" t="n">
        <f aca="false">IF(AC$7="Long",IF(AC$6="Put",MAX(AC$4-$A184,0),MAX($A184-AC$4,0))*AC$5,IF(AC$6="Put",MIN($A184-AC$4,0),MIN(AC$4-$A184,0))*AC$5)</f>
        <v>0</v>
      </c>
      <c r="AD184" s="42" t="n">
        <f aca="false">IF(AD$7="Long",IF(AD$6="Put",MAX(AD$4-$A184,0),MAX($A184-AD$4,0))*AD$5,IF(AD$6="Put",MIN($A184-AD$4,0),MIN(AD$4-$A184,0))*AD$5)</f>
        <v>0</v>
      </c>
      <c r="AE184" s="42" t="n">
        <f aca="false">IF(AE$7="Long",IF(AE$6="Put",MAX(AE$4-$A184,0),MAX($A184-AE$4,0))*AE$5,IF(AE$6="Put",MIN($A184-AE$4,0),MIN(AE$4-$A184,0))*AE$5)</f>
        <v>0</v>
      </c>
      <c r="AF184" s="42" t="n">
        <f aca="false">IF(AF$7="Long",IF(AF$6="Put",MAX(AF$4-$A184,0),MAX($A184-AF$4,0))*AF$5,IF(AF$6="Put",MIN($A184-AF$4,0),MIN(AF$4-$A184,0))*AF$5)</f>
        <v>0</v>
      </c>
      <c r="AG184" s="42" t="n">
        <f aca="false">IF(AG$7="Long",IF(AG$6="Put",MAX(AG$4-$A184,0),MAX($A184-AG$4,0))*AG$5,IF(AG$6="Put",MIN($A184-AG$4,0),MIN(AG$4-$A184,0))*AG$5)</f>
        <v>-0.128</v>
      </c>
      <c r="AH184" s="42" t="n">
        <f aca="false">IF(AH$7="Long",IF(AH$6="Put",MAX(AH$4-$A184,0),MAX($A184-AH$4,0))*AH$5,IF(AH$6="Put",MIN($A184-AH$4,0),MIN(AH$4-$A184,0))*AH$5)</f>
        <v>-0.118</v>
      </c>
      <c r="AI184" s="42" t="n">
        <f aca="false">IF(AI$7="Long",IF(AI$6="Put",MAX(AI$4-$A184,0),MAX($A184-AI$4,0))*AI$5,IF(AI$6="Put",MIN($A184-AI$4,0),MIN(AI$4-$A184,0))*AI$5)</f>
        <v>-0.108</v>
      </c>
      <c r="AJ184" s="42" t="n">
        <f aca="false">IF(AJ$7="Long",IF(AJ$6="Put",MAX(AJ$4-$A184,0),MAX($A184-AJ$4,0))*AJ$5,IF(AJ$6="Put",MIN($A184-AJ$4,0),MIN(AJ$4-$A184,0))*AJ$5)</f>
        <v>-0.098</v>
      </c>
      <c r="AK184" s="42" t="n">
        <f aca="false">IF(AK$7="Long",IF(AK$6="Put",MAX(AK$4-$A184,0),MAX($A184-AK$4,0))*AK$5,IF(AK$6="Put",MIN($A184-AK$4,0),MIN(AK$4-$A184,0))*AK$5)</f>
        <v>-0.088</v>
      </c>
    </row>
    <row r="185" customFormat="false" ht="12.75" hidden="false" customHeight="false" outlineLevel="0" collapsed="false">
      <c r="A185" s="43" t="n">
        <v>10.45</v>
      </c>
      <c r="B185" s="44" t="n">
        <f aca="false">-A185*0.1</f>
        <v>-1.045</v>
      </c>
      <c r="C185" s="38" t="n">
        <f aca="false">+A185+B185</f>
        <v>9.405</v>
      </c>
      <c r="D185" s="39"/>
      <c r="E185" s="40" t="n">
        <f aca="false">+E184</f>
        <v>5</v>
      </c>
      <c r="F185" s="38" t="n">
        <f aca="false">+B185+E185</f>
        <v>3.955</v>
      </c>
      <c r="G185" s="38"/>
      <c r="H185" s="38" t="n">
        <f aca="false">+F185-C185</f>
        <v>-5.45</v>
      </c>
      <c r="J185" s="45" t="n">
        <f aca="false">SUM(M185:X185,Z185:AK185)</f>
        <v>-1.045</v>
      </c>
      <c r="M185" s="42" t="n">
        <f aca="false">IF(M$7="Long",IF(M$6="Call",IF($A185&gt;M$4,1,0),IF(M$4&gt;$A185,1,0))*M$5,IF(M$6="Call",IF(M$4&lt;=$A185,-1,0),IF($A185&lt;=M$4,-1,0))*M$5)</f>
        <v>0</v>
      </c>
      <c r="N185" s="42" t="n">
        <f aca="false">IF(N$7="Long",IF(N$6="Call",IF($A185&gt;N$4,1,0),IF(N$4&gt;$A185,1,0))*N$5,IF(N$6="Call",IF(N$4&lt;=$A185,-1,0),IF($A185&lt;=N$4,-1,0))*N$5)</f>
        <v>0</v>
      </c>
      <c r="O185" s="42" t="n">
        <f aca="false">IF(O$7="Long",IF(O$6="Call",IF($A185&gt;O$4,1,0),IF(O$4&gt;$A185,1,0))*O$5,IF(O$6="Call",IF(O$4&lt;=$A185,-1,0),IF($A185&lt;=O$4,-1,0))*O$5)</f>
        <v>0</v>
      </c>
      <c r="P185" s="42" t="n">
        <f aca="false">IF(P$7="Long",IF(P$6="Call",IF($A185&gt;P$4,1,0),IF(P$4&gt;$A185,1,0))*P$5,IF(P$6="Call",IF(P$4&lt;=$A185,-1,0),IF($A185&lt;=P$4,-1,0))*P$5)</f>
        <v>0</v>
      </c>
      <c r="Q185" s="42" t="n">
        <f aca="false">IF(Q$7="Long",IF(Q$6="Call",IF($A185&gt;Q$4,1,0),IF(Q$4&gt;$A185,1,0))*Q$5,IF(Q$6="Call",IF(Q$4&lt;=$A185,-1,0),IF($A185&lt;=Q$4,-1,0))*Q$5)</f>
        <v>0</v>
      </c>
      <c r="R185" s="42" t="n">
        <f aca="false">IF(R$7="Long",IF(R$6="Call",IF($A185&gt;R$4,1,0),IF(R$4&gt;$A185,1,0))*R$5,IF(R$6="Call",IF(R$4&lt;=$A185,-1,0),IF($A185&lt;=R$4,-1,0))*R$5)</f>
        <v>0</v>
      </c>
      <c r="S185" s="42" t="n">
        <f aca="false">IF(S$7="Long",IF(S$6="Call",IF($A185&gt;S$4,1,0),IF(S$4&gt;$A185,1,0))*S$5,IF(S$6="Call",IF(S$4&lt;=$A185,-1,0),IF($A185&lt;=S$4,-1,0))*S$5)</f>
        <v>0</v>
      </c>
      <c r="T185" s="42" t="n">
        <f aca="false">IF(T$7="Long",IF(T$6="Call",IF($A185&gt;T$4,1,0),IF(T$4&gt;$A185,1,0))*T$5,IF(T$6="Call",IF(T$4&lt;=$A185,-1,0),IF($A185&lt;=T$4,-1,0))*T$5)</f>
        <v>-0.08</v>
      </c>
      <c r="U185" s="42" t="n">
        <f aca="false">IF(U$7="Long",IF(U$6="Call",IF($A185&gt;U$4,1,0),IF(U$4&gt;$A185,1,0))*U$5,IF(U$6="Call",IF(U$4&lt;=$A185,-1,0),IF($A185&lt;=U$4,-1,0))*U$5)</f>
        <v>-0.09</v>
      </c>
      <c r="V185" s="42" t="n">
        <f aca="false">IF(V$7="Long",IF(V$6="Call",IF($A185&gt;V$4,1,0),IF(V$4&gt;$A185,1,0))*V$5,IF(V$6="Call",IF(V$4&lt;=$A185,-1,0),IF($A185&lt;=V$4,-1,0))*V$5)</f>
        <v>-0.1</v>
      </c>
      <c r="W185" s="42" t="n">
        <f aca="false">IF(W$7="Long",IF(W$6="Call",IF($A185&gt;W$4,1,0),IF(W$4&gt;$A185,1,0))*W$5,IF(W$6="Call",IF(W$4&lt;=$A185,-1,0),IF($A185&lt;=W$4,-1,0))*W$5)</f>
        <v>-0.11</v>
      </c>
      <c r="X185" s="42" t="n">
        <f aca="false">IF(X$7="Long",IF(X$6="Call",IF($A185&gt;X$4,1,0),IF(X$4&gt;$A185,1,0))*X$5,IF(X$6="Call",IF(X$4&lt;=$A185,-1,0),IF($A185&lt;=X$4,-1,0))*X$5)</f>
        <v>-0.12</v>
      </c>
      <c r="Z185" s="42" t="n">
        <f aca="false">IF(Z$7="Long",IF(Z$6="Put",MAX(Z$4-$A185,0),MAX($A185-Z$4,0))*Z$5,IF(Z$6="Put",MIN($A185-Z$4,0),MIN(Z$4-$A185,0))*Z$5)</f>
        <v>0</v>
      </c>
      <c r="AA185" s="42" t="n">
        <f aca="false">IF(AA$7="Long",IF(AA$6="Put",MAX(AA$4-$A185,0),MAX($A185-AA$4,0))*AA$5,IF(AA$6="Put",MIN($A185-AA$4,0),MIN(AA$4-$A185,0))*AA$5)</f>
        <v>0</v>
      </c>
      <c r="AB185" s="42" t="n">
        <f aca="false">IF(AB$7="Long",IF(AB$6="Put",MAX(AB$4-$A185,0),MAX($A185-AB$4,0))*AB$5,IF(AB$6="Put",MIN($A185-AB$4,0),MIN(AB$4-$A185,0))*AB$5)</f>
        <v>0</v>
      </c>
      <c r="AC185" s="42" t="n">
        <f aca="false">IF(AC$7="Long",IF(AC$6="Put",MAX(AC$4-$A185,0),MAX($A185-AC$4,0))*AC$5,IF(AC$6="Put",MIN($A185-AC$4,0),MIN(AC$4-$A185,0))*AC$5)</f>
        <v>0</v>
      </c>
      <c r="AD185" s="42" t="n">
        <f aca="false">IF(AD$7="Long",IF(AD$6="Put",MAX(AD$4-$A185,0),MAX($A185-AD$4,0))*AD$5,IF(AD$6="Put",MIN($A185-AD$4,0),MIN(AD$4-$A185,0))*AD$5)</f>
        <v>0</v>
      </c>
      <c r="AE185" s="42" t="n">
        <f aca="false">IF(AE$7="Long",IF(AE$6="Put",MAX(AE$4-$A185,0),MAX($A185-AE$4,0))*AE$5,IF(AE$6="Put",MIN($A185-AE$4,0),MIN(AE$4-$A185,0))*AE$5)</f>
        <v>0</v>
      </c>
      <c r="AF185" s="42" t="n">
        <f aca="false">IF(AF$7="Long",IF(AF$6="Put",MAX(AF$4-$A185,0),MAX($A185-AF$4,0))*AF$5,IF(AF$6="Put",MIN($A185-AF$4,0),MIN(AF$4-$A185,0))*AF$5)</f>
        <v>0</v>
      </c>
      <c r="AG185" s="42" t="n">
        <f aca="false">IF(AG$7="Long",IF(AG$6="Put",MAX(AG$4-$A185,0),MAX($A185-AG$4,0))*AG$5,IF(AG$6="Put",MIN($A185-AG$4,0),MIN(AG$4-$A185,0))*AG$5)</f>
        <v>-0.129</v>
      </c>
      <c r="AH185" s="42" t="n">
        <f aca="false">IF(AH$7="Long",IF(AH$6="Put",MAX(AH$4-$A185,0),MAX($A185-AH$4,0))*AH$5,IF(AH$6="Put",MIN($A185-AH$4,0),MIN(AH$4-$A185,0))*AH$5)</f>
        <v>-0.119</v>
      </c>
      <c r="AI185" s="42" t="n">
        <f aca="false">IF(AI$7="Long",IF(AI$6="Put",MAX(AI$4-$A185,0),MAX($A185-AI$4,0))*AI$5,IF(AI$6="Put",MIN($A185-AI$4,0),MIN(AI$4-$A185,0))*AI$5)</f>
        <v>-0.109</v>
      </c>
      <c r="AJ185" s="42" t="n">
        <f aca="false">IF(AJ$7="Long",IF(AJ$6="Put",MAX(AJ$4-$A185,0),MAX($A185-AJ$4,0))*AJ$5,IF(AJ$6="Put",MIN($A185-AJ$4,0),MIN(AJ$4-$A185,0))*AJ$5)</f>
        <v>-0.099</v>
      </c>
      <c r="AK185" s="42" t="n">
        <f aca="false">IF(AK$7="Long",IF(AK$6="Put",MAX(AK$4-$A185,0),MAX($A185-AK$4,0))*AK$5,IF(AK$6="Put",MIN($A185-AK$4,0),MIN(AK$4-$A185,0))*AK$5)</f>
        <v>-0.089</v>
      </c>
    </row>
    <row r="186" customFormat="false" ht="12.75" hidden="false" customHeight="false" outlineLevel="0" collapsed="false">
      <c r="A186" s="43" t="n">
        <v>10.5</v>
      </c>
      <c r="B186" s="44" t="n">
        <f aca="false">-A186*0.1</f>
        <v>-1.05</v>
      </c>
      <c r="C186" s="38" t="n">
        <f aca="false">+A186+B186</f>
        <v>9.45</v>
      </c>
      <c r="D186" s="39"/>
      <c r="E186" s="40" t="n">
        <f aca="false">+E185</f>
        <v>5</v>
      </c>
      <c r="F186" s="38" t="n">
        <f aca="false">+B186+E186</f>
        <v>3.95</v>
      </c>
      <c r="G186" s="38"/>
      <c r="H186" s="38" t="n">
        <f aca="false">+F186-C186</f>
        <v>-5.5</v>
      </c>
      <c r="J186" s="45" t="n">
        <f aca="false">SUM(M186:X186,Z186:AK186)</f>
        <v>-1.05</v>
      </c>
      <c r="M186" s="42" t="n">
        <f aca="false">IF(M$7="Long",IF(M$6="Call",IF($A186&gt;M$4,1,0),IF(M$4&gt;$A186,1,0))*M$5,IF(M$6="Call",IF(M$4&lt;=$A186,-1,0),IF($A186&lt;=M$4,-1,0))*M$5)</f>
        <v>0</v>
      </c>
      <c r="N186" s="42" t="n">
        <f aca="false">IF(N$7="Long",IF(N$6="Call",IF($A186&gt;N$4,1,0),IF(N$4&gt;$A186,1,0))*N$5,IF(N$6="Call",IF(N$4&lt;=$A186,-1,0),IF($A186&lt;=N$4,-1,0))*N$5)</f>
        <v>0</v>
      </c>
      <c r="O186" s="42" t="n">
        <f aca="false">IF(O$7="Long",IF(O$6="Call",IF($A186&gt;O$4,1,0),IF(O$4&gt;$A186,1,0))*O$5,IF(O$6="Call",IF(O$4&lt;=$A186,-1,0),IF($A186&lt;=O$4,-1,0))*O$5)</f>
        <v>0</v>
      </c>
      <c r="P186" s="42" t="n">
        <f aca="false">IF(P$7="Long",IF(P$6="Call",IF($A186&gt;P$4,1,0),IF(P$4&gt;$A186,1,0))*P$5,IF(P$6="Call",IF(P$4&lt;=$A186,-1,0),IF($A186&lt;=P$4,-1,0))*P$5)</f>
        <v>0</v>
      </c>
      <c r="Q186" s="42" t="n">
        <f aca="false">IF(Q$7="Long",IF(Q$6="Call",IF($A186&gt;Q$4,1,0),IF(Q$4&gt;$A186,1,0))*Q$5,IF(Q$6="Call",IF(Q$4&lt;=$A186,-1,0),IF($A186&lt;=Q$4,-1,0))*Q$5)</f>
        <v>0</v>
      </c>
      <c r="R186" s="42" t="n">
        <f aca="false">IF(R$7="Long",IF(R$6="Call",IF($A186&gt;R$4,1,0),IF(R$4&gt;$A186,1,0))*R$5,IF(R$6="Call",IF(R$4&lt;=$A186,-1,0),IF($A186&lt;=R$4,-1,0))*R$5)</f>
        <v>0</v>
      </c>
      <c r="S186" s="42" t="n">
        <f aca="false">IF(S$7="Long",IF(S$6="Call",IF($A186&gt;S$4,1,0),IF(S$4&gt;$A186,1,0))*S$5,IF(S$6="Call",IF(S$4&lt;=$A186,-1,0),IF($A186&lt;=S$4,-1,0))*S$5)</f>
        <v>0</v>
      </c>
      <c r="T186" s="42" t="n">
        <f aca="false">IF(T$7="Long",IF(T$6="Call",IF($A186&gt;T$4,1,0),IF(T$4&gt;$A186,1,0))*T$5,IF(T$6="Call",IF(T$4&lt;=$A186,-1,0),IF($A186&lt;=T$4,-1,0))*T$5)</f>
        <v>-0.08</v>
      </c>
      <c r="U186" s="42" t="n">
        <f aca="false">IF(U$7="Long",IF(U$6="Call",IF($A186&gt;U$4,1,0),IF(U$4&gt;$A186,1,0))*U$5,IF(U$6="Call",IF(U$4&lt;=$A186,-1,0),IF($A186&lt;=U$4,-1,0))*U$5)</f>
        <v>-0.09</v>
      </c>
      <c r="V186" s="42" t="n">
        <f aca="false">IF(V$7="Long",IF(V$6="Call",IF($A186&gt;V$4,1,0),IF(V$4&gt;$A186,1,0))*V$5,IF(V$6="Call",IF(V$4&lt;=$A186,-1,0),IF($A186&lt;=V$4,-1,0))*V$5)</f>
        <v>-0.1</v>
      </c>
      <c r="W186" s="42" t="n">
        <f aca="false">IF(W$7="Long",IF(W$6="Call",IF($A186&gt;W$4,1,0),IF(W$4&gt;$A186,1,0))*W$5,IF(W$6="Call",IF(W$4&lt;=$A186,-1,0),IF($A186&lt;=W$4,-1,0))*W$5)</f>
        <v>-0.11</v>
      </c>
      <c r="X186" s="42" t="n">
        <f aca="false">IF(X$7="Long",IF(X$6="Call",IF($A186&gt;X$4,1,0),IF(X$4&gt;$A186,1,0))*X$5,IF(X$6="Call",IF(X$4&lt;=$A186,-1,0),IF($A186&lt;=X$4,-1,0))*X$5)</f>
        <v>-0.12</v>
      </c>
      <c r="Z186" s="42" t="n">
        <f aca="false">IF(Z$7="Long",IF(Z$6="Put",MAX(Z$4-$A186,0),MAX($A186-Z$4,0))*Z$5,IF(Z$6="Put",MIN($A186-Z$4,0),MIN(Z$4-$A186,0))*Z$5)</f>
        <v>0</v>
      </c>
      <c r="AA186" s="42" t="n">
        <f aca="false">IF(AA$7="Long",IF(AA$6="Put",MAX(AA$4-$A186,0),MAX($A186-AA$4,0))*AA$5,IF(AA$6="Put",MIN($A186-AA$4,0),MIN(AA$4-$A186,0))*AA$5)</f>
        <v>0</v>
      </c>
      <c r="AB186" s="42" t="n">
        <f aca="false">IF(AB$7="Long",IF(AB$6="Put",MAX(AB$4-$A186,0),MAX($A186-AB$4,0))*AB$5,IF(AB$6="Put",MIN($A186-AB$4,0),MIN(AB$4-$A186,0))*AB$5)</f>
        <v>0</v>
      </c>
      <c r="AC186" s="42" t="n">
        <f aca="false">IF(AC$7="Long",IF(AC$6="Put",MAX(AC$4-$A186,0),MAX($A186-AC$4,0))*AC$5,IF(AC$6="Put",MIN($A186-AC$4,0),MIN(AC$4-$A186,0))*AC$5)</f>
        <v>0</v>
      </c>
      <c r="AD186" s="42" t="n">
        <f aca="false">IF(AD$7="Long",IF(AD$6="Put",MAX(AD$4-$A186,0),MAX($A186-AD$4,0))*AD$5,IF(AD$6="Put",MIN($A186-AD$4,0),MIN(AD$4-$A186,0))*AD$5)</f>
        <v>0</v>
      </c>
      <c r="AE186" s="42" t="n">
        <f aca="false">IF(AE$7="Long",IF(AE$6="Put",MAX(AE$4-$A186,0),MAX($A186-AE$4,0))*AE$5,IF(AE$6="Put",MIN($A186-AE$4,0),MIN(AE$4-$A186,0))*AE$5)</f>
        <v>0</v>
      </c>
      <c r="AF186" s="42" t="n">
        <f aca="false">IF(AF$7="Long",IF(AF$6="Put",MAX(AF$4-$A186,0),MAX($A186-AF$4,0))*AF$5,IF(AF$6="Put",MIN($A186-AF$4,0),MIN(AF$4-$A186,0))*AF$5)</f>
        <v>0</v>
      </c>
      <c r="AG186" s="42" t="n">
        <f aca="false">IF(AG$7="Long",IF(AG$6="Put",MAX(AG$4-$A186,0),MAX($A186-AG$4,0))*AG$5,IF(AG$6="Put",MIN($A186-AG$4,0),MIN(AG$4-$A186,0))*AG$5)</f>
        <v>-0.13</v>
      </c>
      <c r="AH186" s="42" t="n">
        <f aca="false">IF(AH$7="Long",IF(AH$6="Put",MAX(AH$4-$A186,0),MAX($A186-AH$4,0))*AH$5,IF(AH$6="Put",MIN($A186-AH$4,0),MIN(AH$4-$A186,0))*AH$5)</f>
        <v>-0.12</v>
      </c>
      <c r="AI186" s="42" t="n">
        <f aca="false">IF(AI$7="Long",IF(AI$6="Put",MAX(AI$4-$A186,0),MAX($A186-AI$4,0))*AI$5,IF(AI$6="Put",MIN($A186-AI$4,0),MIN(AI$4-$A186,0))*AI$5)</f>
        <v>-0.11</v>
      </c>
      <c r="AJ186" s="42" t="n">
        <f aca="false">IF(AJ$7="Long",IF(AJ$6="Put",MAX(AJ$4-$A186,0),MAX($A186-AJ$4,0))*AJ$5,IF(AJ$6="Put",MIN($A186-AJ$4,0),MIN(AJ$4-$A186,0))*AJ$5)</f>
        <v>-0.1</v>
      </c>
      <c r="AK186" s="42" t="n">
        <f aca="false">IF(AK$7="Long",IF(AK$6="Put",MAX(AK$4-$A186,0),MAX($A186-AK$4,0))*AK$5,IF(AK$6="Put",MIN($A186-AK$4,0),MIN(AK$4-$A186,0))*AK$5)</f>
        <v>-0.09</v>
      </c>
    </row>
    <row r="187" customFormat="false" ht="12.75" hidden="false" customHeight="false" outlineLevel="0" collapsed="false">
      <c r="A187" s="46"/>
    </row>
    <row r="188" customFormat="false" ht="12.75" hidden="false" customHeight="false" outlineLevel="0" collapsed="false">
      <c r="A188" s="46"/>
    </row>
    <row r="189" customFormat="false" ht="12.75" hidden="false" customHeight="false" outlineLevel="0" collapsed="false">
      <c r="A189" s="46"/>
    </row>
    <row r="190" customFormat="false" ht="12.75" hidden="false" customHeight="false" outlineLevel="0" collapsed="false">
      <c r="A190" s="46"/>
    </row>
    <row r="191" customFormat="false" ht="12.75" hidden="false" customHeight="false" outlineLevel="0" collapsed="false">
      <c r="A191" s="46"/>
    </row>
    <row r="192" customFormat="false" ht="12.75" hidden="false" customHeight="false" outlineLevel="0" collapsed="false">
      <c r="A192" s="46"/>
    </row>
    <row r="193" customFormat="false" ht="12.75" hidden="false" customHeight="false" outlineLevel="0" collapsed="false">
      <c r="A193" s="46"/>
    </row>
    <row r="194" customFormat="false" ht="12.75" hidden="false" customHeight="false" outlineLevel="0" collapsed="false">
      <c r="A194" s="46"/>
    </row>
    <row r="195" customFormat="false" ht="12.75" hidden="false" customHeight="false" outlineLevel="0" collapsed="false">
      <c r="A195" s="46"/>
    </row>
    <row r="196" customFormat="false" ht="12.75" hidden="false" customHeight="false" outlineLevel="0" collapsed="false">
      <c r="A196" s="46"/>
    </row>
    <row r="197" customFormat="false" ht="12.75" hidden="false" customHeight="false" outlineLevel="0" collapsed="false">
      <c r="A197" s="46"/>
    </row>
    <row r="198" customFormat="false" ht="12.75" hidden="false" customHeight="false" outlineLevel="0" collapsed="false">
      <c r="A198" s="46"/>
    </row>
    <row r="199" customFormat="false" ht="12.75" hidden="false" customHeight="false" outlineLevel="0" collapsed="false">
      <c r="A199" s="46"/>
    </row>
    <row r="200" customFormat="false" ht="12.75" hidden="false" customHeight="false" outlineLevel="0" collapsed="false">
      <c r="A200" s="46"/>
    </row>
    <row r="201" customFormat="false" ht="12.75" hidden="false" customHeight="false" outlineLevel="0" collapsed="false">
      <c r="A201" s="46"/>
    </row>
    <row r="202" customFormat="false" ht="12.75" hidden="false" customHeight="false" outlineLevel="0" collapsed="false">
      <c r="A202" s="46"/>
    </row>
    <row r="203" customFormat="false" ht="12.75" hidden="false" customHeight="false" outlineLevel="0" collapsed="false">
      <c r="A203" s="46"/>
    </row>
    <row r="204" customFormat="false" ht="12.75" hidden="false" customHeight="false" outlineLevel="0" collapsed="false">
      <c r="A204" s="46"/>
    </row>
    <row r="205" customFormat="false" ht="12.75" hidden="false" customHeight="false" outlineLevel="0" collapsed="false">
      <c r="A205" s="46"/>
    </row>
    <row r="206" customFormat="false" ht="12.75" hidden="false" customHeight="false" outlineLevel="0" collapsed="false">
      <c r="A206" s="46"/>
    </row>
    <row r="207" customFormat="false" ht="12.75" hidden="false" customHeight="false" outlineLevel="0" collapsed="false">
      <c r="A207" s="46"/>
    </row>
    <row r="208" customFormat="false" ht="12.75" hidden="false" customHeight="false" outlineLevel="0" collapsed="false">
      <c r="A208" s="46"/>
    </row>
    <row r="209" customFormat="false" ht="12.75" hidden="false" customHeight="false" outlineLevel="0" collapsed="false">
      <c r="A209" s="46"/>
    </row>
    <row r="210" customFormat="false" ht="12.75" hidden="false" customHeight="false" outlineLevel="0" collapsed="false">
      <c r="A210" s="46"/>
    </row>
    <row r="211" customFormat="false" ht="12.75" hidden="false" customHeight="false" outlineLevel="0" collapsed="false">
      <c r="A211" s="46"/>
    </row>
    <row r="212" customFormat="false" ht="12.75" hidden="false" customHeight="false" outlineLevel="0" collapsed="false">
      <c r="A212" s="46"/>
    </row>
    <row r="213" customFormat="false" ht="12.75" hidden="false" customHeight="false" outlineLevel="0" collapsed="false">
      <c r="A213" s="46"/>
    </row>
    <row r="214" customFormat="false" ht="12.75" hidden="false" customHeight="false" outlineLevel="0" collapsed="false">
      <c r="A214" s="46"/>
    </row>
    <row r="215" customFormat="false" ht="12.75" hidden="false" customHeight="false" outlineLevel="0" collapsed="false">
      <c r="A215" s="46"/>
    </row>
    <row r="216" customFormat="false" ht="12.75" hidden="false" customHeight="false" outlineLevel="0" collapsed="false">
      <c r="A216" s="46"/>
    </row>
    <row r="217" customFormat="false" ht="12.75" hidden="false" customHeight="false" outlineLevel="0" collapsed="false">
      <c r="A217" s="46"/>
    </row>
    <row r="218" customFormat="false" ht="12.75" hidden="false" customHeight="false" outlineLevel="0" collapsed="false">
      <c r="A218" s="46"/>
    </row>
    <row r="219" customFormat="false" ht="12.75" hidden="false" customHeight="false" outlineLevel="0" collapsed="false">
      <c r="A219" s="46"/>
    </row>
    <row r="220" customFormat="false" ht="12.75" hidden="false" customHeight="false" outlineLevel="0" collapsed="false">
      <c r="A220" s="46"/>
    </row>
    <row r="221" customFormat="false" ht="12.75" hidden="false" customHeight="false" outlineLevel="0" collapsed="false">
      <c r="A221" s="46"/>
    </row>
    <row r="222" customFormat="false" ht="12.75" hidden="false" customHeight="false" outlineLevel="0" collapsed="false">
      <c r="A222" s="46"/>
    </row>
    <row r="223" customFormat="false" ht="12.75" hidden="false" customHeight="false" outlineLevel="0" collapsed="false">
      <c r="A223" s="46"/>
    </row>
    <row r="224" customFormat="false" ht="12.75" hidden="false" customHeight="false" outlineLevel="0" collapsed="false">
      <c r="A224" s="46"/>
    </row>
    <row r="225" customFormat="false" ht="12.75" hidden="false" customHeight="false" outlineLevel="0" collapsed="false">
      <c r="A225" s="46"/>
    </row>
    <row r="226" customFormat="false" ht="12.75" hidden="false" customHeight="false" outlineLevel="0" collapsed="false">
      <c r="A226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2001-02-27T12:36:04Z</dcterms:created>
  <dc:creator>John M. Singer</dc:creator>
  <dc:description/>
  <dc:language>en-US</dc:language>
  <cp:lastModifiedBy>Paulo Issler</cp:lastModifiedBy>
  <cp:revision>0</cp:revision>
  <dc:subject/>
  <dc:title/>
</cp:coreProperties>
</file>