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6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Permian Matrix" sheetId="2" state="visible" r:id="rId4"/>
    <sheet name="Sheet2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<sst xmlns="http://schemas.openxmlformats.org/spreadsheetml/2006/main" count="184" uniqueCount="108">
  <si>
    <t xml:space="preserve">Pre 94</t>
  </si>
  <si>
    <t xml:space="preserve">__________  _</t>
  </si>
  <si>
    <t xml:space="preserve">-</t>
  </si>
  <si>
    <t xml:space="preserve">month 1</t>
  </si>
  <si>
    <t xml:space="preserve"> 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</si>
  <si>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</si>
  <si>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</si>
  <si>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</si>
  <si>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</si>
  <si>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</si>
  <si>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</si>
  <si>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</si>
  <si>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</si>
  <si>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</si>
  <si>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</si>
  <si>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</si>
  <si>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</si>
  <si>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</si>
  <si>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</si>
  <si>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</si>
  <si>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</si>
  <si>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</si>
  <si>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</si>
  <si>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</si>
  <si>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</si>
  <si>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</si>
  <si>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</si>
  <si>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month 25</t>
  </si>
  <si>
    <t xml:space="preserve">month 26</t>
  </si>
  <si>
    <t xml:space="preserve">month 27</t>
  </si>
  <si>
    <t xml:space="preserve">month 28</t>
  </si>
  <si>
    <t xml:space="preserve">month 29</t>
  </si>
  <si>
    <t xml:space="preserve">month 30</t>
  </si>
  <si>
    <t xml:space="preserve">month 31</t>
  </si>
  <si>
    <t xml:space="preserve">month 32</t>
  </si>
  <si>
    <t xml:space="preserve">month 33</t>
  </si>
  <si>
    <t xml:space="preserve">month 34</t>
  </si>
  <si>
    <t xml:space="preserve">month 35</t>
  </si>
  <si>
    <t xml:space="preserve">month 36</t>
  </si>
  <si>
    <t xml:space="preserve">month 37</t>
  </si>
  <si>
    <t xml:space="preserve">month 38</t>
  </si>
  <si>
    <t xml:space="preserve">month 39</t>
  </si>
  <si>
    <t xml:space="preserve">month 40</t>
  </si>
  <si>
    <t xml:space="preserve">month 41</t>
  </si>
  <si>
    <t xml:space="preserve">month 42</t>
  </si>
  <si>
    <t xml:space="preserve">month 43</t>
  </si>
  <si>
    <t xml:space="preserve">month 44</t>
  </si>
  <si>
    <t xml:space="preserve">month 45</t>
  </si>
  <si>
    <t xml:space="preserve">month 46</t>
  </si>
  <si>
    <t xml:space="preserve">month 47</t>
  </si>
  <si>
    <t xml:space="preserve">month 48</t>
  </si>
  <si>
    <t xml:space="preserve">month 49</t>
  </si>
  <si>
    <t xml:space="preserve">month 50</t>
  </si>
  <si>
    <t xml:space="preserve">month 51</t>
  </si>
  <si>
    <t xml:space="preserve">month 52</t>
  </si>
  <si>
    <t xml:space="preserve">month 53</t>
  </si>
  <si>
    <t xml:space="preserve">month 54</t>
  </si>
  <si>
    <t xml:space="preserve">month 55</t>
  </si>
  <si>
    <t xml:space="preserve">month 56</t>
  </si>
  <si>
    <t xml:space="preserve">month 57</t>
  </si>
  <si>
    <t xml:space="preserve">month 58</t>
  </si>
  <si>
    <t xml:space="preserve">month 59</t>
  </si>
  <si>
    <t xml:space="preserve">month 60</t>
  </si>
  <si>
    <t xml:space="preserve">month 61</t>
  </si>
  <si>
    <t xml:space="preserve">month 62</t>
  </si>
  <si>
    <t xml:space="preserve">month 63</t>
  </si>
  <si>
    <t xml:space="preserve">month 64</t>
  </si>
  <si>
    <t xml:space="preserve">month 65</t>
  </si>
  <si>
    <t xml:space="preserve">month 66</t>
  </si>
  <si>
    <t xml:space="preserve">month 67</t>
  </si>
  <si>
    <t xml:space="preserve">month 68</t>
  </si>
  <si>
    <t xml:space="preserve">month 69</t>
  </si>
  <si>
    <t xml:space="preserve">month 70</t>
  </si>
  <si>
    <t xml:space="preserve">month 71</t>
  </si>
  <si>
    <t xml:space="preserve">month 72</t>
  </si>
  <si>
    <t xml:space="preserve">month 73</t>
  </si>
  <si>
    <t xml:space="preserve">month 74</t>
  </si>
  <si>
    <t xml:space="preserve">month 75</t>
  </si>
  <si>
    <t xml:space="preserve">month 76</t>
  </si>
  <si>
    <t xml:space="preserve">month 77</t>
  </si>
  <si>
    <t xml:space="preserve">month 78</t>
  </si>
  <si>
    <t xml:space="preserve">month 79</t>
  </si>
  <si>
    <t xml:space="preserve">month 80</t>
  </si>
  <si>
    <t xml:space="preserve">month 81</t>
  </si>
  <si>
    <t xml:space="preserve">month 82</t>
  </si>
  <si>
    <t xml:space="preserve">month 83</t>
  </si>
  <si>
    <t xml:space="preserve">month 84</t>
  </si>
  <si>
    <t xml:space="preserve">month 85</t>
  </si>
  <si>
    <t xml:space="preserve">month 86</t>
  </si>
  <si>
    <t xml:space="preserve">month 87</t>
  </si>
  <si>
    <t xml:space="preserve">month 88</t>
  </si>
  <si>
    <t xml:space="preserve">month 89</t>
  </si>
  <si>
    <t xml:space="preserve">month 90</t>
  </si>
  <si>
    <t xml:space="preserve">1850-1930</t>
  </si>
  <si>
    <t xml:space="preserve">1931-1950</t>
  </si>
  <si>
    <t xml:space="preserve">1951-1956</t>
  </si>
  <si>
    <t xml:space="preserve">1957-1960</t>
  </si>
  <si>
    <t xml:space="preserve">1961-1965</t>
  </si>
  <si>
    <t xml:space="preserve">1966-1968</t>
  </si>
  <si>
    <t xml:space="preserve">1969-1970</t>
  </si>
  <si>
    <t xml:space="preserve">1971-1973</t>
  </si>
  <si>
    <t xml:space="preserve">1974-1977</t>
  </si>
  <si>
    <t xml:space="preserve">1978-1980</t>
  </si>
  <si>
    <t xml:space="preserve">1981-1983</t>
  </si>
  <si>
    <t xml:space="preserve">1984-1986</t>
  </si>
  <si>
    <t xml:space="preserve">1987-1990</t>
  </si>
  <si>
    <t xml:space="preserve">1991-1993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</si>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</sst>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%"/>
    <numFmt numFmtId="167" formatCode="[$-409]mmm\-yy"/>
    <numFmt numFmtId="168" formatCode="#,##0"/>
    <numFmt numFmtId="169" formatCode="0.00%"/>
    <numFmt numFmtId="170" formatCode="0;[RED]0"/>
    <numFmt numFmtId="171" formatCode="#,##0;[RED]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6"/>
      <name val="Arial"/>
      <family val="0"/>
    </font>
    <font>
      <b val="true"/>
      <sz val="9"/>
      <name val="Arial"/>
      <family val="2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B2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9CC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99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4.xml"/><Relationship Id="rId90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6.xml"/><Relationship Id="rId92" Type="http://schemas.openxmlformats.org/officeDocument/2006/relationships/externalLink" Target="externalLinks/externalLink87.xml"/><Relationship Id="rId93" Type="http://schemas.openxmlformats.org/officeDocument/2006/relationships/externalLink" Target="externalLinks/externalLink88.xml"/><Relationship Id="rId94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1.xml"/><Relationship Id="rId97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4.xml"/><Relationship Id="rId100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6.xml"/><Relationship Id="rId102" Type="http://schemas.openxmlformats.org/officeDocument/2006/relationships/externalLink" Target="externalLinks/externalLink97.xml"/><Relationship Id="rId103" Type="http://schemas.openxmlformats.org/officeDocument/2006/relationships/externalLink" Target="externalLinks/externalLink98.xml"/><Relationship Id="rId104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0.xml"/><Relationship Id="rId106" Type="http://schemas.openxmlformats.org/officeDocument/2006/relationships/externalLink" Target="externalLinks/externalLink101.xml"/><Relationship Id="rId107" Type="http://schemas.openxmlformats.org/officeDocument/2006/relationships/externalLink" Target="externalLinks/externalLink102.xml"/><Relationship Id="rId10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Permian Declines</a:t>
            </a:r>
            <a:r>
              <a:rPr b="1" sz="11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6894615461747"/>
          <c:y val="0.02353491271820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3115411611351"/>
          <c:y val="0.164588528678304"/>
          <c:w val="0.9433470369999"/>
          <c:h val="0.833463216957606"/>
        </c:manualLayout>
      </c:layout>
      <c:areaChart>
        <c:grouping val="stacked"/>
        <c:ser>
          <c:idx val="0"/>
          <c:order val="0"/>
          <c:tx>
            <c:strRef>
              <c:f>'Permian Matrix'!$C$97</c:f>
              <c:strCache>
                <c:ptCount val="1"/>
                <c:pt idx="0">
                  <c:v>Pre 94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Matrix'!$C$98:$C$186</c:f>
              <c:numCache>
                <c:formatCode>General</c:formatCode>
                <c:ptCount val="89"/>
                <c:pt idx="0">
                  <c:v>5.56538661290323</c:v>
                </c:pt>
                <c:pt idx="1">
                  <c:v>5.56885235714286</c:v>
                </c:pt>
                <c:pt idx="2">
                  <c:v>5.5978524516129</c:v>
                </c:pt>
                <c:pt idx="3">
                  <c:v>5.47532713333333</c:v>
                </c:pt>
                <c:pt idx="4">
                  <c:v>5.34213187096774</c:v>
                </c:pt>
                <c:pt idx="5">
                  <c:v>5.33326133333333</c:v>
                </c:pt>
                <c:pt idx="6">
                  <c:v>5.3620534516129</c:v>
                </c:pt>
                <c:pt idx="7">
                  <c:v>5.28435767741936</c:v>
                </c:pt>
                <c:pt idx="8">
                  <c:v>5.17083893333333</c:v>
                </c:pt>
                <c:pt idx="9">
                  <c:v>5.02874890322581</c:v>
                </c:pt>
                <c:pt idx="10">
                  <c:v>5.08223863333333</c:v>
                </c:pt>
                <c:pt idx="11">
                  <c:v>5.03533912903226</c:v>
                </c:pt>
                <c:pt idx="12">
                  <c:v>4.89029003225807</c:v>
                </c:pt>
                <c:pt idx="13">
                  <c:v>4.90968721428571</c:v>
                </c:pt>
                <c:pt idx="14">
                  <c:v>4.88476251612903</c:v>
                </c:pt>
                <c:pt idx="15">
                  <c:v>4.81771736666667</c:v>
                </c:pt>
                <c:pt idx="16">
                  <c:v>4.81497703225806</c:v>
                </c:pt>
                <c:pt idx="17">
                  <c:v>4.7784013</c:v>
                </c:pt>
                <c:pt idx="18">
                  <c:v>4.69396558064516</c:v>
                </c:pt>
                <c:pt idx="19">
                  <c:v>4.59967435483871</c:v>
                </c:pt>
                <c:pt idx="20">
                  <c:v>4.67234443333333</c:v>
                </c:pt>
                <c:pt idx="21">
                  <c:v>4.62444125806452</c:v>
                </c:pt>
                <c:pt idx="22">
                  <c:v>4.60553233333333</c:v>
                </c:pt>
                <c:pt idx="23">
                  <c:v>4.46464567741936</c:v>
                </c:pt>
                <c:pt idx="24">
                  <c:v>4.48303041935484</c:v>
                </c:pt>
                <c:pt idx="25">
                  <c:v>4.49342272413793</c:v>
                </c:pt>
                <c:pt idx="26">
                  <c:v>4.44517877419355</c:v>
                </c:pt>
                <c:pt idx="27">
                  <c:v>4.42783923333333</c:v>
                </c:pt>
                <c:pt idx="28">
                  <c:v>4.40409493548387</c:v>
                </c:pt>
                <c:pt idx="29">
                  <c:v>4.38611363333333</c:v>
                </c:pt>
                <c:pt idx="30">
                  <c:v>4.38487783870968</c:v>
                </c:pt>
                <c:pt idx="31">
                  <c:v>4.31981716129032</c:v>
                </c:pt>
                <c:pt idx="32">
                  <c:v>4.2717789</c:v>
                </c:pt>
                <c:pt idx="33">
                  <c:v>4.31945629032258</c:v>
                </c:pt>
                <c:pt idx="34">
                  <c:v>4.25243563333333</c:v>
                </c:pt>
                <c:pt idx="35">
                  <c:v>4.17461948387097</c:v>
                </c:pt>
                <c:pt idx="36">
                  <c:v>4.0956944516129</c:v>
                </c:pt>
                <c:pt idx="37">
                  <c:v>4.16105517857143</c:v>
                </c:pt>
                <c:pt idx="38">
                  <c:v>4.16640925806452</c:v>
                </c:pt>
                <c:pt idx="39">
                  <c:v>4.1395642</c:v>
                </c:pt>
                <c:pt idx="40">
                  <c:v>4.03321983870968</c:v>
                </c:pt>
                <c:pt idx="41">
                  <c:v>3.99098456666667</c:v>
                </c:pt>
                <c:pt idx="42">
                  <c:v>3.97968612903226</c:v>
                </c:pt>
                <c:pt idx="43">
                  <c:v>3.92256870967742</c:v>
                </c:pt>
                <c:pt idx="44">
                  <c:v>3.9080429</c:v>
                </c:pt>
                <c:pt idx="45">
                  <c:v>3.8323395483871</c:v>
                </c:pt>
                <c:pt idx="46">
                  <c:v>3.8485161</c:v>
                </c:pt>
                <c:pt idx="47">
                  <c:v>3.75743009677419</c:v>
                </c:pt>
                <c:pt idx="48">
                  <c:v>3.80021622580645</c:v>
                </c:pt>
                <c:pt idx="49">
                  <c:v>3.79014207142857</c:v>
                </c:pt>
                <c:pt idx="50">
                  <c:v>3.72832903225806</c:v>
                </c:pt>
                <c:pt idx="51">
                  <c:v>3.6990316</c:v>
                </c:pt>
                <c:pt idx="52">
                  <c:v>3.72544493548387</c:v>
                </c:pt>
                <c:pt idx="53">
                  <c:v>3.69581813333333</c:v>
                </c:pt>
                <c:pt idx="54">
                  <c:v>3.64775106451613</c:v>
                </c:pt>
                <c:pt idx="55">
                  <c:v>3.64031058064516</c:v>
                </c:pt>
                <c:pt idx="56">
                  <c:v>3.63936263333333</c:v>
                </c:pt>
                <c:pt idx="57">
                  <c:v>3.55408029032258</c:v>
                </c:pt>
                <c:pt idx="58">
                  <c:v>3.54637406666667</c:v>
                </c:pt>
                <c:pt idx="59">
                  <c:v>3.35177893548387</c:v>
                </c:pt>
                <c:pt idx="60">
                  <c:v>3.45450358064516</c:v>
                </c:pt>
                <c:pt idx="61">
                  <c:v>3.47786425</c:v>
                </c:pt>
                <c:pt idx="62">
                  <c:v>3.36079496774194</c:v>
                </c:pt>
                <c:pt idx="63">
                  <c:v>3.43043106666667</c:v>
                </c:pt>
                <c:pt idx="64">
                  <c:v>3.42653722580645</c:v>
                </c:pt>
                <c:pt idx="65">
                  <c:v>3.4545938</c:v>
                </c:pt>
                <c:pt idx="66">
                  <c:v>3.44659029032258</c:v>
                </c:pt>
                <c:pt idx="67">
                  <c:v>3.43222603225806</c:v>
                </c:pt>
                <c:pt idx="68">
                  <c:v>3.3873754</c:v>
                </c:pt>
                <c:pt idx="69">
                  <c:v>3.32310809677419</c:v>
                </c:pt>
                <c:pt idx="70">
                  <c:v>3.33351783333333</c:v>
                </c:pt>
                <c:pt idx="71">
                  <c:v>3.25958180645161</c:v>
                </c:pt>
                <c:pt idx="72">
                  <c:v>3.27824803225806</c:v>
                </c:pt>
                <c:pt idx="73">
                  <c:v>3.30208637931034</c:v>
                </c:pt>
                <c:pt idx="74">
                  <c:v>3.29740425806452</c:v>
                </c:pt>
                <c:pt idx="75">
                  <c:v>3.2702635</c:v>
                </c:pt>
                <c:pt idx="76">
                  <c:v>3.22469293548387</c:v>
                </c:pt>
                <c:pt idx="77">
                  <c:v>3.21677796666667</c:v>
                </c:pt>
                <c:pt idx="78">
                  <c:v>3.18884003225806</c:v>
                </c:pt>
                <c:pt idx="79">
                  <c:v>3.15155983870968</c:v>
                </c:pt>
                <c:pt idx="80">
                  <c:v>3.18640866666667</c:v>
                </c:pt>
                <c:pt idx="81">
                  <c:v>3.01406196774194</c:v>
                </c:pt>
                <c:pt idx="82">
                  <c:v>3.05866143333333</c:v>
                </c:pt>
                <c:pt idx="83">
                  <c:v>3.01015790322581</c:v>
                </c:pt>
                <c:pt idx="84">
                  <c:v>3.05075896774194</c:v>
                </c:pt>
                <c:pt idx="85">
                  <c:v>3.03606907142857</c:v>
                </c:pt>
                <c:pt idx="86">
                  <c:v>2.97539703225806</c:v>
                </c:pt>
                <c:pt idx="87">
                  <c:v>2.9949392</c:v>
                </c:pt>
                <c:pt idx="88">
                  <c:v>2.61352425806452</c:v>
                </c:pt>
              </c:numCache>
            </c:numRef>
          </c:val>
        </c:ser>
        <c:ser>
          <c:idx val="1"/>
          <c:order val="1"/>
          <c:tx>
            <c:strRef>
              <c:f>'Permian Matrix'!$D$97</c:f>
              <c:strCache>
                <c:ptCount val="1"/>
                <c:pt idx="0">
                  <c:v>Jan-94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Matrix'!$D$98:$D$186</c:f>
              <c:numCache>
                <c:formatCode>General</c:formatCode>
                <c:ptCount val="89"/>
                <c:pt idx="0">
                  <c:v>0.0823308064516129</c:v>
                </c:pt>
                <c:pt idx="1">
                  <c:v>0.10626425</c:v>
                </c:pt>
                <c:pt idx="2">
                  <c:v>0.109522903225806</c:v>
                </c:pt>
                <c:pt idx="3">
                  <c:v>0.111875266666667</c:v>
                </c:pt>
                <c:pt idx="4">
                  <c:v>0.102815225806452</c:v>
                </c:pt>
                <c:pt idx="5">
                  <c:v>0.1001056</c:v>
                </c:pt>
                <c:pt idx="6">
                  <c:v>0.106098709677419</c:v>
                </c:pt>
                <c:pt idx="7">
                  <c:v>0.101257774193548</c:v>
                </c:pt>
                <c:pt idx="8">
                  <c:v>0.0940485333333333</c:v>
                </c:pt>
                <c:pt idx="9">
                  <c:v>0.0852945161290323</c:v>
                </c:pt>
                <c:pt idx="10">
                  <c:v>0.0836174333333333</c:v>
                </c:pt>
                <c:pt idx="11">
                  <c:v>0.0815930322580645</c:v>
                </c:pt>
                <c:pt idx="12">
                  <c:v>0.0726397741935484</c:v>
                </c:pt>
                <c:pt idx="13">
                  <c:v>0.0680002857142857</c:v>
                </c:pt>
                <c:pt idx="14">
                  <c:v>0.0677588064516129</c:v>
                </c:pt>
                <c:pt idx="15">
                  <c:v>0.0687080666666667</c:v>
                </c:pt>
                <c:pt idx="16">
                  <c:v>0.0717194516129032</c:v>
                </c:pt>
                <c:pt idx="17">
                  <c:v>0.0698468333333333</c:v>
                </c:pt>
                <c:pt idx="18">
                  <c:v>0.0669631290322581</c:v>
                </c:pt>
                <c:pt idx="19">
                  <c:v>0.0602577419354839</c:v>
                </c:pt>
                <c:pt idx="20">
                  <c:v>0.0592550666666667</c:v>
                </c:pt>
                <c:pt idx="21">
                  <c:v>0.0641588064516129</c:v>
                </c:pt>
                <c:pt idx="22">
                  <c:v>0.0663731666666667</c:v>
                </c:pt>
                <c:pt idx="23">
                  <c:v>0.0558035483870968</c:v>
                </c:pt>
                <c:pt idx="24">
                  <c:v>0.059560064516129</c:v>
                </c:pt>
                <c:pt idx="25">
                  <c:v>0.0634541724137931</c:v>
                </c:pt>
                <c:pt idx="26">
                  <c:v>0.0597798064516129</c:v>
                </c:pt>
                <c:pt idx="27">
                  <c:v>0.0573292333333333</c:v>
                </c:pt>
                <c:pt idx="28">
                  <c:v>0.0577944516129032</c:v>
                </c:pt>
                <c:pt idx="29">
                  <c:v>0.0573213</c:v>
                </c:pt>
                <c:pt idx="30">
                  <c:v>0.0578928064516129</c:v>
                </c:pt>
                <c:pt idx="31">
                  <c:v>0.0541157096774194</c:v>
                </c:pt>
                <c:pt idx="32">
                  <c:v>0.0529980666666667</c:v>
                </c:pt>
                <c:pt idx="33">
                  <c:v>0.0515977419354839</c:v>
                </c:pt>
                <c:pt idx="34">
                  <c:v>0.0523412666666667</c:v>
                </c:pt>
                <c:pt idx="35">
                  <c:v>0.0523696451612903</c:v>
                </c:pt>
                <c:pt idx="36">
                  <c:v>0.0492795806451613</c:v>
                </c:pt>
                <c:pt idx="37">
                  <c:v>0.0484497857142857</c:v>
                </c:pt>
                <c:pt idx="38">
                  <c:v>0.0443426451612903</c:v>
                </c:pt>
                <c:pt idx="39">
                  <c:v>0.0452158666666667</c:v>
                </c:pt>
                <c:pt idx="40">
                  <c:v>0.0467206451612903</c:v>
                </c:pt>
                <c:pt idx="41">
                  <c:v>0.0465665666666667</c:v>
                </c:pt>
                <c:pt idx="42">
                  <c:v>0.0428318387096774</c:v>
                </c:pt>
                <c:pt idx="43">
                  <c:v>0.0435949677419355</c:v>
                </c:pt>
                <c:pt idx="44">
                  <c:v>0.0447479</c:v>
                </c:pt>
                <c:pt idx="45">
                  <c:v>0.0422165161290323</c:v>
                </c:pt>
                <c:pt idx="46">
                  <c:v>0.0409161333333333</c:v>
                </c:pt>
                <c:pt idx="47">
                  <c:v>0.040149064516129</c:v>
                </c:pt>
                <c:pt idx="48">
                  <c:v>0.0399794838709677</c:v>
                </c:pt>
                <c:pt idx="49">
                  <c:v>0.0426769642857143</c:v>
                </c:pt>
                <c:pt idx="50">
                  <c:v>0.0432295483870968</c:v>
                </c:pt>
                <c:pt idx="51">
                  <c:v>0.0412354666666667</c:v>
                </c:pt>
                <c:pt idx="52">
                  <c:v>0.0405752258064516</c:v>
                </c:pt>
                <c:pt idx="53">
                  <c:v>0.0418845</c:v>
                </c:pt>
                <c:pt idx="54">
                  <c:v>0.0406943225806452</c:v>
                </c:pt>
                <c:pt idx="55">
                  <c:v>0.0386454516129032</c:v>
                </c:pt>
                <c:pt idx="56">
                  <c:v>0.0370330333333333</c:v>
                </c:pt>
                <c:pt idx="57">
                  <c:v>0.0369502903225806</c:v>
                </c:pt>
                <c:pt idx="58">
                  <c:v>0.0328388666666667</c:v>
                </c:pt>
                <c:pt idx="59">
                  <c:v>0.0322528387096774</c:v>
                </c:pt>
                <c:pt idx="60">
                  <c:v>0.0332012258064516</c:v>
                </c:pt>
                <c:pt idx="61">
                  <c:v>0.0329509285714286</c:v>
                </c:pt>
                <c:pt idx="62">
                  <c:v>0.0295089677419355</c:v>
                </c:pt>
                <c:pt idx="63">
                  <c:v>0.0352521333333333</c:v>
                </c:pt>
                <c:pt idx="64">
                  <c:v>0.0365116774193548</c:v>
                </c:pt>
                <c:pt idx="65">
                  <c:v>0.034734</c:v>
                </c:pt>
                <c:pt idx="66">
                  <c:v>0.0345314193548387</c:v>
                </c:pt>
                <c:pt idx="67">
                  <c:v>0.0338455161290323</c:v>
                </c:pt>
                <c:pt idx="68">
                  <c:v>0.0339239666666667</c:v>
                </c:pt>
                <c:pt idx="69">
                  <c:v>0.0340974516129032</c:v>
                </c:pt>
                <c:pt idx="70">
                  <c:v>0.0352096666666667</c:v>
                </c:pt>
                <c:pt idx="71">
                  <c:v>0.033935064516129</c:v>
                </c:pt>
                <c:pt idx="72">
                  <c:v>0.0337240967741936</c:v>
                </c:pt>
                <c:pt idx="73">
                  <c:v>0.0345261724137931</c:v>
                </c:pt>
                <c:pt idx="74">
                  <c:v>0.0328287741935484</c:v>
                </c:pt>
                <c:pt idx="75">
                  <c:v>0.0317519333333333</c:v>
                </c:pt>
                <c:pt idx="76">
                  <c:v>0.0381188709677419</c:v>
                </c:pt>
                <c:pt idx="77">
                  <c:v>0.0319243333333333</c:v>
                </c:pt>
                <c:pt idx="78">
                  <c:v>0.0298019677419355</c:v>
                </c:pt>
                <c:pt idx="79">
                  <c:v>0.029041</c:v>
                </c:pt>
                <c:pt idx="80">
                  <c:v>0.0289932666666667</c:v>
                </c:pt>
                <c:pt idx="81">
                  <c:v>0.0302269677419355</c:v>
                </c:pt>
                <c:pt idx="82">
                  <c:v>0.0292770333333333</c:v>
                </c:pt>
                <c:pt idx="83">
                  <c:v>0.030973</c:v>
                </c:pt>
                <c:pt idx="84">
                  <c:v>0.0308365806451613</c:v>
                </c:pt>
                <c:pt idx="85">
                  <c:v>0.0309067142857143</c:v>
                </c:pt>
                <c:pt idx="86">
                  <c:v>0.0289720322580645</c:v>
                </c:pt>
                <c:pt idx="87">
                  <c:v>0.0287255</c:v>
                </c:pt>
                <c:pt idx="88">
                  <c:v>0.0130639677419355</c:v>
                </c:pt>
              </c:numCache>
            </c:numRef>
          </c:val>
        </c:ser>
        <c:ser>
          <c:idx val="2"/>
          <c:order val="2"/>
          <c:tx>
            <c:strRef>
              <c:f>'Permian Matrix'!$E$97</c:f>
              <c:strCache>
                <c:ptCount val="1"/>
                <c:pt idx="0">
                  <c:v>Feb-94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Matrix'!$E$98:$E$186</c:f>
              <c:numCache>
                <c:formatCode>General</c:formatCode>
                <c:ptCount val="89"/>
                <c:pt idx="1">
                  <c:v>0.0192464285714286</c:v>
                </c:pt>
                <c:pt idx="2">
                  <c:v>0.0281494193548387</c:v>
                </c:pt>
                <c:pt idx="3">
                  <c:v>0.0314939333333333</c:v>
                </c:pt>
                <c:pt idx="4">
                  <c:v>0.0319497096774194</c:v>
                </c:pt>
                <c:pt idx="5">
                  <c:v>0.0290695666666667</c:v>
                </c:pt>
                <c:pt idx="6">
                  <c:v>0.0267891612903226</c:v>
                </c:pt>
                <c:pt idx="7">
                  <c:v>0.0252583548387097</c:v>
                </c:pt>
                <c:pt idx="8">
                  <c:v>0.0239051666666667</c:v>
                </c:pt>
                <c:pt idx="9">
                  <c:v>0.0231337741935484</c:v>
                </c:pt>
                <c:pt idx="10">
                  <c:v>0.0207134</c:v>
                </c:pt>
                <c:pt idx="11">
                  <c:v>0.0203757741935484</c:v>
                </c:pt>
                <c:pt idx="12">
                  <c:v>0.02041</c:v>
                </c:pt>
                <c:pt idx="13">
                  <c:v>0.0194255</c:v>
                </c:pt>
                <c:pt idx="14">
                  <c:v>0.0189706129032258</c:v>
                </c:pt>
                <c:pt idx="15">
                  <c:v>0.0180983333333333</c:v>
                </c:pt>
                <c:pt idx="16">
                  <c:v>0.0173532903225806</c:v>
                </c:pt>
                <c:pt idx="17">
                  <c:v>0.0168867666666667</c:v>
                </c:pt>
                <c:pt idx="18">
                  <c:v>0.0160511935483871</c:v>
                </c:pt>
                <c:pt idx="19">
                  <c:v>0.0149245806451613</c:v>
                </c:pt>
                <c:pt idx="20">
                  <c:v>0.0149971</c:v>
                </c:pt>
                <c:pt idx="21">
                  <c:v>0.0149792580645161</c:v>
                </c:pt>
                <c:pt idx="22">
                  <c:v>0.0139791666666667</c:v>
                </c:pt>
                <c:pt idx="23">
                  <c:v>0.013206</c:v>
                </c:pt>
                <c:pt idx="24">
                  <c:v>0.0132640967741935</c:v>
                </c:pt>
                <c:pt idx="25">
                  <c:v>0.0128026206896552</c:v>
                </c:pt>
                <c:pt idx="26">
                  <c:v>0.0126747096774194</c:v>
                </c:pt>
                <c:pt idx="27">
                  <c:v>0.0134757</c:v>
                </c:pt>
                <c:pt idx="28">
                  <c:v>0.0123594516129032</c:v>
                </c:pt>
                <c:pt idx="29">
                  <c:v>0.0123109333333333</c:v>
                </c:pt>
                <c:pt idx="30">
                  <c:v>0.0121337741935484</c:v>
                </c:pt>
                <c:pt idx="31">
                  <c:v>0.0111646129032258</c:v>
                </c:pt>
                <c:pt idx="32">
                  <c:v>0.011047</c:v>
                </c:pt>
                <c:pt idx="33">
                  <c:v>0.0111745806451613</c:v>
                </c:pt>
                <c:pt idx="34">
                  <c:v>0.0109719666666667</c:v>
                </c:pt>
                <c:pt idx="35">
                  <c:v>0.0110811612903226</c:v>
                </c:pt>
                <c:pt idx="36">
                  <c:v>0.0107684193548387</c:v>
                </c:pt>
                <c:pt idx="37">
                  <c:v>0.0110184285714286</c:v>
                </c:pt>
                <c:pt idx="38">
                  <c:v>0.0107254516129032</c:v>
                </c:pt>
                <c:pt idx="39">
                  <c:v>0.0101263666666667</c:v>
                </c:pt>
                <c:pt idx="40">
                  <c:v>0.0095118064516129</c:v>
                </c:pt>
                <c:pt idx="41">
                  <c:v>0.00976266666666667</c:v>
                </c:pt>
                <c:pt idx="42">
                  <c:v>0.0100061612903226</c:v>
                </c:pt>
                <c:pt idx="43">
                  <c:v>0.00987770967741936</c:v>
                </c:pt>
                <c:pt idx="44">
                  <c:v>0.00937813333333333</c:v>
                </c:pt>
                <c:pt idx="45">
                  <c:v>0.008802</c:v>
                </c:pt>
                <c:pt idx="46">
                  <c:v>0.0088822</c:v>
                </c:pt>
                <c:pt idx="47">
                  <c:v>0.00757054838709678</c:v>
                </c:pt>
                <c:pt idx="48">
                  <c:v>0.00883045161290323</c:v>
                </c:pt>
                <c:pt idx="49">
                  <c:v>0.00835239285714286</c:v>
                </c:pt>
                <c:pt idx="50">
                  <c:v>0.00888448387096774</c:v>
                </c:pt>
                <c:pt idx="51">
                  <c:v>0.0085407</c:v>
                </c:pt>
                <c:pt idx="52">
                  <c:v>0.00914548387096774</c:v>
                </c:pt>
                <c:pt idx="53">
                  <c:v>0.0083876</c:v>
                </c:pt>
                <c:pt idx="54">
                  <c:v>0.00829529032258065</c:v>
                </c:pt>
                <c:pt idx="55">
                  <c:v>0.00845732258064516</c:v>
                </c:pt>
                <c:pt idx="56">
                  <c:v>0.00786073333333333</c:v>
                </c:pt>
                <c:pt idx="57">
                  <c:v>0.00803177419354839</c:v>
                </c:pt>
                <c:pt idx="58">
                  <c:v>0.00879533333333333</c:v>
                </c:pt>
                <c:pt idx="59">
                  <c:v>0.00788696774193548</c:v>
                </c:pt>
                <c:pt idx="60">
                  <c:v>0.00818890322580645</c:v>
                </c:pt>
                <c:pt idx="61">
                  <c:v>0.00771417857142857</c:v>
                </c:pt>
                <c:pt idx="62">
                  <c:v>0.00706203225806452</c:v>
                </c:pt>
                <c:pt idx="63">
                  <c:v>0.00720166666666667</c:v>
                </c:pt>
                <c:pt idx="64">
                  <c:v>0.00732967741935484</c:v>
                </c:pt>
                <c:pt idx="65">
                  <c:v>0.00749586666666667</c:v>
                </c:pt>
                <c:pt idx="66">
                  <c:v>0.00742190322580645</c:v>
                </c:pt>
                <c:pt idx="67">
                  <c:v>0.00721896774193548</c:v>
                </c:pt>
                <c:pt idx="68">
                  <c:v>0.00695106666666667</c:v>
                </c:pt>
                <c:pt idx="69">
                  <c:v>0.0069291935483871</c:v>
                </c:pt>
                <c:pt idx="70">
                  <c:v>0.00697736666666667</c:v>
                </c:pt>
                <c:pt idx="71">
                  <c:v>0.00690077419354839</c:v>
                </c:pt>
                <c:pt idx="72">
                  <c:v>0.00679793548387097</c:v>
                </c:pt>
                <c:pt idx="73">
                  <c:v>0.00683765517241379</c:v>
                </c:pt>
                <c:pt idx="74">
                  <c:v>0.00665467741935484</c:v>
                </c:pt>
                <c:pt idx="75">
                  <c:v>0.0063601</c:v>
                </c:pt>
                <c:pt idx="76">
                  <c:v>0.00635938709677419</c:v>
                </c:pt>
                <c:pt idx="77">
                  <c:v>0.00614546666666667</c:v>
                </c:pt>
                <c:pt idx="78">
                  <c:v>0.0062208064516129</c:v>
                </c:pt>
                <c:pt idx="79">
                  <c:v>0.0058</c:v>
                </c:pt>
                <c:pt idx="80">
                  <c:v>0.00600856666666667</c:v>
                </c:pt>
                <c:pt idx="81">
                  <c:v>0.0056011935483871</c:v>
                </c:pt>
                <c:pt idx="82">
                  <c:v>0.0058277</c:v>
                </c:pt>
                <c:pt idx="83">
                  <c:v>0.00594616129032258</c:v>
                </c:pt>
                <c:pt idx="84">
                  <c:v>0.00628193548387097</c:v>
                </c:pt>
                <c:pt idx="85">
                  <c:v>0.00579442857142857</c:v>
                </c:pt>
                <c:pt idx="86">
                  <c:v>0.00574687096774194</c:v>
                </c:pt>
                <c:pt idx="87">
                  <c:v>0.0064893</c:v>
                </c:pt>
                <c:pt idx="88">
                  <c:v>0.00581745161290323</c:v>
                </c:pt>
              </c:numCache>
            </c:numRef>
          </c:val>
        </c:ser>
        <c:ser>
          <c:idx val="3"/>
          <c:order val="3"/>
          <c:tx>
            <c:strRef>
              <c:f>'Permian Matrix'!$F$97</c:f>
              <c:strCache>
                <c:ptCount val="1"/>
                <c:pt idx="0">
                  <c:v>Mar-94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Matrix'!$F$98:$F$186</c:f>
              <c:numCache>
                <c:formatCode>General</c:formatCode>
                <c:ptCount val="89"/>
                <c:pt idx="1">
                  <c:v>0</c:v>
                </c:pt>
                <c:pt idx="2">
                  <c:v>0.0336626774193548</c:v>
                </c:pt>
                <c:pt idx="3">
                  <c:v>0.0578868</c:v>
                </c:pt>
                <c:pt idx="4">
                  <c:v>0.0530058064516129</c:v>
                </c:pt>
                <c:pt idx="5">
                  <c:v>0.0448127</c:v>
                </c:pt>
                <c:pt idx="6">
                  <c:v>0.0459069677419355</c:v>
                </c:pt>
                <c:pt idx="7">
                  <c:v>0.04401</c:v>
                </c:pt>
                <c:pt idx="8">
                  <c:v>0.0427405333333333</c:v>
                </c:pt>
                <c:pt idx="9">
                  <c:v>0.0427563870967742</c:v>
                </c:pt>
                <c:pt idx="10">
                  <c:v>0.0407971</c:v>
                </c:pt>
                <c:pt idx="11">
                  <c:v>0.0389620967741935</c:v>
                </c:pt>
                <c:pt idx="12">
                  <c:v>0.0375353225806452</c:v>
                </c:pt>
                <c:pt idx="13">
                  <c:v>0.0365455357142857</c:v>
                </c:pt>
                <c:pt idx="14">
                  <c:v>0.0360427741935484</c:v>
                </c:pt>
                <c:pt idx="15">
                  <c:v>0.0353732333333333</c:v>
                </c:pt>
                <c:pt idx="16">
                  <c:v>0.0329843225806452</c:v>
                </c:pt>
                <c:pt idx="17">
                  <c:v>0.0310917666666667</c:v>
                </c:pt>
                <c:pt idx="18">
                  <c:v>0.0330303225806452</c:v>
                </c:pt>
                <c:pt idx="19">
                  <c:v>0.0320965483870968</c:v>
                </c:pt>
                <c:pt idx="20">
                  <c:v>0.0297287333333333</c:v>
                </c:pt>
                <c:pt idx="21">
                  <c:v>0.0290775483870968</c:v>
                </c:pt>
                <c:pt idx="22">
                  <c:v>0.0292579666666667</c:v>
                </c:pt>
                <c:pt idx="23">
                  <c:v>0.0281098387096774</c:v>
                </c:pt>
                <c:pt idx="24">
                  <c:v>0.0280318709677419</c:v>
                </c:pt>
                <c:pt idx="25">
                  <c:v>0.0277920344827586</c:v>
                </c:pt>
                <c:pt idx="26">
                  <c:v>0.027905064516129</c:v>
                </c:pt>
                <c:pt idx="27">
                  <c:v>0.0285122333333333</c:v>
                </c:pt>
                <c:pt idx="28">
                  <c:v>0.0281222580645161</c:v>
                </c:pt>
                <c:pt idx="29">
                  <c:v>0.0267838666666667</c:v>
                </c:pt>
                <c:pt idx="30">
                  <c:v>0.0258120967741935</c:v>
                </c:pt>
                <c:pt idx="31">
                  <c:v>0.0259501612903226</c:v>
                </c:pt>
                <c:pt idx="32">
                  <c:v>0.0275824333333333</c:v>
                </c:pt>
                <c:pt idx="33">
                  <c:v>0.0249091935483871</c:v>
                </c:pt>
                <c:pt idx="34">
                  <c:v>0.0237977333333333</c:v>
                </c:pt>
                <c:pt idx="35">
                  <c:v>0.023171</c:v>
                </c:pt>
                <c:pt idx="36">
                  <c:v>0.0223532258064516</c:v>
                </c:pt>
                <c:pt idx="37">
                  <c:v>0.022794</c:v>
                </c:pt>
                <c:pt idx="38">
                  <c:v>0.0216925161290323</c:v>
                </c:pt>
                <c:pt idx="39">
                  <c:v>0.0215047333333333</c:v>
                </c:pt>
                <c:pt idx="40">
                  <c:v>0.0197975806451613</c:v>
                </c:pt>
                <c:pt idx="41">
                  <c:v>0.0198955666666667</c:v>
                </c:pt>
                <c:pt idx="42">
                  <c:v>0.0204697419354839</c:v>
                </c:pt>
                <c:pt idx="43">
                  <c:v>0.0208517741935484</c:v>
                </c:pt>
                <c:pt idx="44">
                  <c:v>0.0200333</c:v>
                </c:pt>
                <c:pt idx="45">
                  <c:v>0.0203874516129032</c:v>
                </c:pt>
                <c:pt idx="46">
                  <c:v>0.0187598666666667</c:v>
                </c:pt>
                <c:pt idx="47">
                  <c:v>0.0192172580645161</c:v>
                </c:pt>
                <c:pt idx="48">
                  <c:v>0.0198034193548387</c:v>
                </c:pt>
                <c:pt idx="49">
                  <c:v>0.0197378571428571</c:v>
                </c:pt>
                <c:pt idx="50">
                  <c:v>0.0204047419354839</c:v>
                </c:pt>
                <c:pt idx="51">
                  <c:v>0.0199636333333333</c:v>
                </c:pt>
                <c:pt idx="52">
                  <c:v>0.0198504193548387</c:v>
                </c:pt>
                <c:pt idx="53">
                  <c:v>0.0190584666666667</c:v>
                </c:pt>
                <c:pt idx="54">
                  <c:v>0.0193340322580645</c:v>
                </c:pt>
                <c:pt idx="55">
                  <c:v>0.0184544516129032</c:v>
                </c:pt>
                <c:pt idx="56">
                  <c:v>0.0179360666666667</c:v>
                </c:pt>
                <c:pt idx="57">
                  <c:v>0.0183530322580645</c:v>
                </c:pt>
                <c:pt idx="58">
                  <c:v>0.0180608</c:v>
                </c:pt>
                <c:pt idx="59">
                  <c:v>0.0168293870967742</c:v>
                </c:pt>
                <c:pt idx="60">
                  <c:v>0.0161615806451613</c:v>
                </c:pt>
                <c:pt idx="61">
                  <c:v>0.0163183571428571</c:v>
                </c:pt>
                <c:pt idx="62">
                  <c:v>0.0161828064516129</c:v>
                </c:pt>
                <c:pt idx="63">
                  <c:v>0.0159945666666667</c:v>
                </c:pt>
                <c:pt idx="64">
                  <c:v>0.0158014193548387</c:v>
                </c:pt>
                <c:pt idx="65">
                  <c:v>0.0162999333333333</c:v>
                </c:pt>
                <c:pt idx="66">
                  <c:v>0.0156748709677419</c:v>
                </c:pt>
                <c:pt idx="67">
                  <c:v>0.0150722580645161</c:v>
                </c:pt>
                <c:pt idx="68">
                  <c:v>0.0133290333333333</c:v>
                </c:pt>
                <c:pt idx="69">
                  <c:v>0.0148558064516129</c:v>
                </c:pt>
                <c:pt idx="70">
                  <c:v>0.014583</c:v>
                </c:pt>
                <c:pt idx="71">
                  <c:v>0.0139327419354839</c:v>
                </c:pt>
                <c:pt idx="72">
                  <c:v>0.0129644193548387</c:v>
                </c:pt>
                <c:pt idx="73">
                  <c:v>0.0133617586206897</c:v>
                </c:pt>
                <c:pt idx="74">
                  <c:v>0.0132409677419355</c:v>
                </c:pt>
                <c:pt idx="75">
                  <c:v>0.0129815</c:v>
                </c:pt>
                <c:pt idx="76">
                  <c:v>0.012584935483871</c:v>
                </c:pt>
                <c:pt idx="77">
                  <c:v>0.0128128333333333</c:v>
                </c:pt>
                <c:pt idx="78">
                  <c:v>0.0125753870967742</c:v>
                </c:pt>
                <c:pt idx="79">
                  <c:v>0.0126857741935484</c:v>
                </c:pt>
                <c:pt idx="80">
                  <c:v>0.0123481333333333</c:v>
                </c:pt>
                <c:pt idx="81">
                  <c:v>0.0115823870967742</c:v>
                </c:pt>
                <c:pt idx="82">
                  <c:v>0.0114271333333333</c:v>
                </c:pt>
                <c:pt idx="83">
                  <c:v>0.0112545806451613</c:v>
                </c:pt>
                <c:pt idx="84">
                  <c:v>0.0107258064516129</c:v>
                </c:pt>
                <c:pt idx="85">
                  <c:v>0.0107106428571429</c:v>
                </c:pt>
                <c:pt idx="86">
                  <c:v>0.0107844516129032</c:v>
                </c:pt>
                <c:pt idx="87">
                  <c:v>0.0098065</c:v>
                </c:pt>
                <c:pt idx="88">
                  <c:v>0.00784522580645161</c:v>
                </c:pt>
              </c:numCache>
            </c:numRef>
          </c:val>
        </c:ser>
        <c:ser>
          <c:idx val="4"/>
          <c:order val="4"/>
          <c:tx>
            <c:strRef>
              <c:f>'Permian Matrix'!$G$97</c:f>
              <c:strCache>
                <c:ptCount val="1"/>
                <c:pt idx="0">
                  <c:v>Apr-94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Matrix'!$G$98:$G$186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0.0313418333333333</c:v>
                </c:pt>
                <c:pt idx="4">
                  <c:v>0.0574740322580645</c:v>
                </c:pt>
                <c:pt idx="5">
                  <c:v>0.0510449</c:v>
                </c:pt>
                <c:pt idx="6">
                  <c:v>0.0510109677419355</c:v>
                </c:pt>
                <c:pt idx="7">
                  <c:v>0.0484413225806452</c:v>
                </c:pt>
                <c:pt idx="8">
                  <c:v>0.0441342</c:v>
                </c:pt>
                <c:pt idx="9">
                  <c:v>0.0415774516129032</c:v>
                </c:pt>
                <c:pt idx="10">
                  <c:v>0.0396719666666667</c:v>
                </c:pt>
                <c:pt idx="11">
                  <c:v>0.0389780322580645</c:v>
                </c:pt>
                <c:pt idx="12">
                  <c:v>0.0357691612903226</c:v>
                </c:pt>
                <c:pt idx="13">
                  <c:v>0.0369621785714286</c:v>
                </c:pt>
                <c:pt idx="14">
                  <c:v>0.0370202580645161</c:v>
                </c:pt>
                <c:pt idx="15">
                  <c:v>0.0349731666666667</c:v>
                </c:pt>
                <c:pt idx="16">
                  <c:v>0.0372377419354839</c:v>
                </c:pt>
                <c:pt idx="17">
                  <c:v>0.0344424333333333</c:v>
                </c:pt>
                <c:pt idx="18">
                  <c:v>0.0365691290322581</c:v>
                </c:pt>
                <c:pt idx="19">
                  <c:v>0.0336536129032258</c:v>
                </c:pt>
                <c:pt idx="20">
                  <c:v>0.0329184</c:v>
                </c:pt>
                <c:pt idx="21">
                  <c:v>0.0328369677419355</c:v>
                </c:pt>
                <c:pt idx="22">
                  <c:v>0.0335187333333333</c:v>
                </c:pt>
                <c:pt idx="23">
                  <c:v>0.0281162258064516</c:v>
                </c:pt>
                <c:pt idx="24">
                  <c:v>0.0302797419354839</c:v>
                </c:pt>
                <c:pt idx="25">
                  <c:v>0.0320636206896552</c:v>
                </c:pt>
                <c:pt idx="26">
                  <c:v>0.0317311935483871</c:v>
                </c:pt>
                <c:pt idx="27">
                  <c:v>0.0312657666666667</c:v>
                </c:pt>
                <c:pt idx="28">
                  <c:v>0.0303953870967742</c:v>
                </c:pt>
                <c:pt idx="29">
                  <c:v>0.029706</c:v>
                </c:pt>
                <c:pt idx="30">
                  <c:v>0.0286247419354839</c:v>
                </c:pt>
                <c:pt idx="31">
                  <c:v>0.0276367419354839</c:v>
                </c:pt>
                <c:pt idx="32">
                  <c:v>0.0275921</c:v>
                </c:pt>
                <c:pt idx="33">
                  <c:v>0.0265111612903226</c:v>
                </c:pt>
                <c:pt idx="34">
                  <c:v>0.0256453</c:v>
                </c:pt>
                <c:pt idx="35">
                  <c:v>0.024702935483871</c:v>
                </c:pt>
                <c:pt idx="36">
                  <c:v>0.0238166451612903</c:v>
                </c:pt>
                <c:pt idx="37">
                  <c:v>0.0240743928571429</c:v>
                </c:pt>
                <c:pt idx="38">
                  <c:v>0.0217344193548387</c:v>
                </c:pt>
                <c:pt idx="39">
                  <c:v>0.0236114333333333</c:v>
                </c:pt>
                <c:pt idx="40">
                  <c:v>0.0234786129032258</c:v>
                </c:pt>
                <c:pt idx="41">
                  <c:v>0.0215555333333333</c:v>
                </c:pt>
                <c:pt idx="42">
                  <c:v>0.0209524838709677</c:v>
                </c:pt>
                <c:pt idx="43">
                  <c:v>0.0197263548387097</c:v>
                </c:pt>
                <c:pt idx="44">
                  <c:v>0.0191404333333333</c:v>
                </c:pt>
                <c:pt idx="45">
                  <c:v>0.0186316129032258</c:v>
                </c:pt>
                <c:pt idx="46">
                  <c:v>0.0189775</c:v>
                </c:pt>
                <c:pt idx="47">
                  <c:v>0.0186194838709677</c:v>
                </c:pt>
                <c:pt idx="48">
                  <c:v>0.018593</c:v>
                </c:pt>
                <c:pt idx="49">
                  <c:v>0.0176085</c:v>
                </c:pt>
                <c:pt idx="50">
                  <c:v>0.0179713548387097</c:v>
                </c:pt>
                <c:pt idx="51">
                  <c:v>0.0171832666666667</c:v>
                </c:pt>
                <c:pt idx="52">
                  <c:v>0.0171199032258065</c:v>
                </c:pt>
                <c:pt idx="53">
                  <c:v>0.0169920333333333</c:v>
                </c:pt>
                <c:pt idx="54">
                  <c:v>0.01695</c:v>
                </c:pt>
                <c:pt idx="55">
                  <c:v>0.0146315483870968</c:v>
                </c:pt>
                <c:pt idx="56">
                  <c:v>0.016203</c:v>
                </c:pt>
                <c:pt idx="57">
                  <c:v>0.0155332580645161</c:v>
                </c:pt>
                <c:pt idx="58">
                  <c:v>0.0151307666666667</c:v>
                </c:pt>
                <c:pt idx="59">
                  <c:v>0.0133756774193548</c:v>
                </c:pt>
                <c:pt idx="60">
                  <c:v>0.0143104838709677</c:v>
                </c:pt>
                <c:pt idx="61">
                  <c:v>0.0135811785714286</c:v>
                </c:pt>
                <c:pt idx="62">
                  <c:v>0.0127460967741935</c:v>
                </c:pt>
                <c:pt idx="63">
                  <c:v>0.0141199</c:v>
                </c:pt>
                <c:pt idx="64">
                  <c:v>0.013770064516129</c:v>
                </c:pt>
                <c:pt idx="65">
                  <c:v>0.0141012333333333</c:v>
                </c:pt>
                <c:pt idx="66">
                  <c:v>0.0146346774193548</c:v>
                </c:pt>
                <c:pt idx="67">
                  <c:v>0.0144038387096774</c:v>
                </c:pt>
                <c:pt idx="68">
                  <c:v>0.0141266</c:v>
                </c:pt>
                <c:pt idx="69">
                  <c:v>0.0137339032258065</c:v>
                </c:pt>
                <c:pt idx="70">
                  <c:v>0.0136818</c:v>
                </c:pt>
                <c:pt idx="71">
                  <c:v>0.0134358064516129</c:v>
                </c:pt>
                <c:pt idx="72">
                  <c:v>0.0127004838709677</c:v>
                </c:pt>
                <c:pt idx="73">
                  <c:v>0.0137818620689655</c:v>
                </c:pt>
                <c:pt idx="74">
                  <c:v>0.0128661612903226</c:v>
                </c:pt>
                <c:pt idx="75">
                  <c:v>0.0125392333333333</c:v>
                </c:pt>
                <c:pt idx="76">
                  <c:v>0.0126222903225806</c:v>
                </c:pt>
                <c:pt idx="77">
                  <c:v>0.0124982333333333</c:v>
                </c:pt>
                <c:pt idx="78">
                  <c:v>0.0119971935483871</c:v>
                </c:pt>
                <c:pt idx="79">
                  <c:v>0.0114302580645161</c:v>
                </c:pt>
                <c:pt idx="80">
                  <c:v>0.0119413333333333</c:v>
                </c:pt>
                <c:pt idx="81">
                  <c:v>0.0113046451612903</c:v>
                </c:pt>
                <c:pt idx="82">
                  <c:v>0.0110894333333333</c:v>
                </c:pt>
                <c:pt idx="83">
                  <c:v>0.0106502258064516</c:v>
                </c:pt>
                <c:pt idx="84">
                  <c:v>0.0108013548387097</c:v>
                </c:pt>
                <c:pt idx="85">
                  <c:v>0.0108831071428571</c:v>
                </c:pt>
                <c:pt idx="86">
                  <c:v>0.0103395806451613</c:v>
                </c:pt>
                <c:pt idx="87">
                  <c:v>0.0100932666666667</c:v>
                </c:pt>
                <c:pt idx="88">
                  <c:v>0.00619225806451613</c:v>
                </c:pt>
              </c:numCache>
            </c:numRef>
          </c:val>
        </c:ser>
        <c:ser>
          <c:idx val="5"/>
          <c:order val="5"/>
          <c:tx>
            <c:strRef>
              <c:f>'Permian Matrix'!$H$97</c:f>
              <c:strCache>
                <c:ptCount val="1"/>
                <c:pt idx="0">
                  <c:v>May-94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Matrix'!$H$98:$H$186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0.0278508064516129</c:v>
                </c:pt>
                <c:pt idx="5">
                  <c:v>0.0444693</c:v>
                </c:pt>
                <c:pt idx="6">
                  <c:v>0.045311</c:v>
                </c:pt>
                <c:pt idx="7">
                  <c:v>0.0420786451612903</c:v>
                </c:pt>
                <c:pt idx="8">
                  <c:v>0.0384513333333333</c:v>
                </c:pt>
                <c:pt idx="9">
                  <c:v>0.0379261290322581</c:v>
                </c:pt>
                <c:pt idx="10">
                  <c:v>0.0364966</c:v>
                </c:pt>
                <c:pt idx="11">
                  <c:v>0.0344036774193548</c:v>
                </c:pt>
                <c:pt idx="12">
                  <c:v>0.0331271935483871</c:v>
                </c:pt>
                <c:pt idx="13">
                  <c:v>0.0316223571428571</c:v>
                </c:pt>
                <c:pt idx="14">
                  <c:v>0.0318941935483871</c:v>
                </c:pt>
                <c:pt idx="15">
                  <c:v>0.0299296</c:v>
                </c:pt>
                <c:pt idx="16">
                  <c:v>0.0293926451612903</c:v>
                </c:pt>
                <c:pt idx="17">
                  <c:v>0.0279049</c:v>
                </c:pt>
                <c:pt idx="18">
                  <c:v>0.0280818387096774</c:v>
                </c:pt>
                <c:pt idx="19">
                  <c:v>0.0269077419354839</c:v>
                </c:pt>
                <c:pt idx="20">
                  <c:v>0.0261487</c:v>
                </c:pt>
                <c:pt idx="21">
                  <c:v>0.0250637419354839</c:v>
                </c:pt>
                <c:pt idx="22">
                  <c:v>0.0239905333333333</c:v>
                </c:pt>
                <c:pt idx="23">
                  <c:v>0.0243846451612903</c:v>
                </c:pt>
                <c:pt idx="24">
                  <c:v>0.0235142580645161</c:v>
                </c:pt>
                <c:pt idx="25">
                  <c:v>0.0220807931034483</c:v>
                </c:pt>
                <c:pt idx="26">
                  <c:v>0.0235389032258065</c:v>
                </c:pt>
                <c:pt idx="27">
                  <c:v>0.0233548666666667</c:v>
                </c:pt>
                <c:pt idx="28">
                  <c:v>0.0229282580645161</c:v>
                </c:pt>
                <c:pt idx="29">
                  <c:v>0.0223064666666667</c:v>
                </c:pt>
                <c:pt idx="30">
                  <c:v>0.0226166774193548</c:v>
                </c:pt>
                <c:pt idx="31">
                  <c:v>0.0216174838709677</c:v>
                </c:pt>
                <c:pt idx="32">
                  <c:v>0.0211968</c:v>
                </c:pt>
                <c:pt idx="33">
                  <c:v>0.0207734516129032</c:v>
                </c:pt>
                <c:pt idx="34">
                  <c:v>0.0206251</c:v>
                </c:pt>
                <c:pt idx="35">
                  <c:v>0.0197517419354839</c:v>
                </c:pt>
                <c:pt idx="36">
                  <c:v>0.0189299677419355</c:v>
                </c:pt>
                <c:pt idx="37">
                  <c:v>0.0192026785714286</c:v>
                </c:pt>
                <c:pt idx="38">
                  <c:v>0.0192413225806452</c:v>
                </c:pt>
                <c:pt idx="39">
                  <c:v>0.0188653666666667</c:v>
                </c:pt>
                <c:pt idx="40">
                  <c:v>0.0181556774193548</c:v>
                </c:pt>
                <c:pt idx="41">
                  <c:v>0.0174533</c:v>
                </c:pt>
                <c:pt idx="42">
                  <c:v>0.0175318064516129</c:v>
                </c:pt>
                <c:pt idx="43">
                  <c:v>0.0176384516129032</c:v>
                </c:pt>
                <c:pt idx="44">
                  <c:v>0.0180829</c:v>
                </c:pt>
                <c:pt idx="45">
                  <c:v>0.0182671290322581</c:v>
                </c:pt>
                <c:pt idx="46">
                  <c:v>0.0179302333333333</c:v>
                </c:pt>
                <c:pt idx="47">
                  <c:v>0.017487935483871</c:v>
                </c:pt>
                <c:pt idx="48">
                  <c:v>0.0169301935483871</c:v>
                </c:pt>
                <c:pt idx="49">
                  <c:v>0.0167853571428571</c:v>
                </c:pt>
                <c:pt idx="50">
                  <c:v>0.0165105161290323</c:v>
                </c:pt>
                <c:pt idx="51">
                  <c:v>0.0162850333333333</c:v>
                </c:pt>
                <c:pt idx="52">
                  <c:v>0.0165805806451613</c:v>
                </c:pt>
                <c:pt idx="53">
                  <c:v>0.0146219666666667</c:v>
                </c:pt>
                <c:pt idx="54">
                  <c:v>0.0137965483870968</c:v>
                </c:pt>
                <c:pt idx="55">
                  <c:v>0.0145313225806452</c:v>
                </c:pt>
                <c:pt idx="56">
                  <c:v>0.0137689666666667</c:v>
                </c:pt>
                <c:pt idx="57">
                  <c:v>0.0143393548387097</c:v>
                </c:pt>
                <c:pt idx="58">
                  <c:v>0.0143003666666667</c:v>
                </c:pt>
                <c:pt idx="59">
                  <c:v>0.0134446451612903</c:v>
                </c:pt>
                <c:pt idx="60">
                  <c:v>0.0136367096774194</c:v>
                </c:pt>
                <c:pt idx="61">
                  <c:v>0.0132482142857143</c:v>
                </c:pt>
                <c:pt idx="62">
                  <c:v>0.0127418709677419</c:v>
                </c:pt>
                <c:pt idx="63">
                  <c:v>0.0131588666666667</c:v>
                </c:pt>
                <c:pt idx="64">
                  <c:v>0.0130043870967742</c:v>
                </c:pt>
                <c:pt idx="65">
                  <c:v>0.0131864</c:v>
                </c:pt>
                <c:pt idx="66">
                  <c:v>0.0128740322580645</c:v>
                </c:pt>
                <c:pt idx="67">
                  <c:v>0.0128571290322581</c:v>
                </c:pt>
                <c:pt idx="68">
                  <c:v>0.0124396666666667</c:v>
                </c:pt>
                <c:pt idx="69">
                  <c:v>0.0127132903225806</c:v>
                </c:pt>
                <c:pt idx="70">
                  <c:v>0.0123300333333333</c:v>
                </c:pt>
                <c:pt idx="71">
                  <c:v>0.0119893225806452</c:v>
                </c:pt>
                <c:pt idx="72">
                  <c:v>0.0118238709677419</c:v>
                </c:pt>
                <c:pt idx="73">
                  <c:v>0.0117244827586207</c:v>
                </c:pt>
                <c:pt idx="74">
                  <c:v>0.0114226451612903</c:v>
                </c:pt>
                <c:pt idx="75">
                  <c:v>0.0116938</c:v>
                </c:pt>
                <c:pt idx="76">
                  <c:v>0.0113127741935484</c:v>
                </c:pt>
                <c:pt idx="77">
                  <c:v>0.0108889666666667</c:v>
                </c:pt>
                <c:pt idx="78">
                  <c:v>0.0107278064516129</c:v>
                </c:pt>
                <c:pt idx="79">
                  <c:v>0.0108778064516129</c:v>
                </c:pt>
                <c:pt idx="80">
                  <c:v>0.0108115333333333</c:v>
                </c:pt>
                <c:pt idx="81">
                  <c:v>0.0110387419354839</c:v>
                </c:pt>
                <c:pt idx="82">
                  <c:v>0.0102872</c:v>
                </c:pt>
                <c:pt idx="83">
                  <c:v>0.0100249032258065</c:v>
                </c:pt>
                <c:pt idx="84">
                  <c:v>0.00998893548387097</c:v>
                </c:pt>
                <c:pt idx="85">
                  <c:v>0.00995946428571429</c:v>
                </c:pt>
                <c:pt idx="86">
                  <c:v>0.00994767741935484</c:v>
                </c:pt>
                <c:pt idx="87">
                  <c:v>0.00950513333333333</c:v>
                </c:pt>
                <c:pt idx="88">
                  <c:v>0.00729538709677419</c:v>
                </c:pt>
              </c:numCache>
            </c:numRef>
          </c:val>
        </c:ser>
        <c:ser>
          <c:idx val="6"/>
          <c:order val="6"/>
          <c:tx>
            <c:strRef>
              <c:f>'Permian Matrix'!$I$97</c:f>
              <c:strCache>
                <c:ptCount val="1"/>
                <c:pt idx="0">
                  <c:v>Jun-94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Matrix'!$I$98:$I$186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0.0375363666666667</c:v>
                </c:pt>
                <c:pt idx="6">
                  <c:v>0.0606674193548387</c:v>
                </c:pt>
                <c:pt idx="7">
                  <c:v>0.058258935483871</c:v>
                </c:pt>
                <c:pt idx="8">
                  <c:v>0.0488342</c:v>
                </c:pt>
                <c:pt idx="9">
                  <c:v>0.049453064516129</c:v>
                </c:pt>
                <c:pt idx="10">
                  <c:v>0.0479069</c:v>
                </c:pt>
                <c:pt idx="11">
                  <c:v>0.0463251290322581</c:v>
                </c:pt>
                <c:pt idx="12">
                  <c:v>0.0426158387096774</c:v>
                </c:pt>
                <c:pt idx="13">
                  <c:v>0.0422365714285714</c:v>
                </c:pt>
                <c:pt idx="14">
                  <c:v>0.0411177096774194</c:v>
                </c:pt>
                <c:pt idx="15">
                  <c:v>0.0391596</c:v>
                </c:pt>
                <c:pt idx="16">
                  <c:v>0.037932935483871</c:v>
                </c:pt>
                <c:pt idx="17">
                  <c:v>0.0372526333333333</c:v>
                </c:pt>
                <c:pt idx="18">
                  <c:v>0.0331553870967742</c:v>
                </c:pt>
                <c:pt idx="19">
                  <c:v>0.0331968064516129</c:v>
                </c:pt>
                <c:pt idx="20">
                  <c:v>0.0312913</c:v>
                </c:pt>
                <c:pt idx="21">
                  <c:v>0.0337042580645161</c:v>
                </c:pt>
                <c:pt idx="22">
                  <c:v>0.0321022</c:v>
                </c:pt>
                <c:pt idx="23">
                  <c:v>0.0302388387096774</c:v>
                </c:pt>
                <c:pt idx="24">
                  <c:v>0.0286472580645161</c:v>
                </c:pt>
                <c:pt idx="25">
                  <c:v>0.0275636551724138</c:v>
                </c:pt>
                <c:pt idx="26">
                  <c:v>0.028274935483871</c:v>
                </c:pt>
                <c:pt idx="27">
                  <c:v>0.0263358666666667</c:v>
                </c:pt>
                <c:pt idx="28">
                  <c:v>0.0274744516129032</c:v>
                </c:pt>
                <c:pt idx="29">
                  <c:v>0.0260578666666667</c:v>
                </c:pt>
                <c:pt idx="30">
                  <c:v>0.02595</c:v>
                </c:pt>
                <c:pt idx="31">
                  <c:v>0.0251310967741935</c:v>
                </c:pt>
                <c:pt idx="32">
                  <c:v>0.0241424</c:v>
                </c:pt>
                <c:pt idx="33">
                  <c:v>0.0246812258064516</c:v>
                </c:pt>
                <c:pt idx="34">
                  <c:v>0.0239240333333333</c:v>
                </c:pt>
                <c:pt idx="35">
                  <c:v>0.0233765483870968</c:v>
                </c:pt>
                <c:pt idx="36">
                  <c:v>0.0172835806451613</c:v>
                </c:pt>
                <c:pt idx="37">
                  <c:v>0.0223160714285714</c:v>
                </c:pt>
                <c:pt idx="38">
                  <c:v>0.0212615806451613</c:v>
                </c:pt>
                <c:pt idx="39">
                  <c:v>0.0203998666666667</c:v>
                </c:pt>
                <c:pt idx="40">
                  <c:v>0.0197753548387097</c:v>
                </c:pt>
                <c:pt idx="41">
                  <c:v>0.0189575</c:v>
                </c:pt>
                <c:pt idx="42">
                  <c:v>0.0195711290322581</c:v>
                </c:pt>
                <c:pt idx="43">
                  <c:v>0.019397</c:v>
                </c:pt>
                <c:pt idx="44">
                  <c:v>0.0190167666666667</c:v>
                </c:pt>
                <c:pt idx="45">
                  <c:v>0.0186900967741936</c:v>
                </c:pt>
                <c:pt idx="46">
                  <c:v>0.0185876333333333</c:v>
                </c:pt>
                <c:pt idx="47">
                  <c:v>0.0173722258064516</c:v>
                </c:pt>
                <c:pt idx="48">
                  <c:v>0.0174633548387097</c:v>
                </c:pt>
                <c:pt idx="49">
                  <c:v>0.0164028214285714</c:v>
                </c:pt>
                <c:pt idx="50">
                  <c:v>0.0153594193548387</c:v>
                </c:pt>
                <c:pt idx="51">
                  <c:v>0.0144014</c:v>
                </c:pt>
                <c:pt idx="52">
                  <c:v>0.0143193548387097</c:v>
                </c:pt>
                <c:pt idx="53">
                  <c:v>0.0146530333333333</c:v>
                </c:pt>
                <c:pt idx="54">
                  <c:v>0.0130212258064516</c:v>
                </c:pt>
                <c:pt idx="55">
                  <c:v>0.0128995806451613</c:v>
                </c:pt>
                <c:pt idx="56">
                  <c:v>0.0126236</c:v>
                </c:pt>
                <c:pt idx="57">
                  <c:v>0.012587</c:v>
                </c:pt>
                <c:pt idx="58">
                  <c:v>0.0111270666666667</c:v>
                </c:pt>
                <c:pt idx="59">
                  <c:v>0.0115780322580645</c:v>
                </c:pt>
                <c:pt idx="60">
                  <c:v>0.0116380322580645</c:v>
                </c:pt>
                <c:pt idx="61">
                  <c:v>0.0134462142857143</c:v>
                </c:pt>
                <c:pt idx="62">
                  <c:v>0.0128527419354839</c:v>
                </c:pt>
                <c:pt idx="63">
                  <c:v>0.0106243</c:v>
                </c:pt>
                <c:pt idx="64">
                  <c:v>0.0118672258064516</c:v>
                </c:pt>
                <c:pt idx="65">
                  <c:v>0.0115717666666667</c:v>
                </c:pt>
                <c:pt idx="66">
                  <c:v>0.0113753225806452</c:v>
                </c:pt>
                <c:pt idx="67">
                  <c:v>0.0108669677419355</c:v>
                </c:pt>
                <c:pt idx="68">
                  <c:v>0.0111557666666667</c:v>
                </c:pt>
                <c:pt idx="69">
                  <c:v>0.010933064516129</c:v>
                </c:pt>
                <c:pt idx="70">
                  <c:v>0.0103021666666667</c:v>
                </c:pt>
                <c:pt idx="71">
                  <c:v>0.010187064516129</c:v>
                </c:pt>
                <c:pt idx="72">
                  <c:v>0.0101154838709677</c:v>
                </c:pt>
                <c:pt idx="73">
                  <c:v>0.00997320689655172</c:v>
                </c:pt>
                <c:pt idx="74">
                  <c:v>0.00993341935483871</c:v>
                </c:pt>
                <c:pt idx="75">
                  <c:v>0.0096332</c:v>
                </c:pt>
                <c:pt idx="76">
                  <c:v>0.0100914193548387</c:v>
                </c:pt>
                <c:pt idx="77">
                  <c:v>0.00942736666666667</c:v>
                </c:pt>
                <c:pt idx="78">
                  <c:v>0.00933612903225807</c:v>
                </c:pt>
                <c:pt idx="79">
                  <c:v>0.00839816129032258</c:v>
                </c:pt>
                <c:pt idx="80">
                  <c:v>0.00857486666666667</c:v>
                </c:pt>
                <c:pt idx="81">
                  <c:v>0.00818332258064516</c:v>
                </c:pt>
                <c:pt idx="82">
                  <c:v>0.0080382</c:v>
                </c:pt>
                <c:pt idx="83">
                  <c:v>0.00746522580645161</c:v>
                </c:pt>
                <c:pt idx="84">
                  <c:v>0.00763403225806452</c:v>
                </c:pt>
                <c:pt idx="85">
                  <c:v>0.00804289285714286</c:v>
                </c:pt>
                <c:pt idx="86">
                  <c:v>0.00806458064516129</c:v>
                </c:pt>
                <c:pt idx="87">
                  <c:v>0.0085367</c:v>
                </c:pt>
                <c:pt idx="88">
                  <c:v>0.00692648387096774</c:v>
                </c:pt>
              </c:numCache>
            </c:numRef>
          </c:val>
        </c:ser>
        <c:ser>
          <c:idx val="7"/>
          <c:order val="7"/>
          <c:tx>
            <c:strRef>
              <c:f>'Permian Matrix'!$J$97</c:f>
              <c:strCache>
                <c:ptCount val="1"/>
                <c:pt idx="0">
                  <c:v>Jul-94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Matrix'!$J$98:$J$186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0.0236808709677419</c:v>
                </c:pt>
                <c:pt idx="7">
                  <c:v>0.038610064516129</c:v>
                </c:pt>
                <c:pt idx="8">
                  <c:v>0.0337732666666667</c:v>
                </c:pt>
                <c:pt idx="9">
                  <c:v>0.0314101612903226</c:v>
                </c:pt>
                <c:pt idx="10">
                  <c:v>0.0315410333333333</c:v>
                </c:pt>
                <c:pt idx="11">
                  <c:v>0.0311382580645161</c:v>
                </c:pt>
                <c:pt idx="12">
                  <c:v>0.0283677741935484</c:v>
                </c:pt>
                <c:pt idx="13">
                  <c:v>0.0266876428571429</c:v>
                </c:pt>
                <c:pt idx="14">
                  <c:v>0.0290238709677419</c:v>
                </c:pt>
                <c:pt idx="15">
                  <c:v>0.0290891</c:v>
                </c:pt>
                <c:pt idx="16">
                  <c:v>0.0306224516129032</c:v>
                </c:pt>
                <c:pt idx="17">
                  <c:v>0.0286417</c:v>
                </c:pt>
                <c:pt idx="18">
                  <c:v>0.0259924838709677</c:v>
                </c:pt>
                <c:pt idx="19">
                  <c:v>0.0237415483870968</c:v>
                </c:pt>
                <c:pt idx="20">
                  <c:v>0.0251440333333333</c:v>
                </c:pt>
                <c:pt idx="21">
                  <c:v>0.0250468387096774</c:v>
                </c:pt>
                <c:pt idx="22">
                  <c:v>0.0260242666666667</c:v>
                </c:pt>
                <c:pt idx="23">
                  <c:v>0.0234587741935484</c:v>
                </c:pt>
                <c:pt idx="24">
                  <c:v>0.0244743870967742</c:v>
                </c:pt>
                <c:pt idx="25">
                  <c:v>0.0258618620689655</c:v>
                </c:pt>
                <c:pt idx="26">
                  <c:v>0.0256399677419355</c:v>
                </c:pt>
                <c:pt idx="27">
                  <c:v>0.0264089333333333</c:v>
                </c:pt>
                <c:pt idx="28">
                  <c:v>0.0252575806451613</c:v>
                </c:pt>
                <c:pt idx="29">
                  <c:v>0.0252014333333333</c:v>
                </c:pt>
                <c:pt idx="30">
                  <c:v>0.0247689032258065</c:v>
                </c:pt>
                <c:pt idx="31">
                  <c:v>0.0242582258064516</c:v>
                </c:pt>
                <c:pt idx="32">
                  <c:v>0.0225319</c:v>
                </c:pt>
                <c:pt idx="33">
                  <c:v>0.0222397741935484</c:v>
                </c:pt>
                <c:pt idx="34">
                  <c:v>0.0224566</c:v>
                </c:pt>
                <c:pt idx="35">
                  <c:v>0.0209127096774194</c:v>
                </c:pt>
                <c:pt idx="36">
                  <c:v>0.0202245161290323</c:v>
                </c:pt>
                <c:pt idx="37">
                  <c:v>0.0190873214285714</c:v>
                </c:pt>
                <c:pt idx="38">
                  <c:v>0.0155073548387097</c:v>
                </c:pt>
                <c:pt idx="39">
                  <c:v>0.0173081333333333</c:v>
                </c:pt>
                <c:pt idx="40">
                  <c:v>0.0170890967741935</c:v>
                </c:pt>
                <c:pt idx="41">
                  <c:v>0.0184079666666667</c:v>
                </c:pt>
                <c:pt idx="42">
                  <c:v>0.0187128709677419</c:v>
                </c:pt>
                <c:pt idx="43">
                  <c:v>0.0179856129032258</c:v>
                </c:pt>
                <c:pt idx="44">
                  <c:v>0.0173452333333333</c:v>
                </c:pt>
                <c:pt idx="45">
                  <c:v>0.0164182903225806</c:v>
                </c:pt>
                <c:pt idx="46">
                  <c:v>0.0160844</c:v>
                </c:pt>
                <c:pt idx="47">
                  <c:v>0.0161677096774194</c:v>
                </c:pt>
                <c:pt idx="48">
                  <c:v>0.0168020322580645</c:v>
                </c:pt>
                <c:pt idx="49">
                  <c:v>0.01622075</c:v>
                </c:pt>
                <c:pt idx="50">
                  <c:v>0.0158484193548387</c:v>
                </c:pt>
                <c:pt idx="51">
                  <c:v>0.0156086333333333</c:v>
                </c:pt>
                <c:pt idx="52">
                  <c:v>0.0151533225806452</c:v>
                </c:pt>
                <c:pt idx="53">
                  <c:v>0.0144047666666667</c:v>
                </c:pt>
                <c:pt idx="54">
                  <c:v>0.014629935483871</c:v>
                </c:pt>
                <c:pt idx="55">
                  <c:v>0.0138382580645161</c:v>
                </c:pt>
                <c:pt idx="56">
                  <c:v>0.0135038</c:v>
                </c:pt>
                <c:pt idx="57">
                  <c:v>0.0138146451612903</c:v>
                </c:pt>
                <c:pt idx="58">
                  <c:v>0.0139842333333333</c:v>
                </c:pt>
                <c:pt idx="59">
                  <c:v>0.0139390322580645</c:v>
                </c:pt>
                <c:pt idx="60">
                  <c:v>0.0132894516129032</c:v>
                </c:pt>
                <c:pt idx="61">
                  <c:v>0.013497</c:v>
                </c:pt>
                <c:pt idx="62">
                  <c:v>0.0129984838709677</c:v>
                </c:pt>
                <c:pt idx="63">
                  <c:v>0.0128439</c:v>
                </c:pt>
                <c:pt idx="64">
                  <c:v>0.0128382903225806</c:v>
                </c:pt>
                <c:pt idx="65">
                  <c:v>0.0130962666666667</c:v>
                </c:pt>
                <c:pt idx="66">
                  <c:v>0.0127284516129032</c:v>
                </c:pt>
                <c:pt idx="67">
                  <c:v>0.0119515161290323</c:v>
                </c:pt>
                <c:pt idx="68">
                  <c:v>0.0108944333333333</c:v>
                </c:pt>
                <c:pt idx="69">
                  <c:v>0.0113524838709677</c:v>
                </c:pt>
                <c:pt idx="70">
                  <c:v>0.0113642333333333</c:v>
                </c:pt>
                <c:pt idx="71">
                  <c:v>0.0104160322580645</c:v>
                </c:pt>
                <c:pt idx="72">
                  <c:v>0.0106840967741935</c:v>
                </c:pt>
                <c:pt idx="73">
                  <c:v>0.0101655172413793</c:v>
                </c:pt>
                <c:pt idx="74">
                  <c:v>0.0127478064516129</c:v>
                </c:pt>
                <c:pt idx="75">
                  <c:v>0.0121471</c:v>
                </c:pt>
                <c:pt idx="76">
                  <c:v>0.0115854838709677</c:v>
                </c:pt>
                <c:pt idx="77">
                  <c:v>0.0110537</c:v>
                </c:pt>
                <c:pt idx="78">
                  <c:v>0.0117654193548387</c:v>
                </c:pt>
                <c:pt idx="79">
                  <c:v>0.0117288064516129</c:v>
                </c:pt>
                <c:pt idx="80">
                  <c:v>0.0115208333333333</c:v>
                </c:pt>
                <c:pt idx="81">
                  <c:v>0.0103878064516129</c:v>
                </c:pt>
                <c:pt idx="82">
                  <c:v>0.00976686666666667</c:v>
                </c:pt>
                <c:pt idx="83">
                  <c:v>0.0101347741935484</c:v>
                </c:pt>
                <c:pt idx="84">
                  <c:v>0.0102920967741935</c:v>
                </c:pt>
                <c:pt idx="85">
                  <c:v>0.00969464285714286</c:v>
                </c:pt>
                <c:pt idx="86">
                  <c:v>0.00991335483870968</c:v>
                </c:pt>
                <c:pt idx="87">
                  <c:v>0.00932026666666667</c:v>
                </c:pt>
                <c:pt idx="88">
                  <c:v>0.00634251612903226</c:v>
                </c:pt>
              </c:numCache>
            </c:numRef>
          </c:val>
        </c:ser>
        <c:ser>
          <c:idx val="8"/>
          <c:order val="8"/>
          <c:tx>
            <c:strRef>
              <c:f>'Permian Matrix'!$K$97</c:f>
              <c:strCache>
                <c:ptCount val="1"/>
                <c:pt idx="0">
                  <c:v>Aug-94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Matrix'!$K$98:$K$186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0.0276667096774194</c:v>
                </c:pt>
                <c:pt idx="8">
                  <c:v>0.0578105666666667</c:v>
                </c:pt>
                <c:pt idx="9">
                  <c:v>0.0572417419354839</c:v>
                </c:pt>
                <c:pt idx="10">
                  <c:v>0.0562509333333333</c:v>
                </c:pt>
                <c:pt idx="11">
                  <c:v>0.0534864193548387</c:v>
                </c:pt>
                <c:pt idx="12">
                  <c:v>0.051736064516129</c:v>
                </c:pt>
                <c:pt idx="13">
                  <c:v>0.0530305357142857</c:v>
                </c:pt>
                <c:pt idx="14">
                  <c:v>0.0495978064516129</c:v>
                </c:pt>
                <c:pt idx="15">
                  <c:v>0.0436595</c:v>
                </c:pt>
                <c:pt idx="16">
                  <c:v>0.0440898387096774</c:v>
                </c:pt>
                <c:pt idx="17">
                  <c:v>0.0402220333333333</c:v>
                </c:pt>
                <c:pt idx="18">
                  <c:v>0.0374311612903226</c:v>
                </c:pt>
                <c:pt idx="19">
                  <c:v>0.0358459032258065</c:v>
                </c:pt>
                <c:pt idx="20">
                  <c:v>0.0342383666666667</c:v>
                </c:pt>
                <c:pt idx="21">
                  <c:v>0.0353263225806452</c:v>
                </c:pt>
                <c:pt idx="22">
                  <c:v>0.0327986</c:v>
                </c:pt>
                <c:pt idx="23">
                  <c:v>0.0304169032258065</c:v>
                </c:pt>
                <c:pt idx="24">
                  <c:v>0.0320222903225806</c:v>
                </c:pt>
                <c:pt idx="25">
                  <c:v>0.0329459655172414</c:v>
                </c:pt>
                <c:pt idx="26">
                  <c:v>0.0302126774193548</c:v>
                </c:pt>
                <c:pt idx="27">
                  <c:v>0.0291678333333333</c:v>
                </c:pt>
                <c:pt idx="28">
                  <c:v>0.0296601290322581</c:v>
                </c:pt>
                <c:pt idx="29">
                  <c:v>0.0270135333333333</c:v>
                </c:pt>
                <c:pt idx="30">
                  <c:v>0.0275465806451613</c:v>
                </c:pt>
                <c:pt idx="31">
                  <c:v>0.0255944193548387</c:v>
                </c:pt>
                <c:pt idx="32">
                  <c:v>0.0267308333333333</c:v>
                </c:pt>
                <c:pt idx="33">
                  <c:v>0.0262717096774194</c:v>
                </c:pt>
                <c:pt idx="34">
                  <c:v>0.0255607333333333</c:v>
                </c:pt>
                <c:pt idx="35">
                  <c:v>0.0247573548387097</c:v>
                </c:pt>
                <c:pt idx="36">
                  <c:v>0.0231427096774194</c:v>
                </c:pt>
                <c:pt idx="37">
                  <c:v>0.0228731428571429</c:v>
                </c:pt>
                <c:pt idx="38">
                  <c:v>0.0234889677419355</c:v>
                </c:pt>
                <c:pt idx="39">
                  <c:v>0.0225979</c:v>
                </c:pt>
                <c:pt idx="40">
                  <c:v>0.021913935483871</c:v>
                </c:pt>
                <c:pt idx="41">
                  <c:v>0.0214698666666667</c:v>
                </c:pt>
                <c:pt idx="42">
                  <c:v>0.0211058387096774</c:v>
                </c:pt>
                <c:pt idx="43">
                  <c:v>0.0200730322580645</c:v>
                </c:pt>
                <c:pt idx="44">
                  <c:v>0.0196064333333333</c:v>
                </c:pt>
                <c:pt idx="45">
                  <c:v>0.0189344516129032</c:v>
                </c:pt>
                <c:pt idx="46">
                  <c:v>0.0182225</c:v>
                </c:pt>
                <c:pt idx="47">
                  <c:v>0.0174934516129032</c:v>
                </c:pt>
                <c:pt idx="48">
                  <c:v>0.0160946774193548</c:v>
                </c:pt>
                <c:pt idx="49">
                  <c:v>0.0171183928571429</c:v>
                </c:pt>
                <c:pt idx="50">
                  <c:v>0.017246</c:v>
                </c:pt>
                <c:pt idx="51">
                  <c:v>0.0170405</c:v>
                </c:pt>
                <c:pt idx="52">
                  <c:v>0.0167965483870968</c:v>
                </c:pt>
                <c:pt idx="53">
                  <c:v>0.0164474333333333</c:v>
                </c:pt>
                <c:pt idx="54">
                  <c:v>0.0163289677419355</c:v>
                </c:pt>
                <c:pt idx="55">
                  <c:v>0.0158557096774194</c:v>
                </c:pt>
                <c:pt idx="56">
                  <c:v>0.0156553666666667</c:v>
                </c:pt>
                <c:pt idx="57">
                  <c:v>0.015580064516129</c:v>
                </c:pt>
                <c:pt idx="58">
                  <c:v>0.0152014</c:v>
                </c:pt>
                <c:pt idx="59">
                  <c:v>0.0144637741935484</c:v>
                </c:pt>
                <c:pt idx="60">
                  <c:v>0.0146576774193548</c:v>
                </c:pt>
                <c:pt idx="61">
                  <c:v>0.0148915714285714</c:v>
                </c:pt>
                <c:pt idx="62">
                  <c:v>0.0148057419354839</c:v>
                </c:pt>
                <c:pt idx="63">
                  <c:v>0.0147782666666667</c:v>
                </c:pt>
                <c:pt idx="64">
                  <c:v>0.0147806774193548</c:v>
                </c:pt>
                <c:pt idx="65">
                  <c:v>0.0178274</c:v>
                </c:pt>
                <c:pt idx="66">
                  <c:v>0.0148377741935484</c:v>
                </c:pt>
                <c:pt idx="67">
                  <c:v>0.0142908709677419</c:v>
                </c:pt>
                <c:pt idx="68">
                  <c:v>0.0132607333333333</c:v>
                </c:pt>
                <c:pt idx="69">
                  <c:v>0.0135518387096774</c:v>
                </c:pt>
                <c:pt idx="70">
                  <c:v>0.0136882</c:v>
                </c:pt>
                <c:pt idx="71">
                  <c:v>0.0133670322580645</c:v>
                </c:pt>
                <c:pt idx="72">
                  <c:v>0.0129300967741935</c:v>
                </c:pt>
                <c:pt idx="73">
                  <c:v>0.0126112413793103</c:v>
                </c:pt>
                <c:pt idx="74">
                  <c:v>0.0129559032258065</c:v>
                </c:pt>
                <c:pt idx="75">
                  <c:v>0.0127156666666667</c:v>
                </c:pt>
                <c:pt idx="76">
                  <c:v>0.0123955483870968</c:v>
                </c:pt>
                <c:pt idx="77">
                  <c:v>0.0127439</c:v>
                </c:pt>
                <c:pt idx="78">
                  <c:v>0.0127716451612903</c:v>
                </c:pt>
                <c:pt idx="79">
                  <c:v>0.0122609677419355</c:v>
                </c:pt>
                <c:pt idx="80">
                  <c:v>0.0124876666666667</c:v>
                </c:pt>
                <c:pt idx="81">
                  <c:v>0.0121871612903226</c:v>
                </c:pt>
                <c:pt idx="82">
                  <c:v>0.0120539333333333</c:v>
                </c:pt>
                <c:pt idx="83">
                  <c:v>0.011992064516129</c:v>
                </c:pt>
                <c:pt idx="84">
                  <c:v>0.0115145161290323</c:v>
                </c:pt>
                <c:pt idx="85">
                  <c:v>0.0114423928571429</c:v>
                </c:pt>
                <c:pt idx="86">
                  <c:v>0.0110876774193548</c:v>
                </c:pt>
                <c:pt idx="87">
                  <c:v>0.0101588333333333</c:v>
                </c:pt>
                <c:pt idx="88">
                  <c:v>0.00930651612903226</c:v>
                </c:pt>
              </c:numCache>
            </c:numRef>
          </c:val>
        </c:ser>
        <c:ser>
          <c:idx val="9"/>
          <c:order val="9"/>
          <c:tx>
            <c:strRef>
              <c:f>'Permian Matrix'!$L$97</c:f>
              <c:strCache>
                <c:ptCount val="1"/>
                <c:pt idx="0">
                  <c:v>Sep-94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Matrix'!$L$98:$L$186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0.0294138666666667</c:v>
                </c:pt>
                <c:pt idx="9">
                  <c:v>0.0479542258064516</c:v>
                </c:pt>
                <c:pt idx="10">
                  <c:v>0.0429232333333333</c:v>
                </c:pt>
                <c:pt idx="11">
                  <c:v>0.0414744193548387</c:v>
                </c:pt>
                <c:pt idx="12">
                  <c:v>0.0359874838709677</c:v>
                </c:pt>
                <c:pt idx="13">
                  <c:v>0.0342475357142857</c:v>
                </c:pt>
                <c:pt idx="14">
                  <c:v>0.0320385161290323</c:v>
                </c:pt>
                <c:pt idx="15">
                  <c:v>0.0332421</c:v>
                </c:pt>
                <c:pt idx="16">
                  <c:v>0.0306802258064516</c:v>
                </c:pt>
                <c:pt idx="17">
                  <c:v>0.0306455333333333</c:v>
                </c:pt>
                <c:pt idx="18">
                  <c:v>0.0305607419354839</c:v>
                </c:pt>
                <c:pt idx="19">
                  <c:v>0.0285423870967742</c:v>
                </c:pt>
                <c:pt idx="20">
                  <c:v>0.0286604</c:v>
                </c:pt>
                <c:pt idx="21">
                  <c:v>0.0283689677419355</c:v>
                </c:pt>
                <c:pt idx="22">
                  <c:v>0.0285853</c:v>
                </c:pt>
                <c:pt idx="23">
                  <c:v>0.026545</c:v>
                </c:pt>
                <c:pt idx="24">
                  <c:v>0.0262624838709677</c:v>
                </c:pt>
                <c:pt idx="25">
                  <c:v>0.0276838275862069</c:v>
                </c:pt>
                <c:pt idx="26">
                  <c:v>0.0240214193548387</c:v>
                </c:pt>
                <c:pt idx="27">
                  <c:v>0.0240955</c:v>
                </c:pt>
                <c:pt idx="28">
                  <c:v>0.0247205483870968</c:v>
                </c:pt>
                <c:pt idx="29">
                  <c:v>0.022204</c:v>
                </c:pt>
                <c:pt idx="30">
                  <c:v>0.0202323225806452</c:v>
                </c:pt>
                <c:pt idx="31">
                  <c:v>0.0182823548387097</c:v>
                </c:pt>
                <c:pt idx="32">
                  <c:v>0.0211848333333333</c:v>
                </c:pt>
                <c:pt idx="33">
                  <c:v>0.0223615161290323</c:v>
                </c:pt>
                <c:pt idx="34">
                  <c:v>0.0252598666666667</c:v>
                </c:pt>
                <c:pt idx="35">
                  <c:v>0.024092935483871</c:v>
                </c:pt>
                <c:pt idx="36">
                  <c:v>0.0245224193548387</c:v>
                </c:pt>
                <c:pt idx="37">
                  <c:v>0.02412725</c:v>
                </c:pt>
                <c:pt idx="38">
                  <c:v>0.0243020967741936</c:v>
                </c:pt>
                <c:pt idx="39">
                  <c:v>0.0240047666666667</c:v>
                </c:pt>
                <c:pt idx="40">
                  <c:v>0.029163</c:v>
                </c:pt>
                <c:pt idx="41">
                  <c:v>0.0224400666666667</c:v>
                </c:pt>
                <c:pt idx="42">
                  <c:v>0.0226444838709677</c:v>
                </c:pt>
                <c:pt idx="43">
                  <c:v>0.0215019677419355</c:v>
                </c:pt>
                <c:pt idx="44">
                  <c:v>0.0209799666666667</c:v>
                </c:pt>
                <c:pt idx="45">
                  <c:v>0.0214022903225806</c:v>
                </c:pt>
                <c:pt idx="46">
                  <c:v>0.0225423333333333</c:v>
                </c:pt>
                <c:pt idx="47">
                  <c:v>0.0218879032258065</c:v>
                </c:pt>
                <c:pt idx="48">
                  <c:v>0.0221911935483871</c:v>
                </c:pt>
                <c:pt idx="49">
                  <c:v>0.0207468214285714</c:v>
                </c:pt>
                <c:pt idx="50">
                  <c:v>0.0207934516129032</c:v>
                </c:pt>
                <c:pt idx="51">
                  <c:v>0.0207317666666667</c:v>
                </c:pt>
                <c:pt idx="52">
                  <c:v>0.0206603225806452</c:v>
                </c:pt>
                <c:pt idx="53">
                  <c:v>0.0201721</c:v>
                </c:pt>
                <c:pt idx="54">
                  <c:v>0.0199117419354839</c:v>
                </c:pt>
                <c:pt idx="55">
                  <c:v>0.0187341612903226</c:v>
                </c:pt>
                <c:pt idx="56">
                  <c:v>0.0174444666666667</c:v>
                </c:pt>
                <c:pt idx="57">
                  <c:v>0.0167695161290323</c:v>
                </c:pt>
                <c:pt idx="58">
                  <c:v>0.0161520333333333</c:v>
                </c:pt>
                <c:pt idx="59">
                  <c:v>0.016323</c:v>
                </c:pt>
                <c:pt idx="60">
                  <c:v>0.0163497741935484</c:v>
                </c:pt>
                <c:pt idx="61">
                  <c:v>0.0161782142857143</c:v>
                </c:pt>
                <c:pt idx="62">
                  <c:v>0.0160372580645161</c:v>
                </c:pt>
                <c:pt idx="63">
                  <c:v>0.0180506</c:v>
                </c:pt>
                <c:pt idx="64">
                  <c:v>0.0155298064516129</c:v>
                </c:pt>
                <c:pt idx="65">
                  <c:v>0.0142268666666667</c:v>
                </c:pt>
                <c:pt idx="66">
                  <c:v>0.0156666774193548</c:v>
                </c:pt>
                <c:pt idx="67">
                  <c:v>0.0139033225806452</c:v>
                </c:pt>
                <c:pt idx="68">
                  <c:v>0.0146300333333333</c:v>
                </c:pt>
                <c:pt idx="69">
                  <c:v>0.013779935483871</c:v>
                </c:pt>
                <c:pt idx="70">
                  <c:v>0.0133917666666667</c:v>
                </c:pt>
                <c:pt idx="71">
                  <c:v>0.0129783548387097</c:v>
                </c:pt>
                <c:pt idx="72">
                  <c:v>0.0119916451612903</c:v>
                </c:pt>
                <c:pt idx="73">
                  <c:v>0.0112450344827586</c:v>
                </c:pt>
                <c:pt idx="74">
                  <c:v>0.0114485161290323</c:v>
                </c:pt>
                <c:pt idx="75">
                  <c:v>0.0106443</c:v>
                </c:pt>
                <c:pt idx="76">
                  <c:v>0.0110216774193548</c:v>
                </c:pt>
                <c:pt idx="77">
                  <c:v>0.0109432666666667</c:v>
                </c:pt>
                <c:pt idx="78">
                  <c:v>0.0101794838709677</c:v>
                </c:pt>
                <c:pt idx="79">
                  <c:v>0.0109921612903226</c:v>
                </c:pt>
                <c:pt idx="80">
                  <c:v>0.0101986333333333</c:v>
                </c:pt>
                <c:pt idx="81">
                  <c:v>0.0100428064516129</c:v>
                </c:pt>
                <c:pt idx="82">
                  <c:v>0.0100462</c:v>
                </c:pt>
                <c:pt idx="83">
                  <c:v>0.00953932258064516</c:v>
                </c:pt>
                <c:pt idx="84">
                  <c:v>0.00970296774193548</c:v>
                </c:pt>
                <c:pt idx="85">
                  <c:v>0.00970857142857143</c:v>
                </c:pt>
                <c:pt idx="86">
                  <c:v>0.00936216129032258</c:v>
                </c:pt>
                <c:pt idx="87">
                  <c:v>0.0085325</c:v>
                </c:pt>
                <c:pt idx="88">
                  <c:v>0.00716025806451613</c:v>
                </c:pt>
              </c:numCache>
            </c:numRef>
          </c:val>
        </c:ser>
        <c:ser>
          <c:idx val="10"/>
          <c:order val="10"/>
          <c:tx>
            <c:strRef>
              <c:f>'Permian Matrix'!$M$97</c:f>
              <c:strCache>
                <c:ptCount val="1"/>
                <c:pt idx="0">
                  <c:v>Oct-94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Matrix'!$M$98:$M$186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0.0219640967741936</c:v>
                </c:pt>
                <c:pt idx="10">
                  <c:v>0.0368116333333333</c:v>
                </c:pt>
                <c:pt idx="11">
                  <c:v>0.0344107741935484</c:v>
                </c:pt>
                <c:pt idx="12">
                  <c:v>0.0359103548387097</c:v>
                </c:pt>
                <c:pt idx="13">
                  <c:v>0.0336511785714286</c:v>
                </c:pt>
                <c:pt idx="14">
                  <c:v>0.0332688064516129</c:v>
                </c:pt>
                <c:pt idx="15">
                  <c:v>0.0308492</c:v>
                </c:pt>
                <c:pt idx="16">
                  <c:v>0.0290348064516129</c:v>
                </c:pt>
                <c:pt idx="17">
                  <c:v>0.0282557333333333</c:v>
                </c:pt>
                <c:pt idx="18">
                  <c:v>0.0291338709677419</c:v>
                </c:pt>
                <c:pt idx="19">
                  <c:v>0.0306373548387097</c:v>
                </c:pt>
                <c:pt idx="20">
                  <c:v>0.0300743</c:v>
                </c:pt>
                <c:pt idx="21">
                  <c:v>0.0286334193548387</c:v>
                </c:pt>
                <c:pt idx="22">
                  <c:v>0.0290102666666667</c:v>
                </c:pt>
                <c:pt idx="23">
                  <c:v>0.0243704838709677</c:v>
                </c:pt>
                <c:pt idx="24">
                  <c:v>0.0226396129032258</c:v>
                </c:pt>
                <c:pt idx="25">
                  <c:v>0.0229581034482759</c:v>
                </c:pt>
                <c:pt idx="26">
                  <c:v>0.0209112580645161</c:v>
                </c:pt>
                <c:pt idx="27">
                  <c:v>0.0234120666666667</c:v>
                </c:pt>
                <c:pt idx="28">
                  <c:v>0.0228434193548387</c:v>
                </c:pt>
                <c:pt idx="29">
                  <c:v>0.0238007</c:v>
                </c:pt>
                <c:pt idx="30">
                  <c:v>0.0237695483870968</c:v>
                </c:pt>
                <c:pt idx="31">
                  <c:v>0.0234501612903226</c:v>
                </c:pt>
                <c:pt idx="32">
                  <c:v>0.0212341666666667</c:v>
                </c:pt>
                <c:pt idx="33">
                  <c:v>0.0213537741935484</c:v>
                </c:pt>
                <c:pt idx="34">
                  <c:v>0.0265029</c:v>
                </c:pt>
                <c:pt idx="35">
                  <c:v>0.0199334193548387</c:v>
                </c:pt>
                <c:pt idx="36">
                  <c:v>0.0189635161290323</c:v>
                </c:pt>
                <c:pt idx="37">
                  <c:v>0.0211312857142857</c:v>
                </c:pt>
                <c:pt idx="38">
                  <c:v>0.0217125483870968</c:v>
                </c:pt>
                <c:pt idx="39">
                  <c:v>0.0199036333333333</c:v>
                </c:pt>
                <c:pt idx="40">
                  <c:v>0.0194173225806452</c:v>
                </c:pt>
                <c:pt idx="41">
                  <c:v>0.0198456</c:v>
                </c:pt>
                <c:pt idx="42">
                  <c:v>0.0188676451612903</c:v>
                </c:pt>
                <c:pt idx="43">
                  <c:v>0.0184025806451613</c:v>
                </c:pt>
                <c:pt idx="44">
                  <c:v>0.0193410333333333</c:v>
                </c:pt>
                <c:pt idx="45">
                  <c:v>0.0187796774193548</c:v>
                </c:pt>
                <c:pt idx="46">
                  <c:v>0.0181205666666667</c:v>
                </c:pt>
                <c:pt idx="47">
                  <c:v>0.0171174838709677</c:v>
                </c:pt>
                <c:pt idx="48">
                  <c:v>0.017751064516129</c:v>
                </c:pt>
                <c:pt idx="49">
                  <c:v>0.0161252142857143</c:v>
                </c:pt>
                <c:pt idx="50">
                  <c:v>0.0166111935483871</c:v>
                </c:pt>
                <c:pt idx="51">
                  <c:v>0.0159311</c:v>
                </c:pt>
                <c:pt idx="52">
                  <c:v>0.016068</c:v>
                </c:pt>
                <c:pt idx="53">
                  <c:v>0.015853</c:v>
                </c:pt>
                <c:pt idx="54">
                  <c:v>0.0149184838709677</c:v>
                </c:pt>
                <c:pt idx="55">
                  <c:v>0.0143104838709677</c:v>
                </c:pt>
                <c:pt idx="56">
                  <c:v>0.0137301333333333</c:v>
                </c:pt>
                <c:pt idx="57">
                  <c:v>0.0135028064516129</c:v>
                </c:pt>
                <c:pt idx="58">
                  <c:v>0.0130821</c:v>
                </c:pt>
                <c:pt idx="59">
                  <c:v>0.012783935483871</c:v>
                </c:pt>
                <c:pt idx="60">
                  <c:v>0.0125245806451613</c:v>
                </c:pt>
                <c:pt idx="61">
                  <c:v>0.0121150714285714</c:v>
                </c:pt>
                <c:pt idx="62">
                  <c:v>0.0113455806451613</c:v>
                </c:pt>
                <c:pt idx="63">
                  <c:v>0.0120109666666667</c:v>
                </c:pt>
                <c:pt idx="64">
                  <c:v>0.0127755483870968</c:v>
                </c:pt>
                <c:pt idx="65">
                  <c:v>0.0129968666666667</c:v>
                </c:pt>
                <c:pt idx="66">
                  <c:v>0.0131344193548387</c:v>
                </c:pt>
                <c:pt idx="67">
                  <c:v>0.0141386129032258</c:v>
                </c:pt>
                <c:pt idx="68">
                  <c:v>0.0140551333333333</c:v>
                </c:pt>
                <c:pt idx="69">
                  <c:v>0.0139769677419355</c:v>
                </c:pt>
                <c:pt idx="70">
                  <c:v>0.0140568666666667</c:v>
                </c:pt>
                <c:pt idx="71">
                  <c:v>0.0137501612903226</c:v>
                </c:pt>
                <c:pt idx="72">
                  <c:v>0.0134364193548387</c:v>
                </c:pt>
                <c:pt idx="73">
                  <c:v>0.0148842068965517</c:v>
                </c:pt>
                <c:pt idx="74">
                  <c:v>0.0136342580645161</c:v>
                </c:pt>
                <c:pt idx="75">
                  <c:v>0.0131498666666667</c:v>
                </c:pt>
                <c:pt idx="76">
                  <c:v>0.0121226774193548</c:v>
                </c:pt>
                <c:pt idx="77">
                  <c:v>0.0109986666666667</c:v>
                </c:pt>
                <c:pt idx="78">
                  <c:v>0.011230935483871</c:v>
                </c:pt>
                <c:pt idx="79">
                  <c:v>0.0110018709677419</c:v>
                </c:pt>
                <c:pt idx="80">
                  <c:v>0.0112764</c:v>
                </c:pt>
                <c:pt idx="81">
                  <c:v>0.0107970322580645</c:v>
                </c:pt>
                <c:pt idx="82">
                  <c:v>0.0107999</c:v>
                </c:pt>
                <c:pt idx="83">
                  <c:v>0.0106348064516129</c:v>
                </c:pt>
                <c:pt idx="84">
                  <c:v>0.0094848064516129</c:v>
                </c:pt>
                <c:pt idx="85">
                  <c:v>0.00926910714285714</c:v>
                </c:pt>
                <c:pt idx="86">
                  <c:v>0.00878909677419355</c:v>
                </c:pt>
                <c:pt idx="87">
                  <c:v>0.0092599</c:v>
                </c:pt>
                <c:pt idx="88">
                  <c:v>0.00809412903225807</c:v>
                </c:pt>
              </c:numCache>
            </c:numRef>
          </c:val>
        </c:ser>
        <c:ser>
          <c:idx val="11"/>
          <c:order val="11"/>
          <c:tx>
            <c:strRef>
              <c:f>'Permian Matrix'!$N$97</c:f>
              <c:strCache>
                <c:ptCount val="1"/>
                <c:pt idx="0">
                  <c:v>Nov-94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Matrix'!$N$98:$N$186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0.0847252</c:v>
                </c:pt>
                <c:pt idx="11">
                  <c:v>0.111414612903226</c:v>
                </c:pt>
                <c:pt idx="12">
                  <c:v>0.114003161290323</c:v>
                </c:pt>
                <c:pt idx="13">
                  <c:v>0.121630464285714</c:v>
                </c:pt>
                <c:pt idx="14">
                  <c:v>0.114398483870968</c:v>
                </c:pt>
                <c:pt idx="15">
                  <c:v>0.109497333333333</c:v>
                </c:pt>
                <c:pt idx="16">
                  <c:v>0.112522419354839</c:v>
                </c:pt>
                <c:pt idx="17">
                  <c:v>0.101618466666667</c:v>
                </c:pt>
                <c:pt idx="18">
                  <c:v>0.103694677419355</c:v>
                </c:pt>
                <c:pt idx="19">
                  <c:v>0.0997657419354839</c:v>
                </c:pt>
                <c:pt idx="20">
                  <c:v>0.1002149</c:v>
                </c:pt>
                <c:pt idx="21">
                  <c:v>0.098380935483871</c:v>
                </c:pt>
                <c:pt idx="22">
                  <c:v>0.0950006333333333</c:v>
                </c:pt>
                <c:pt idx="23">
                  <c:v>0.0895576129032258</c:v>
                </c:pt>
                <c:pt idx="24">
                  <c:v>0.0925215161290323</c:v>
                </c:pt>
                <c:pt idx="25">
                  <c:v>0.0908921724137931</c:v>
                </c:pt>
                <c:pt idx="26">
                  <c:v>0.101099419354839</c:v>
                </c:pt>
                <c:pt idx="27">
                  <c:v>0.1048861</c:v>
                </c:pt>
                <c:pt idx="28">
                  <c:v>0.106643548387097</c:v>
                </c:pt>
                <c:pt idx="29">
                  <c:v>0.101966866666667</c:v>
                </c:pt>
                <c:pt idx="30">
                  <c:v>0.101780870967742</c:v>
                </c:pt>
                <c:pt idx="31">
                  <c:v>0.100100774193548</c:v>
                </c:pt>
                <c:pt idx="32">
                  <c:v>0.1047756</c:v>
                </c:pt>
                <c:pt idx="33">
                  <c:v>0.10220535483871</c:v>
                </c:pt>
                <c:pt idx="34">
                  <c:v>0.1089992</c:v>
                </c:pt>
                <c:pt idx="35">
                  <c:v>0.106484774193548</c:v>
                </c:pt>
                <c:pt idx="36">
                  <c:v>0.101695516129032</c:v>
                </c:pt>
                <c:pt idx="37">
                  <c:v>0.100558714285714</c:v>
                </c:pt>
                <c:pt idx="38">
                  <c:v>0.100721258064516</c:v>
                </c:pt>
                <c:pt idx="39">
                  <c:v>0.0926497</c:v>
                </c:pt>
                <c:pt idx="40">
                  <c:v>0.0930892258064516</c:v>
                </c:pt>
                <c:pt idx="41">
                  <c:v>0.0892509</c:v>
                </c:pt>
                <c:pt idx="42">
                  <c:v>0.0869141612903226</c:v>
                </c:pt>
                <c:pt idx="43">
                  <c:v>0.0910803225806452</c:v>
                </c:pt>
                <c:pt idx="44">
                  <c:v>0.0904998</c:v>
                </c:pt>
                <c:pt idx="45">
                  <c:v>0.0882839677419355</c:v>
                </c:pt>
                <c:pt idx="46">
                  <c:v>0.0905165</c:v>
                </c:pt>
                <c:pt idx="47">
                  <c:v>0.0878648387096774</c:v>
                </c:pt>
                <c:pt idx="48">
                  <c:v>0.0829870967741936</c:v>
                </c:pt>
                <c:pt idx="49">
                  <c:v>0.0777696785714286</c:v>
                </c:pt>
                <c:pt idx="50">
                  <c:v>0.0783623225806452</c:v>
                </c:pt>
                <c:pt idx="51">
                  <c:v>0.0778610333333333</c:v>
                </c:pt>
                <c:pt idx="52">
                  <c:v>0.0777327741935484</c:v>
                </c:pt>
                <c:pt idx="53">
                  <c:v>0.0746644666666667</c:v>
                </c:pt>
                <c:pt idx="54">
                  <c:v>0.0722635806451613</c:v>
                </c:pt>
                <c:pt idx="55">
                  <c:v>0.0708795161290323</c:v>
                </c:pt>
                <c:pt idx="56">
                  <c:v>0.0765313</c:v>
                </c:pt>
                <c:pt idx="57">
                  <c:v>0.0736011290322581</c:v>
                </c:pt>
                <c:pt idx="58">
                  <c:v>0.074739</c:v>
                </c:pt>
                <c:pt idx="59">
                  <c:v>0.0686527741935484</c:v>
                </c:pt>
                <c:pt idx="60">
                  <c:v>0.0714488064516129</c:v>
                </c:pt>
                <c:pt idx="61">
                  <c:v>0.0747592857142857</c:v>
                </c:pt>
                <c:pt idx="62">
                  <c:v>0.0797042580645161</c:v>
                </c:pt>
                <c:pt idx="63">
                  <c:v>0.0726678333333333</c:v>
                </c:pt>
                <c:pt idx="64">
                  <c:v>0.0690006451612903</c:v>
                </c:pt>
                <c:pt idx="65">
                  <c:v>0.0744597333333334</c:v>
                </c:pt>
                <c:pt idx="66">
                  <c:v>0.0743492580645161</c:v>
                </c:pt>
                <c:pt idx="67">
                  <c:v>0.0731602258064516</c:v>
                </c:pt>
                <c:pt idx="68">
                  <c:v>0.0770845</c:v>
                </c:pt>
                <c:pt idx="69">
                  <c:v>0.0763108064516129</c:v>
                </c:pt>
                <c:pt idx="70">
                  <c:v>0.0766182</c:v>
                </c:pt>
                <c:pt idx="71">
                  <c:v>0.0744848709677419</c:v>
                </c:pt>
                <c:pt idx="72">
                  <c:v>0.0745028064516129</c:v>
                </c:pt>
                <c:pt idx="73">
                  <c:v>0.0721833448275862</c:v>
                </c:pt>
                <c:pt idx="74">
                  <c:v>0.070478935483871</c:v>
                </c:pt>
                <c:pt idx="75">
                  <c:v>0.0693981333333333</c:v>
                </c:pt>
                <c:pt idx="76">
                  <c:v>0.0693083548387097</c:v>
                </c:pt>
                <c:pt idx="77">
                  <c:v>0.0681977333333333</c:v>
                </c:pt>
                <c:pt idx="78">
                  <c:v>0.0663840322580645</c:v>
                </c:pt>
                <c:pt idx="79">
                  <c:v>0.0645608709677419</c:v>
                </c:pt>
                <c:pt idx="80">
                  <c:v>0.0612301333333333</c:v>
                </c:pt>
                <c:pt idx="81">
                  <c:v>0.0605723870967742</c:v>
                </c:pt>
                <c:pt idx="82">
                  <c:v>0.0640263666666667</c:v>
                </c:pt>
                <c:pt idx="83">
                  <c:v>0.0557370967741936</c:v>
                </c:pt>
                <c:pt idx="84">
                  <c:v>0.0560486129032258</c:v>
                </c:pt>
                <c:pt idx="85">
                  <c:v>0.0627596785714286</c:v>
                </c:pt>
                <c:pt idx="86">
                  <c:v>0.0575481612903226</c:v>
                </c:pt>
                <c:pt idx="87">
                  <c:v>0.0559544</c:v>
                </c:pt>
                <c:pt idx="88">
                  <c:v>0.0393950967741936</c:v>
                </c:pt>
              </c:numCache>
            </c:numRef>
          </c:val>
        </c:ser>
        <c:ser>
          <c:idx val="12"/>
          <c:order val="12"/>
          <c:tx>
            <c:strRef>
              <c:f>'Permian Matrix'!$O$97</c:f>
              <c:strCache>
                <c:ptCount val="1"/>
                <c:pt idx="0">
                  <c:v>Dec-94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Matrix'!$O$98:$O$186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0.0340093870967742</c:v>
                </c:pt>
                <c:pt idx="12">
                  <c:v>0.0485112903225806</c:v>
                </c:pt>
                <c:pt idx="13">
                  <c:v>0.0480200714285714</c:v>
                </c:pt>
                <c:pt idx="14">
                  <c:v>0.0449627096774194</c:v>
                </c:pt>
                <c:pt idx="15">
                  <c:v>0.043828</c:v>
                </c:pt>
                <c:pt idx="16">
                  <c:v>0.0414893870967742</c:v>
                </c:pt>
                <c:pt idx="17">
                  <c:v>0.0395682666666667</c:v>
                </c:pt>
                <c:pt idx="18">
                  <c:v>0.0385682258064516</c:v>
                </c:pt>
                <c:pt idx="19">
                  <c:v>0.0361657096774194</c:v>
                </c:pt>
                <c:pt idx="20">
                  <c:v>0.0357507333333333</c:v>
                </c:pt>
                <c:pt idx="21">
                  <c:v>0.0358626774193548</c:v>
                </c:pt>
                <c:pt idx="22">
                  <c:v>0.0342766666666667</c:v>
                </c:pt>
                <c:pt idx="23">
                  <c:v>0.0333413870967742</c:v>
                </c:pt>
                <c:pt idx="24">
                  <c:v>0.0314002580645161</c:v>
                </c:pt>
                <c:pt idx="25">
                  <c:v>0.0293170344827586</c:v>
                </c:pt>
                <c:pt idx="26">
                  <c:v>0.0291375806451613</c:v>
                </c:pt>
                <c:pt idx="27">
                  <c:v>0.0295008666666667</c:v>
                </c:pt>
                <c:pt idx="28">
                  <c:v>0.0311511935483871</c:v>
                </c:pt>
                <c:pt idx="29">
                  <c:v>0.0305058</c:v>
                </c:pt>
                <c:pt idx="30">
                  <c:v>0.0296048709677419</c:v>
                </c:pt>
                <c:pt idx="31">
                  <c:v>0.0270660967741936</c:v>
                </c:pt>
                <c:pt idx="32">
                  <c:v>0.0273148</c:v>
                </c:pt>
                <c:pt idx="33">
                  <c:v>0.0257717741935484</c:v>
                </c:pt>
                <c:pt idx="34">
                  <c:v>0.0249797</c:v>
                </c:pt>
                <c:pt idx="35">
                  <c:v>0.0233796129032258</c:v>
                </c:pt>
                <c:pt idx="36">
                  <c:v>0.0232060322580645</c:v>
                </c:pt>
                <c:pt idx="37">
                  <c:v>0.0228775714285714</c:v>
                </c:pt>
                <c:pt idx="38">
                  <c:v>0.0237528387096774</c:v>
                </c:pt>
                <c:pt idx="39">
                  <c:v>0.0239078333333333</c:v>
                </c:pt>
                <c:pt idx="40">
                  <c:v>0.0241860322580645</c:v>
                </c:pt>
                <c:pt idx="41">
                  <c:v>0.0232203666666667</c:v>
                </c:pt>
                <c:pt idx="42">
                  <c:v>0.021582064516129</c:v>
                </c:pt>
                <c:pt idx="43">
                  <c:v>0.0206067741935484</c:v>
                </c:pt>
                <c:pt idx="44">
                  <c:v>0.0213512666666667</c:v>
                </c:pt>
                <c:pt idx="45">
                  <c:v>0.0222064838709677</c:v>
                </c:pt>
                <c:pt idx="46">
                  <c:v>0.021273</c:v>
                </c:pt>
                <c:pt idx="47">
                  <c:v>0.0208186451612903</c:v>
                </c:pt>
                <c:pt idx="48">
                  <c:v>0.0201404516129032</c:v>
                </c:pt>
                <c:pt idx="49">
                  <c:v>0.0208611785714286</c:v>
                </c:pt>
                <c:pt idx="50">
                  <c:v>0.0192034838709677</c:v>
                </c:pt>
                <c:pt idx="51">
                  <c:v>0.0183345333333333</c:v>
                </c:pt>
                <c:pt idx="52">
                  <c:v>0.0182836129032258</c:v>
                </c:pt>
                <c:pt idx="53">
                  <c:v>0.0181267666666667</c:v>
                </c:pt>
                <c:pt idx="54">
                  <c:v>0.0170486774193548</c:v>
                </c:pt>
                <c:pt idx="55">
                  <c:v>0.0153283225806452</c:v>
                </c:pt>
                <c:pt idx="56">
                  <c:v>0.0160393</c:v>
                </c:pt>
                <c:pt idx="57">
                  <c:v>0.0135591935483871</c:v>
                </c:pt>
                <c:pt idx="58">
                  <c:v>0.0150896666666667</c:v>
                </c:pt>
                <c:pt idx="59">
                  <c:v>0.0154309677419355</c:v>
                </c:pt>
                <c:pt idx="60">
                  <c:v>0.0153790322580645</c:v>
                </c:pt>
                <c:pt idx="61">
                  <c:v>0.0154805714285714</c:v>
                </c:pt>
                <c:pt idx="62">
                  <c:v>0.0149175806451613</c:v>
                </c:pt>
                <c:pt idx="63">
                  <c:v>0.0159792</c:v>
                </c:pt>
                <c:pt idx="64">
                  <c:v>0.0153451290322581</c:v>
                </c:pt>
                <c:pt idx="65">
                  <c:v>0.013567</c:v>
                </c:pt>
                <c:pt idx="66">
                  <c:v>0.0156341612903226</c:v>
                </c:pt>
                <c:pt idx="67">
                  <c:v>0.0158330322580645</c:v>
                </c:pt>
                <c:pt idx="68">
                  <c:v>0.0155519666666667</c:v>
                </c:pt>
                <c:pt idx="69">
                  <c:v>0.0134865161290323</c:v>
                </c:pt>
                <c:pt idx="70">
                  <c:v>0.0148241666666667</c:v>
                </c:pt>
                <c:pt idx="71">
                  <c:v>0.0122520967741935</c:v>
                </c:pt>
                <c:pt idx="72">
                  <c:v>0.0124764838709677</c:v>
                </c:pt>
                <c:pt idx="73">
                  <c:v>0.0125199310344828</c:v>
                </c:pt>
                <c:pt idx="74">
                  <c:v>0.0121728064516129</c:v>
                </c:pt>
                <c:pt idx="75">
                  <c:v>0.0123795333333333</c:v>
                </c:pt>
                <c:pt idx="76">
                  <c:v>0.0116997741935484</c:v>
                </c:pt>
                <c:pt idx="77">
                  <c:v>0.0110879</c:v>
                </c:pt>
                <c:pt idx="78">
                  <c:v>0.0112645161290323</c:v>
                </c:pt>
                <c:pt idx="79">
                  <c:v>0.0104352258064516</c:v>
                </c:pt>
                <c:pt idx="80">
                  <c:v>0.0101947</c:v>
                </c:pt>
                <c:pt idx="81">
                  <c:v>0.00997774193548387</c:v>
                </c:pt>
                <c:pt idx="82">
                  <c:v>0.0111944</c:v>
                </c:pt>
                <c:pt idx="83">
                  <c:v>0.0105939032258065</c:v>
                </c:pt>
                <c:pt idx="84">
                  <c:v>0.010502</c:v>
                </c:pt>
                <c:pt idx="85">
                  <c:v>0.010173</c:v>
                </c:pt>
                <c:pt idx="86">
                  <c:v>0.0100540322580645</c:v>
                </c:pt>
                <c:pt idx="87">
                  <c:v>0.00942246666666667</c:v>
                </c:pt>
                <c:pt idx="88">
                  <c:v>0.00697290322580645</c:v>
                </c:pt>
              </c:numCache>
            </c:numRef>
          </c:val>
        </c:ser>
        <c:ser>
          <c:idx val="13"/>
          <c:order val="13"/>
          <c:tx>
            <c:strRef>
              <c:f>'Permian Matrix'!$P$97</c:f>
              <c:strCache>
                <c:ptCount val="1"/>
                <c:pt idx="0">
                  <c:v>Jan-95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Matrix'!$P$98:$P$186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0.031684</c:v>
                </c:pt>
                <c:pt idx="13">
                  <c:v>0.0640996428571429</c:v>
                </c:pt>
                <c:pt idx="14">
                  <c:v>0.0702909677419355</c:v>
                </c:pt>
                <c:pt idx="15">
                  <c:v>0.0694859333333333</c:v>
                </c:pt>
                <c:pt idx="16">
                  <c:v>0.0649901612903226</c:v>
                </c:pt>
                <c:pt idx="17">
                  <c:v>0.065092</c:v>
                </c:pt>
                <c:pt idx="18">
                  <c:v>0.0603720322580645</c:v>
                </c:pt>
                <c:pt idx="19">
                  <c:v>0.0517973548387097</c:v>
                </c:pt>
                <c:pt idx="20">
                  <c:v>0.0515170333333333</c:v>
                </c:pt>
                <c:pt idx="21">
                  <c:v>0.0520318709677419</c:v>
                </c:pt>
                <c:pt idx="22">
                  <c:v>0.0528141333333333</c:v>
                </c:pt>
                <c:pt idx="23">
                  <c:v>0.0477758709677419</c:v>
                </c:pt>
                <c:pt idx="24">
                  <c:v>0.042936064516129</c:v>
                </c:pt>
                <c:pt idx="25">
                  <c:v>0.0398108965517241</c:v>
                </c:pt>
                <c:pt idx="26">
                  <c:v>0.0434401612903226</c:v>
                </c:pt>
                <c:pt idx="27">
                  <c:v>0.0407878</c:v>
                </c:pt>
                <c:pt idx="28">
                  <c:v>0.0418904193548387</c:v>
                </c:pt>
                <c:pt idx="29">
                  <c:v>0.0382469</c:v>
                </c:pt>
                <c:pt idx="30">
                  <c:v>0.0372599677419355</c:v>
                </c:pt>
                <c:pt idx="31">
                  <c:v>0.0359436451612903</c:v>
                </c:pt>
                <c:pt idx="32">
                  <c:v>0.0373955</c:v>
                </c:pt>
                <c:pt idx="33">
                  <c:v>0.0347205483870968</c:v>
                </c:pt>
                <c:pt idx="34">
                  <c:v>0.0332524</c:v>
                </c:pt>
                <c:pt idx="35">
                  <c:v>0.0321981290322581</c:v>
                </c:pt>
                <c:pt idx="36">
                  <c:v>0.0310144516129032</c:v>
                </c:pt>
                <c:pt idx="37">
                  <c:v>0.0328712142857143</c:v>
                </c:pt>
                <c:pt idx="38">
                  <c:v>0.030913</c:v>
                </c:pt>
                <c:pt idx="39">
                  <c:v>0.0320637666666667</c:v>
                </c:pt>
                <c:pt idx="40">
                  <c:v>0.0312914193548387</c:v>
                </c:pt>
                <c:pt idx="41">
                  <c:v>0.0314750666666667</c:v>
                </c:pt>
                <c:pt idx="42">
                  <c:v>0.0304719032258065</c:v>
                </c:pt>
                <c:pt idx="43">
                  <c:v>0.027811</c:v>
                </c:pt>
                <c:pt idx="44">
                  <c:v>0.0265865</c:v>
                </c:pt>
                <c:pt idx="45">
                  <c:v>0.0267878387096774</c:v>
                </c:pt>
                <c:pt idx="46">
                  <c:v>0.0259005666666667</c:v>
                </c:pt>
                <c:pt idx="47">
                  <c:v>0.025073</c:v>
                </c:pt>
                <c:pt idx="48">
                  <c:v>0.0245057096774194</c:v>
                </c:pt>
                <c:pt idx="49">
                  <c:v>0.02370625</c:v>
                </c:pt>
                <c:pt idx="50">
                  <c:v>0.0232280322580645</c:v>
                </c:pt>
                <c:pt idx="51">
                  <c:v>0.0238776</c:v>
                </c:pt>
                <c:pt idx="52">
                  <c:v>0.0235353548387097</c:v>
                </c:pt>
                <c:pt idx="53">
                  <c:v>0.0230503333333333</c:v>
                </c:pt>
                <c:pt idx="54">
                  <c:v>0.0226607419354839</c:v>
                </c:pt>
                <c:pt idx="55">
                  <c:v>0.0222265483870968</c:v>
                </c:pt>
                <c:pt idx="56">
                  <c:v>0.0218859333333333</c:v>
                </c:pt>
                <c:pt idx="57">
                  <c:v>0.0208638387096774</c:v>
                </c:pt>
                <c:pt idx="58">
                  <c:v>0.0195865333333333</c:v>
                </c:pt>
                <c:pt idx="59">
                  <c:v>0.0186990967741935</c:v>
                </c:pt>
                <c:pt idx="60">
                  <c:v>0.0181436451612903</c:v>
                </c:pt>
                <c:pt idx="61">
                  <c:v>0.0190775357142857</c:v>
                </c:pt>
                <c:pt idx="62">
                  <c:v>0.0187029032258065</c:v>
                </c:pt>
                <c:pt idx="63">
                  <c:v>0.0189483</c:v>
                </c:pt>
                <c:pt idx="64">
                  <c:v>0.0182700967741936</c:v>
                </c:pt>
                <c:pt idx="65">
                  <c:v>0.0184448666666667</c:v>
                </c:pt>
                <c:pt idx="66">
                  <c:v>0.0168577741935484</c:v>
                </c:pt>
                <c:pt idx="67">
                  <c:v>0.0163947419354839</c:v>
                </c:pt>
                <c:pt idx="68">
                  <c:v>0.0159663333333333</c:v>
                </c:pt>
                <c:pt idx="69">
                  <c:v>0.0163183548387097</c:v>
                </c:pt>
                <c:pt idx="70">
                  <c:v>0.0168782333333333</c:v>
                </c:pt>
                <c:pt idx="71">
                  <c:v>0.0162835161290323</c:v>
                </c:pt>
                <c:pt idx="72">
                  <c:v>0.0158087741935484</c:v>
                </c:pt>
                <c:pt idx="73">
                  <c:v>0.0155662068965517</c:v>
                </c:pt>
                <c:pt idx="74">
                  <c:v>0.0154735806451613</c:v>
                </c:pt>
                <c:pt idx="75">
                  <c:v>0.0155579666666667</c:v>
                </c:pt>
                <c:pt idx="76">
                  <c:v>0.0151104838709677</c:v>
                </c:pt>
                <c:pt idx="77">
                  <c:v>0.0146647666666667</c:v>
                </c:pt>
                <c:pt idx="78">
                  <c:v>0.0144493225806452</c:v>
                </c:pt>
                <c:pt idx="79">
                  <c:v>0.0136671935483871</c:v>
                </c:pt>
                <c:pt idx="80">
                  <c:v>0.0137176</c:v>
                </c:pt>
                <c:pt idx="81">
                  <c:v>0.0132750967741935</c:v>
                </c:pt>
                <c:pt idx="82">
                  <c:v>0.0129903</c:v>
                </c:pt>
                <c:pt idx="83">
                  <c:v>0.0126010322580645</c:v>
                </c:pt>
                <c:pt idx="84">
                  <c:v>0.0127468387096774</c:v>
                </c:pt>
                <c:pt idx="85">
                  <c:v>0.0164463928571429</c:v>
                </c:pt>
                <c:pt idx="86">
                  <c:v>0.0116334516129032</c:v>
                </c:pt>
                <c:pt idx="87">
                  <c:v>0.0119204</c:v>
                </c:pt>
                <c:pt idx="88">
                  <c:v>0.0108120322580645</c:v>
                </c:pt>
              </c:numCache>
            </c:numRef>
          </c:val>
        </c:ser>
        <c:ser>
          <c:idx val="14"/>
          <c:order val="14"/>
          <c:tx>
            <c:strRef>
              <c:f>'Permian Matrix'!$Q$97</c:f>
              <c:strCache>
                <c:ptCount val="1"/>
                <c:pt idx="0">
                  <c:v>Feb-95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Matrix'!$Q$98:$Q$186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0.0291002142857143</c:v>
                </c:pt>
                <c:pt idx="14">
                  <c:v>0.054111935483871</c:v>
                </c:pt>
                <c:pt idx="15">
                  <c:v>0.0558793333333333</c:v>
                </c:pt>
                <c:pt idx="16">
                  <c:v>0.0598018709677419</c:v>
                </c:pt>
                <c:pt idx="17">
                  <c:v>0.0503993666666667</c:v>
                </c:pt>
                <c:pt idx="18">
                  <c:v>0.0506237419354839</c:v>
                </c:pt>
                <c:pt idx="19">
                  <c:v>0.0465600967741935</c:v>
                </c:pt>
                <c:pt idx="20">
                  <c:v>0.0428732</c:v>
                </c:pt>
                <c:pt idx="21">
                  <c:v>0.0402426451612903</c:v>
                </c:pt>
                <c:pt idx="22">
                  <c:v>0.0383107666666667</c:v>
                </c:pt>
                <c:pt idx="23">
                  <c:v>0.0359553870967742</c:v>
                </c:pt>
                <c:pt idx="24">
                  <c:v>0.0345382903225806</c:v>
                </c:pt>
                <c:pt idx="25">
                  <c:v>0.033306</c:v>
                </c:pt>
                <c:pt idx="26">
                  <c:v>0.0330955161290323</c:v>
                </c:pt>
                <c:pt idx="27">
                  <c:v>0.0280850666666667</c:v>
                </c:pt>
                <c:pt idx="28">
                  <c:v>0.0258674838709677</c:v>
                </c:pt>
                <c:pt idx="29">
                  <c:v>0.0255151333333333</c:v>
                </c:pt>
                <c:pt idx="30">
                  <c:v>0.0236823225806452</c:v>
                </c:pt>
                <c:pt idx="31">
                  <c:v>0.0233271290322581</c:v>
                </c:pt>
                <c:pt idx="32">
                  <c:v>0.0215935</c:v>
                </c:pt>
                <c:pt idx="33">
                  <c:v>0.0200422580645161</c:v>
                </c:pt>
                <c:pt idx="34">
                  <c:v>0.0193450666666667</c:v>
                </c:pt>
                <c:pt idx="35">
                  <c:v>0.0197721290322581</c:v>
                </c:pt>
                <c:pt idx="36">
                  <c:v>0.0184145806451613</c:v>
                </c:pt>
                <c:pt idx="37">
                  <c:v>0.0188381428571429</c:v>
                </c:pt>
                <c:pt idx="38">
                  <c:v>0.0194532903225806</c:v>
                </c:pt>
                <c:pt idx="39">
                  <c:v>0.0194105</c:v>
                </c:pt>
                <c:pt idx="40">
                  <c:v>0.0188957096774194</c:v>
                </c:pt>
                <c:pt idx="41">
                  <c:v>0.0181821333333333</c:v>
                </c:pt>
                <c:pt idx="42">
                  <c:v>0.0194949032258065</c:v>
                </c:pt>
                <c:pt idx="43">
                  <c:v>0.0193667741935484</c:v>
                </c:pt>
                <c:pt idx="44">
                  <c:v>0.0182324666666667</c:v>
                </c:pt>
                <c:pt idx="45">
                  <c:v>0.0178258064516129</c:v>
                </c:pt>
                <c:pt idx="46">
                  <c:v>0.0167122</c:v>
                </c:pt>
                <c:pt idx="47">
                  <c:v>0.0160637096774194</c:v>
                </c:pt>
                <c:pt idx="48">
                  <c:v>0.0158407741935484</c:v>
                </c:pt>
                <c:pt idx="49">
                  <c:v>0.0151835</c:v>
                </c:pt>
                <c:pt idx="50">
                  <c:v>0.0149067741935484</c:v>
                </c:pt>
                <c:pt idx="51">
                  <c:v>0.0143211</c:v>
                </c:pt>
                <c:pt idx="52">
                  <c:v>0.014240935483871</c:v>
                </c:pt>
                <c:pt idx="53">
                  <c:v>0.0138843666666667</c:v>
                </c:pt>
                <c:pt idx="54">
                  <c:v>0.0138167096774194</c:v>
                </c:pt>
                <c:pt idx="55">
                  <c:v>0.0133231290322581</c:v>
                </c:pt>
                <c:pt idx="56">
                  <c:v>0.0129816333333333</c:v>
                </c:pt>
                <c:pt idx="57">
                  <c:v>0.0136754838709677</c:v>
                </c:pt>
                <c:pt idx="58">
                  <c:v>0.0128103</c:v>
                </c:pt>
                <c:pt idx="59">
                  <c:v>0.0120063548387097</c:v>
                </c:pt>
                <c:pt idx="60">
                  <c:v>0.0118062903225806</c:v>
                </c:pt>
                <c:pt idx="61">
                  <c:v>0.0116364642857143</c:v>
                </c:pt>
                <c:pt idx="62">
                  <c:v>0.0113912258064516</c:v>
                </c:pt>
                <c:pt idx="63">
                  <c:v>0.0110108</c:v>
                </c:pt>
                <c:pt idx="64">
                  <c:v>0.0110046774193548</c:v>
                </c:pt>
                <c:pt idx="65">
                  <c:v>0.0111026666666667</c:v>
                </c:pt>
                <c:pt idx="66">
                  <c:v>0.0122125483870968</c:v>
                </c:pt>
                <c:pt idx="67">
                  <c:v>0.0120467096774194</c:v>
                </c:pt>
                <c:pt idx="68">
                  <c:v>0.0112609333333333</c:v>
                </c:pt>
                <c:pt idx="69">
                  <c:v>0.0117965161290323</c:v>
                </c:pt>
                <c:pt idx="70">
                  <c:v>0.0116325666666667</c:v>
                </c:pt>
                <c:pt idx="71">
                  <c:v>0.0119907741935484</c:v>
                </c:pt>
                <c:pt idx="72">
                  <c:v>0.0118626774193548</c:v>
                </c:pt>
                <c:pt idx="73">
                  <c:v>0.0116676896551724</c:v>
                </c:pt>
                <c:pt idx="74">
                  <c:v>0.011674935483871</c:v>
                </c:pt>
                <c:pt idx="75">
                  <c:v>0.0115240666666667</c:v>
                </c:pt>
                <c:pt idx="76">
                  <c:v>0.0112637419354839</c:v>
                </c:pt>
                <c:pt idx="77">
                  <c:v>0.0112868333333333</c:v>
                </c:pt>
                <c:pt idx="78">
                  <c:v>0.0112312903225806</c:v>
                </c:pt>
                <c:pt idx="79">
                  <c:v>0.0109111935483871</c:v>
                </c:pt>
                <c:pt idx="80">
                  <c:v>0.0113942666666667</c:v>
                </c:pt>
                <c:pt idx="81">
                  <c:v>0.032302064516129</c:v>
                </c:pt>
                <c:pt idx="82">
                  <c:v>0.0105712666666667</c:v>
                </c:pt>
                <c:pt idx="83">
                  <c:v>0.0104247096774194</c:v>
                </c:pt>
                <c:pt idx="84">
                  <c:v>0.0104698064516129</c:v>
                </c:pt>
                <c:pt idx="85">
                  <c:v>0.0102182142857143</c:v>
                </c:pt>
                <c:pt idx="86">
                  <c:v>0.0103006129032258</c:v>
                </c:pt>
                <c:pt idx="87">
                  <c:v>0.0100921666666667</c:v>
                </c:pt>
                <c:pt idx="88">
                  <c:v>0.00755667741935484</c:v>
                </c:pt>
              </c:numCache>
            </c:numRef>
          </c:val>
        </c:ser>
        <c:ser>
          <c:idx val="15"/>
          <c:order val="15"/>
          <c:tx>
            <c:strRef>
              <c:f>'Permian Matrix'!$R$97</c:f>
              <c:strCache>
                <c:ptCount val="1"/>
                <c:pt idx="0">
                  <c:v>Mar-95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Matrix'!$R$98:$R$186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0.0235438709677419</c:v>
                </c:pt>
                <c:pt idx="15">
                  <c:v>0.0481006666666667</c:v>
                </c:pt>
                <c:pt idx="16">
                  <c:v>0.0465333548387097</c:v>
                </c:pt>
                <c:pt idx="17">
                  <c:v>0.0465388</c:v>
                </c:pt>
                <c:pt idx="18">
                  <c:v>0.0490413225806452</c:v>
                </c:pt>
                <c:pt idx="19">
                  <c:v>0.0448399032258065</c:v>
                </c:pt>
                <c:pt idx="20">
                  <c:v>0.0432933</c:v>
                </c:pt>
                <c:pt idx="21">
                  <c:v>0.0397801935483871</c:v>
                </c:pt>
                <c:pt idx="22">
                  <c:v>0.0366460666666667</c:v>
                </c:pt>
                <c:pt idx="23">
                  <c:v>0.0347085161290323</c:v>
                </c:pt>
                <c:pt idx="24">
                  <c:v>0.03629</c:v>
                </c:pt>
                <c:pt idx="25">
                  <c:v>0.0321859655172414</c:v>
                </c:pt>
                <c:pt idx="26">
                  <c:v>0.0313857096774194</c:v>
                </c:pt>
                <c:pt idx="27">
                  <c:v>0.0291242333333333</c:v>
                </c:pt>
                <c:pt idx="28">
                  <c:v>0.0268716129032258</c:v>
                </c:pt>
                <c:pt idx="29">
                  <c:v>0.0279193666666667</c:v>
                </c:pt>
                <c:pt idx="30">
                  <c:v>0.0274799032258065</c:v>
                </c:pt>
                <c:pt idx="31">
                  <c:v>0.0268707741935484</c:v>
                </c:pt>
                <c:pt idx="32">
                  <c:v>0.0266239</c:v>
                </c:pt>
                <c:pt idx="33">
                  <c:v>0.0241167419354839</c:v>
                </c:pt>
                <c:pt idx="34">
                  <c:v>0.0238444333333333</c:v>
                </c:pt>
                <c:pt idx="35">
                  <c:v>0.0233706129032258</c:v>
                </c:pt>
                <c:pt idx="36">
                  <c:v>0.02393</c:v>
                </c:pt>
                <c:pt idx="37">
                  <c:v>0.0252044642857143</c:v>
                </c:pt>
                <c:pt idx="38">
                  <c:v>0.0244836774193548</c:v>
                </c:pt>
                <c:pt idx="39">
                  <c:v>0.0239989</c:v>
                </c:pt>
                <c:pt idx="40">
                  <c:v>0.0234595161290323</c:v>
                </c:pt>
                <c:pt idx="41">
                  <c:v>0.0224427333333333</c:v>
                </c:pt>
                <c:pt idx="42">
                  <c:v>0.0202881612903226</c:v>
                </c:pt>
                <c:pt idx="43">
                  <c:v>0.0224494516129032</c:v>
                </c:pt>
                <c:pt idx="44">
                  <c:v>0.0222417</c:v>
                </c:pt>
                <c:pt idx="45">
                  <c:v>0.0216541935483871</c:v>
                </c:pt>
                <c:pt idx="46">
                  <c:v>0.0197456666666667</c:v>
                </c:pt>
                <c:pt idx="47">
                  <c:v>0.0198614193548387</c:v>
                </c:pt>
                <c:pt idx="48">
                  <c:v>0.0193820322580645</c:v>
                </c:pt>
                <c:pt idx="49">
                  <c:v>0.018438</c:v>
                </c:pt>
                <c:pt idx="50">
                  <c:v>0.0171161935483871</c:v>
                </c:pt>
                <c:pt idx="51">
                  <c:v>0.0168547</c:v>
                </c:pt>
                <c:pt idx="52">
                  <c:v>0.0167021612903226</c:v>
                </c:pt>
                <c:pt idx="53">
                  <c:v>0.0170452</c:v>
                </c:pt>
                <c:pt idx="54">
                  <c:v>0.0160226129032258</c:v>
                </c:pt>
                <c:pt idx="55">
                  <c:v>0.0158483225806452</c:v>
                </c:pt>
                <c:pt idx="56">
                  <c:v>0.0151520666666667</c:v>
                </c:pt>
                <c:pt idx="57">
                  <c:v>0.0142036129032258</c:v>
                </c:pt>
                <c:pt idx="58">
                  <c:v>0.0147086333333333</c:v>
                </c:pt>
                <c:pt idx="59">
                  <c:v>0.0153707096774194</c:v>
                </c:pt>
                <c:pt idx="60">
                  <c:v>0.016794064516129</c:v>
                </c:pt>
                <c:pt idx="61">
                  <c:v>0.0155868928571429</c:v>
                </c:pt>
                <c:pt idx="62">
                  <c:v>0.0144741290322581</c:v>
                </c:pt>
                <c:pt idx="63">
                  <c:v>0.0147649</c:v>
                </c:pt>
                <c:pt idx="64">
                  <c:v>0.0150780967741935</c:v>
                </c:pt>
                <c:pt idx="65">
                  <c:v>0.0157618666666667</c:v>
                </c:pt>
                <c:pt idx="66">
                  <c:v>0.0157595483870968</c:v>
                </c:pt>
                <c:pt idx="67">
                  <c:v>0.015611</c:v>
                </c:pt>
                <c:pt idx="68">
                  <c:v>0.0145706</c:v>
                </c:pt>
                <c:pt idx="69">
                  <c:v>0.0139058387096774</c:v>
                </c:pt>
                <c:pt idx="70">
                  <c:v>0.0121968333333333</c:v>
                </c:pt>
                <c:pt idx="71">
                  <c:v>0.0128051935483871</c:v>
                </c:pt>
                <c:pt idx="72">
                  <c:v>0.0123671935483871</c:v>
                </c:pt>
                <c:pt idx="73">
                  <c:v>0.0123050689655172</c:v>
                </c:pt>
                <c:pt idx="74">
                  <c:v>0.0132670322580645</c:v>
                </c:pt>
                <c:pt idx="75">
                  <c:v>0.0134180333333333</c:v>
                </c:pt>
                <c:pt idx="76">
                  <c:v>0.0131854516129032</c:v>
                </c:pt>
                <c:pt idx="77">
                  <c:v>0.0127025666666667</c:v>
                </c:pt>
                <c:pt idx="78">
                  <c:v>0.0122067741935484</c:v>
                </c:pt>
                <c:pt idx="79">
                  <c:v>0.0117661290322581</c:v>
                </c:pt>
                <c:pt idx="80">
                  <c:v>0.0121908</c:v>
                </c:pt>
                <c:pt idx="81">
                  <c:v>0.0114671935483871</c:v>
                </c:pt>
                <c:pt idx="82">
                  <c:v>0.0109072</c:v>
                </c:pt>
                <c:pt idx="83">
                  <c:v>0.0112787741935484</c:v>
                </c:pt>
                <c:pt idx="84">
                  <c:v>0.0115398709677419</c:v>
                </c:pt>
                <c:pt idx="85">
                  <c:v>0.0115550357142857</c:v>
                </c:pt>
                <c:pt idx="86">
                  <c:v>0.0115677741935484</c:v>
                </c:pt>
                <c:pt idx="87">
                  <c:v>0.0116741333333333</c:v>
                </c:pt>
                <c:pt idx="88">
                  <c:v>0.0112789032258065</c:v>
                </c:pt>
              </c:numCache>
            </c:numRef>
          </c:val>
        </c:ser>
        <c:ser>
          <c:idx val="16"/>
          <c:order val="16"/>
          <c:tx>
            <c:strRef>
              <c:f>'Permian Matrix'!$S$97</c:f>
              <c:strCache>
                <c:ptCount val="1"/>
                <c:pt idx="0">
                  <c:v>Apr-95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Matrix'!$S$98:$S$186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0.0354577333333333</c:v>
                </c:pt>
                <c:pt idx="16">
                  <c:v>0.0464126451612903</c:v>
                </c:pt>
                <c:pt idx="17">
                  <c:v>0.0430932666666667</c:v>
                </c:pt>
                <c:pt idx="18">
                  <c:v>0.0412534838709677</c:v>
                </c:pt>
                <c:pt idx="19">
                  <c:v>0.0384126129032258</c:v>
                </c:pt>
                <c:pt idx="20">
                  <c:v>0.0357828</c:v>
                </c:pt>
                <c:pt idx="21">
                  <c:v>0.0343816774193548</c:v>
                </c:pt>
                <c:pt idx="22">
                  <c:v>0.0336942333333333</c:v>
                </c:pt>
                <c:pt idx="23">
                  <c:v>0.0338751290322581</c:v>
                </c:pt>
                <c:pt idx="24">
                  <c:v>0.0329000967741935</c:v>
                </c:pt>
                <c:pt idx="25">
                  <c:v>0.0334105862068966</c:v>
                </c:pt>
                <c:pt idx="26">
                  <c:v>0.0337235806451613</c:v>
                </c:pt>
                <c:pt idx="27">
                  <c:v>0.0313541333333333</c:v>
                </c:pt>
                <c:pt idx="28">
                  <c:v>0.0311453870967742</c:v>
                </c:pt>
                <c:pt idx="29">
                  <c:v>0.0309378333333333</c:v>
                </c:pt>
                <c:pt idx="30">
                  <c:v>0.0303364838709677</c:v>
                </c:pt>
                <c:pt idx="31">
                  <c:v>0.0288125161290323</c:v>
                </c:pt>
                <c:pt idx="32">
                  <c:v>0.0298858333333333</c:v>
                </c:pt>
                <c:pt idx="33">
                  <c:v>0.0280693548387097</c:v>
                </c:pt>
                <c:pt idx="34">
                  <c:v>0.0286436333333333</c:v>
                </c:pt>
                <c:pt idx="35">
                  <c:v>0.028126064516129</c:v>
                </c:pt>
                <c:pt idx="36">
                  <c:v>0.0280491935483871</c:v>
                </c:pt>
                <c:pt idx="37">
                  <c:v>0.0286764285714286</c:v>
                </c:pt>
                <c:pt idx="38">
                  <c:v>0.0279041290322581</c:v>
                </c:pt>
                <c:pt idx="39">
                  <c:v>0.0268360333333333</c:v>
                </c:pt>
                <c:pt idx="40">
                  <c:v>0.0263145483870968</c:v>
                </c:pt>
                <c:pt idx="41">
                  <c:v>0.0270514</c:v>
                </c:pt>
                <c:pt idx="42">
                  <c:v>0.028201064516129</c:v>
                </c:pt>
                <c:pt idx="43">
                  <c:v>0.0274631290322581</c:v>
                </c:pt>
                <c:pt idx="44">
                  <c:v>0.0260283333333333</c:v>
                </c:pt>
                <c:pt idx="45">
                  <c:v>0.0260886774193548</c:v>
                </c:pt>
                <c:pt idx="46">
                  <c:v>0.0248035666666667</c:v>
                </c:pt>
                <c:pt idx="47">
                  <c:v>0.024125935483871</c:v>
                </c:pt>
                <c:pt idx="48">
                  <c:v>0.0240460322580645</c:v>
                </c:pt>
                <c:pt idx="49">
                  <c:v>0.0232156785714286</c:v>
                </c:pt>
                <c:pt idx="50">
                  <c:v>0.0223162580645161</c:v>
                </c:pt>
                <c:pt idx="51">
                  <c:v>0.0225071666666667</c:v>
                </c:pt>
                <c:pt idx="52">
                  <c:v>0.0222093225806452</c:v>
                </c:pt>
                <c:pt idx="53">
                  <c:v>0.0219775666666667</c:v>
                </c:pt>
                <c:pt idx="54">
                  <c:v>0.022663</c:v>
                </c:pt>
                <c:pt idx="55">
                  <c:v>0.022408064516129</c:v>
                </c:pt>
                <c:pt idx="56">
                  <c:v>0.0212966333333333</c:v>
                </c:pt>
                <c:pt idx="57">
                  <c:v>0.0224211935483871</c:v>
                </c:pt>
                <c:pt idx="58">
                  <c:v>0.0214353666666667</c:v>
                </c:pt>
                <c:pt idx="59">
                  <c:v>0.0200725161290323</c:v>
                </c:pt>
                <c:pt idx="60">
                  <c:v>0.0202812258064516</c:v>
                </c:pt>
                <c:pt idx="61">
                  <c:v>0.0194314285714286</c:v>
                </c:pt>
                <c:pt idx="62">
                  <c:v>0.0190398709677419</c:v>
                </c:pt>
                <c:pt idx="63">
                  <c:v>0.0192693333333333</c:v>
                </c:pt>
                <c:pt idx="64">
                  <c:v>0.0191773548387097</c:v>
                </c:pt>
                <c:pt idx="65">
                  <c:v>0.0194017666666667</c:v>
                </c:pt>
                <c:pt idx="66">
                  <c:v>0.0193291612903226</c:v>
                </c:pt>
                <c:pt idx="67">
                  <c:v>0.0191248709677419</c:v>
                </c:pt>
                <c:pt idx="68">
                  <c:v>0.0181247666666667</c:v>
                </c:pt>
                <c:pt idx="69">
                  <c:v>0.018332</c:v>
                </c:pt>
                <c:pt idx="70">
                  <c:v>0.0173854</c:v>
                </c:pt>
                <c:pt idx="71">
                  <c:v>0.0176315806451613</c:v>
                </c:pt>
                <c:pt idx="72">
                  <c:v>0.0175979677419355</c:v>
                </c:pt>
                <c:pt idx="73">
                  <c:v>0.017803724137931</c:v>
                </c:pt>
                <c:pt idx="74">
                  <c:v>0.0175012580645161</c:v>
                </c:pt>
                <c:pt idx="75">
                  <c:v>0.0170818</c:v>
                </c:pt>
                <c:pt idx="76">
                  <c:v>0.0166199032258065</c:v>
                </c:pt>
                <c:pt idx="77">
                  <c:v>0.0168062333333333</c:v>
                </c:pt>
                <c:pt idx="78">
                  <c:v>0.0170523870967742</c:v>
                </c:pt>
                <c:pt idx="79">
                  <c:v>0.0170942580645161</c:v>
                </c:pt>
                <c:pt idx="80">
                  <c:v>0.0173765666666667</c:v>
                </c:pt>
                <c:pt idx="81">
                  <c:v>0.0165046451612903</c:v>
                </c:pt>
                <c:pt idx="82">
                  <c:v>0.0152573333333333</c:v>
                </c:pt>
                <c:pt idx="83">
                  <c:v>0.0151696129032258</c:v>
                </c:pt>
                <c:pt idx="84">
                  <c:v>0.0155380322580645</c:v>
                </c:pt>
                <c:pt idx="85">
                  <c:v>0.0149438214285714</c:v>
                </c:pt>
                <c:pt idx="86">
                  <c:v>0.0148356129032258</c:v>
                </c:pt>
                <c:pt idx="87">
                  <c:v>0.0152811333333333</c:v>
                </c:pt>
                <c:pt idx="88">
                  <c:v>0.0111874838709677</c:v>
                </c:pt>
              </c:numCache>
            </c:numRef>
          </c:val>
        </c:ser>
        <c:ser>
          <c:idx val="17"/>
          <c:order val="17"/>
          <c:tx>
            <c:strRef>
              <c:f>'Permian Matrix'!$T$97</c:f>
              <c:strCache>
                <c:ptCount val="1"/>
                <c:pt idx="0">
                  <c:v>May-95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Matrix'!$T$98:$T$186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0.0415735806451613</c:v>
                </c:pt>
                <c:pt idx="17">
                  <c:v>0.0602114</c:v>
                </c:pt>
                <c:pt idx="18">
                  <c:v>0.0593721935483871</c:v>
                </c:pt>
                <c:pt idx="19">
                  <c:v>0.054346064516129</c:v>
                </c:pt>
                <c:pt idx="20">
                  <c:v>0.0530218333333333</c:v>
                </c:pt>
                <c:pt idx="21">
                  <c:v>0.0491985483870968</c:v>
                </c:pt>
                <c:pt idx="22">
                  <c:v>0.0470492</c:v>
                </c:pt>
                <c:pt idx="23">
                  <c:v>0.0421889032258065</c:v>
                </c:pt>
                <c:pt idx="24">
                  <c:v>0.0412427096774194</c:v>
                </c:pt>
                <c:pt idx="25">
                  <c:v>0.041587275862069</c:v>
                </c:pt>
                <c:pt idx="26">
                  <c:v>0.0386691290322581</c:v>
                </c:pt>
                <c:pt idx="27">
                  <c:v>0.034244</c:v>
                </c:pt>
                <c:pt idx="28">
                  <c:v>0.0333873870967742</c:v>
                </c:pt>
                <c:pt idx="29">
                  <c:v>0.0371467333333333</c:v>
                </c:pt>
                <c:pt idx="30">
                  <c:v>0.0405604838709677</c:v>
                </c:pt>
                <c:pt idx="31">
                  <c:v>0.0353388064516129</c:v>
                </c:pt>
                <c:pt idx="32">
                  <c:v>0.034591</c:v>
                </c:pt>
                <c:pt idx="33">
                  <c:v>0.0339886129032258</c:v>
                </c:pt>
                <c:pt idx="34">
                  <c:v>0.0335336</c:v>
                </c:pt>
                <c:pt idx="35">
                  <c:v>0.032740935483871</c:v>
                </c:pt>
                <c:pt idx="36">
                  <c:v>0.0313937419354839</c:v>
                </c:pt>
                <c:pt idx="37">
                  <c:v>0.0319211428571429</c:v>
                </c:pt>
                <c:pt idx="38">
                  <c:v>0.0311910967741935</c:v>
                </c:pt>
                <c:pt idx="39">
                  <c:v>0.0301766333333333</c:v>
                </c:pt>
                <c:pt idx="40">
                  <c:v>0.0336026451612903</c:v>
                </c:pt>
                <c:pt idx="41">
                  <c:v>0.0341129333333333</c:v>
                </c:pt>
                <c:pt idx="42">
                  <c:v>0.0321806774193548</c:v>
                </c:pt>
                <c:pt idx="43">
                  <c:v>0.0320566774193548</c:v>
                </c:pt>
                <c:pt idx="44">
                  <c:v>0.0293903333333333</c:v>
                </c:pt>
                <c:pt idx="45">
                  <c:v>0.0294114838709677</c:v>
                </c:pt>
                <c:pt idx="46">
                  <c:v>0.0295016</c:v>
                </c:pt>
                <c:pt idx="47">
                  <c:v>0.0283411612903226</c:v>
                </c:pt>
                <c:pt idx="48">
                  <c:v>0.0277498064516129</c:v>
                </c:pt>
                <c:pt idx="49">
                  <c:v>0.0259387857142857</c:v>
                </c:pt>
                <c:pt idx="50">
                  <c:v>0.027054</c:v>
                </c:pt>
                <c:pt idx="51">
                  <c:v>0.0260567</c:v>
                </c:pt>
                <c:pt idx="52">
                  <c:v>0.0254208709677419</c:v>
                </c:pt>
                <c:pt idx="53">
                  <c:v>0.0248964</c:v>
                </c:pt>
                <c:pt idx="54">
                  <c:v>0.022819</c:v>
                </c:pt>
                <c:pt idx="55">
                  <c:v>0.0226262580645161</c:v>
                </c:pt>
                <c:pt idx="56">
                  <c:v>0.0215315666666667</c:v>
                </c:pt>
                <c:pt idx="57">
                  <c:v>0.0200877096774194</c:v>
                </c:pt>
                <c:pt idx="58">
                  <c:v>0.0210022333333333</c:v>
                </c:pt>
                <c:pt idx="59">
                  <c:v>0.0186162258064516</c:v>
                </c:pt>
                <c:pt idx="60">
                  <c:v>0.0195834193548387</c:v>
                </c:pt>
                <c:pt idx="61">
                  <c:v>0.0184205357142857</c:v>
                </c:pt>
                <c:pt idx="62">
                  <c:v>0.0180195161290323</c:v>
                </c:pt>
                <c:pt idx="63">
                  <c:v>0.0172528666666667</c:v>
                </c:pt>
                <c:pt idx="64">
                  <c:v>0.0169463548387097</c:v>
                </c:pt>
                <c:pt idx="65">
                  <c:v>0.0167529</c:v>
                </c:pt>
                <c:pt idx="66">
                  <c:v>0.0174275806451613</c:v>
                </c:pt>
                <c:pt idx="67">
                  <c:v>0.015618064516129</c:v>
                </c:pt>
                <c:pt idx="68">
                  <c:v>0.0172447333333333</c:v>
                </c:pt>
                <c:pt idx="69">
                  <c:v>0.0158847419354839</c:v>
                </c:pt>
                <c:pt idx="70">
                  <c:v>0.0154187</c:v>
                </c:pt>
                <c:pt idx="71">
                  <c:v>0.0151599032258065</c:v>
                </c:pt>
                <c:pt idx="72">
                  <c:v>0.0153484516129032</c:v>
                </c:pt>
                <c:pt idx="73">
                  <c:v>0.0153299310344828</c:v>
                </c:pt>
                <c:pt idx="74">
                  <c:v>0.0146641935483871</c:v>
                </c:pt>
                <c:pt idx="75">
                  <c:v>0.0149120666666667</c:v>
                </c:pt>
                <c:pt idx="76">
                  <c:v>0.0162635161290323</c:v>
                </c:pt>
                <c:pt idx="77">
                  <c:v>0.0145294333333333</c:v>
                </c:pt>
                <c:pt idx="78">
                  <c:v>0.0142692258064516</c:v>
                </c:pt>
                <c:pt idx="79">
                  <c:v>0.0140810967741935</c:v>
                </c:pt>
                <c:pt idx="80">
                  <c:v>0.0142758</c:v>
                </c:pt>
                <c:pt idx="81">
                  <c:v>0.0117616129032258</c:v>
                </c:pt>
                <c:pt idx="82">
                  <c:v>0.0117532333333333</c:v>
                </c:pt>
                <c:pt idx="83">
                  <c:v>0.0124248064516129</c:v>
                </c:pt>
                <c:pt idx="84">
                  <c:v>0.0126655806451613</c:v>
                </c:pt>
                <c:pt idx="85">
                  <c:v>0.0124993928571429</c:v>
                </c:pt>
                <c:pt idx="86">
                  <c:v>0.0121709677419355</c:v>
                </c:pt>
                <c:pt idx="87">
                  <c:v>0.0122911666666667</c:v>
                </c:pt>
                <c:pt idx="88">
                  <c:v>0.0106908064516129</c:v>
                </c:pt>
              </c:numCache>
            </c:numRef>
          </c:val>
        </c:ser>
        <c:ser>
          <c:idx val="18"/>
          <c:order val="18"/>
          <c:tx>
            <c:strRef>
              <c:f>'Permian Matrix'!$U$97</c:f>
              <c:strCache>
                <c:ptCount val="1"/>
                <c:pt idx="0">
                  <c:v>Jun-95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Matrix'!$U$98:$U$186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0.0387941</c:v>
                </c:pt>
                <c:pt idx="18">
                  <c:v>0.0631609677419355</c:v>
                </c:pt>
                <c:pt idx="19">
                  <c:v>0.0630545483870968</c:v>
                </c:pt>
                <c:pt idx="20">
                  <c:v>0.0539643</c:v>
                </c:pt>
                <c:pt idx="21">
                  <c:v>0.0563768387096774</c:v>
                </c:pt>
                <c:pt idx="22">
                  <c:v>0.0521018</c:v>
                </c:pt>
                <c:pt idx="23">
                  <c:v>0.049318064516129</c:v>
                </c:pt>
                <c:pt idx="24">
                  <c:v>0.046622935483871</c:v>
                </c:pt>
                <c:pt idx="25">
                  <c:v>0.050916</c:v>
                </c:pt>
                <c:pt idx="26">
                  <c:v>0.0489517096774194</c:v>
                </c:pt>
                <c:pt idx="27">
                  <c:v>0.0415528333333333</c:v>
                </c:pt>
                <c:pt idx="28">
                  <c:v>0.040998064516129</c:v>
                </c:pt>
                <c:pt idx="29">
                  <c:v>0.0422870666666667</c:v>
                </c:pt>
                <c:pt idx="30">
                  <c:v>0.0430661290322581</c:v>
                </c:pt>
                <c:pt idx="31">
                  <c:v>0.0404592580645161</c:v>
                </c:pt>
                <c:pt idx="32">
                  <c:v>0.0389619333333333</c:v>
                </c:pt>
                <c:pt idx="33">
                  <c:v>0.0341940967741936</c:v>
                </c:pt>
                <c:pt idx="34">
                  <c:v>0.0303228</c:v>
                </c:pt>
                <c:pt idx="35">
                  <c:v>0.0308580967741936</c:v>
                </c:pt>
                <c:pt idx="36">
                  <c:v>0.0319586129032258</c:v>
                </c:pt>
                <c:pt idx="37">
                  <c:v>0.0334483928571429</c:v>
                </c:pt>
                <c:pt idx="38">
                  <c:v>0.0347403225806452</c:v>
                </c:pt>
                <c:pt idx="39">
                  <c:v>0.0329128333333333</c:v>
                </c:pt>
                <c:pt idx="40">
                  <c:v>0.0308913225806452</c:v>
                </c:pt>
                <c:pt idx="41">
                  <c:v>0.0296585</c:v>
                </c:pt>
                <c:pt idx="42">
                  <c:v>0.0298346129032258</c:v>
                </c:pt>
                <c:pt idx="43">
                  <c:v>0.0280744838709677</c:v>
                </c:pt>
                <c:pt idx="44">
                  <c:v>0.0263797</c:v>
                </c:pt>
                <c:pt idx="45">
                  <c:v>0.0264191612903226</c:v>
                </c:pt>
                <c:pt idx="46">
                  <c:v>0.0249976333333333</c:v>
                </c:pt>
                <c:pt idx="47">
                  <c:v>0.0245870322580645</c:v>
                </c:pt>
                <c:pt idx="48">
                  <c:v>0.0258758709677419</c:v>
                </c:pt>
                <c:pt idx="49">
                  <c:v>0.0259685</c:v>
                </c:pt>
                <c:pt idx="50">
                  <c:v>0.0254771612903226</c:v>
                </c:pt>
                <c:pt idx="51">
                  <c:v>0.0254055666666667</c:v>
                </c:pt>
                <c:pt idx="52">
                  <c:v>0.0234147096774194</c:v>
                </c:pt>
                <c:pt idx="53">
                  <c:v>0.0224137</c:v>
                </c:pt>
                <c:pt idx="54">
                  <c:v>0.0224847741935484</c:v>
                </c:pt>
                <c:pt idx="55">
                  <c:v>0.021491064516129</c:v>
                </c:pt>
                <c:pt idx="56">
                  <c:v>0.0190940333333333</c:v>
                </c:pt>
                <c:pt idx="57">
                  <c:v>0.0180254838709677</c:v>
                </c:pt>
                <c:pt idx="58">
                  <c:v>0.0184983666666667</c:v>
                </c:pt>
                <c:pt idx="59">
                  <c:v>0.0168138709677419</c:v>
                </c:pt>
                <c:pt idx="60">
                  <c:v>0.0178789677419355</c:v>
                </c:pt>
                <c:pt idx="61">
                  <c:v>0.0171286071428571</c:v>
                </c:pt>
                <c:pt idx="62">
                  <c:v>0.018179064516129</c:v>
                </c:pt>
                <c:pt idx="63">
                  <c:v>0.0186391</c:v>
                </c:pt>
                <c:pt idx="64">
                  <c:v>0.0185977096774194</c:v>
                </c:pt>
                <c:pt idx="65">
                  <c:v>0.0184159</c:v>
                </c:pt>
                <c:pt idx="66">
                  <c:v>0.0177495806451613</c:v>
                </c:pt>
                <c:pt idx="67">
                  <c:v>0.0174119032258065</c:v>
                </c:pt>
                <c:pt idx="68">
                  <c:v>0.0157225</c:v>
                </c:pt>
                <c:pt idx="69">
                  <c:v>0.0143884838709677</c:v>
                </c:pt>
                <c:pt idx="70">
                  <c:v>0.0159081666666667</c:v>
                </c:pt>
                <c:pt idx="71">
                  <c:v>0.0157199677419355</c:v>
                </c:pt>
                <c:pt idx="72">
                  <c:v>0.0152894193548387</c:v>
                </c:pt>
                <c:pt idx="73">
                  <c:v>0.0155175862068966</c:v>
                </c:pt>
                <c:pt idx="74">
                  <c:v>0.0153264193548387</c:v>
                </c:pt>
                <c:pt idx="75">
                  <c:v>0.0152015666666667</c:v>
                </c:pt>
                <c:pt idx="76">
                  <c:v>0.0147181612903226</c:v>
                </c:pt>
                <c:pt idx="77">
                  <c:v>0.0134396</c:v>
                </c:pt>
                <c:pt idx="78">
                  <c:v>0.0120642258064516</c:v>
                </c:pt>
                <c:pt idx="79">
                  <c:v>0.0131964838709677</c:v>
                </c:pt>
                <c:pt idx="80">
                  <c:v>0.0130081666666667</c:v>
                </c:pt>
                <c:pt idx="81">
                  <c:v>0.0105288387096774</c:v>
                </c:pt>
                <c:pt idx="82">
                  <c:v>0.0114264666666667</c:v>
                </c:pt>
                <c:pt idx="83">
                  <c:v>0.00966890322580645</c:v>
                </c:pt>
                <c:pt idx="84">
                  <c:v>0.0103252580645161</c:v>
                </c:pt>
                <c:pt idx="85">
                  <c:v>0.0159371071428571</c:v>
                </c:pt>
                <c:pt idx="86">
                  <c:v>0.0104484516129032</c:v>
                </c:pt>
                <c:pt idx="87">
                  <c:v>0.0106779666666667</c:v>
                </c:pt>
                <c:pt idx="88">
                  <c:v>0.00701658064516129</c:v>
                </c:pt>
              </c:numCache>
            </c:numRef>
          </c:val>
        </c:ser>
        <c:ser>
          <c:idx val="19"/>
          <c:order val="19"/>
          <c:tx>
            <c:strRef>
              <c:f>'Permian Matrix'!$V$97</c:f>
              <c:strCache>
                <c:ptCount val="1"/>
                <c:pt idx="0">
                  <c:v>Jul-95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Matrix'!$V$98:$V$186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0.0454115483870968</c:v>
                </c:pt>
                <c:pt idx="19">
                  <c:v>0.0619990967741935</c:v>
                </c:pt>
                <c:pt idx="20">
                  <c:v>0.0584086666666667</c:v>
                </c:pt>
                <c:pt idx="21">
                  <c:v>0.0590453870967742</c:v>
                </c:pt>
                <c:pt idx="22">
                  <c:v>0.0592771</c:v>
                </c:pt>
                <c:pt idx="23">
                  <c:v>0.0563760967741936</c:v>
                </c:pt>
                <c:pt idx="24">
                  <c:v>0.0583702903225807</c:v>
                </c:pt>
                <c:pt idx="25">
                  <c:v>0.0507865862068966</c:v>
                </c:pt>
                <c:pt idx="26">
                  <c:v>0.0503373548387097</c:v>
                </c:pt>
                <c:pt idx="27">
                  <c:v>0.0445805333333333</c:v>
                </c:pt>
                <c:pt idx="28">
                  <c:v>0.0464498709677419</c:v>
                </c:pt>
                <c:pt idx="29">
                  <c:v>0.0462185333333333</c:v>
                </c:pt>
                <c:pt idx="30">
                  <c:v>0.0453448709677419</c:v>
                </c:pt>
                <c:pt idx="31">
                  <c:v>0.044216064516129</c:v>
                </c:pt>
                <c:pt idx="32">
                  <c:v>0.0434485666666667</c:v>
                </c:pt>
                <c:pt idx="33">
                  <c:v>0.0403523225806452</c:v>
                </c:pt>
                <c:pt idx="34">
                  <c:v>0.0393453</c:v>
                </c:pt>
                <c:pt idx="35">
                  <c:v>0.0390243870967742</c:v>
                </c:pt>
                <c:pt idx="36">
                  <c:v>0.0374980322580645</c:v>
                </c:pt>
                <c:pt idx="37">
                  <c:v>0.0386520357142857</c:v>
                </c:pt>
                <c:pt idx="38">
                  <c:v>0.0366605483870968</c:v>
                </c:pt>
                <c:pt idx="39">
                  <c:v>0.037227</c:v>
                </c:pt>
                <c:pt idx="40">
                  <c:v>0.0363961935483871</c:v>
                </c:pt>
                <c:pt idx="41">
                  <c:v>0.036761</c:v>
                </c:pt>
                <c:pt idx="42">
                  <c:v>0.0356543225806452</c:v>
                </c:pt>
                <c:pt idx="43">
                  <c:v>0.0337220322580645</c:v>
                </c:pt>
                <c:pt idx="44">
                  <c:v>0.0320741666666667</c:v>
                </c:pt>
                <c:pt idx="45">
                  <c:v>0.0320207096774194</c:v>
                </c:pt>
                <c:pt idx="46">
                  <c:v>0.0321029333333333</c:v>
                </c:pt>
                <c:pt idx="47">
                  <c:v>0.0314118709677419</c:v>
                </c:pt>
                <c:pt idx="48">
                  <c:v>0.0296335806451613</c:v>
                </c:pt>
                <c:pt idx="49">
                  <c:v>0.0286538214285714</c:v>
                </c:pt>
                <c:pt idx="50">
                  <c:v>0.0275710967741936</c:v>
                </c:pt>
                <c:pt idx="51">
                  <c:v>0.0273570666666667</c:v>
                </c:pt>
                <c:pt idx="52">
                  <c:v>0.0264120322580645</c:v>
                </c:pt>
                <c:pt idx="53">
                  <c:v>0.0245873666666667</c:v>
                </c:pt>
                <c:pt idx="54">
                  <c:v>0.0230704516129032</c:v>
                </c:pt>
                <c:pt idx="55">
                  <c:v>0.023306935483871</c:v>
                </c:pt>
                <c:pt idx="56">
                  <c:v>0.0222963</c:v>
                </c:pt>
                <c:pt idx="57">
                  <c:v>0.0215893870967742</c:v>
                </c:pt>
                <c:pt idx="58">
                  <c:v>0.0211275666666667</c:v>
                </c:pt>
                <c:pt idx="59">
                  <c:v>0.0207569032258065</c:v>
                </c:pt>
                <c:pt idx="60">
                  <c:v>0.0215093225806452</c:v>
                </c:pt>
                <c:pt idx="61">
                  <c:v>0.0217503214285714</c:v>
                </c:pt>
                <c:pt idx="62">
                  <c:v>0.0199257419354839</c:v>
                </c:pt>
                <c:pt idx="63">
                  <c:v>0.0201199333333333</c:v>
                </c:pt>
                <c:pt idx="64">
                  <c:v>0.0184546774193548</c:v>
                </c:pt>
                <c:pt idx="65">
                  <c:v>0.0175525666666667</c:v>
                </c:pt>
                <c:pt idx="66">
                  <c:v>0.0175012903225806</c:v>
                </c:pt>
                <c:pt idx="67">
                  <c:v>0.0177503548387097</c:v>
                </c:pt>
                <c:pt idx="68">
                  <c:v>0.0187954333333333</c:v>
                </c:pt>
                <c:pt idx="69">
                  <c:v>0.0167559032258065</c:v>
                </c:pt>
                <c:pt idx="70">
                  <c:v>0.0164289333333333</c:v>
                </c:pt>
                <c:pt idx="71">
                  <c:v>0.0166887741935484</c:v>
                </c:pt>
                <c:pt idx="72">
                  <c:v>0.0170201935483871</c:v>
                </c:pt>
                <c:pt idx="73">
                  <c:v>0.0152213103448276</c:v>
                </c:pt>
                <c:pt idx="74">
                  <c:v>0.0145465806451613</c:v>
                </c:pt>
                <c:pt idx="75">
                  <c:v>0.0135128666666667</c:v>
                </c:pt>
                <c:pt idx="76">
                  <c:v>0.0143632903225806</c:v>
                </c:pt>
                <c:pt idx="77">
                  <c:v>0.0140406333333333</c:v>
                </c:pt>
                <c:pt idx="78">
                  <c:v>0.0149020322580645</c:v>
                </c:pt>
                <c:pt idx="79">
                  <c:v>0.0135683548387097</c:v>
                </c:pt>
                <c:pt idx="80">
                  <c:v>0.0159772</c:v>
                </c:pt>
                <c:pt idx="81">
                  <c:v>0.0130329032258065</c:v>
                </c:pt>
                <c:pt idx="82">
                  <c:v>0.0126922</c:v>
                </c:pt>
                <c:pt idx="83">
                  <c:v>0.011854064516129</c:v>
                </c:pt>
                <c:pt idx="84">
                  <c:v>0.0122151935483871</c:v>
                </c:pt>
                <c:pt idx="85">
                  <c:v>0.0136879642857143</c:v>
                </c:pt>
                <c:pt idx="86">
                  <c:v>0.0141825806451613</c:v>
                </c:pt>
                <c:pt idx="87">
                  <c:v>0.0135069333333333</c:v>
                </c:pt>
                <c:pt idx="88">
                  <c:v>0.00856732258064516</c:v>
                </c:pt>
              </c:numCache>
            </c:numRef>
          </c:val>
        </c:ser>
        <c:ser>
          <c:idx val="20"/>
          <c:order val="20"/>
          <c:tx>
            <c:strRef>
              <c:f>'Permian Matrix'!$W$97</c:f>
              <c:strCache>
                <c:ptCount val="1"/>
                <c:pt idx="0">
                  <c:v>Aug-95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Matrix'!$W$98:$W$186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0.0325428064516129</c:v>
                </c:pt>
                <c:pt idx="20">
                  <c:v>0.0569660666666667</c:v>
                </c:pt>
                <c:pt idx="21">
                  <c:v>0.0475286129032258</c:v>
                </c:pt>
                <c:pt idx="22">
                  <c:v>0.0424551</c:v>
                </c:pt>
                <c:pt idx="23">
                  <c:v>0.0397308387096774</c:v>
                </c:pt>
                <c:pt idx="24">
                  <c:v>0.0424087096774194</c:v>
                </c:pt>
                <c:pt idx="25">
                  <c:v>0.0417270689655172</c:v>
                </c:pt>
                <c:pt idx="26">
                  <c:v>0.0398422903225806</c:v>
                </c:pt>
                <c:pt idx="27">
                  <c:v>0.0386303666666667</c:v>
                </c:pt>
                <c:pt idx="28">
                  <c:v>0.0357964838709677</c:v>
                </c:pt>
                <c:pt idx="29">
                  <c:v>0.0342978</c:v>
                </c:pt>
                <c:pt idx="30">
                  <c:v>0.032346</c:v>
                </c:pt>
                <c:pt idx="31">
                  <c:v>0.0307031612903226</c:v>
                </c:pt>
                <c:pt idx="32">
                  <c:v>0.0334511333333333</c:v>
                </c:pt>
                <c:pt idx="33">
                  <c:v>0.0309032580645161</c:v>
                </c:pt>
                <c:pt idx="34">
                  <c:v>0.0307122333333333</c:v>
                </c:pt>
                <c:pt idx="35">
                  <c:v>0.0306002258064516</c:v>
                </c:pt>
                <c:pt idx="36">
                  <c:v>0.0305759032258065</c:v>
                </c:pt>
                <c:pt idx="37">
                  <c:v>0.0307886071428571</c:v>
                </c:pt>
                <c:pt idx="38">
                  <c:v>0.0307066129032258</c:v>
                </c:pt>
                <c:pt idx="39">
                  <c:v>0.0273352666666667</c:v>
                </c:pt>
                <c:pt idx="40">
                  <c:v>0.027208064516129</c:v>
                </c:pt>
                <c:pt idx="41">
                  <c:v>0.0249589333333333</c:v>
                </c:pt>
                <c:pt idx="42">
                  <c:v>0.0244206451612903</c:v>
                </c:pt>
                <c:pt idx="43">
                  <c:v>0.0237935483870968</c:v>
                </c:pt>
                <c:pt idx="44">
                  <c:v>0.0224037333333333</c:v>
                </c:pt>
                <c:pt idx="45">
                  <c:v>0.0224420967741935</c:v>
                </c:pt>
                <c:pt idx="46">
                  <c:v>0.0218940333333333</c:v>
                </c:pt>
                <c:pt idx="47">
                  <c:v>0.0211433548387097</c:v>
                </c:pt>
                <c:pt idx="48">
                  <c:v>0.0214201612903226</c:v>
                </c:pt>
                <c:pt idx="49">
                  <c:v>0.0207910714285714</c:v>
                </c:pt>
                <c:pt idx="50">
                  <c:v>0.0200818064516129</c:v>
                </c:pt>
                <c:pt idx="51">
                  <c:v>0.0207956666666667</c:v>
                </c:pt>
                <c:pt idx="52">
                  <c:v>0.0197193225806452</c:v>
                </c:pt>
                <c:pt idx="53">
                  <c:v>0.0188626333333333</c:v>
                </c:pt>
                <c:pt idx="54">
                  <c:v>0.0175795483870968</c:v>
                </c:pt>
                <c:pt idx="55">
                  <c:v>0.0165690967741936</c:v>
                </c:pt>
                <c:pt idx="56">
                  <c:v>0.0176544333333333</c:v>
                </c:pt>
                <c:pt idx="57">
                  <c:v>0.016577935483871</c:v>
                </c:pt>
                <c:pt idx="58">
                  <c:v>0.0166368</c:v>
                </c:pt>
                <c:pt idx="59">
                  <c:v>0.0151502580645161</c:v>
                </c:pt>
                <c:pt idx="60">
                  <c:v>0.015558</c:v>
                </c:pt>
                <c:pt idx="61">
                  <c:v>0.01503625</c:v>
                </c:pt>
                <c:pt idx="62">
                  <c:v>0.0154946774193548</c:v>
                </c:pt>
                <c:pt idx="63">
                  <c:v>0.0156459666666667</c:v>
                </c:pt>
                <c:pt idx="64">
                  <c:v>0.0142967419354839</c:v>
                </c:pt>
                <c:pt idx="65">
                  <c:v>0.0137178666666667</c:v>
                </c:pt>
                <c:pt idx="66">
                  <c:v>0.0133295161290323</c:v>
                </c:pt>
                <c:pt idx="67">
                  <c:v>0.0132751935483871</c:v>
                </c:pt>
                <c:pt idx="68">
                  <c:v>0.0130210333333333</c:v>
                </c:pt>
                <c:pt idx="69">
                  <c:v>0.0127261290322581</c:v>
                </c:pt>
                <c:pt idx="70">
                  <c:v>0.0133752666666667</c:v>
                </c:pt>
                <c:pt idx="71">
                  <c:v>0.0136085483870968</c:v>
                </c:pt>
                <c:pt idx="72">
                  <c:v>0.0136496129032258</c:v>
                </c:pt>
                <c:pt idx="73">
                  <c:v>0.0128475172413793</c:v>
                </c:pt>
                <c:pt idx="74">
                  <c:v>0.0129855161290323</c:v>
                </c:pt>
                <c:pt idx="75">
                  <c:v>0.0132930333333333</c:v>
                </c:pt>
                <c:pt idx="76">
                  <c:v>0.0122954838709677</c:v>
                </c:pt>
                <c:pt idx="77">
                  <c:v>0.0122417</c:v>
                </c:pt>
                <c:pt idx="78">
                  <c:v>0.0127708709677419</c:v>
                </c:pt>
                <c:pt idx="79">
                  <c:v>0.0123026774193548</c:v>
                </c:pt>
                <c:pt idx="80">
                  <c:v>0.0127048</c:v>
                </c:pt>
                <c:pt idx="81">
                  <c:v>0.0201261290322581</c:v>
                </c:pt>
                <c:pt idx="82">
                  <c:v>0.0162873666666667</c:v>
                </c:pt>
                <c:pt idx="83">
                  <c:v>0.0102703225806452</c:v>
                </c:pt>
                <c:pt idx="84">
                  <c:v>0.0100380967741935</c:v>
                </c:pt>
                <c:pt idx="85">
                  <c:v>0.0104571428571429</c:v>
                </c:pt>
                <c:pt idx="86">
                  <c:v>0.010456</c:v>
                </c:pt>
                <c:pt idx="87">
                  <c:v>0.00968693333333333</c:v>
                </c:pt>
                <c:pt idx="88">
                  <c:v>0.00907412903225806</c:v>
                </c:pt>
              </c:numCache>
            </c:numRef>
          </c:val>
        </c:ser>
        <c:ser>
          <c:idx val="21"/>
          <c:order val="21"/>
          <c:tx>
            <c:strRef>
              <c:f>'Permian Matrix'!$X$97</c:f>
              <c:strCache>
                <c:ptCount val="1"/>
                <c:pt idx="0">
                  <c:v>Sep-95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Matrix'!$X$98:$X$186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0.0298238666666667</c:v>
                </c:pt>
                <c:pt idx="21">
                  <c:v>0.0329981290322581</c:v>
                </c:pt>
                <c:pt idx="22">
                  <c:v>0.0273273666666667</c:v>
                </c:pt>
                <c:pt idx="23">
                  <c:v>0.024222064516129</c:v>
                </c:pt>
                <c:pt idx="24">
                  <c:v>0.0319873870967742</c:v>
                </c:pt>
                <c:pt idx="25">
                  <c:v>0.0267349310344828</c:v>
                </c:pt>
                <c:pt idx="26">
                  <c:v>0.025814935483871</c:v>
                </c:pt>
                <c:pt idx="27">
                  <c:v>0.0235163666666667</c:v>
                </c:pt>
                <c:pt idx="28">
                  <c:v>0.0224231935483871</c:v>
                </c:pt>
                <c:pt idx="29">
                  <c:v>0.0214923666666667</c:v>
                </c:pt>
                <c:pt idx="30">
                  <c:v>0.0205494838709677</c:v>
                </c:pt>
                <c:pt idx="31">
                  <c:v>0.0210845161290323</c:v>
                </c:pt>
                <c:pt idx="32">
                  <c:v>0.0202218</c:v>
                </c:pt>
                <c:pt idx="33">
                  <c:v>0.0188970967741936</c:v>
                </c:pt>
                <c:pt idx="34">
                  <c:v>0.0185853666666667</c:v>
                </c:pt>
                <c:pt idx="35">
                  <c:v>0.0198319032258065</c:v>
                </c:pt>
                <c:pt idx="36">
                  <c:v>0.0173460322580645</c:v>
                </c:pt>
                <c:pt idx="37">
                  <c:v>0.0169386785714286</c:v>
                </c:pt>
                <c:pt idx="38">
                  <c:v>0.0179201935483871</c:v>
                </c:pt>
                <c:pt idx="39">
                  <c:v>0.0158150333333333</c:v>
                </c:pt>
                <c:pt idx="40">
                  <c:v>0.0152033870967742</c:v>
                </c:pt>
                <c:pt idx="41">
                  <c:v>0.0144499666666667</c:v>
                </c:pt>
                <c:pt idx="42">
                  <c:v>0.0143891290322581</c:v>
                </c:pt>
                <c:pt idx="43">
                  <c:v>0.0141634193548387</c:v>
                </c:pt>
                <c:pt idx="44">
                  <c:v>0.013501</c:v>
                </c:pt>
                <c:pt idx="45">
                  <c:v>0.013571064516129</c:v>
                </c:pt>
                <c:pt idx="46">
                  <c:v>0.0124709333333333</c:v>
                </c:pt>
                <c:pt idx="47">
                  <c:v>0.0117187741935484</c:v>
                </c:pt>
                <c:pt idx="48">
                  <c:v>0.0119725161290323</c:v>
                </c:pt>
                <c:pt idx="49">
                  <c:v>0.0119692142857143</c:v>
                </c:pt>
                <c:pt idx="50">
                  <c:v>0.0114078387096774</c:v>
                </c:pt>
                <c:pt idx="51">
                  <c:v>0.0120853666666667</c:v>
                </c:pt>
                <c:pt idx="52">
                  <c:v>0.0112830967741935</c:v>
                </c:pt>
                <c:pt idx="53">
                  <c:v>0.0106516333333333</c:v>
                </c:pt>
                <c:pt idx="54">
                  <c:v>0.0116086774193548</c:v>
                </c:pt>
                <c:pt idx="55">
                  <c:v>0.0139265806451613</c:v>
                </c:pt>
                <c:pt idx="56">
                  <c:v>0.0137075</c:v>
                </c:pt>
                <c:pt idx="57">
                  <c:v>0.0128307096774194</c:v>
                </c:pt>
                <c:pt idx="58">
                  <c:v>0.0126813333333333</c:v>
                </c:pt>
                <c:pt idx="59">
                  <c:v>0.0129860322580645</c:v>
                </c:pt>
                <c:pt idx="60">
                  <c:v>0.0126445161290323</c:v>
                </c:pt>
                <c:pt idx="61">
                  <c:v>0.0136514642857143</c:v>
                </c:pt>
                <c:pt idx="62">
                  <c:v>0.0130638709677419</c:v>
                </c:pt>
                <c:pt idx="63">
                  <c:v>0.0126016</c:v>
                </c:pt>
                <c:pt idx="64">
                  <c:v>0.0127856774193548</c:v>
                </c:pt>
                <c:pt idx="65">
                  <c:v>0.0129041333333333</c:v>
                </c:pt>
                <c:pt idx="66">
                  <c:v>0.0116178064516129</c:v>
                </c:pt>
                <c:pt idx="67">
                  <c:v>0.012502935483871</c:v>
                </c:pt>
                <c:pt idx="68">
                  <c:v>0.013366</c:v>
                </c:pt>
                <c:pt idx="69">
                  <c:v>0.0126985806451613</c:v>
                </c:pt>
                <c:pt idx="70">
                  <c:v>0.0119940333333333</c:v>
                </c:pt>
                <c:pt idx="71">
                  <c:v>0.0114924838709677</c:v>
                </c:pt>
                <c:pt idx="72">
                  <c:v>0.00910135483870968</c:v>
                </c:pt>
                <c:pt idx="73">
                  <c:v>0.00982524137931035</c:v>
                </c:pt>
                <c:pt idx="74">
                  <c:v>0.0113439677419355</c:v>
                </c:pt>
                <c:pt idx="75">
                  <c:v>0.0109972</c:v>
                </c:pt>
                <c:pt idx="76">
                  <c:v>0.010102</c:v>
                </c:pt>
                <c:pt idx="77">
                  <c:v>0.00997456666666667</c:v>
                </c:pt>
                <c:pt idx="78">
                  <c:v>0.0108222258064516</c:v>
                </c:pt>
                <c:pt idx="79">
                  <c:v>0.0118868709677419</c:v>
                </c:pt>
                <c:pt idx="80">
                  <c:v>0.0113639666666667</c:v>
                </c:pt>
                <c:pt idx="81">
                  <c:v>0.0112814838709677</c:v>
                </c:pt>
                <c:pt idx="82">
                  <c:v>0.0108400333333333</c:v>
                </c:pt>
                <c:pt idx="83">
                  <c:v>0.0107801290322581</c:v>
                </c:pt>
                <c:pt idx="84">
                  <c:v>0.0105369032258065</c:v>
                </c:pt>
                <c:pt idx="85">
                  <c:v>0.01071975</c:v>
                </c:pt>
                <c:pt idx="86">
                  <c:v>0.0103136129032258</c:v>
                </c:pt>
                <c:pt idx="87">
                  <c:v>0.0101586666666667</c:v>
                </c:pt>
                <c:pt idx="88">
                  <c:v>0.00900390322580645</c:v>
                </c:pt>
              </c:numCache>
            </c:numRef>
          </c:val>
        </c:ser>
        <c:ser>
          <c:idx val="22"/>
          <c:order val="22"/>
          <c:tx>
            <c:strRef>
              <c:f>'Permian Matrix'!$Y$97</c:f>
              <c:strCache>
                <c:ptCount val="1"/>
                <c:pt idx="0">
                  <c:v>Oct-95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Matrix'!$Y$98:$Y$186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0.0441055161290323</c:v>
                </c:pt>
                <c:pt idx="22">
                  <c:v>0.0687999333333333</c:v>
                </c:pt>
                <c:pt idx="23">
                  <c:v>0.0676875806451613</c:v>
                </c:pt>
                <c:pt idx="24">
                  <c:v>0.0638503225806452</c:v>
                </c:pt>
                <c:pt idx="25">
                  <c:v>0.0639751034482759</c:v>
                </c:pt>
                <c:pt idx="26">
                  <c:v>0.0569240967741936</c:v>
                </c:pt>
                <c:pt idx="27">
                  <c:v>0.0599023666666667</c:v>
                </c:pt>
                <c:pt idx="28">
                  <c:v>0.0579689032258065</c:v>
                </c:pt>
                <c:pt idx="29">
                  <c:v>0.0564399</c:v>
                </c:pt>
                <c:pt idx="30">
                  <c:v>0.0537793870967742</c:v>
                </c:pt>
                <c:pt idx="31">
                  <c:v>0.0537161612903226</c:v>
                </c:pt>
                <c:pt idx="32">
                  <c:v>0.0506557</c:v>
                </c:pt>
                <c:pt idx="33">
                  <c:v>0.0500181612903226</c:v>
                </c:pt>
                <c:pt idx="34">
                  <c:v>0.048306</c:v>
                </c:pt>
                <c:pt idx="35">
                  <c:v>0.0498991290322581</c:v>
                </c:pt>
                <c:pt idx="36">
                  <c:v>0.0485693225806452</c:v>
                </c:pt>
                <c:pt idx="37">
                  <c:v>0.0480422857142857</c:v>
                </c:pt>
                <c:pt idx="38">
                  <c:v>0.0447168709677419</c:v>
                </c:pt>
                <c:pt idx="39">
                  <c:v>0.0476309333333333</c:v>
                </c:pt>
                <c:pt idx="40">
                  <c:v>0.0506720967741936</c:v>
                </c:pt>
                <c:pt idx="41">
                  <c:v>0.0495351</c:v>
                </c:pt>
                <c:pt idx="42">
                  <c:v>0.0479091935483871</c:v>
                </c:pt>
                <c:pt idx="43">
                  <c:v>0.0414793225806452</c:v>
                </c:pt>
                <c:pt idx="44">
                  <c:v>0.0423799</c:v>
                </c:pt>
                <c:pt idx="45">
                  <c:v>0.0395938387096774</c:v>
                </c:pt>
                <c:pt idx="46">
                  <c:v>0.0446025333333333</c:v>
                </c:pt>
                <c:pt idx="47">
                  <c:v>0.035994064516129</c:v>
                </c:pt>
                <c:pt idx="48">
                  <c:v>0.0355530967741936</c:v>
                </c:pt>
                <c:pt idx="49">
                  <c:v>0.0362015</c:v>
                </c:pt>
                <c:pt idx="50">
                  <c:v>0.0377344516129032</c:v>
                </c:pt>
                <c:pt idx="51">
                  <c:v>0.0373895666666667</c:v>
                </c:pt>
                <c:pt idx="52">
                  <c:v>0.0372664193548387</c:v>
                </c:pt>
                <c:pt idx="53">
                  <c:v>0.0368917</c:v>
                </c:pt>
                <c:pt idx="54">
                  <c:v>0.0354934193548387</c:v>
                </c:pt>
                <c:pt idx="55">
                  <c:v>0.0357203870967742</c:v>
                </c:pt>
                <c:pt idx="56">
                  <c:v>0.0368565666666667</c:v>
                </c:pt>
                <c:pt idx="57">
                  <c:v>0.0348688387096774</c:v>
                </c:pt>
                <c:pt idx="58">
                  <c:v>0.0339139666666667</c:v>
                </c:pt>
                <c:pt idx="59">
                  <c:v>0.0315434516129032</c:v>
                </c:pt>
                <c:pt idx="60">
                  <c:v>0.0349376774193548</c:v>
                </c:pt>
                <c:pt idx="61">
                  <c:v>0.0346226428571429</c:v>
                </c:pt>
                <c:pt idx="62">
                  <c:v>0.0341692580645161</c:v>
                </c:pt>
                <c:pt idx="63">
                  <c:v>0.0339246666666667</c:v>
                </c:pt>
                <c:pt idx="64">
                  <c:v>0.0347761612903226</c:v>
                </c:pt>
                <c:pt idx="65">
                  <c:v>0.0352568</c:v>
                </c:pt>
                <c:pt idx="66">
                  <c:v>0.0348630967741936</c:v>
                </c:pt>
                <c:pt idx="67">
                  <c:v>0.0336401290322581</c:v>
                </c:pt>
                <c:pt idx="68">
                  <c:v>0.0344783</c:v>
                </c:pt>
                <c:pt idx="69">
                  <c:v>0.0348572903225806</c:v>
                </c:pt>
                <c:pt idx="70">
                  <c:v>0.0324393333333333</c:v>
                </c:pt>
                <c:pt idx="71">
                  <c:v>0.0291441290322581</c:v>
                </c:pt>
                <c:pt idx="72">
                  <c:v>0.0292142903225806</c:v>
                </c:pt>
                <c:pt idx="73">
                  <c:v>0.0295706206896552</c:v>
                </c:pt>
                <c:pt idx="74">
                  <c:v>0.028583935483871</c:v>
                </c:pt>
                <c:pt idx="75">
                  <c:v>0.0285344</c:v>
                </c:pt>
                <c:pt idx="76">
                  <c:v>0.0280123225806452</c:v>
                </c:pt>
                <c:pt idx="77">
                  <c:v>0.0262225333333333</c:v>
                </c:pt>
                <c:pt idx="78">
                  <c:v>0.0263461935483871</c:v>
                </c:pt>
                <c:pt idx="79">
                  <c:v>0.0263005161290323</c:v>
                </c:pt>
                <c:pt idx="80">
                  <c:v>0.0244642666666667</c:v>
                </c:pt>
                <c:pt idx="81">
                  <c:v>0.0234848064516129</c:v>
                </c:pt>
                <c:pt idx="82">
                  <c:v>0.0221103666666667</c:v>
                </c:pt>
                <c:pt idx="83">
                  <c:v>0.0221923225806452</c:v>
                </c:pt>
                <c:pt idx="84">
                  <c:v>0.0201830967741935</c:v>
                </c:pt>
                <c:pt idx="85">
                  <c:v>0.02191775</c:v>
                </c:pt>
                <c:pt idx="86">
                  <c:v>0.0224183225806452</c:v>
                </c:pt>
                <c:pt idx="87">
                  <c:v>0.0223676666666667</c:v>
                </c:pt>
                <c:pt idx="88">
                  <c:v>0.0182426129032258</c:v>
                </c:pt>
              </c:numCache>
            </c:numRef>
          </c:val>
        </c:ser>
        <c:ser>
          <c:idx val="23"/>
          <c:order val="23"/>
          <c:tx>
            <c:strRef>
              <c:f>'Permian Matrix'!$Z$97</c:f>
              <c:strCache>
                <c:ptCount val="1"/>
                <c:pt idx="0">
                  <c:v>Nov-95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Matrix'!$Z$98:$Z$186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0.0376224666666667</c:v>
                </c:pt>
                <c:pt idx="23">
                  <c:v>0.0526124838709677</c:v>
                </c:pt>
                <c:pt idx="24">
                  <c:v>0.051662</c:v>
                </c:pt>
                <c:pt idx="25">
                  <c:v>0.0531276551724138</c:v>
                </c:pt>
                <c:pt idx="26">
                  <c:v>0.051557064516129</c:v>
                </c:pt>
                <c:pt idx="27">
                  <c:v>0.0494303666666667</c:v>
                </c:pt>
                <c:pt idx="28">
                  <c:v>0.0505682903225806</c:v>
                </c:pt>
                <c:pt idx="29">
                  <c:v>0.0487275</c:v>
                </c:pt>
                <c:pt idx="30">
                  <c:v>0.0450922903225806</c:v>
                </c:pt>
                <c:pt idx="31">
                  <c:v>0.0441347096774194</c:v>
                </c:pt>
                <c:pt idx="32">
                  <c:v>0.0429836</c:v>
                </c:pt>
                <c:pt idx="33">
                  <c:v>0.0403251290322581</c:v>
                </c:pt>
                <c:pt idx="34">
                  <c:v>0.0386045666666667</c:v>
                </c:pt>
                <c:pt idx="35">
                  <c:v>0.036248064516129</c:v>
                </c:pt>
                <c:pt idx="36">
                  <c:v>0.0345854193548387</c:v>
                </c:pt>
                <c:pt idx="37">
                  <c:v>0.0349963571428571</c:v>
                </c:pt>
                <c:pt idx="38">
                  <c:v>0.0345204838709678</c:v>
                </c:pt>
                <c:pt idx="39">
                  <c:v>0.0336969333333333</c:v>
                </c:pt>
                <c:pt idx="40">
                  <c:v>0.0333645161290323</c:v>
                </c:pt>
                <c:pt idx="41">
                  <c:v>0.0332384333333333</c:v>
                </c:pt>
                <c:pt idx="42">
                  <c:v>0.0305562903225806</c:v>
                </c:pt>
                <c:pt idx="43">
                  <c:v>0.0298617419354839</c:v>
                </c:pt>
                <c:pt idx="44">
                  <c:v>0.0317669333333333</c:v>
                </c:pt>
                <c:pt idx="45">
                  <c:v>0.0306313548387097</c:v>
                </c:pt>
                <c:pt idx="46">
                  <c:v>0.0299511333333333</c:v>
                </c:pt>
                <c:pt idx="47">
                  <c:v>0.0285711612903226</c:v>
                </c:pt>
                <c:pt idx="48">
                  <c:v>0.0282355161290323</c:v>
                </c:pt>
                <c:pt idx="49">
                  <c:v>0.0283483928571429</c:v>
                </c:pt>
                <c:pt idx="50">
                  <c:v>0.0284920322580645</c:v>
                </c:pt>
                <c:pt idx="51">
                  <c:v>0.0292064666666667</c:v>
                </c:pt>
                <c:pt idx="52">
                  <c:v>0.0300462903225806</c:v>
                </c:pt>
                <c:pt idx="53">
                  <c:v>0.0288369666666667</c:v>
                </c:pt>
                <c:pt idx="54">
                  <c:v>0.0276544193548387</c:v>
                </c:pt>
                <c:pt idx="55">
                  <c:v>0.0271991612903226</c:v>
                </c:pt>
                <c:pt idx="56">
                  <c:v>0.0265739666666667</c:v>
                </c:pt>
                <c:pt idx="57">
                  <c:v>0.0267408709677419</c:v>
                </c:pt>
                <c:pt idx="58">
                  <c:v>0.0260216666666667</c:v>
                </c:pt>
                <c:pt idx="59">
                  <c:v>0.023809064516129</c:v>
                </c:pt>
                <c:pt idx="60">
                  <c:v>0.0241684516129032</c:v>
                </c:pt>
                <c:pt idx="61">
                  <c:v>0.0239359285714286</c:v>
                </c:pt>
                <c:pt idx="62">
                  <c:v>0.0241839032258065</c:v>
                </c:pt>
                <c:pt idx="63">
                  <c:v>0.0246248666666667</c:v>
                </c:pt>
                <c:pt idx="64">
                  <c:v>0.0238202580645161</c:v>
                </c:pt>
                <c:pt idx="65">
                  <c:v>0.0227958</c:v>
                </c:pt>
                <c:pt idx="66">
                  <c:v>0.0231444838709677</c:v>
                </c:pt>
                <c:pt idx="67">
                  <c:v>0.0221645161290323</c:v>
                </c:pt>
                <c:pt idx="68">
                  <c:v>0.0218287666666667</c:v>
                </c:pt>
                <c:pt idx="69">
                  <c:v>0.0215772580645161</c:v>
                </c:pt>
                <c:pt idx="70">
                  <c:v>0.0213962666666667</c:v>
                </c:pt>
                <c:pt idx="71">
                  <c:v>0.0209421290322581</c:v>
                </c:pt>
                <c:pt idx="72">
                  <c:v>0.0210862580645161</c:v>
                </c:pt>
                <c:pt idx="73">
                  <c:v>0.0210491379310345</c:v>
                </c:pt>
                <c:pt idx="74">
                  <c:v>0.020902935483871</c:v>
                </c:pt>
                <c:pt idx="75">
                  <c:v>0.0204658</c:v>
                </c:pt>
                <c:pt idx="76">
                  <c:v>0.020071064516129</c:v>
                </c:pt>
                <c:pt idx="77">
                  <c:v>0.0193640666666667</c:v>
                </c:pt>
                <c:pt idx="78">
                  <c:v>0.0180709677419355</c:v>
                </c:pt>
                <c:pt idx="79">
                  <c:v>0.0182778387096774</c:v>
                </c:pt>
                <c:pt idx="80">
                  <c:v>0.0180788333333333</c:v>
                </c:pt>
                <c:pt idx="81">
                  <c:v>0.0183722258064516</c:v>
                </c:pt>
                <c:pt idx="82">
                  <c:v>0.0180675666666667</c:v>
                </c:pt>
                <c:pt idx="83">
                  <c:v>0.0177273870967742</c:v>
                </c:pt>
                <c:pt idx="84">
                  <c:v>0.0178652258064516</c:v>
                </c:pt>
                <c:pt idx="85">
                  <c:v>0.0173362857142857</c:v>
                </c:pt>
                <c:pt idx="86">
                  <c:v>0.0173717741935484</c:v>
                </c:pt>
                <c:pt idx="87">
                  <c:v>0.0175032</c:v>
                </c:pt>
                <c:pt idx="88">
                  <c:v>0.0158987419354839</c:v>
                </c:pt>
              </c:numCache>
            </c:numRef>
          </c:val>
        </c:ser>
        <c:ser>
          <c:idx val="24"/>
          <c:order val="24"/>
          <c:tx>
            <c:strRef>
              <c:f>'Permian Matrix'!$AA$97</c:f>
              <c:strCache>
                <c:ptCount val="1"/>
                <c:pt idx="0">
                  <c:v>Dec-95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Matrix'!$AA$98:$AA$186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0.0300473548387097</c:v>
                </c:pt>
                <c:pt idx="24">
                  <c:v>0.0491956774193548</c:v>
                </c:pt>
                <c:pt idx="25">
                  <c:v>0.0506011034482759</c:v>
                </c:pt>
                <c:pt idx="26">
                  <c:v>0.044015935483871</c:v>
                </c:pt>
                <c:pt idx="27">
                  <c:v>0.0364542666666667</c:v>
                </c:pt>
                <c:pt idx="28">
                  <c:v>0.0340556451612903</c:v>
                </c:pt>
                <c:pt idx="29">
                  <c:v>0.0302837333333333</c:v>
                </c:pt>
                <c:pt idx="30">
                  <c:v>0.028893935483871</c:v>
                </c:pt>
                <c:pt idx="31">
                  <c:v>0.023899935483871</c:v>
                </c:pt>
                <c:pt idx="32">
                  <c:v>0.0217020333333333</c:v>
                </c:pt>
                <c:pt idx="33">
                  <c:v>0.0218049032258065</c:v>
                </c:pt>
                <c:pt idx="34">
                  <c:v>0.0209318666666667</c:v>
                </c:pt>
                <c:pt idx="35">
                  <c:v>0.020816935483871</c:v>
                </c:pt>
                <c:pt idx="36">
                  <c:v>0.0193357419354839</c:v>
                </c:pt>
                <c:pt idx="37">
                  <c:v>0.0191481071428571</c:v>
                </c:pt>
                <c:pt idx="38">
                  <c:v>0.0179644193548387</c:v>
                </c:pt>
                <c:pt idx="39">
                  <c:v>0.017625</c:v>
                </c:pt>
                <c:pt idx="40">
                  <c:v>0.0169712258064516</c:v>
                </c:pt>
                <c:pt idx="41">
                  <c:v>0.0171064</c:v>
                </c:pt>
                <c:pt idx="42">
                  <c:v>0.0165541612903226</c:v>
                </c:pt>
                <c:pt idx="43">
                  <c:v>0.0158812580645161</c:v>
                </c:pt>
                <c:pt idx="44">
                  <c:v>0.016071</c:v>
                </c:pt>
                <c:pt idx="45">
                  <c:v>0.0165738064516129</c:v>
                </c:pt>
                <c:pt idx="46">
                  <c:v>0.0164568666666667</c:v>
                </c:pt>
                <c:pt idx="47">
                  <c:v>0.0158802258064516</c:v>
                </c:pt>
                <c:pt idx="48">
                  <c:v>0.0157339677419355</c:v>
                </c:pt>
                <c:pt idx="49">
                  <c:v>0.0153106428571429</c:v>
                </c:pt>
                <c:pt idx="50">
                  <c:v>0.014729935483871</c:v>
                </c:pt>
                <c:pt idx="51">
                  <c:v>0.0143502666666667</c:v>
                </c:pt>
                <c:pt idx="52">
                  <c:v>0.0133563225806452</c:v>
                </c:pt>
                <c:pt idx="53">
                  <c:v>0.0131616</c:v>
                </c:pt>
                <c:pt idx="54">
                  <c:v>0.0125293548387097</c:v>
                </c:pt>
                <c:pt idx="55">
                  <c:v>0.0122466129032258</c:v>
                </c:pt>
                <c:pt idx="56">
                  <c:v>0.0114048333333333</c:v>
                </c:pt>
                <c:pt idx="57">
                  <c:v>0.0115400322580645</c:v>
                </c:pt>
                <c:pt idx="58">
                  <c:v>0.0123623666666667</c:v>
                </c:pt>
                <c:pt idx="59">
                  <c:v>0.0109383870967742</c:v>
                </c:pt>
                <c:pt idx="60">
                  <c:v>0.0107985161290323</c:v>
                </c:pt>
                <c:pt idx="61">
                  <c:v>0.0112263571428571</c:v>
                </c:pt>
                <c:pt idx="62">
                  <c:v>0.0115731290322581</c:v>
                </c:pt>
                <c:pt idx="63">
                  <c:v>0.0113963666666667</c:v>
                </c:pt>
                <c:pt idx="64">
                  <c:v>0.010954064516129</c:v>
                </c:pt>
                <c:pt idx="65">
                  <c:v>0.0107434</c:v>
                </c:pt>
                <c:pt idx="66">
                  <c:v>0.0106740322580645</c:v>
                </c:pt>
                <c:pt idx="67">
                  <c:v>0.0114387741935484</c:v>
                </c:pt>
                <c:pt idx="68">
                  <c:v>0.0113716666666667</c:v>
                </c:pt>
                <c:pt idx="69">
                  <c:v>0.0106554838709677</c:v>
                </c:pt>
                <c:pt idx="70">
                  <c:v>0.0104436666666667</c:v>
                </c:pt>
                <c:pt idx="71">
                  <c:v>0.0105550322580645</c:v>
                </c:pt>
                <c:pt idx="72">
                  <c:v>0.010659935483871</c:v>
                </c:pt>
                <c:pt idx="73">
                  <c:v>0.0100440344827586</c:v>
                </c:pt>
                <c:pt idx="74">
                  <c:v>0.00982661290322581</c:v>
                </c:pt>
                <c:pt idx="75">
                  <c:v>0.00975096666666667</c:v>
                </c:pt>
                <c:pt idx="76">
                  <c:v>0.0100439032258065</c:v>
                </c:pt>
                <c:pt idx="77">
                  <c:v>0.0098443</c:v>
                </c:pt>
                <c:pt idx="78">
                  <c:v>0.00930403225806452</c:v>
                </c:pt>
                <c:pt idx="79">
                  <c:v>0.0104060967741936</c:v>
                </c:pt>
                <c:pt idx="80">
                  <c:v>0.0099291</c:v>
                </c:pt>
                <c:pt idx="81">
                  <c:v>0.00960687096774194</c:v>
                </c:pt>
                <c:pt idx="82">
                  <c:v>0.0094041</c:v>
                </c:pt>
                <c:pt idx="83">
                  <c:v>0.00886506451612903</c:v>
                </c:pt>
                <c:pt idx="84">
                  <c:v>0.00900109677419355</c:v>
                </c:pt>
                <c:pt idx="85">
                  <c:v>0.00919260714285714</c:v>
                </c:pt>
                <c:pt idx="86">
                  <c:v>0.00895312903225807</c:v>
                </c:pt>
                <c:pt idx="87">
                  <c:v>0.00861526666666667</c:v>
                </c:pt>
                <c:pt idx="88">
                  <c:v>0.00770548387096774</c:v>
                </c:pt>
              </c:numCache>
            </c:numRef>
          </c:val>
        </c:ser>
        <c:ser>
          <c:idx val="25"/>
          <c:order val="25"/>
          <c:tx>
            <c:strRef>
              <c:f>'Permian Matrix'!$AB$97</c:f>
              <c:strCache>
                <c:ptCount val="1"/>
                <c:pt idx="0">
                  <c:v>Jan-96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Matrix'!$AB$98:$AB$186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0.0386442580645161</c:v>
                </c:pt>
                <c:pt idx="25">
                  <c:v>0.06017</c:v>
                </c:pt>
                <c:pt idx="26">
                  <c:v>0.0572586774193548</c:v>
                </c:pt>
                <c:pt idx="27">
                  <c:v>0.0579828666666667</c:v>
                </c:pt>
                <c:pt idx="28">
                  <c:v>0.0564573225806452</c:v>
                </c:pt>
                <c:pt idx="29">
                  <c:v>0.0520578</c:v>
                </c:pt>
                <c:pt idx="30">
                  <c:v>0.0490756774193548</c:v>
                </c:pt>
                <c:pt idx="31">
                  <c:v>0.0456981612903226</c:v>
                </c:pt>
                <c:pt idx="32">
                  <c:v>0.0421123333333333</c:v>
                </c:pt>
                <c:pt idx="33">
                  <c:v>0.0397545161290323</c:v>
                </c:pt>
                <c:pt idx="34">
                  <c:v>0.0396424666666667</c:v>
                </c:pt>
                <c:pt idx="35">
                  <c:v>0.0362786451612903</c:v>
                </c:pt>
                <c:pt idx="36">
                  <c:v>0.034064</c:v>
                </c:pt>
                <c:pt idx="37">
                  <c:v>0.0347634642857143</c:v>
                </c:pt>
                <c:pt idx="38">
                  <c:v>0.0350053225806452</c:v>
                </c:pt>
                <c:pt idx="39">
                  <c:v>0.0313036</c:v>
                </c:pt>
                <c:pt idx="40">
                  <c:v>0.0280504193548387</c:v>
                </c:pt>
                <c:pt idx="41">
                  <c:v>0.0278803333333333</c:v>
                </c:pt>
                <c:pt idx="42">
                  <c:v>0.0265267741935484</c:v>
                </c:pt>
                <c:pt idx="43">
                  <c:v>0.026522064516129</c:v>
                </c:pt>
                <c:pt idx="44">
                  <c:v>0.0255090666666667</c:v>
                </c:pt>
                <c:pt idx="45">
                  <c:v>0.0267071612903226</c:v>
                </c:pt>
                <c:pt idx="46">
                  <c:v>0.0276831</c:v>
                </c:pt>
                <c:pt idx="47">
                  <c:v>0.0269540967741936</c:v>
                </c:pt>
                <c:pt idx="48">
                  <c:v>0.0265066451612903</c:v>
                </c:pt>
                <c:pt idx="49">
                  <c:v>0.0251704285714286</c:v>
                </c:pt>
                <c:pt idx="50">
                  <c:v>0.0247062258064516</c:v>
                </c:pt>
                <c:pt idx="51">
                  <c:v>0.0246462333333333</c:v>
                </c:pt>
                <c:pt idx="52">
                  <c:v>0.0239447419354839</c:v>
                </c:pt>
                <c:pt idx="53">
                  <c:v>0.0229422333333333</c:v>
                </c:pt>
                <c:pt idx="54">
                  <c:v>0.0234903225806452</c:v>
                </c:pt>
                <c:pt idx="55">
                  <c:v>0.0234917741935484</c:v>
                </c:pt>
                <c:pt idx="56">
                  <c:v>0.0209193666666667</c:v>
                </c:pt>
                <c:pt idx="57">
                  <c:v>0.0202766774193548</c:v>
                </c:pt>
                <c:pt idx="58">
                  <c:v>0.0204911666666667</c:v>
                </c:pt>
                <c:pt idx="59">
                  <c:v>0.0191646451612903</c:v>
                </c:pt>
                <c:pt idx="60">
                  <c:v>0.0203837419354839</c:v>
                </c:pt>
                <c:pt idx="61">
                  <c:v>0.0207543928571429</c:v>
                </c:pt>
                <c:pt idx="62">
                  <c:v>0.023558064516129</c:v>
                </c:pt>
                <c:pt idx="63">
                  <c:v>0.0168125</c:v>
                </c:pt>
                <c:pt idx="64">
                  <c:v>0.0217292258064516</c:v>
                </c:pt>
                <c:pt idx="65">
                  <c:v>0.0170553666666667</c:v>
                </c:pt>
                <c:pt idx="66">
                  <c:v>0.0160009677419355</c:v>
                </c:pt>
                <c:pt idx="67">
                  <c:v>0.01826</c:v>
                </c:pt>
                <c:pt idx="68">
                  <c:v>0.0181032333333333</c:v>
                </c:pt>
                <c:pt idx="69">
                  <c:v>0.0179848064516129</c:v>
                </c:pt>
                <c:pt idx="70">
                  <c:v>0.0194695</c:v>
                </c:pt>
                <c:pt idx="71">
                  <c:v>0.0198801935483871</c:v>
                </c:pt>
                <c:pt idx="72">
                  <c:v>0.0216633870967742</c:v>
                </c:pt>
                <c:pt idx="73">
                  <c:v>0.0226591379310345</c:v>
                </c:pt>
                <c:pt idx="74">
                  <c:v>0.023823</c:v>
                </c:pt>
                <c:pt idx="75">
                  <c:v>0.0236567666666667</c:v>
                </c:pt>
                <c:pt idx="76">
                  <c:v>0.0233143225806452</c:v>
                </c:pt>
                <c:pt idx="77">
                  <c:v>0.0223881333333333</c:v>
                </c:pt>
                <c:pt idx="78">
                  <c:v>0.0213351612903226</c:v>
                </c:pt>
                <c:pt idx="79">
                  <c:v>0.0208830322580645</c:v>
                </c:pt>
                <c:pt idx="80">
                  <c:v>0.0185657</c:v>
                </c:pt>
                <c:pt idx="81">
                  <c:v>0.0139371935483871</c:v>
                </c:pt>
                <c:pt idx="82">
                  <c:v>0.0134753666666667</c:v>
                </c:pt>
                <c:pt idx="83">
                  <c:v>0.0153683870967742</c:v>
                </c:pt>
                <c:pt idx="84">
                  <c:v>0.0111547741935484</c:v>
                </c:pt>
                <c:pt idx="85">
                  <c:v>0.0159588214285714</c:v>
                </c:pt>
                <c:pt idx="86">
                  <c:v>0.0154716129032258</c:v>
                </c:pt>
                <c:pt idx="87">
                  <c:v>0.0191045333333333</c:v>
                </c:pt>
                <c:pt idx="88">
                  <c:v>0.0104764193548387</c:v>
                </c:pt>
              </c:numCache>
            </c:numRef>
          </c:val>
        </c:ser>
        <c:ser>
          <c:idx val="26"/>
          <c:order val="26"/>
          <c:tx>
            <c:strRef>
              <c:f>'Permian Matrix'!$AC$97</c:f>
              <c:strCache>
                <c:ptCount val="1"/>
                <c:pt idx="0">
                  <c:v>Feb-96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Matrix'!$AC$98:$AC$186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0.0280052413793103</c:v>
                </c:pt>
                <c:pt idx="26">
                  <c:v>0.045768064516129</c:v>
                </c:pt>
                <c:pt idx="27">
                  <c:v>0.0405828333333333</c:v>
                </c:pt>
                <c:pt idx="28">
                  <c:v>0.0363538064516129</c:v>
                </c:pt>
                <c:pt idx="29">
                  <c:v>0.0336341666666667</c:v>
                </c:pt>
                <c:pt idx="30">
                  <c:v>0.0325188709677419</c:v>
                </c:pt>
                <c:pt idx="31">
                  <c:v>0.0287692258064516</c:v>
                </c:pt>
                <c:pt idx="32">
                  <c:v>0.0290655666666667</c:v>
                </c:pt>
                <c:pt idx="33">
                  <c:v>0.0262093225806452</c:v>
                </c:pt>
                <c:pt idx="34">
                  <c:v>0.0253861</c:v>
                </c:pt>
                <c:pt idx="35">
                  <c:v>0.0286497419354839</c:v>
                </c:pt>
                <c:pt idx="36">
                  <c:v>0.028897</c:v>
                </c:pt>
                <c:pt idx="37">
                  <c:v>0.0265083571428571</c:v>
                </c:pt>
                <c:pt idx="38">
                  <c:v>0.0279608387096774</c:v>
                </c:pt>
                <c:pt idx="39">
                  <c:v>0.0255139333333333</c:v>
                </c:pt>
                <c:pt idx="40">
                  <c:v>0.024554064516129</c:v>
                </c:pt>
                <c:pt idx="41">
                  <c:v>0.0238590666666667</c:v>
                </c:pt>
                <c:pt idx="42">
                  <c:v>0.0231758064516129</c:v>
                </c:pt>
                <c:pt idx="43">
                  <c:v>0.0225595483870968</c:v>
                </c:pt>
                <c:pt idx="44">
                  <c:v>0.0212526</c:v>
                </c:pt>
                <c:pt idx="45">
                  <c:v>0.0190092580645161</c:v>
                </c:pt>
                <c:pt idx="46">
                  <c:v>0.0205493666666667</c:v>
                </c:pt>
                <c:pt idx="47">
                  <c:v>0.018908935483871</c:v>
                </c:pt>
                <c:pt idx="48">
                  <c:v>0.0187366451612903</c:v>
                </c:pt>
                <c:pt idx="49">
                  <c:v>0.0179808571428571</c:v>
                </c:pt>
                <c:pt idx="50">
                  <c:v>0.0177993870967742</c:v>
                </c:pt>
                <c:pt idx="51">
                  <c:v>0.0172438</c:v>
                </c:pt>
                <c:pt idx="52">
                  <c:v>0.0171064516129032</c:v>
                </c:pt>
                <c:pt idx="53">
                  <c:v>0.0160803333333333</c:v>
                </c:pt>
                <c:pt idx="54">
                  <c:v>0.0156238064516129</c:v>
                </c:pt>
                <c:pt idx="55">
                  <c:v>0.0155161612903226</c:v>
                </c:pt>
                <c:pt idx="56">
                  <c:v>0.0142802666666667</c:v>
                </c:pt>
                <c:pt idx="57">
                  <c:v>0.014833935483871</c:v>
                </c:pt>
                <c:pt idx="58">
                  <c:v>0.0146323</c:v>
                </c:pt>
                <c:pt idx="59">
                  <c:v>0.0137009677419355</c:v>
                </c:pt>
                <c:pt idx="60">
                  <c:v>0.0141679677419355</c:v>
                </c:pt>
                <c:pt idx="61">
                  <c:v>0.0140087857142857</c:v>
                </c:pt>
                <c:pt idx="62">
                  <c:v>0.0137211290322581</c:v>
                </c:pt>
                <c:pt idx="63">
                  <c:v>0.0141932</c:v>
                </c:pt>
                <c:pt idx="64">
                  <c:v>0.0139314838709677</c:v>
                </c:pt>
                <c:pt idx="65">
                  <c:v>0.0124297666666667</c:v>
                </c:pt>
                <c:pt idx="66">
                  <c:v>0.0148656129032258</c:v>
                </c:pt>
                <c:pt idx="67">
                  <c:v>0.012557935483871</c:v>
                </c:pt>
                <c:pt idx="68">
                  <c:v>0.012614</c:v>
                </c:pt>
                <c:pt idx="69">
                  <c:v>0.0125799032258065</c:v>
                </c:pt>
                <c:pt idx="70">
                  <c:v>0.0122740333333333</c:v>
                </c:pt>
                <c:pt idx="71">
                  <c:v>0.0115238709677419</c:v>
                </c:pt>
                <c:pt idx="72">
                  <c:v>0.0110087419354839</c:v>
                </c:pt>
                <c:pt idx="73">
                  <c:v>0.011930275862069</c:v>
                </c:pt>
                <c:pt idx="74">
                  <c:v>0.0110492903225806</c:v>
                </c:pt>
                <c:pt idx="75">
                  <c:v>0.0111802666666667</c:v>
                </c:pt>
                <c:pt idx="76">
                  <c:v>0.0109184838709677</c:v>
                </c:pt>
                <c:pt idx="77">
                  <c:v>0.0108749333333333</c:v>
                </c:pt>
                <c:pt idx="78">
                  <c:v>0.0106845483870968</c:v>
                </c:pt>
                <c:pt idx="79">
                  <c:v>0.0106734838709677</c:v>
                </c:pt>
                <c:pt idx="80">
                  <c:v>0.0104315</c:v>
                </c:pt>
                <c:pt idx="81">
                  <c:v>0.00979754838709677</c:v>
                </c:pt>
                <c:pt idx="82">
                  <c:v>0.00944823333333333</c:v>
                </c:pt>
                <c:pt idx="83">
                  <c:v>0.00922648387096774</c:v>
                </c:pt>
                <c:pt idx="84">
                  <c:v>0.00873432258064516</c:v>
                </c:pt>
                <c:pt idx="85">
                  <c:v>0.0117426785714286</c:v>
                </c:pt>
                <c:pt idx="86">
                  <c:v>0.0101674516129032</c:v>
                </c:pt>
                <c:pt idx="87">
                  <c:v>0.0124839</c:v>
                </c:pt>
                <c:pt idx="88">
                  <c:v>0.00687590322580645</c:v>
                </c:pt>
              </c:numCache>
            </c:numRef>
          </c:val>
        </c:ser>
        <c:ser>
          <c:idx val="27"/>
          <c:order val="27"/>
          <c:tx>
            <c:strRef>
              <c:f>'Permian Matrix'!$AD$97</c:f>
              <c:strCache>
                <c:ptCount val="1"/>
                <c:pt idx="0">
                  <c:v>Mar-96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Matrix'!$AD$98:$AD$186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0.0302269032258065</c:v>
                </c:pt>
                <c:pt idx="27">
                  <c:v>0.0570004666666667</c:v>
                </c:pt>
                <c:pt idx="28">
                  <c:v>0.0621637096774194</c:v>
                </c:pt>
                <c:pt idx="29">
                  <c:v>0.0576732333333333</c:v>
                </c:pt>
                <c:pt idx="30">
                  <c:v>0.0611408709677419</c:v>
                </c:pt>
                <c:pt idx="31">
                  <c:v>0.0599509677419355</c:v>
                </c:pt>
                <c:pt idx="32">
                  <c:v>0.0598316333333333</c:v>
                </c:pt>
                <c:pt idx="33">
                  <c:v>0.0560107096774194</c:v>
                </c:pt>
                <c:pt idx="34">
                  <c:v>0.0545679666666667</c:v>
                </c:pt>
                <c:pt idx="35">
                  <c:v>0.0538243870967742</c:v>
                </c:pt>
                <c:pt idx="36">
                  <c:v>0.0506568064516129</c:v>
                </c:pt>
                <c:pt idx="37">
                  <c:v>0.0489791071428571</c:v>
                </c:pt>
                <c:pt idx="38">
                  <c:v>0.0470735161290323</c:v>
                </c:pt>
                <c:pt idx="39">
                  <c:v>0.0472475333333333</c:v>
                </c:pt>
                <c:pt idx="40">
                  <c:v>0.0499589032258065</c:v>
                </c:pt>
                <c:pt idx="41">
                  <c:v>0.0465536</c:v>
                </c:pt>
                <c:pt idx="42">
                  <c:v>0.0462235161290323</c:v>
                </c:pt>
                <c:pt idx="43">
                  <c:v>0.0453171935483871</c:v>
                </c:pt>
                <c:pt idx="44">
                  <c:v>0.0444019333333333</c:v>
                </c:pt>
                <c:pt idx="45">
                  <c:v>0.0439566451612903</c:v>
                </c:pt>
                <c:pt idx="46">
                  <c:v>0.0444098</c:v>
                </c:pt>
                <c:pt idx="47">
                  <c:v>0.0456564838709677</c:v>
                </c:pt>
                <c:pt idx="48">
                  <c:v>0.0429603548387097</c:v>
                </c:pt>
                <c:pt idx="49">
                  <c:v>0.0428561785714286</c:v>
                </c:pt>
                <c:pt idx="50">
                  <c:v>0.0412247096774194</c:v>
                </c:pt>
                <c:pt idx="51">
                  <c:v>0.0426373666666667</c:v>
                </c:pt>
                <c:pt idx="52">
                  <c:v>0.040631064516129</c:v>
                </c:pt>
                <c:pt idx="53">
                  <c:v>0.0394115</c:v>
                </c:pt>
                <c:pt idx="54">
                  <c:v>0.038806</c:v>
                </c:pt>
                <c:pt idx="55">
                  <c:v>0.0389099032258065</c:v>
                </c:pt>
                <c:pt idx="56">
                  <c:v>0.0357061</c:v>
                </c:pt>
                <c:pt idx="57">
                  <c:v>0.0356511612903226</c:v>
                </c:pt>
                <c:pt idx="58">
                  <c:v>0.0318737</c:v>
                </c:pt>
                <c:pt idx="59">
                  <c:v>0.0273824516129032</c:v>
                </c:pt>
                <c:pt idx="60">
                  <c:v>0.0290744516129032</c:v>
                </c:pt>
                <c:pt idx="61">
                  <c:v>0.0250055357142857</c:v>
                </c:pt>
                <c:pt idx="62">
                  <c:v>0.0219708387096774</c:v>
                </c:pt>
                <c:pt idx="63">
                  <c:v>0.0225601333333333</c:v>
                </c:pt>
                <c:pt idx="64">
                  <c:v>0.0218791612903226</c:v>
                </c:pt>
                <c:pt idx="65">
                  <c:v>0.0213613666666667</c:v>
                </c:pt>
                <c:pt idx="66">
                  <c:v>0.0204945806451613</c:v>
                </c:pt>
                <c:pt idx="67">
                  <c:v>0.0193968064516129</c:v>
                </c:pt>
                <c:pt idx="68">
                  <c:v>0.0183899</c:v>
                </c:pt>
                <c:pt idx="69">
                  <c:v>0.0183187419354839</c:v>
                </c:pt>
                <c:pt idx="70">
                  <c:v>0.0189764</c:v>
                </c:pt>
                <c:pt idx="71">
                  <c:v>0.0179781935483871</c:v>
                </c:pt>
                <c:pt idx="72">
                  <c:v>0.0207399677419355</c:v>
                </c:pt>
                <c:pt idx="73">
                  <c:v>0.0204176551724138</c:v>
                </c:pt>
                <c:pt idx="74">
                  <c:v>0.0208503548387097</c:v>
                </c:pt>
                <c:pt idx="75">
                  <c:v>0.0210845333333333</c:v>
                </c:pt>
                <c:pt idx="76">
                  <c:v>0.0198901935483871</c:v>
                </c:pt>
                <c:pt idx="77">
                  <c:v>0.0193664</c:v>
                </c:pt>
                <c:pt idx="78">
                  <c:v>0.0190853225806452</c:v>
                </c:pt>
                <c:pt idx="79">
                  <c:v>0.0180233870967742</c:v>
                </c:pt>
                <c:pt idx="80">
                  <c:v>0.0181608666666667</c:v>
                </c:pt>
                <c:pt idx="81">
                  <c:v>0.0166159032258065</c:v>
                </c:pt>
                <c:pt idx="82">
                  <c:v>0.0159390666666667</c:v>
                </c:pt>
                <c:pt idx="83">
                  <c:v>0.0152015806451613</c:v>
                </c:pt>
                <c:pt idx="84">
                  <c:v>0.0176198709677419</c:v>
                </c:pt>
                <c:pt idx="85">
                  <c:v>0.0186896071428571</c:v>
                </c:pt>
                <c:pt idx="86">
                  <c:v>0.0148943548387097</c:v>
                </c:pt>
                <c:pt idx="87">
                  <c:v>0.0149439</c:v>
                </c:pt>
                <c:pt idx="88">
                  <c:v>0.0118946451612903</c:v>
                </c:pt>
              </c:numCache>
            </c:numRef>
          </c:val>
        </c:ser>
        <c:ser>
          <c:idx val="28"/>
          <c:order val="28"/>
          <c:tx>
            <c:strRef>
              <c:f>'Permian Matrix'!$AE$97</c:f>
              <c:strCache>
                <c:ptCount val="1"/>
                <c:pt idx="0">
                  <c:v>Apr-96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Matrix'!$AE$98:$AE$186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0.0376005</c:v>
                </c:pt>
                <c:pt idx="28">
                  <c:v>0.0603556129032258</c:v>
                </c:pt>
                <c:pt idx="29">
                  <c:v>0.0626521</c:v>
                </c:pt>
                <c:pt idx="30">
                  <c:v>0.0562413225806452</c:v>
                </c:pt>
                <c:pt idx="31">
                  <c:v>0.0561163225806452</c:v>
                </c:pt>
                <c:pt idx="32">
                  <c:v>0.0504495333333333</c:v>
                </c:pt>
                <c:pt idx="33">
                  <c:v>0.045903935483871</c:v>
                </c:pt>
                <c:pt idx="34">
                  <c:v>0.0487367666666667</c:v>
                </c:pt>
                <c:pt idx="35">
                  <c:v>0.0479580967741936</c:v>
                </c:pt>
                <c:pt idx="36">
                  <c:v>0.0445990967741936</c:v>
                </c:pt>
                <c:pt idx="37">
                  <c:v>0.04373475</c:v>
                </c:pt>
                <c:pt idx="38">
                  <c:v>0.0382590322580645</c:v>
                </c:pt>
                <c:pt idx="39">
                  <c:v>0.0359597666666667</c:v>
                </c:pt>
                <c:pt idx="40">
                  <c:v>0.0389637741935484</c:v>
                </c:pt>
                <c:pt idx="41">
                  <c:v>0.0352810666666667</c:v>
                </c:pt>
                <c:pt idx="42">
                  <c:v>0.0359372903225806</c:v>
                </c:pt>
                <c:pt idx="43">
                  <c:v>0.0356886129032258</c:v>
                </c:pt>
                <c:pt idx="44">
                  <c:v>0.0329942</c:v>
                </c:pt>
                <c:pt idx="45">
                  <c:v>0.034503</c:v>
                </c:pt>
                <c:pt idx="46">
                  <c:v>0.0347663666666667</c:v>
                </c:pt>
                <c:pt idx="47">
                  <c:v>0.0341301290322581</c:v>
                </c:pt>
                <c:pt idx="48">
                  <c:v>0.0312252903225806</c:v>
                </c:pt>
                <c:pt idx="49">
                  <c:v>0.0311330357142857</c:v>
                </c:pt>
                <c:pt idx="50">
                  <c:v>0.0303617419354839</c:v>
                </c:pt>
                <c:pt idx="51">
                  <c:v>0.0283211666666667</c:v>
                </c:pt>
                <c:pt idx="52">
                  <c:v>0.0269996451612903</c:v>
                </c:pt>
                <c:pt idx="53">
                  <c:v>0.0275327</c:v>
                </c:pt>
                <c:pt idx="54">
                  <c:v>0.026003</c:v>
                </c:pt>
                <c:pt idx="55">
                  <c:v>0.0263388387096774</c:v>
                </c:pt>
                <c:pt idx="56">
                  <c:v>0.0238327</c:v>
                </c:pt>
                <c:pt idx="57">
                  <c:v>0.0229264193548387</c:v>
                </c:pt>
                <c:pt idx="58">
                  <c:v>0.0235862333333333</c:v>
                </c:pt>
                <c:pt idx="59">
                  <c:v>0.0226522258064516</c:v>
                </c:pt>
                <c:pt idx="60">
                  <c:v>0.0289306129032258</c:v>
                </c:pt>
                <c:pt idx="61">
                  <c:v>0.0210675</c:v>
                </c:pt>
                <c:pt idx="62">
                  <c:v>0.0211017419354839</c:v>
                </c:pt>
                <c:pt idx="63">
                  <c:v>0.0210369</c:v>
                </c:pt>
                <c:pt idx="64">
                  <c:v>0.0216231290322581</c:v>
                </c:pt>
                <c:pt idx="65">
                  <c:v>0.0212508333333333</c:v>
                </c:pt>
                <c:pt idx="66">
                  <c:v>0.0213484193548387</c:v>
                </c:pt>
                <c:pt idx="67">
                  <c:v>0.0206301290322581</c:v>
                </c:pt>
                <c:pt idx="68">
                  <c:v>0.0212405333333333</c:v>
                </c:pt>
                <c:pt idx="69">
                  <c:v>0.0217225483870968</c:v>
                </c:pt>
                <c:pt idx="70">
                  <c:v>0.0217811666666667</c:v>
                </c:pt>
                <c:pt idx="71">
                  <c:v>0.0209631612903226</c:v>
                </c:pt>
                <c:pt idx="72">
                  <c:v>0.0209663548387097</c:v>
                </c:pt>
                <c:pt idx="73">
                  <c:v>0.0201636206896552</c:v>
                </c:pt>
                <c:pt idx="74">
                  <c:v>0.0205833548387097</c:v>
                </c:pt>
                <c:pt idx="75">
                  <c:v>0.0204669333333333</c:v>
                </c:pt>
                <c:pt idx="76">
                  <c:v>0.0173436774193548</c:v>
                </c:pt>
                <c:pt idx="77">
                  <c:v>0.0165072666666667</c:v>
                </c:pt>
                <c:pt idx="78">
                  <c:v>0.016483064516129</c:v>
                </c:pt>
                <c:pt idx="79">
                  <c:v>0.0156495806451613</c:v>
                </c:pt>
                <c:pt idx="80">
                  <c:v>0.0168501666666667</c:v>
                </c:pt>
                <c:pt idx="81">
                  <c:v>0.0173312903225806</c:v>
                </c:pt>
                <c:pt idx="82">
                  <c:v>0.0183163</c:v>
                </c:pt>
                <c:pt idx="83">
                  <c:v>0.0160077741935484</c:v>
                </c:pt>
                <c:pt idx="84">
                  <c:v>0.0164844838709677</c:v>
                </c:pt>
                <c:pt idx="85">
                  <c:v>0.01580925</c:v>
                </c:pt>
                <c:pt idx="86">
                  <c:v>0.0159256451612903</c:v>
                </c:pt>
                <c:pt idx="87">
                  <c:v>0.0156705666666667</c:v>
                </c:pt>
                <c:pt idx="88">
                  <c:v>0.0129681935483871</c:v>
                </c:pt>
              </c:numCache>
            </c:numRef>
          </c:val>
        </c:ser>
        <c:ser>
          <c:idx val="29"/>
          <c:order val="29"/>
          <c:tx>
            <c:strRef>
              <c:f>'Permian Matrix'!$AF$97</c:f>
              <c:strCache>
                <c:ptCount val="1"/>
                <c:pt idx="0">
                  <c:v>May-96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Matrix'!$AF$98:$AF$186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0.0348433225806452</c:v>
                </c:pt>
                <c:pt idx="29">
                  <c:v>0.0612875</c:v>
                </c:pt>
                <c:pt idx="30">
                  <c:v>0.0575629032258065</c:v>
                </c:pt>
                <c:pt idx="31">
                  <c:v>0.0612450967741936</c:v>
                </c:pt>
                <c:pt idx="32">
                  <c:v>0.0563841</c:v>
                </c:pt>
                <c:pt idx="33">
                  <c:v>0.0549181935483871</c:v>
                </c:pt>
                <c:pt idx="34">
                  <c:v>0.0526677666666667</c:v>
                </c:pt>
                <c:pt idx="35">
                  <c:v>0.048135064516129</c:v>
                </c:pt>
                <c:pt idx="36">
                  <c:v>0.0454863870967742</c:v>
                </c:pt>
                <c:pt idx="37">
                  <c:v>0.0486825714285714</c:v>
                </c:pt>
                <c:pt idx="38">
                  <c:v>0.0473882580645161</c:v>
                </c:pt>
                <c:pt idx="39">
                  <c:v>0.0436895666666667</c:v>
                </c:pt>
                <c:pt idx="40">
                  <c:v>0.045349064516129</c:v>
                </c:pt>
                <c:pt idx="41">
                  <c:v>0.0431441666666667</c:v>
                </c:pt>
                <c:pt idx="42">
                  <c:v>0.0393881290322581</c:v>
                </c:pt>
                <c:pt idx="43">
                  <c:v>0.037428</c:v>
                </c:pt>
                <c:pt idx="44">
                  <c:v>0.0381865666666667</c:v>
                </c:pt>
                <c:pt idx="45">
                  <c:v>0.0369366451612903</c:v>
                </c:pt>
                <c:pt idx="46">
                  <c:v>0.0376842</c:v>
                </c:pt>
                <c:pt idx="47">
                  <c:v>0.0360238387096774</c:v>
                </c:pt>
                <c:pt idx="48">
                  <c:v>0.0336216451612903</c:v>
                </c:pt>
                <c:pt idx="49">
                  <c:v>0.0322699642857143</c:v>
                </c:pt>
                <c:pt idx="50">
                  <c:v>0.0300781935483871</c:v>
                </c:pt>
                <c:pt idx="51">
                  <c:v>0.0309253666666667</c:v>
                </c:pt>
                <c:pt idx="52">
                  <c:v>0.0296314193548387</c:v>
                </c:pt>
                <c:pt idx="53">
                  <c:v>0.0303373</c:v>
                </c:pt>
                <c:pt idx="54">
                  <c:v>0.028612</c:v>
                </c:pt>
                <c:pt idx="55">
                  <c:v>0.0288963225806452</c:v>
                </c:pt>
                <c:pt idx="56">
                  <c:v>0.0272672</c:v>
                </c:pt>
                <c:pt idx="57">
                  <c:v>0.0268780322580645</c:v>
                </c:pt>
                <c:pt idx="58">
                  <c:v>0.0232495666666667</c:v>
                </c:pt>
                <c:pt idx="59">
                  <c:v>0.0242539032258065</c:v>
                </c:pt>
                <c:pt idx="60">
                  <c:v>0.02373</c:v>
                </c:pt>
                <c:pt idx="61">
                  <c:v>0.0238014285714286</c:v>
                </c:pt>
                <c:pt idx="62">
                  <c:v>0.023791064516129</c:v>
                </c:pt>
                <c:pt idx="63">
                  <c:v>0.0233574</c:v>
                </c:pt>
                <c:pt idx="64">
                  <c:v>0.0227854516129032</c:v>
                </c:pt>
                <c:pt idx="65">
                  <c:v>0.0237432666666667</c:v>
                </c:pt>
                <c:pt idx="66">
                  <c:v>0.0239352903225806</c:v>
                </c:pt>
                <c:pt idx="67">
                  <c:v>0.0222783548387097</c:v>
                </c:pt>
                <c:pt idx="68">
                  <c:v>0.0222557666666667</c:v>
                </c:pt>
                <c:pt idx="69">
                  <c:v>0.0210978387096774</c:v>
                </c:pt>
                <c:pt idx="70">
                  <c:v>0.0200471666666667</c:v>
                </c:pt>
                <c:pt idx="71">
                  <c:v>0.0202692258064516</c:v>
                </c:pt>
                <c:pt idx="72">
                  <c:v>0.0192709032258065</c:v>
                </c:pt>
                <c:pt idx="73">
                  <c:v>0.019704275862069</c:v>
                </c:pt>
                <c:pt idx="74">
                  <c:v>0.0202818064516129</c:v>
                </c:pt>
                <c:pt idx="75">
                  <c:v>0.0210905</c:v>
                </c:pt>
                <c:pt idx="76">
                  <c:v>0.018213</c:v>
                </c:pt>
                <c:pt idx="77">
                  <c:v>0.0180519333333333</c:v>
                </c:pt>
                <c:pt idx="78">
                  <c:v>0.0177122258064516</c:v>
                </c:pt>
                <c:pt idx="79">
                  <c:v>0.0161367096774194</c:v>
                </c:pt>
                <c:pt idx="80">
                  <c:v>0.0187859333333333</c:v>
                </c:pt>
                <c:pt idx="81">
                  <c:v>0.0183675806451613</c:v>
                </c:pt>
                <c:pt idx="82">
                  <c:v>0.0172873333333333</c:v>
                </c:pt>
                <c:pt idx="83">
                  <c:v>0.0166467741935484</c:v>
                </c:pt>
                <c:pt idx="84">
                  <c:v>0.0166035483870968</c:v>
                </c:pt>
                <c:pt idx="85">
                  <c:v>0.0178591785714286</c:v>
                </c:pt>
                <c:pt idx="86">
                  <c:v>0.0183976129032258</c:v>
                </c:pt>
                <c:pt idx="87">
                  <c:v>0.0179515333333333</c:v>
                </c:pt>
                <c:pt idx="88">
                  <c:v>0.0129073225806452</c:v>
                </c:pt>
              </c:numCache>
            </c:numRef>
          </c:val>
        </c:ser>
        <c:ser>
          <c:idx val="30"/>
          <c:order val="30"/>
          <c:tx>
            <c:strRef>
              <c:f>'Permian Matrix'!$AG$97</c:f>
              <c:strCache>
                <c:ptCount val="1"/>
                <c:pt idx="0">
                  <c:v>Jun-96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Matrix'!$AG$98:$AG$186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0.0251995</c:v>
                </c:pt>
                <c:pt idx="30">
                  <c:v>0.0456275161290323</c:v>
                </c:pt>
                <c:pt idx="31">
                  <c:v>0.0395210322580645</c:v>
                </c:pt>
                <c:pt idx="32">
                  <c:v>0.0384496</c:v>
                </c:pt>
                <c:pt idx="33">
                  <c:v>0.0355769677419355</c:v>
                </c:pt>
                <c:pt idx="34">
                  <c:v>0.0369451</c:v>
                </c:pt>
                <c:pt idx="35">
                  <c:v>0.0377285161290323</c:v>
                </c:pt>
                <c:pt idx="36">
                  <c:v>0.0355291290322581</c:v>
                </c:pt>
                <c:pt idx="37">
                  <c:v>0.0343596785714286</c:v>
                </c:pt>
                <c:pt idx="38">
                  <c:v>0.0344490967741936</c:v>
                </c:pt>
                <c:pt idx="39">
                  <c:v>0.0321694666666667</c:v>
                </c:pt>
                <c:pt idx="40">
                  <c:v>0.0323888709677419</c:v>
                </c:pt>
                <c:pt idx="41">
                  <c:v>0.0330838</c:v>
                </c:pt>
                <c:pt idx="42">
                  <c:v>0.0307952903225806</c:v>
                </c:pt>
                <c:pt idx="43">
                  <c:v>0.0294044193548387</c:v>
                </c:pt>
                <c:pt idx="44">
                  <c:v>0.0295003</c:v>
                </c:pt>
                <c:pt idx="45">
                  <c:v>0.0281518387096774</c:v>
                </c:pt>
                <c:pt idx="46">
                  <c:v>0.0286941666666667</c:v>
                </c:pt>
                <c:pt idx="47">
                  <c:v>0.0255381935483871</c:v>
                </c:pt>
                <c:pt idx="48">
                  <c:v>0.0262553870967742</c:v>
                </c:pt>
                <c:pt idx="49">
                  <c:v>0.0286823214285714</c:v>
                </c:pt>
                <c:pt idx="50">
                  <c:v>0.0271251935483871</c:v>
                </c:pt>
                <c:pt idx="51">
                  <c:v>0.0266707666666667</c:v>
                </c:pt>
                <c:pt idx="52">
                  <c:v>0.0268293225806452</c:v>
                </c:pt>
                <c:pt idx="53">
                  <c:v>0.0253177333333333</c:v>
                </c:pt>
                <c:pt idx="54">
                  <c:v>0.0246893225806452</c:v>
                </c:pt>
                <c:pt idx="55">
                  <c:v>0.0233681935483871</c:v>
                </c:pt>
                <c:pt idx="56">
                  <c:v>0.0230319666666667</c:v>
                </c:pt>
                <c:pt idx="57">
                  <c:v>0.0237414838709677</c:v>
                </c:pt>
                <c:pt idx="58">
                  <c:v>0.0239295</c:v>
                </c:pt>
                <c:pt idx="59">
                  <c:v>0.0230895806451613</c:v>
                </c:pt>
                <c:pt idx="60">
                  <c:v>0.0222764516129032</c:v>
                </c:pt>
                <c:pt idx="61">
                  <c:v>0.0217466071428571</c:v>
                </c:pt>
                <c:pt idx="62">
                  <c:v>0.022051064516129</c:v>
                </c:pt>
                <c:pt idx="63">
                  <c:v>0.0223956333333333</c:v>
                </c:pt>
                <c:pt idx="64">
                  <c:v>0.0206565161290323</c:v>
                </c:pt>
                <c:pt idx="65">
                  <c:v>0.0212603</c:v>
                </c:pt>
                <c:pt idx="66">
                  <c:v>0.0205724838709677</c:v>
                </c:pt>
                <c:pt idx="67">
                  <c:v>0.019579</c:v>
                </c:pt>
                <c:pt idx="68">
                  <c:v>0.0184912</c:v>
                </c:pt>
                <c:pt idx="69">
                  <c:v>0.0188744516129032</c:v>
                </c:pt>
                <c:pt idx="70">
                  <c:v>0.0189095</c:v>
                </c:pt>
                <c:pt idx="71">
                  <c:v>0.0191592258064516</c:v>
                </c:pt>
                <c:pt idx="72">
                  <c:v>0.0186203870967742</c:v>
                </c:pt>
                <c:pt idx="73">
                  <c:v>0.0186953448275862</c:v>
                </c:pt>
                <c:pt idx="74">
                  <c:v>0.0188758709677419</c:v>
                </c:pt>
                <c:pt idx="75">
                  <c:v>0.0180611666666667</c:v>
                </c:pt>
                <c:pt idx="76">
                  <c:v>0.0176928709677419</c:v>
                </c:pt>
                <c:pt idx="77">
                  <c:v>0.0171654333333333</c:v>
                </c:pt>
                <c:pt idx="78">
                  <c:v>0.0170522903225806</c:v>
                </c:pt>
                <c:pt idx="79">
                  <c:v>0.0171571935483871</c:v>
                </c:pt>
                <c:pt idx="80">
                  <c:v>0.0159702</c:v>
                </c:pt>
                <c:pt idx="81">
                  <c:v>0.0143777741935484</c:v>
                </c:pt>
                <c:pt idx="82">
                  <c:v>0.0151811666666667</c:v>
                </c:pt>
                <c:pt idx="83">
                  <c:v>0.0150835483870968</c:v>
                </c:pt>
                <c:pt idx="84">
                  <c:v>0.0152243870967742</c:v>
                </c:pt>
                <c:pt idx="85">
                  <c:v>0.0156589285714286</c:v>
                </c:pt>
                <c:pt idx="86">
                  <c:v>0.0155056129032258</c:v>
                </c:pt>
                <c:pt idx="87">
                  <c:v>0.0149203666666667</c:v>
                </c:pt>
                <c:pt idx="88">
                  <c:v>0.0103627419354839</c:v>
                </c:pt>
              </c:numCache>
            </c:numRef>
          </c:val>
        </c:ser>
        <c:ser>
          <c:idx val="31"/>
          <c:order val="31"/>
          <c:tx>
            <c:strRef>
              <c:f>'Permian Matrix'!$AH$97</c:f>
              <c:strCache>
                <c:ptCount val="1"/>
                <c:pt idx="0">
                  <c:v>Jul-96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Matrix'!$AH$98:$AH$186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0.0268644838709677</c:v>
                </c:pt>
                <c:pt idx="31">
                  <c:v>0.0389213870967742</c:v>
                </c:pt>
                <c:pt idx="32">
                  <c:v>0.0390694666666667</c:v>
                </c:pt>
                <c:pt idx="33">
                  <c:v>0.0375193225806452</c:v>
                </c:pt>
                <c:pt idx="34">
                  <c:v>0.0398915333333333</c:v>
                </c:pt>
                <c:pt idx="35">
                  <c:v>0.0378062903225806</c:v>
                </c:pt>
                <c:pt idx="36">
                  <c:v>0.0356573225806452</c:v>
                </c:pt>
                <c:pt idx="37">
                  <c:v>0.0361778214285714</c:v>
                </c:pt>
                <c:pt idx="38">
                  <c:v>0.0359744838709677</c:v>
                </c:pt>
                <c:pt idx="39">
                  <c:v>0.0329937</c:v>
                </c:pt>
                <c:pt idx="40">
                  <c:v>0.0285023548387097</c:v>
                </c:pt>
                <c:pt idx="41">
                  <c:v>0.0298722666666667</c:v>
                </c:pt>
                <c:pt idx="42">
                  <c:v>0.0288529677419355</c:v>
                </c:pt>
                <c:pt idx="43">
                  <c:v>0.0266253870967742</c:v>
                </c:pt>
                <c:pt idx="44">
                  <c:v>0.0270035666666667</c:v>
                </c:pt>
                <c:pt idx="45">
                  <c:v>0.0249758709677419</c:v>
                </c:pt>
                <c:pt idx="46">
                  <c:v>0.0235615666666667</c:v>
                </c:pt>
                <c:pt idx="47">
                  <c:v>0.022182</c:v>
                </c:pt>
                <c:pt idx="48">
                  <c:v>0.0212305806451613</c:v>
                </c:pt>
                <c:pt idx="49">
                  <c:v>0.02106725</c:v>
                </c:pt>
                <c:pt idx="50">
                  <c:v>0.0198582580645161</c:v>
                </c:pt>
                <c:pt idx="51">
                  <c:v>0.0190167</c:v>
                </c:pt>
                <c:pt idx="52">
                  <c:v>0.0193103548387097</c:v>
                </c:pt>
                <c:pt idx="53">
                  <c:v>0.0190192</c:v>
                </c:pt>
                <c:pt idx="54">
                  <c:v>0.0178135806451613</c:v>
                </c:pt>
                <c:pt idx="55">
                  <c:v>0.0189431290322581</c:v>
                </c:pt>
                <c:pt idx="56">
                  <c:v>0.0188123666666667</c:v>
                </c:pt>
                <c:pt idx="57">
                  <c:v>0.0169351935483871</c:v>
                </c:pt>
                <c:pt idx="58">
                  <c:v>0.0161462</c:v>
                </c:pt>
                <c:pt idx="59">
                  <c:v>0.0152698064516129</c:v>
                </c:pt>
                <c:pt idx="60">
                  <c:v>0.0155896129032258</c:v>
                </c:pt>
                <c:pt idx="61">
                  <c:v>0.0148764285714286</c:v>
                </c:pt>
                <c:pt idx="62">
                  <c:v>0.0130668064516129</c:v>
                </c:pt>
                <c:pt idx="63">
                  <c:v>0.0137948666666667</c:v>
                </c:pt>
                <c:pt idx="64">
                  <c:v>0.0153628387096774</c:v>
                </c:pt>
                <c:pt idx="65">
                  <c:v>0.0143108666666667</c:v>
                </c:pt>
                <c:pt idx="66">
                  <c:v>0.0160223548387097</c:v>
                </c:pt>
                <c:pt idx="67">
                  <c:v>0.0153301290322581</c:v>
                </c:pt>
                <c:pt idx="68">
                  <c:v>0.0158040333333333</c:v>
                </c:pt>
                <c:pt idx="69">
                  <c:v>0.0154577741935484</c:v>
                </c:pt>
                <c:pt idx="70">
                  <c:v>0.0161005666666667</c:v>
                </c:pt>
                <c:pt idx="71">
                  <c:v>0.0162771935483871</c:v>
                </c:pt>
                <c:pt idx="72">
                  <c:v>0.0172114516129032</c:v>
                </c:pt>
                <c:pt idx="73">
                  <c:v>0.016019</c:v>
                </c:pt>
                <c:pt idx="74">
                  <c:v>0.0165114516129032</c:v>
                </c:pt>
                <c:pt idx="75">
                  <c:v>0.0163026666666667</c:v>
                </c:pt>
                <c:pt idx="76">
                  <c:v>0.0158834193548387</c:v>
                </c:pt>
                <c:pt idx="77">
                  <c:v>0.0159316666666667</c:v>
                </c:pt>
                <c:pt idx="78">
                  <c:v>0.0148352580645161</c:v>
                </c:pt>
                <c:pt idx="79">
                  <c:v>0.0131185806451613</c:v>
                </c:pt>
                <c:pt idx="80">
                  <c:v>0.0134111</c:v>
                </c:pt>
                <c:pt idx="81">
                  <c:v>0.013556935483871</c:v>
                </c:pt>
                <c:pt idx="82">
                  <c:v>0.0122670333333333</c:v>
                </c:pt>
                <c:pt idx="83">
                  <c:v>0.0122623870967742</c:v>
                </c:pt>
                <c:pt idx="84">
                  <c:v>0.0124875483870968</c:v>
                </c:pt>
                <c:pt idx="85">
                  <c:v>0.01254525</c:v>
                </c:pt>
                <c:pt idx="86">
                  <c:v>0.0138066129032258</c:v>
                </c:pt>
                <c:pt idx="87">
                  <c:v>0.0135314</c:v>
                </c:pt>
                <c:pt idx="88">
                  <c:v>0.00995232258064516</c:v>
                </c:pt>
              </c:numCache>
            </c:numRef>
          </c:val>
        </c:ser>
        <c:ser>
          <c:idx val="32"/>
          <c:order val="32"/>
          <c:tx>
            <c:strRef>
              <c:f>'Permian Matrix'!$AI$97</c:f>
              <c:strCache>
                <c:ptCount val="1"/>
                <c:pt idx="0">
                  <c:v>Aug-96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Matrix'!$AI$98:$AI$186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0.035194</c:v>
                </c:pt>
                <c:pt idx="32">
                  <c:v>0.0674394333333333</c:v>
                </c:pt>
                <c:pt idx="33">
                  <c:v>0.0622953548387097</c:v>
                </c:pt>
                <c:pt idx="34">
                  <c:v>0.0567888333333333</c:v>
                </c:pt>
                <c:pt idx="35">
                  <c:v>0.0563771290322581</c:v>
                </c:pt>
                <c:pt idx="36">
                  <c:v>0.0520255806451613</c:v>
                </c:pt>
                <c:pt idx="37">
                  <c:v>0.0517193214285714</c:v>
                </c:pt>
                <c:pt idx="38">
                  <c:v>0.0531986451612903</c:v>
                </c:pt>
                <c:pt idx="39">
                  <c:v>0.0479460333333333</c:v>
                </c:pt>
                <c:pt idx="40">
                  <c:v>0.0460038709677419</c:v>
                </c:pt>
                <c:pt idx="41">
                  <c:v>0.0452021333333333</c:v>
                </c:pt>
                <c:pt idx="42">
                  <c:v>0.04237</c:v>
                </c:pt>
                <c:pt idx="43">
                  <c:v>0.0426182258064516</c:v>
                </c:pt>
                <c:pt idx="44">
                  <c:v>0.0418686333333333</c:v>
                </c:pt>
                <c:pt idx="45">
                  <c:v>0.036995935483871</c:v>
                </c:pt>
                <c:pt idx="46">
                  <c:v>0.0396370333333333</c:v>
                </c:pt>
                <c:pt idx="47">
                  <c:v>0.0367041935483871</c:v>
                </c:pt>
                <c:pt idx="48">
                  <c:v>0.0356113870967742</c:v>
                </c:pt>
                <c:pt idx="49">
                  <c:v>0.0329113928571429</c:v>
                </c:pt>
                <c:pt idx="50">
                  <c:v>0.0338836774193548</c:v>
                </c:pt>
                <c:pt idx="51">
                  <c:v>0.033256</c:v>
                </c:pt>
                <c:pt idx="52">
                  <c:v>0.0318146774193548</c:v>
                </c:pt>
                <c:pt idx="53">
                  <c:v>0.0317513666666667</c:v>
                </c:pt>
                <c:pt idx="54">
                  <c:v>0.0299314516129032</c:v>
                </c:pt>
                <c:pt idx="55">
                  <c:v>0.0299537741935484</c:v>
                </c:pt>
                <c:pt idx="56">
                  <c:v>0.0293618</c:v>
                </c:pt>
                <c:pt idx="57">
                  <c:v>0.0297386774193548</c:v>
                </c:pt>
                <c:pt idx="58">
                  <c:v>0.0300547333333333</c:v>
                </c:pt>
                <c:pt idx="59">
                  <c:v>0.0288603870967742</c:v>
                </c:pt>
                <c:pt idx="60">
                  <c:v>0.0274589032258065</c:v>
                </c:pt>
                <c:pt idx="61">
                  <c:v>0.0257751428571429</c:v>
                </c:pt>
                <c:pt idx="62">
                  <c:v>0.0251641612903226</c:v>
                </c:pt>
                <c:pt idx="63">
                  <c:v>0.0245434333333333</c:v>
                </c:pt>
                <c:pt idx="64">
                  <c:v>0.0240451935483871</c:v>
                </c:pt>
                <c:pt idx="65">
                  <c:v>0.0233229333333333</c:v>
                </c:pt>
                <c:pt idx="66">
                  <c:v>0.0235388387096774</c:v>
                </c:pt>
                <c:pt idx="67">
                  <c:v>0.0224842903225806</c:v>
                </c:pt>
                <c:pt idx="68">
                  <c:v>0.0228459666666667</c:v>
                </c:pt>
                <c:pt idx="69">
                  <c:v>0.0210091612903226</c:v>
                </c:pt>
                <c:pt idx="70">
                  <c:v>0.0210411666666667</c:v>
                </c:pt>
                <c:pt idx="71">
                  <c:v>0.0209612903225806</c:v>
                </c:pt>
                <c:pt idx="72">
                  <c:v>0.0226282903225806</c:v>
                </c:pt>
                <c:pt idx="73">
                  <c:v>0.0224425517241379</c:v>
                </c:pt>
                <c:pt idx="74">
                  <c:v>0.0217295161290323</c:v>
                </c:pt>
                <c:pt idx="75">
                  <c:v>0.0216611333333333</c:v>
                </c:pt>
                <c:pt idx="76">
                  <c:v>0.0215694516129032</c:v>
                </c:pt>
                <c:pt idx="77">
                  <c:v>0.0212705333333333</c:v>
                </c:pt>
                <c:pt idx="78">
                  <c:v>0.0202154193548387</c:v>
                </c:pt>
                <c:pt idx="79">
                  <c:v>0.0192138064516129</c:v>
                </c:pt>
                <c:pt idx="80">
                  <c:v>0.0191445</c:v>
                </c:pt>
                <c:pt idx="81">
                  <c:v>0.0190076451612903</c:v>
                </c:pt>
                <c:pt idx="82">
                  <c:v>0.0186075333333333</c:v>
                </c:pt>
                <c:pt idx="83">
                  <c:v>0.0176757741935484</c:v>
                </c:pt>
                <c:pt idx="84">
                  <c:v>0.0178466774193548</c:v>
                </c:pt>
                <c:pt idx="85">
                  <c:v>0.0183493571428571</c:v>
                </c:pt>
                <c:pt idx="86">
                  <c:v>0.0183977419354839</c:v>
                </c:pt>
                <c:pt idx="87">
                  <c:v>0.0178102666666667</c:v>
                </c:pt>
                <c:pt idx="88">
                  <c:v>0.0152607741935484</c:v>
                </c:pt>
              </c:numCache>
            </c:numRef>
          </c:val>
        </c:ser>
        <c:ser>
          <c:idx val="33"/>
          <c:order val="33"/>
          <c:tx>
            <c:strRef>
              <c:f>'Permian Matrix'!$AJ$97</c:f>
              <c:strCache>
                <c:ptCount val="1"/>
                <c:pt idx="0">
                  <c:v>Sep-96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Matrix'!$AJ$98:$AJ$186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0.0316728</c:v>
                </c:pt>
                <c:pt idx="33">
                  <c:v>0.0844174838709677</c:v>
                </c:pt>
                <c:pt idx="34">
                  <c:v>0.0790163</c:v>
                </c:pt>
                <c:pt idx="35">
                  <c:v>0.0746261935483871</c:v>
                </c:pt>
                <c:pt idx="36">
                  <c:v>0.078769</c:v>
                </c:pt>
                <c:pt idx="37">
                  <c:v>0.0614565714285714</c:v>
                </c:pt>
                <c:pt idx="38">
                  <c:v>0.060294</c:v>
                </c:pt>
                <c:pt idx="39">
                  <c:v>0.0580491</c:v>
                </c:pt>
                <c:pt idx="40">
                  <c:v>0.0561118387096774</c:v>
                </c:pt>
                <c:pt idx="41">
                  <c:v>0.0537680666666667</c:v>
                </c:pt>
                <c:pt idx="42">
                  <c:v>0.0504944516129032</c:v>
                </c:pt>
                <c:pt idx="43">
                  <c:v>0.0476005161290323</c:v>
                </c:pt>
                <c:pt idx="44">
                  <c:v>0.0471487666666667</c:v>
                </c:pt>
                <c:pt idx="45">
                  <c:v>0.0447106451612903</c:v>
                </c:pt>
                <c:pt idx="46">
                  <c:v>0.0431741</c:v>
                </c:pt>
                <c:pt idx="47">
                  <c:v>0.0424715806451613</c:v>
                </c:pt>
                <c:pt idx="48">
                  <c:v>0.0421112258064516</c:v>
                </c:pt>
                <c:pt idx="49">
                  <c:v>0.040394</c:v>
                </c:pt>
                <c:pt idx="50">
                  <c:v>0.0407748709677419</c:v>
                </c:pt>
                <c:pt idx="51">
                  <c:v>0.0423604333333333</c:v>
                </c:pt>
                <c:pt idx="52">
                  <c:v>0.0401514193548387</c:v>
                </c:pt>
                <c:pt idx="53">
                  <c:v>0.0397862</c:v>
                </c:pt>
                <c:pt idx="54">
                  <c:v>0.038162</c:v>
                </c:pt>
                <c:pt idx="55">
                  <c:v>0.0387798709677419</c:v>
                </c:pt>
                <c:pt idx="56">
                  <c:v>0.0371921666666667</c:v>
                </c:pt>
                <c:pt idx="57">
                  <c:v>0.0346142258064516</c:v>
                </c:pt>
                <c:pt idx="58">
                  <c:v>0.0346245333333333</c:v>
                </c:pt>
                <c:pt idx="59">
                  <c:v>0.0331046774193548</c:v>
                </c:pt>
                <c:pt idx="60">
                  <c:v>0.0332714838709678</c:v>
                </c:pt>
                <c:pt idx="61">
                  <c:v>0.03329475</c:v>
                </c:pt>
                <c:pt idx="62">
                  <c:v>0.0332285483870968</c:v>
                </c:pt>
                <c:pt idx="63">
                  <c:v>0.0330327333333333</c:v>
                </c:pt>
                <c:pt idx="64">
                  <c:v>0.034144064516129</c:v>
                </c:pt>
                <c:pt idx="65">
                  <c:v>0.0315655</c:v>
                </c:pt>
                <c:pt idx="66">
                  <c:v>0.0313813548387097</c:v>
                </c:pt>
                <c:pt idx="67">
                  <c:v>0.0302680967741935</c:v>
                </c:pt>
                <c:pt idx="68">
                  <c:v>0.0300333333333333</c:v>
                </c:pt>
                <c:pt idx="69">
                  <c:v>0.0304599677419355</c:v>
                </c:pt>
                <c:pt idx="70">
                  <c:v>0.0283355333333333</c:v>
                </c:pt>
                <c:pt idx="71">
                  <c:v>0.0273787419354839</c:v>
                </c:pt>
                <c:pt idx="72">
                  <c:v>0.0278509677419355</c:v>
                </c:pt>
                <c:pt idx="73">
                  <c:v>0.0271163103448276</c:v>
                </c:pt>
                <c:pt idx="74">
                  <c:v>0.0258923548387097</c:v>
                </c:pt>
                <c:pt idx="75">
                  <c:v>0.0251435333333333</c:v>
                </c:pt>
                <c:pt idx="76">
                  <c:v>0.0253167096774194</c:v>
                </c:pt>
                <c:pt idx="77">
                  <c:v>0.0243476</c:v>
                </c:pt>
                <c:pt idx="78">
                  <c:v>0.0243656129032258</c:v>
                </c:pt>
                <c:pt idx="79">
                  <c:v>0.024345</c:v>
                </c:pt>
                <c:pt idx="80">
                  <c:v>0.023368</c:v>
                </c:pt>
                <c:pt idx="81">
                  <c:v>0.0228601290322581</c:v>
                </c:pt>
                <c:pt idx="82">
                  <c:v>0.0214559666666667</c:v>
                </c:pt>
                <c:pt idx="83">
                  <c:v>0.022076935483871</c:v>
                </c:pt>
                <c:pt idx="84">
                  <c:v>0.0201578709677419</c:v>
                </c:pt>
                <c:pt idx="85">
                  <c:v>0.0223665</c:v>
                </c:pt>
                <c:pt idx="86">
                  <c:v>0.0233593870967742</c:v>
                </c:pt>
                <c:pt idx="87">
                  <c:v>0.0223383333333333</c:v>
                </c:pt>
                <c:pt idx="88">
                  <c:v>0.0197518709677419</c:v>
                </c:pt>
              </c:numCache>
            </c:numRef>
          </c:val>
        </c:ser>
        <c:ser>
          <c:idx val="34"/>
          <c:order val="34"/>
          <c:tx>
            <c:strRef>
              <c:f>'Permian Matrix'!$AK$97</c:f>
              <c:strCache>
                <c:ptCount val="1"/>
                <c:pt idx="0">
                  <c:v>Oct-96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Matrix'!$AK$98:$AK$186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0.0396925806451613</c:v>
                </c:pt>
                <c:pt idx="34">
                  <c:v>0.067385</c:v>
                </c:pt>
                <c:pt idx="35">
                  <c:v>0.0630354838709678</c:v>
                </c:pt>
                <c:pt idx="36">
                  <c:v>0.0564510322580645</c:v>
                </c:pt>
                <c:pt idx="37">
                  <c:v>0.0536070357142857</c:v>
                </c:pt>
                <c:pt idx="38">
                  <c:v>0.0517664193548387</c:v>
                </c:pt>
                <c:pt idx="39">
                  <c:v>0.0467305666666667</c:v>
                </c:pt>
                <c:pt idx="40">
                  <c:v>0.0461663870967742</c:v>
                </c:pt>
                <c:pt idx="41">
                  <c:v>0.0479015666666667</c:v>
                </c:pt>
                <c:pt idx="42">
                  <c:v>0.0452041290322581</c:v>
                </c:pt>
                <c:pt idx="43">
                  <c:v>0.0403812903225806</c:v>
                </c:pt>
                <c:pt idx="44">
                  <c:v>0.0397870333333333</c:v>
                </c:pt>
                <c:pt idx="45">
                  <c:v>0.0382679677419355</c:v>
                </c:pt>
                <c:pt idx="46">
                  <c:v>0.0379531</c:v>
                </c:pt>
                <c:pt idx="47">
                  <c:v>0.0353304838709677</c:v>
                </c:pt>
                <c:pt idx="48">
                  <c:v>0.0352536774193548</c:v>
                </c:pt>
                <c:pt idx="49">
                  <c:v>0.03393925</c:v>
                </c:pt>
                <c:pt idx="50">
                  <c:v>0.0346335483870968</c:v>
                </c:pt>
                <c:pt idx="51">
                  <c:v>0.0333618333333333</c:v>
                </c:pt>
                <c:pt idx="52">
                  <c:v>0.0333826451612903</c:v>
                </c:pt>
                <c:pt idx="53">
                  <c:v>0.0315299666666667</c:v>
                </c:pt>
                <c:pt idx="54">
                  <c:v>0.0307296774193548</c:v>
                </c:pt>
                <c:pt idx="55">
                  <c:v>0.0276611935483871</c:v>
                </c:pt>
                <c:pt idx="56">
                  <c:v>0.0293879666666667</c:v>
                </c:pt>
                <c:pt idx="57">
                  <c:v>0.0272888709677419</c:v>
                </c:pt>
                <c:pt idx="58">
                  <c:v>0.0275841333333333</c:v>
                </c:pt>
                <c:pt idx="59">
                  <c:v>0.0274234838709677</c:v>
                </c:pt>
                <c:pt idx="60">
                  <c:v>0.0286478387096774</c:v>
                </c:pt>
                <c:pt idx="61">
                  <c:v>0.026802</c:v>
                </c:pt>
                <c:pt idx="62">
                  <c:v>0.0258354516129032</c:v>
                </c:pt>
                <c:pt idx="63">
                  <c:v>0.0251765666666667</c:v>
                </c:pt>
                <c:pt idx="64">
                  <c:v>0.0282477741935484</c:v>
                </c:pt>
                <c:pt idx="65">
                  <c:v>0.0243792333333333</c:v>
                </c:pt>
                <c:pt idx="66">
                  <c:v>0.020593</c:v>
                </c:pt>
                <c:pt idx="67">
                  <c:v>0.0242873225806452</c:v>
                </c:pt>
                <c:pt idx="68">
                  <c:v>0.0242445666666667</c:v>
                </c:pt>
                <c:pt idx="69">
                  <c:v>0.0246966451612903</c:v>
                </c:pt>
                <c:pt idx="70">
                  <c:v>0.0239389333333333</c:v>
                </c:pt>
                <c:pt idx="71">
                  <c:v>0.023548</c:v>
                </c:pt>
                <c:pt idx="72">
                  <c:v>0.0235284193548387</c:v>
                </c:pt>
                <c:pt idx="73">
                  <c:v>0.0225410689655172</c:v>
                </c:pt>
                <c:pt idx="74">
                  <c:v>0.0218171612903226</c:v>
                </c:pt>
                <c:pt idx="75">
                  <c:v>0.0205907</c:v>
                </c:pt>
                <c:pt idx="76">
                  <c:v>0.019968</c:v>
                </c:pt>
                <c:pt idx="77">
                  <c:v>0.0208176333333333</c:v>
                </c:pt>
                <c:pt idx="78">
                  <c:v>0.0209558064516129</c:v>
                </c:pt>
                <c:pt idx="79">
                  <c:v>0.0205023548387097</c:v>
                </c:pt>
                <c:pt idx="80">
                  <c:v>0.0197554666666667</c:v>
                </c:pt>
                <c:pt idx="81">
                  <c:v>0.0182217419354839</c:v>
                </c:pt>
                <c:pt idx="82">
                  <c:v>0.0180744</c:v>
                </c:pt>
                <c:pt idx="83">
                  <c:v>0.0169667096774194</c:v>
                </c:pt>
                <c:pt idx="84">
                  <c:v>0.0171892258064516</c:v>
                </c:pt>
                <c:pt idx="85">
                  <c:v>0.01753575</c:v>
                </c:pt>
                <c:pt idx="86">
                  <c:v>0.0172185806451613</c:v>
                </c:pt>
                <c:pt idx="87">
                  <c:v>0.0165496333333333</c:v>
                </c:pt>
                <c:pt idx="88">
                  <c:v>0.0134371935483871</c:v>
                </c:pt>
              </c:numCache>
            </c:numRef>
          </c:val>
        </c:ser>
        <c:ser>
          <c:idx val="35"/>
          <c:order val="35"/>
          <c:tx>
            <c:strRef>
              <c:f>'Permian Matrix'!$AL$97</c:f>
              <c:strCache>
                <c:ptCount val="1"/>
                <c:pt idx="0">
                  <c:v>Nov-96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Matrix'!$AL$98:$AL$186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0.0385624</c:v>
                </c:pt>
                <c:pt idx="35">
                  <c:v>0.0662700967741935</c:v>
                </c:pt>
                <c:pt idx="36">
                  <c:v>0.0622008064516129</c:v>
                </c:pt>
                <c:pt idx="37">
                  <c:v>0.0623469285714286</c:v>
                </c:pt>
                <c:pt idx="38">
                  <c:v>0.0573517419354839</c:v>
                </c:pt>
                <c:pt idx="39">
                  <c:v>0.0546601333333333</c:v>
                </c:pt>
                <c:pt idx="40">
                  <c:v>0.0549611290322581</c:v>
                </c:pt>
                <c:pt idx="41">
                  <c:v>0.0515936</c:v>
                </c:pt>
                <c:pt idx="42">
                  <c:v>0.0478988709677419</c:v>
                </c:pt>
                <c:pt idx="43">
                  <c:v>0.0473208064516129</c:v>
                </c:pt>
                <c:pt idx="44">
                  <c:v>0.0450977</c:v>
                </c:pt>
                <c:pt idx="45">
                  <c:v>0.0441105806451613</c:v>
                </c:pt>
                <c:pt idx="46">
                  <c:v>0.0433955666666667</c:v>
                </c:pt>
                <c:pt idx="47">
                  <c:v>0.0407422580645161</c:v>
                </c:pt>
                <c:pt idx="48">
                  <c:v>0.0407644516129032</c:v>
                </c:pt>
                <c:pt idx="49">
                  <c:v>0.03953475</c:v>
                </c:pt>
                <c:pt idx="50">
                  <c:v>0.038765935483871</c:v>
                </c:pt>
                <c:pt idx="51">
                  <c:v>0.0382036</c:v>
                </c:pt>
                <c:pt idx="52">
                  <c:v>0.0367824838709678</c:v>
                </c:pt>
                <c:pt idx="53">
                  <c:v>0.0341464</c:v>
                </c:pt>
                <c:pt idx="54">
                  <c:v>0.0322088064516129</c:v>
                </c:pt>
                <c:pt idx="55">
                  <c:v>0.0320133870967742</c:v>
                </c:pt>
                <c:pt idx="56">
                  <c:v>0.0290536333333333</c:v>
                </c:pt>
                <c:pt idx="57">
                  <c:v>0.0280865483870968</c:v>
                </c:pt>
                <c:pt idx="58">
                  <c:v>0.0279028333333333</c:v>
                </c:pt>
                <c:pt idx="59">
                  <c:v>0.0259296451612903</c:v>
                </c:pt>
                <c:pt idx="60">
                  <c:v>0.0261872903225806</c:v>
                </c:pt>
                <c:pt idx="61">
                  <c:v>0.0258265357142857</c:v>
                </c:pt>
                <c:pt idx="62">
                  <c:v>0.0254012580645161</c:v>
                </c:pt>
                <c:pt idx="63">
                  <c:v>0.0249844333333333</c:v>
                </c:pt>
                <c:pt idx="64">
                  <c:v>0.0259342258064516</c:v>
                </c:pt>
                <c:pt idx="65">
                  <c:v>0.0251039666666667</c:v>
                </c:pt>
                <c:pt idx="66">
                  <c:v>0.0242326774193548</c:v>
                </c:pt>
                <c:pt idx="67">
                  <c:v>0.0255564193548387</c:v>
                </c:pt>
                <c:pt idx="68">
                  <c:v>0.0246316666666667</c:v>
                </c:pt>
                <c:pt idx="69">
                  <c:v>0.0231005161290323</c:v>
                </c:pt>
                <c:pt idx="70">
                  <c:v>0.022798</c:v>
                </c:pt>
                <c:pt idx="71">
                  <c:v>0.0219605161290323</c:v>
                </c:pt>
                <c:pt idx="72">
                  <c:v>0.0208854516129032</c:v>
                </c:pt>
                <c:pt idx="73">
                  <c:v>0.0216261379310345</c:v>
                </c:pt>
                <c:pt idx="74">
                  <c:v>0.0216248387096774</c:v>
                </c:pt>
                <c:pt idx="75">
                  <c:v>0.0208223</c:v>
                </c:pt>
                <c:pt idx="76">
                  <c:v>0.0209254516129032</c:v>
                </c:pt>
                <c:pt idx="77">
                  <c:v>0.0207426666666667</c:v>
                </c:pt>
                <c:pt idx="78">
                  <c:v>0.0191449032258065</c:v>
                </c:pt>
                <c:pt idx="79">
                  <c:v>0.0194831612903226</c:v>
                </c:pt>
                <c:pt idx="80">
                  <c:v>0.0187504666666667</c:v>
                </c:pt>
                <c:pt idx="81">
                  <c:v>0.0177137741935484</c:v>
                </c:pt>
                <c:pt idx="82">
                  <c:v>0.0166518666666667</c:v>
                </c:pt>
                <c:pt idx="83">
                  <c:v>0.0171574516129032</c:v>
                </c:pt>
                <c:pt idx="84">
                  <c:v>0.0166574516129032</c:v>
                </c:pt>
                <c:pt idx="85">
                  <c:v>0.0168483571428571</c:v>
                </c:pt>
                <c:pt idx="86">
                  <c:v>0.0161704838709677</c:v>
                </c:pt>
                <c:pt idx="87">
                  <c:v>0.0157362666666667</c:v>
                </c:pt>
                <c:pt idx="88">
                  <c:v>0.0105114516129032</c:v>
                </c:pt>
              </c:numCache>
            </c:numRef>
          </c:val>
        </c:ser>
        <c:ser>
          <c:idx val="36"/>
          <c:order val="36"/>
          <c:tx>
            <c:strRef>
              <c:f>'Permian Matrix'!$AM$97</c:f>
              <c:strCache>
                <c:ptCount val="1"/>
                <c:pt idx="0">
                  <c:v>Dec-96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Matrix'!$AM$98:$AM$186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0.0350899677419355</c:v>
                </c:pt>
                <c:pt idx="36">
                  <c:v>0.0626340322580645</c:v>
                </c:pt>
                <c:pt idx="37">
                  <c:v>0.0669638571428571</c:v>
                </c:pt>
                <c:pt idx="38">
                  <c:v>0.0670234838709677</c:v>
                </c:pt>
                <c:pt idx="39">
                  <c:v>0.0640061</c:v>
                </c:pt>
                <c:pt idx="40">
                  <c:v>0.0575630967741936</c:v>
                </c:pt>
                <c:pt idx="41">
                  <c:v>0.0528094</c:v>
                </c:pt>
                <c:pt idx="42">
                  <c:v>0.0539872903225806</c:v>
                </c:pt>
                <c:pt idx="43">
                  <c:v>0.0525931612903226</c:v>
                </c:pt>
                <c:pt idx="44">
                  <c:v>0.0490212333333333</c:v>
                </c:pt>
                <c:pt idx="45">
                  <c:v>0.0500310322580645</c:v>
                </c:pt>
                <c:pt idx="46">
                  <c:v>0.0488673</c:v>
                </c:pt>
                <c:pt idx="47">
                  <c:v>0.048128935483871</c:v>
                </c:pt>
                <c:pt idx="48">
                  <c:v>0.0457506774193548</c:v>
                </c:pt>
                <c:pt idx="49">
                  <c:v>0.0449813928571429</c:v>
                </c:pt>
                <c:pt idx="50">
                  <c:v>0.0456692258064516</c:v>
                </c:pt>
                <c:pt idx="51">
                  <c:v>0.0439887333333333</c:v>
                </c:pt>
                <c:pt idx="52">
                  <c:v>0.0429087096774194</c:v>
                </c:pt>
                <c:pt idx="53">
                  <c:v>0.0397957333333333</c:v>
                </c:pt>
                <c:pt idx="54">
                  <c:v>0.0399774838709677</c:v>
                </c:pt>
                <c:pt idx="55">
                  <c:v>0.0389834838709677</c:v>
                </c:pt>
                <c:pt idx="56">
                  <c:v>0.0373055</c:v>
                </c:pt>
                <c:pt idx="57">
                  <c:v>0.0340271935483871</c:v>
                </c:pt>
                <c:pt idx="58">
                  <c:v>0.0347964333333333</c:v>
                </c:pt>
                <c:pt idx="59">
                  <c:v>0.0321552903225806</c:v>
                </c:pt>
                <c:pt idx="60">
                  <c:v>0.0324850967741936</c:v>
                </c:pt>
                <c:pt idx="61">
                  <c:v>0.0318246428571429</c:v>
                </c:pt>
                <c:pt idx="62">
                  <c:v>0.0307069032258065</c:v>
                </c:pt>
                <c:pt idx="63">
                  <c:v>0.0297494333333333</c:v>
                </c:pt>
                <c:pt idx="64">
                  <c:v>0.0302203870967742</c:v>
                </c:pt>
                <c:pt idx="65">
                  <c:v>0.0291647333333333</c:v>
                </c:pt>
                <c:pt idx="66">
                  <c:v>0.0287732580645161</c:v>
                </c:pt>
                <c:pt idx="67">
                  <c:v>0.026896064516129</c:v>
                </c:pt>
                <c:pt idx="68">
                  <c:v>0.0270059</c:v>
                </c:pt>
                <c:pt idx="69">
                  <c:v>0.0260970967741936</c:v>
                </c:pt>
                <c:pt idx="70">
                  <c:v>0.0272549333333333</c:v>
                </c:pt>
                <c:pt idx="71">
                  <c:v>0.0254706451612903</c:v>
                </c:pt>
                <c:pt idx="72">
                  <c:v>0.0255699032258065</c:v>
                </c:pt>
                <c:pt idx="73">
                  <c:v>0.0232190344827586</c:v>
                </c:pt>
                <c:pt idx="74">
                  <c:v>0.0228296451612903</c:v>
                </c:pt>
                <c:pt idx="75">
                  <c:v>0.0228017</c:v>
                </c:pt>
                <c:pt idx="76">
                  <c:v>0.0219582258064516</c:v>
                </c:pt>
                <c:pt idx="77">
                  <c:v>0.0224471666666667</c:v>
                </c:pt>
                <c:pt idx="78">
                  <c:v>0.0223418387096774</c:v>
                </c:pt>
                <c:pt idx="79">
                  <c:v>0.0212271290322581</c:v>
                </c:pt>
                <c:pt idx="80">
                  <c:v>0.0215205666666667</c:v>
                </c:pt>
                <c:pt idx="81">
                  <c:v>0.0209968064516129</c:v>
                </c:pt>
                <c:pt idx="82">
                  <c:v>0.0203707333333333</c:v>
                </c:pt>
                <c:pt idx="83">
                  <c:v>0.0205359677419355</c:v>
                </c:pt>
                <c:pt idx="84">
                  <c:v>0.0199784516129032</c:v>
                </c:pt>
                <c:pt idx="85">
                  <c:v>0.0195689642857143</c:v>
                </c:pt>
                <c:pt idx="86">
                  <c:v>0.0184254516129032</c:v>
                </c:pt>
                <c:pt idx="87">
                  <c:v>0.0162418</c:v>
                </c:pt>
                <c:pt idx="88">
                  <c:v>0.0150012258064516</c:v>
                </c:pt>
              </c:numCache>
            </c:numRef>
          </c:val>
        </c:ser>
        <c:ser>
          <c:idx val="37"/>
          <c:order val="37"/>
          <c:tx>
            <c:strRef>
              <c:f>'Permian Matrix'!$AN$97</c:f>
              <c:strCache>
                <c:ptCount val="1"/>
                <c:pt idx="0">
                  <c:v>Jan-97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Matrix'!$AN$98:$AN$186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0.0182732258064516</c:v>
                </c:pt>
                <c:pt idx="37">
                  <c:v>0.0436454642857143</c:v>
                </c:pt>
                <c:pt idx="38">
                  <c:v>0.0457424838709677</c:v>
                </c:pt>
                <c:pt idx="39">
                  <c:v>0.0412052666666667</c:v>
                </c:pt>
                <c:pt idx="40">
                  <c:v>0.0328905806451613</c:v>
                </c:pt>
                <c:pt idx="41">
                  <c:v>0.0334107333333333</c:v>
                </c:pt>
                <c:pt idx="42">
                  <c:v>0.0306461935483871</c:v>
                </c:pt>
                <c:pt idx="43">
                  <c:v>0.0284152258064516</c:v>
                </c:pt>
                <c:pt idx="44">
                  <c:v>0.0256435666666667</c:v>
                </c:pt>
                <c:pt idx="45">
                  <c:v>0.0233801935483871</c:v>
                </c:pt>
                <c:pt idx="46">
                  <c:v>0.0238640666666667</c:v>
                </c:pt>
                <c:pt idx="47">
                  <c:v>0.0284690967741936</c:v>
                </c:pt>
                <c:pt idx="48">
                  <c:v>0.0295658709677419</c:v>
                </c:pt>
                <c:pt idx="49">
                  <c:v>0.0272257142857143</c:v>
                </c:pt>
                <c:pt idx="50">
                  <c:v>0.0265083548387097</c:v>
                </c:pt>
                <c:pt idx="51">
                  <c:v>0.0196785</c:v>
                </c:pt>
                <c:pt idx="52">
                  <c:v>0.0236010967741935</c:v>
                </c:pt>
                <c:pt idx="53">
                  <c:v>0.0221157333333333</c:v>
                </c:pt>
                <c:pt idx="54">
                  <c:v>0.0200941935483871</c:v>
                </c:pt>
                <c:pt idx="55">
                  <c:v>0.0195808387096774</c:v>
                </c:pt>
                <c:pt idx="56">
                  <c:v>0.0180228666666667</c:v>
                </c:pt>
                <c:pt idx="57">
                  <c:v>0.0151527419354839</c:v>
                </c:pt>
                <c:pt idx="58">
                  <c:v>0.0145600333333333</c:v>
                </c:pt>
                <c:pt idx="59">
                  <c:v>0.0132321290322581</c:v>
                </c:pt>
                <c:pt idx="60">
                  <c:v>0.0137902580645161</c:v>
                </c:pt>
                <c:pt idx="61">
                  <c:v>0.0140969642857143</c:v>
                </c:pt>
                <c:pt idx="62">
                  <c:v>0.013345064516129</c:v>
                </c:pt>
                <c:pt idx="63">
                  <c:v>0.0140964666666667</c:v>
                </c:pt>
                <c:pt idx="64">
                  <c:v>0.0138355161290323</c:v>
                </c:pt>
                <c:pt idx="65">
                  <c:v>0.013939</c:v>
                </c:pt>
                <c:pt idx="66">
                  <c:v>0.0131775161290323</c:v>
                </c:pt>
                <c:pt idx="67">
                  <c:v>0.0127360967741935</c:v>
                </c:pt>
                <c:pt idx="68">
                  <c:v>0.0125906666666667</c:v>
                </c:pt>
                <c:pt idx="69">
                  <c:v>0.0127356451612903</c:v>
                </c:pt>
                <c:pt idx="70">
                  <c:v>0.0126969333333333</c:v>
                </c:pt>
                <c:pt idx="71">
                  <c:v>0.012022935483871</c:v>
                </c:pt>
                <c:pt idx="72">
                  <c:v>0.0120226451612903</c:v>
                </c:pt>
                <c:pt idx="73">
                  <c:v>0.0118231724137931</c:v>
                </c:pt>
                <c:pt idx="74">
                  <c:v>0.0113667419354839</c:v>
                </c:pt>
                <c:pt idx="75">
                  <c:v>0.0117187666666667</c:v>
                </c:pt>
                <c:pt idx="76">
                  <c:v>0.0109139032258065</c:v>
                </c:pt>
                <c:pt idx="77">
                  <c:v>0.00996823333333333</c:v>
                </c:pt>
                <c:pt idx="78">
                  <c:v>0.0101879677419355</c:v>
                </c:pt>
                <c:pt idx="79">
                  <c:v>0.0105212903225806</c:v>
                </c:pt>
                <c:pt idx="80">
                  <c:v>0.0120177</c:v>
                </c:pt>
                <c:pt idx="81">
                  <c:v>0.0115997419354839</c:v>
                </c:pt>
                <c:pt idx="82">
                  <c:v>0.0112249333333333</c:v>
                </c:pt>
                <c:pt idx="83">
                  <c:v>0.0115798064516129</c:v>
                </c:pt>
                <c:pt idx="84">
                  <c:v>0.0110096774193548</c:v>
                </c:pt>
                <c:pt idx="85">
                  <c:v>0.0120625714285714</c:v>
                </c:pt>
                <c:pt idx="86">
                  <c:v>0.0123285483870968</c:v>
                </c:pt>
                <c:pt idx="87">
                  <c:v>0.0114397</c:v>
                </c:pt>
                <c:pt idx="88">
                  <c:v>0.0111144516129032</c:v>
                </c:pt>
              </c:numCache>
            </c:numRef>
          </c:val>
        </c:ser>
        <c:ser>
          <c:idx val="38"/>
          <c:order val="38"/>
          <c:tx>
            <c:strRef>
              <c:f>'Permian Matrix'!$AO$97</c:f>
              <c:strCache>
                <c:ptCount val="1"/>
                <c:pt idx="0">
                  <c:v>Feb-97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Matrix'!$AO$98:$AO$186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0.0395636428571429</c:v>
                </c:pt>
                <c:pt idx="38">
                  <c:v>0.046770935483871</c:v>
                </c:pt>
                <c:pt idx="39">
                  <c:v>0.0454495333333333</c:v>
                </c:pt>
                <c:pt idx="40">
                  <c:v>0.0457405483870968</c:v>
                </c:pt>
                <c:pt idx="41">
                  <c:v>0.0425260333333333</c:v>
                </c:pt>
                <c:pt idx="42">
                  <c:v>0.037242935483871</c:v>
                </c:pt>
                <c:pt idx="43">
                  <c:v>0.0351732903225806</c:v>
                </c:pt>
                <c:pt idx="44">
                  <c:v>0.0333035</c:v>
                </c:pt>
                <c:pt idx="45">
                  <c:v>0.0307739677419355</c:v>
                </c:pt>
                <c:pt idx="46">
                  <c:v>0.0312551666666667</c:v>
                </c:pt>
                <c:pt idx="47">
                  <c:v>0.0258086129032258</c:v>
                </c:pt>
                <c:pt idx="48">
                  <c:v>0.0243629677419355</c:v>
                </c:pt>
                <c:pt idx="49">
                  <c:v>0.0251869642857143</c:v>
                </c:pt>
                <c:pt idx="50">
                  <c:v>0.0247022258064516</c:v>
                </c:pt>
                <c:pt idx="51">
                  <c:v>0.0267962666666667</c:v>
                </c:pt>
                <c:pt idx="52">
                  <c:v>0.0296235483870968</c:v>
                </c:pt>
                <c:pt idx="53">
                  <c:v>0.0276817333333333</c:v>
                </c:pt>
                <c:pt idx="54">
                  <c:v>0.0294671612903226</c:v>
                </c:pt>
                <c:pt idx="55">
                  <c:v>0.0262867096774194</c:v>
                </c:pt>
                <c:pt idx="56">
                  <c:v>0.0254129333333333</c:v>
                </c:pt>
                <c:pt idx="57">
                  <c:v>0.0242236129032258</c:v>
                </c:pt>
                <c:pt idx="58">
                  <c:v>0.0235126333333333</c:v>
                </c:pt>
                <c:pt idx="59">
                  <c:v>0.0232880322580645</c:v>
                </c:pt>
                <c:pt idx="60">
                  <c:v>0.0222144838709677</c:v>
                </c:pt>
                <c:pt idx="61">
                  <c:v>0.0209826071428571</c:v>
                </c:pt>
                <c:pt idx="62">
                  <c:v>0.0198711612903226</c:v>
                </c:pt>
                <c:pt idx="63">
                  <c:v>0.0214693</c:v>
                </c:pt>
                <c:pt idx="64">
                  <c:v>0.0223475483870968</c:v>
                </c:pt>
                <c:pt idx="65">
                  <c:v>0.0238582666666667</c:v>
                </c:pt>
                <c:pt idx="66">
                  <c:v>0.0216347741935484</c:v>
                </c:pt>
                <c:pt idx="67">
                  <c:v>0.0200374193548387</c:v>
                </c:pt>
                <c:pt idx="68">
                  <c:v>0.0203641333333333</c:v>
                </c:pt>
                <c:pt idx="69">
                  <c:v>0.0209718064516129</c:v>
                </c:pt>
                <c:pt idx="70">
                  <c:v>0.0190019</c:v>
                </c:pt>
                <c:pt idx="71">
                  <c:v>0.0203352258064516</c:v>
                </c:pt>
                <c:pt idx="72">
                  <c:v>0.0187011935483871</c:v>
                </c:pt>
                <c:pt idx="73">
                  <c:v>0.0190150344827586</c:v>
                </c:pt>
                <c:pt idx="74">
                  <c:v>0.015009935483871</c:v>
                </c:pt>
                <c:pt idx="75">
                  <c:v>0.0175787</c:v>
                </c:pt>
                <c:pt idx="76">
                  <c:v>0.0170692903225806</c:v>
                </c:pt>
                <c:pt idx="77">
                  <c:v>0.0175751333333333</c:v>
                </c:pt>
                <c:pt idx="78">
                  <c:v>0.0170889677419355</c:v>
                </c:pt>
                <c:pt idx="79">
                  <c:v>0.0164093225806452</c:v>
                </c:pt>
                <c:pt idx="80">
                  <c:v>0.0170039</c:v>
                </c:pt>
                <c:pt idx="81">
                  <c:v>0.0155142903225806</c:v>
                </c:pt>
                <c:pt idx="82">
                  <c:v>0.0147661666666667</c:v>
                </c:pt>
                <c:pt idx="83">
                  <c:v>0.0149557096774194</c:v>
                </c:pt>
                <c:pt idx="84">
                  <c:v>0.0148785161290323</c:v>
                </c:pt>
                <c:pt idx="85">
                  <c:v>0.0158257142857143</c:v>
                </c:pt>
                <c:pt idx="86">
                  <c:v>0.015072064516129</c:v>
                </c:pt>
                <c:pt idx="87">
                  <c:v>0.0146362333333333</c:v>
                </c:pt>
                <c:pt idx="88">
                  <c:v>0.0130066129032258</c:v>
                </c:pt>
              </c:numCache>
            </c:numRef>
          </c:val>
        </c:ser>
        <c:ser>
          <c:idx val="39"/>
          <c:order val="39"/>
          <c:tx>
            <c:strRef>
              <c:f>'Permian Matrix'!$AP$97</c:f>
              <c:strCache>
                <c:ptCount val="1"/>
                <c:pt idx="0">
                  <c:v>Mar-97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Matrix'!$AP$98:$AP$186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0.0376879677419355</c:v>
                </c:pt>
                <c:pt idx="39">
                  <c:v>0.0605548</c:v>
                </c:pt>
                <c:pt idx="40">
                  <c:v>0.0540589032258065</c:v>
                </c:pt>
                <c:pt idx="41">
                  <c:v>0.0478117666666667</c:v>
                </c:pt>
                <c:pt idx="42">
                  <c:v>0.047101064516129</c:v>
                </c:pt>
                <c:pt idx="43">
                  <c:v>0.0458702258064516</c:v>
                </c:pt>
                <c:pt idx="44">
                  <c:v>0.0442777</c:v>
                </c:pt>
                <c:pt idx="45">
                  <c:v>0.0439638064516129</c:v>
                </c:pt>
                <c:pt idx="46">
                  <c:v>0.0440929</c:v>
                </c:pt>
                <c:pt idx="47">
                  <c:v>0.040714</c:v>
                </c:pt>
                <c:pt idx="48">
                  <c:v>0.0403243870967742</c:v>
                </c:pt>
                <c:pt idx="49">
                  <c:v>0.0371857857142857</c:v>
                </c:pt>
                <c:pt idx="50">
                  <c:v>0.0369826451612903</c:v>
                </c:pt>
                <c:pt idx="51">
                  <c:v>0.0359894333333333</c:v>
                </c:pt>
                <c:pt idx="52">
                  <c:v>0.0355560322580645</c:v>
                </c:pt>
                <c:pt idx="53">
                  <c:v>0.0339426666666667</c:v>
                </c:pt>
                <c:pt idx="54">
                  <c:v>0.0330566129032258</c:v>
                </c:pt>
                <c:pt idx="55">
                  <c:v>0.0335002258064516</c:v>
                </c:pt>
                <c:pt idx="56">
                  <c:v>0.0333092</c:v>
                </c:pt>
                <c:pt idx="57">
                  <c:v>0.031653</c:v>
                </c:pt>
                <c:pt idx="58">
                  <c:v>0.0305537666666667</c:v>
                </c:pt>
                <c:pt idx="59">
                  <c:v>0.0290350967741936</c:v>
                </c:pt>
                <c:pt idx="60">
                  <c:v>0.0276275483870968</c:v>
                </c:pt>
                <c:pt idx="61">
                  <c:v>0.0271078214285714</c:v>
                </c:pt>
                <c:pt idx="62">
                  <c:v>0.0260461935483871</c:v>
                </c:pt>
                <c:pt idx="63">
                  <c:v>0.0268357666666667</c:v>
                </c:pt>
                <c:pt idx="64">
                  <c:v>0.0272390967741936</c:v>
                </c:pt>
                <c:pt idx="65">
                  <c:v>0.0255516333333333</c:v>
                </c:pt>
                <c:pt idx="66">
                  <c:v>0.0227623870967742</c:v>
                </c:pt>
                <c:pt idx="67">
                  <c:v>0.0240169677419355</c:v>
                </c:pt>
                <c:pt idx="68">
                  <c:v>0.0216293666666667</c:v>
                </c:pt>
                <c:pt idx="69">
                  <c:v>0.0205768064516129</c:v>
                </c:pt>
                <c:pt idx="70">
                  <c:v>0.0207596666666667</c:v>
                </c:pt>
                <c:pt idx="71">
                  <c:v>0.0221651612903226</c:v>
                </c:pt>
                <c:pt idx="72">
                  <c:v>0.0214618387096774</c:v>
                </c:pt>
                <c:pt idx="73">
                  <c:v>0.0199393448275862</c:v>
                </c:pt>
                <c:pt idx="74">
                  <c:v>0.0201921290322581</c:v>
                </c:pt>
                <c:pt idx="75">
                  <c:v>0.0227278</c:v>
                </c:pt>
                <c:pt idx="76">
                  <c:v>0.0223784516129032</c:v>
                </c:pt>
                <c:pt idx="77">
                  <c:v>0.0234808666666667</c:v>
                </c:pt>
                <c:pt idx="78">
                  <c:v>0.0232920322580645</c:v>
                </c:pt>
                <c:pt idx="79">
                  <c:v>0.0217279677419355</c:v>
                </c:pt>
                <c:pt idx="80">
                  <c:v>0.0223374333333333</c:v>
                </c:pt>
                <c:pt idx="81">
                  <c:v>0.0183361290322581</c:v>
                </c:pt>
                <c:pt idx="82">
                  <c:v>0.0191085666666667</c:v>
                </c:pt>
                <c:pt idx="83">
                  <c:v>0.0204694838709677</c:v>
                </c:pt>
                <c:pt idx="84">
                  <c:v>0.0187200967741935</c:v>
                </c:pt>
                <c:pt idx="85">
                  <c:v>0.0199123214285714</c:v>
                </c:pt>
                <c:pt idx="86">
                  <c:v>0.0199638387096774</c:v>
                </c:pt>
                <c:pt idx="87">
                  <c:v>0.0193093333333333</c:v>
                </c:pt>
                <c:pt idx="88">
                  <c:v>0.0156073225806452</c:v>
                </c:pt>
              </c:numCache>
            </c:numRef>
          </c:val>
        </c:ser>
        <c:ser>
          <c:idx val="40"/>
          <c:order val="40"/>
          <c:tx>
            <c:strRef>
              <c:f>'Permian Matrix'!$AQ$97</c:f>
              <c:strCache>
                <c:ptCount val="1"/>
                <c:pt idx="0">
                  <c:v>Apr-97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Matrix'!$AQ$98:$AQ$186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0.0464687333333333</c:v>
                </c:pt>
                <c:pt idx="40">
                  <c:v>0.0743702903225807</c:v>
                </c:pt>
                <c:pt idx="41">
                  <c:v>0.0670548666666667</c:v>
                </c:pt>
                <c:pt idx="42">
                  <c:v>0.0628648064516129</c:v>
                </c:pt>
                <c:pt idx="43">
                  <c:v>0.0599872580645161</c:v>
                </c:pt>
                <c:pt idx="44">
                  <c:v>0.0573034</c:v>
                </c:pt>
                <c:pt idx="45">
                  <c:v>0.0547004193548387</c:v>
                </c:pt>
                <c:pt idx="46">
                  <c:v>0.0543757666666667</c:v>
                </c:pt>
                <c:pt idx="47">
                  <c:v>0.0532504516129032</c:v>
                </c:pt>
                <c:pt idx="48">
                  <c:v>0.0523974193548387</c:v>
                </c:pt>
                <c:pt idx="49">
                  <c:v>0.0502911071428571</c:v>
                </c:pt>
                <c:pt idx="50">
                  <c:v>0.0515377419354839</c:v>
                </c:pt>
                <c:pt idx="51">
                  <c:v>0.0505039</c:v>
                </c:pt>
                <c:pt idx="52">
                  <c:v>0.0497213225806452</c:v>
                </c:pt>
                <c:pt idx="53">
                  <c:v>0.0500939</c:v>
                </c:pt>
                <c:pt idx="54">
                  <c:v>0.0506566129032258</c:v>
                </c:pt>
                <c:pt idx="55">
                  <c:v>0.0478697741935484</c:v>
                </c:pt>
                <c:pt idx="56">
                  <c:v>0.0463993666666667</c:v>
                </c:pt>
                <c:pt idx="57">
                  <c:v>0.0434271290322581</c:v>
                </c:pt>
                <c:pt idx="58">
                  <c:v>0.0444483333333333</c:v>
                </c:pt>
                <c:pt idx="59">
                  <c:v>0.0424782903225806</c:v>
                </c:pt>
                <c:pt idx="60">
                  <c:v>0.0421682258064516</c:v>
                </c:pt>
                <c:pt idx="61">
                  <c:v>0.0435078571428572</c:v>
                </c:pt>
                <c:pt idx="62">
                  <c:v>0.0381914193548387</c:v>
                </c:pt>
                <c:pt idx="63">
                  <c:v>0.0488782666666667</c:v>
                </c:pt>
                <c:pt idx="64">
                  <c:v>0.043402</c:v>
                </c:pt>
                <c:pt idx="65">
                  <c:v>0.0412157</c:v>
                </c:pt>
                <c:pt idx="66">
                  <c:v>0.0411827096774194</c:v>
                </c:pt>
                <c:pt idx="67">
                  <c:v>0.041041935483871</c:v>
                </c:pt>
                <c:pt idx="68">
                  <c:v>0.0401706333333333</c:v>
                </c:pt>
                <c:pt idx="69">
                  <c:v>0.0390620322580645</c:v>
                </c:pt>
                <c:pt idx="70">
                  <c:v>0.0349281666666667</c:v>
                </c:pt>
                <c:pt idx="71">
                  <c:v>0.0338965161290323</c:v>
                </c:pt>
                <c:pt idx="72">
                  <c:v>0.0356613225806452</c:v>
                </c:pt>
                <c:pt idx="73">
                  <c:v>0.0306919655172414</c:v>
                </c:pt>
                <c:pt idx="74">
                  <c:v>0.0322881935483871</c:v>
                </c:pt>
                <c:pt idx="75">
                  <c:v>0.0311170333333333</c:v>
                </c:pt>
                <c:pt idx="76">
                  <c:v>0.0245925483870968</c:v>
                </c:pt>
                <c:pt idx="77">
                  <c:v>0.0244399666666667</c:v>
                </c:pt>
                <c:pt idx="78">
                  <c:v>0.0239210322580645</c:v>
                </c:pt>
                <c:pt idx="79">
                  <c:v>0.0234977741935484</c:v>
                </c:pt>
                <c:pt idx="80">
                  <c:v>0.0279899</c:v>
                </c:pt>
                <c:pt idx="81">
                  <c:v>0.0260282258064516</c:v>
                </c:pt>
                <c:pt idx="82">
                  <c:v>0.0302086333333333</c:v>
                </c:pt>
                <c:pt idx="83">
                  <c:v>0.0271989032258065</c:v>
                </c:pt>
                <c:pt idx="84">
                  <c:v>0.0308141612903226</c:v>
                </c:pt>
                <c:pt idx="85">
                  <c:v>0.0293919642857143</c:v>
                </c:pt>
                <c:pt idx="86">
                  <c:v>0.0258268709677419</c:v>
                </c:pt>
                <c:pt idx="87">
                  <c:v>0.0248323666666667</c:v>
                </c:pt>
                <c:pt idx="88">
                  <c:v>0.0133114516129032</c:v>
                </c:pt>
              </c:numCache>
            </c:numRef>
          </c:val>
        </c:ser>
        <c:ser>
          <c:idx val="41"/>
          <c:order val="41"/>
          <c:tx>
            <c:strRef>
              <c:f>'Permian Matrix'!$AR$97</c:f>
              <c:strCache>
                <c:ptCount val="1"/>
                <c:pt idx="0">
                  <c:v>May-97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Matrix'!$AR$98:$AR$186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0.0462003870967742</c:v>
                </c:pt>
                <c:pt idx="41">
                  <c:v>0.0848278666666667</c:v>
                </c:pt>
                <c:pt idx="42">
                  <c:v>0.0898790967741936</c:v>
                </c:pt>
                <c:pt idx="43">
                  <c:v>0.0787513548387097</c:v>
                </c:pt>
                <c:pt idx="44">
                  <c:v>0.0753604666666667</c:v>
                </c:pt>
                <c:pt idx="45">
                  <c:v>0.0716127419354839</c:v>
                </c:pt>
                <c:pt idx="46">
                  <c:v>0.0752348333333333</c:v>
                </c:pt>
                <c:pt idx="47">
                  <c:v>0.0644283548387097</c:v>
                </c:pt>
                <c:pt idx="48">
                  <c:v>0.0607369677419355</c:v>
                </c:pt>
                <c:pt idx="49">
                  <c:v>0.0646593571428571</c:v>
                </c:pt>
                <c:pt idx="50">
                  <c:v>0.0583876774193548</c:v>
                </c:pt>
                <c:pt idx="51">
                  <c:v>0.0559088</c:v>
                </c:pt>
                <c:pt idx="52">
                  <c:v>0.0517932580645161</c:v>
                </c:pt>
                <c:pt idx="53">
                  <c:v>0.0487552666666667</c:v>
                </c:pt>
                <c:pt idx="54">
                  <c:v>0.0429470967741936</c:v>
                </c:pt>
                <c:pt idx="55">
                  <c:v>0.0396856774193548</c:v>
                </c:pt>
                <c:pt idx="56">
                  <c:v>0.0385623666666667</c:v>
                </c:pt>
                <c:pt idx="57">
                  <c:v>0.0362965161290323</c:v>
                </c:pt>
                <c:pt idx="58">
                  <c:v>0.0357349333333333</c:v>
                </c:pt>
                <c:pt idx="59">
                  <c:v>0.0340090967741935</c:v>
                </c:pt>
                <c:pt idx="60">
                  <c:v>0.0323732903225806</c:v>
                </c:pt>
                <c:pt idx="61">
                  <c:v>0.0319527142857143</c:v>
                </c:pt>
                <c:pt idx="62">
                  <c:v>0.0323821935483871</c:v>
                </c:pt>
                <c:pt idx="63">
                  <c:v>0.0309869666666667</c:v>
                </c:pt>
                <c:pt idx="64">
                  <c:v>0.0281977741935484</c:v>
                </c:pt>
                <c:pt idx="65">
                  <c:v>0.0308859333333333</c:v>
                </c:pt>
                <c:pt idx="66">
                  <c:v>0.0274486451612903</c:v>
                </c:pt>
                <c:pt idx="67">
                  <c:v>0.0255500322580645</c:v>
                </c:pt>
                <c:pt idx="68">
                  <c:v>0.0250465666666667</c:v>
                </c:pt>
                <c:pt idx="69">
                  <c:v>0.0235789032258065</c:v>
                </c:pt>
                <c:pt idx="70">
                  <c:v>0.0233043666666667</c:v>
                </c:pt>
                <c:pt idx="71">
                  <c:v>0.0225566451612903</c:v>
                </c:pt>
                <c:pt idx="72">
                  <c:v>0.0220367741935484</c:v>
                </c:pt>
                <c:pt idx="73">
                  <c:v>0.0203307586206897</c:v>
                </c:pt>
                <c:pt idx="74">
                  <c:v>0.0206150967741936</c:v>
                </c:pt>
                <c:pt idx="75">
                  <c:v>0.0200372666666667</c:v>
                </c:pt>
                <c:pt idx="76">
                  <c:v>0.0201035806451613</c:v>
                </c:pt>
                <c:pt idx="77">
                  <c:v>0.0216836666666667</c:v>
                </c:pt>
                <c:pt idx="78">
                  <c:v>0.0202262258064516</c:v>
                </c:pt>
                <c:pt idx="79">
                  <c:v>0.019932064516129</c:v>
                </c:pt>
                <c:pt idx="80">
                  <c:v>0.0199696333333333</c:v>
                </c:pt>
                <c:pt idx="81">
                  <c:v>0.0189730967741935</c:v>
                </c:pt>
                <c:pt idx="82">
                  <c:v>0.0178287</c:v>
                </c:pt>
                <c:pt idx="83">
                  <c:v>0.0173987096774194</c:v>
                </c:pt>
                <c:pt idx="84">
                  <c:v>0.0164216451612903</c:v>
                </c:pt>
                <c:pt idx="85">
                  <c:v>0.0163649285714286</c:v>
                </c:pt>
                <c:pt idx="86">
                  <c:v>0.0162459677419355</c:v>
                </c:pt>
                <c:pt idx="87">
                  <c:v>0.0154917666666667</c:v>
                </c:pt>
                <c:pt idx="88">
                  <c:v>0.0140206129032258</c:v>
                </c:pt>
              </c:numCache>
            </c:numRef>
          </c:val>
        </c:ser>
        <c:ser>
          <c:idx val="42"/>
          <c:order val="42"/>
          <c:tx>
            <c:strRef>
              <c:f>'Permian Matrix'!$AS$97</c:f>
              <c:strCache>
                <c:ptCount val="1"/>
                <c:pt idx="0">
                  <c:v>Jun-97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Matrix'!$AS$98:$AS$186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0.0407907</c:v>
                </c:pt>
                <c:pt idx="42">
                  <c:v>0.0711876774193549</c:v>
                </c:pt>
                <c:pt idx="43">
                  <c:v>0.0698027741935484</c:v>
                </c:pt>
                <c:pt idx="44">
                  <c:v>0.0640505666666667</c:v>
                </c:pt>
                <c:pt idx="45">
                  <c:v>0.0590135806451613</c:v>
                </c:pt>
                <c:pt idx="46">
                  <c:v>0.0573033666666667</c:v>
                </c:pt>
                <c:pt idx="47">
                  <c:v>0.0577265806451613</c:v>
                </c:pt>
                <c:pt idx="48">
                  <c:v>0.0525538064516129</c:v>
                </c:pt>
                <c:pt idx="49">
                  <c:v>0.0502433928571429</c:v>
                </c:pt>
                <c:pt idx="50">
                  <c:v>0.0487198064516129</c:v>
                </c:pt>
                <c:pt idx="51">
                  <c:v>0.0470429333333333</c:v>
                </c:pt>
                <c:pt idx="52">
                  <c:v>0.0446689032258065</c:v>
                </c:pt>
                <c:pt idx="53">
                  <c:v>0.0427573333333333</c:v>
                </c:pt>
                <c:pt idx="54">
                  <c:v>0.0427473870967742</c:v>
                </c:pt>
                <c:pt idx="55">
                  <c:v>0.0412199032258065</c:v>
                </c:pt>
                <c:pt idx="56">
                  <c:v>0.0410745</c:v>
                </c:pt>
                <c:pt idx="57">
                  <c:v>0.0419528387096774</c:v>
                </c:pt>
                <c:pt idx="58">
                  <c:v>0.0419717</c:v>
                </c:pt>
                <c:pt idx="59">
                  <c:v>0.0400102580645161</c:v>
                </c:pt>
                <c:pt idx="60">
                  <c:v>0.0405374193548387</c:v>
                </c:pt>
                <c:pt idx="61">
                  <c:v>0.0392598571428571</c:v>
                </c:pt>
                <c:pt idx="62">
                  <c:v>0.0375439677419355</c:v>
                </c:pt>
                <c:pt idx="63">
                  <c:v>0.0372869333333333</c:v>
                </c:pt>
                <c:pt idx="64">
                  <c:v>0.0383425806451613</c:v>
                </c:pt>
                <c:pt idx="65">
                  <c:v>0.0366815333333333</c:v>
                </c:pt>
                <c:pt idx="66">
                  <c:v>0.0362505483870968</c:v>
                </c:pt>
                <c:pt idx="67">
                  <c:v>0.0350509677419355</c:v>
                </c:pt>
                <c:pt idx="68">
                  <c:v>0.0340101333333333</c:v>
                </c:pt>
                <c:pt idx="69">
                  <c:v>0.0328897419354839</c:v>
                </c:pt>
                <c:pt idx="70">
                  <c:v>0.0324381333333333</c:v>
                </c:pt>
                <c:pt idx="71">
                  <c:v>0.0329816774193548</c:v>
                </c:pt>
                <c:pt idx="72">
                  <c:v>0.0320684838709677</c:v>
                </c:pt>
                <c:pt idx="73">
                  <c:v>0.0326354482758621</c:v>
                </c:pt>
                <c:pt idx="74">
                  <c:v>0.0316098064516129</c:v>
                </c:pt>
                <c:pt idx="75">
                  <c:v>0.031215</c:v>
                </c:pt>
                <c:pt idx="76">
                  <c:v>0.0300085806451613</c:v>
                </c:pt>
                <c:pt idx="77">
                  <c:v>0.0290786</c:v>
                </c:pt>
                <c:pt idx="78">
                  <c:v>0.0278568709677419</c:v>
                </c:pt>
                <c:pt idx="79">
                  <c:v>0.027047935483871</c:v>
                </c:pt>
                <c:pt idx="80">
                  <c:v>0.0269079333333333</c:v>
                </c:pt>
                <c:pt idx="81">
                  <c:v>0.0265890967741936</c:v>
                </c:pt>
                <c:pt idx="82">
                  <c:v>0.0251302666666667</c:v>
                </c:pt>
                <c:pt idx="83">
                  <c:v>0.0251576451612903</c:v>
                </c:pt>
                <c:pt idx="84">
                  <c:v>0.0249171290322581</c:v>
                </c:pt>
                <c:pt idx="85">
                  <c:v>0.0240391071428571</c:v>
                </c:pt>
                <c:pt idx="86">
                  <c:v>0.0234833548387097</c:v>
                </c:pt>
                <c:pt idx="87">
                  <c:v>0.0230202333333333</c:v>
                </c:pt>
                <c:pt idx="88">
                  <c:v>0.012086935483871</c:v>
                </c:pt>
              </c:numCache>
            </c:numRef>
          </c:val>
        </c:ser>
        <c:ser>
          <c:idx val="43"/>
          <c:order val="43"/>
          <c:tx>
            <c:strRef>
              <c:f>'Permian Matrix'!$AT$97</c:f>
              <c:strCache>
                <c:ptCount val="1"/>
                <c:pt idx="0">
                  <c:v>Jul-97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Matrix'!$AT$98:$AT$186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0.0280586451612903</c:v>
                </c:pt>
                <c:pt idx="43">
                  <c:v>0.0542962580645161</c:v>
                </c:pt>
                <c:pt idx="44">
                  <c:v>0.0628166333333333</c:v>
                </c:pt>
                <c:pt idx="45">
                  <c:v>0.0639198387096774</c:v>
                </c:pt>
                <c:pt idx="46">
                  <c:v>0.0621490333333333</c:v>
                </c:pt>
                <c:pt idx="47">
                  <c:v>0.0594048387096774</c:v>
                </c:pt>
                <c:pt idx="48">
                  <c:v>0.0589600967741935</c:v>
                </c:pt>
                <c:pt idx="49">
                  <c:v>0.05521275</c:v>
                </c:pt>
                <c:pt idx="50">
                  <c:v>0.0535545161290323</c:v>
                </c:pt>
                <c:pt idx="51">
                  <c:v>0.0499276</c:v>
                </c:pt>
                <c:pt idx="52">
                  <c:v>0.0493865161290323</c:v>
                </c:pt>
                <c:pt idx="53">
                  <c:v>0.0450355</c:v>
                </c:pt>
                <c:pt idx="54">
                  <c:v>0.0435982258064516</c:v>
                </c:pt>
                <c:pt idx="55">
                  <c:v>0.0410269032258064</c:v>
                </c:pt>
                <c:pt idx="56">
                  <c:v>0.039765</c:v>
                </c:pt>
                <c:pt idx="57">
                  <c:v>0.0375795806451613</c:v>
                </c:pt>
                <c:pt idx="58">
                  <c:v>0.0358905333333333</c:v>
                </c:pt>
                <c:pt idx="59">
                  <c:v>0.0350504838709677</c:v>
                </c:pt>
                <c:pt idx="60">
                  <c:v>0.034475</c:v>
                </c:pt>
                <c:pt idx="61">
                  <c:v>0.03282275</c:v>
                </c:pt>
                <c:pt idx="62">
                  <c:v>0.0320399677419355</c:v>
                </c:pt>
                <c:pt idx="63">
                  <c:v>0.0331452</c:v>
                </c:pt>
                <c:pt idx="64">
                  <c:v>0.031486</c:v>
                </c:pt>
                <c:pt idx="65">
                  <c:v>0.0294138666666667</c:v>
                </c:pt>
                <c:pt idx="66">
                  <c:v>0.0279753548387097</c:v>
                </c:pt>
                <c:pt idx="67">
                  <c:v>0.0281430967741936</c:v>
                </c:pt>
                <c:pt idx="68">
                  <c:v>0.0278522333333333</c:v>
                </c:pt>
                <c:pt idx="69">
                  <c:v>0.0268108387096774</c:v>
                </c:pt>
                <c:pt idx="70">
                  <c:v>0.0259042333333333</c:v>
                </c:pt>
                <c:pt idx="71">
                  <c:v>0.0262648064516129</c:v>
                </c:pt>
                <c:pt idx="72">
                  <c:v>0.0257413225806452</c:v>
                </c:pt>
                <c:pt idx="73">
                  <c:v>0.0247851724137931</c:v>
                </c:pt>
                <c:pt idx="74">
                  <c:v>0.0245895161290323</c:v>
                </c:pt>
                <c:pt idx="75">
                  <c:v>0.0230156</c:v>
                </c:pt>
                <c:pt idx="76">
                  <c:v>0.0224837419354839</c:v>
                </c:pt>
                <c:pt idx="77">
                  <c:v>0.0219207666666667</c:v>
                </c:pt>
                <c:pt idx="78">
                  <c:v>0.0217686451612903</c:v>
                </c:pt>
                <c:pt idx="79">
                  <c:v>0.0206117741935484</c:v>
                </c:pt>
                <c:pt idx="80">
                  <c:v>0.0202993333333333</c:v>
                </c:pt>
                <c:pt idx="81">
                  <c:v>0.0204464516129032</c:v>
                </c:pt>
                <c:pt idx="82">
                  <c:v>0.0193464</c:v>
                </c:pt>
                <c:pt idx="83">
                  <c:v>0.018599064516129</c:v>
                </c:pt>
                <c:pt idx="84">
                  <c:v>0.0182499032258065</c:v>
                </c:pt>
                <c:pt idx="85">
                  <c:v>0.0189181428571429</c:v>
                </c:pt>
                <c:pt idx="86">
                  <c:v>0.0181624838709677</c:v>
                </c:pt>
                <c:pt idx="87">
                  <c:v>0.0173791666666667</c:v>
                </c:pt>
                <c:pt idx="88">
                  <c:v>0.0154505161290323</c:v>
                </c:pt>
              </c:numCache>
            </c:numRef>
          </c:val>
        </c:ser>
        <c:ser>
          <c:idx val="44"/>
          <c:order val="44"/>
          <c:tx>
            <c:strRef>
              <c:f>'Permian Matrix'!$AU$97</c:f>
              <c:strCache>
                <c:ptCount val="1"/>
                <c:pt idx="0">
                  <c:v>Aug-97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Matrix'!$AU$98:$AU$186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0.0320592580645161</c:v>
                </c:pt>
                <c:pt idx="44">
                  <c:v>0.0595604</c:v>
                </c:pt>
                <c:pt idx="45">
                  <c:v>0.052302935483871</c:v>
                </c:pt>
                <c:pt idx="46">
                  <c:v>0.0503647666666667</c:v>
                </c:pt>
                <c:pt idx="47">
                  <c:v>0.0471380967741936</c:v>
                </c:pt>
                <c:pt idx="48">
                  <c:v>0.0444359677419355</c:v>
                </c:pt>
                <c:pt idx="49">
                  <c:v>0.0402115357142857</c:v>
                </c:pt>
                <c:pt idx="50">
                  <c:v>0.037742064516129</c:v>
                </c:pt>
                <c:pt idx="51">
                  <c:v>0.0371500666666667</c:v>
                </c:pt>
                <c:pt idx="52">
                  <c:v>0.0334245806451613</c:v>
                </c:pt>
                <c:pt idx="53">
                  <c:v>0.0317092666666667</c:v>
                </c:pt>
                <c:pt idx="54">
                  <c:v>0.0293183870967742</c:v>
                </c:pt>
                <c:pt idx="55">
                  <c:v>0.0275048709677419</c:v>
                </c:pt>
                <c:pt idx="56">
                  <c:v>0.0274219333333333</c:v>
                </c:pt>
                <c:pt idx="57">
                  <c:v>0.0244406129032258</c:v>
                </c:pt>
                <c:pt idx="58">
                  <c:v>0.0243997333333333</c:v>
                </c:pt>
                <c:pt idx="59">
                  <c:v>0.0227977419354839</c:v>
                </c:pt>
                <c:pt idx="60">
                  <c:v>0.0220989032258065</c:v>
                </c:pt>
                <c:pt idx="61">
                  <c:v>0.02191</c:v>
                </c:pt>
                <c:pt idx="62">
                  <c:v>0.0201936451612903</c:v>
                </c:pt>
                <c:pt idx="63">
                  <c:v>0.0228900666666667</c:v>
                </c:pt>
                <c:pt idx="64">
                  <c:v>0.0229061935483871</c:v>
                </c:pt>
                <c:pt idx="65">
                  <c:v>0.0209757</c:v>
                </c:pt>
                <c:pt idx="66">
                  <c:v>0.0200534838709677</c:v>
                </c:pt>
                <c:pt idx="67">
                  <c:v>0.0195927419354839</c:v>
                </c:pt>
                <c:pt idx="68">
                  <c:v>0.0188831333333333</c:v>
                </c:pt>
                <c:pt idx="69">
                  <c:v>0.0197300322580645</c:v>
                </c:pt>
                <c:pt idx="70">
                  <c:v>0.0200998666666667</c:v>
                </c:pt>
                <c:pt idx="71">
                  <c:v>0.0182364516129032</c:v>
                </c:pt>
                <c:pt idx="72">
                  <c:v>0.0191494193548387</c:v>
                </c:pt>
                <c:pt idx="73">
                  <c:v>0.0178622068965517</c:v>
                </c:pt>
                <c:pt idx="74">
                  <c:v>0.019404</c:v>
                </c:pt>
                <c:pt idx="75">
                  <c:v>0.0223397</c:v>
                </c:pt>
                <c:pt idx="76">
                  <c:v>0.0192727096774194</c:v>
                </c:pt>
                <c:pt idx="77">
                  <c:v>0.0190631333333333</c:v>
                </c:pt>
                <c:pt idx="78">
                  <c:v>0.0185622580645161</c:v>
                </c:pt>
                <c:pt idx="79">
                  <c:v>0.0178742258064516</c:v>
                </c:pt>
                <c:pt idx="80">
                  <c:v>0.0180843333333333</c:v>
                </c:pt>
                <c:pt idx="81">
                  <c:v>0.0178178709677419</c:v>
                </c:pt>
                <c:pt idx="82">
                  <c:v>0.0176469333333333</c:v>
                </c:pt>
                <c:pt idx="83">
                  <c:v>0.0178854193548387</c:v>
                </c:pt>
                <c:pt idx="84">
                  <c:v>0.0158696129032258</c:v>
                </c:pt>
                <c:pt idx="85">
                  <c:v>0.0157888214285714</c:v>
                </c:pt>
                <c:pt idx="86">
                  <c:v>0.015791935483871</c:v>
                </c:pt>
                <c:pt idx="87">
                  <c:v>0.0151289</c:v>
                </c:pt>
                <c:pt idx="88">
                  <c:v>0.0136376129032258</c:v>
                </c:pt>
              </c:numCache>
            </c:numRef>
          </c:val>
        </c:ser>
        <c:ser>
          <c:idx val="45"/>
          <c:order val="45"/>
          <c:tx>
            <c:strRef>
              <c:f>'Permian Matrix'!$AV$97</c:f>
              <c:strCache>
                <c:ptCount val="1"/>
                <c:pt idx="0">
                  <c:v>Sep-97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Matrix'!$AV$98:$AV$186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0.0486377333333333</c:v>
                </c:pt>
                <c:pt idx="45">
                  <c:v>0.0845842580645161</c:v>
                </c:pt>
                <c:pt idx="46">
                  <c:v>0.0800841666666667</c:v>
                </c:pt>
                <c:pt idx="47">
                  <c:v>0.0748626774193548</c:v>
                </c:pt>
                <c:pt idx="48">
                  <c:v>0.0705047419354839</c:v>
                </c:pt>
                <c:pt idx="49">
                  <c:v>0.0674394642857143</c:v>
                </c:pt>
                <c:pt idx="50">
                  <c:v>0.0636746129032258</c:v>
                </c:pt>
                <c:pt idx="51">
                  <c:v>0.0574190333333333</c:v>
                </c:pt>
                <c:pt idx="52">
                  <c:v>0.0579203225806452</c:v>
                </c:pt>
                <c:pt idx="53">
                  <c:v>0.0544666333333333</c:v>
                </c:pt>
                <c:pt idx="54">
                  <c:v>0.0534344193548387</c:v>
                </c:pt>
                <c:pt idx="55">
                  <c:v>0.0494131290322581</c:v>
                </c:pt>
                <c:pt idx="56">
                  <c:v>0.0478465333333333</c:v>
                </c:pt>
                <c:pt idx="57">
                  <c:v>0.0441161290322581</c:v>
                </c:pt>
                <c:pt idx="58">
                  <c:v>0.0439357666666667</c:v>
                </c:pt>
                <c:pt idx="59">
                  <c:v>0.0416469677419355</c:v>
                </c:pt>
                <c:pt idx="60">
                  <c:v>0.0395743870967742</c:v>
                </c:pt>
                <c:pt idx="61">
                  <c:v>0.0385853571428571</c:v>
                </c:pt>
                <c:pt idx="62">
                  <c:v>0.0361381612903226</c:v>
                </c:pt>
                <c:pt idx="63">
                  <c:v>0.0357938666666667</c:v>
                </c:pt>
                <c:pt idx="64">
                  <c:v>0.0348343870967742</c:v>
                </c:pt>
                <c:pt idx="65">
                  <c:v>0.0332624</c:v>
                </c:pt>
                <c:pt idx="66">
                  <c:v>0.0323328709677419</c:v>
                </c:pt>
                <c:pt idx="67">
                  <c:v>0.0324875806451613</c:v>
                </c:pt>
                <c:pt idx="68">
                  <c:v>0.0320145</c:v>
                </c:pt>
                <c:pt idx="69">
                  <c:v>0.0303812580645161</c:v>
                </c:pt>
                <c:pt idx="70">
                  <c:v>0.0302560666666667</c:v>
                </c:pt>
                <c:pt idx="71">
                  <c:v>0.0286474193548387</c:v>
                </c:pt>
                <c:pt idx="72">
                  <c:v>0.0274021935483871</c:v>
                </c:pt>
                <c:pt idx="73">
                  <c:v>0.0268423448275862</c:v>
                </c:pt>
                <c:pt idx="74">
                  <c:v>0.0256785161290323</c:v>
                </c:pt>
                <c:pt idx="75">
                  <c:v>0.0253535333333333</c:v>
                </c:pt>
                <c:pt idx="76">
                  <c:v>0.0250259032258065</c:v>
                </c:pt>
                <c:pt idx="77">
                  <c:v>0.0249410666666667</c:v>
                </c:pt>
                <c:pt idx="78">
                  <c:v>0.0246049677419355</c:v>
                </c:pt>
                <c:pt idx="79">
                  <c:v>0.0234394193548387</c:v>
                </c:pt>
                <c:pt idx="80">
                  <c:v>0.0224423</c:v>
                </c:pt>
                <c:pt idx="81">
                  <c:v>0.0216508709677419</c:v>
                </c:pt>
                <c:pt idx="82">
                  <c:v>0.0216473</c:v>
                </c:pt>
                <c:pt idx="83">
                  <c:v>0.0207124516129032</c:v>
                </c:pt>
                <c:pt idx="84">
                  <c:v>0.0205252258064516</c:v>
                </c:pt>
                <c:pt idx="85">
                  <c:v>0.0192038214285714</c:v>
                </c:pt>
                <c:pt idx="86">
                  <c:v>0.0181072258064516</c:v>
                </c:pt>
                <c:pt idx="87">
                  <c:v>0.0204237333333333</c:v>
                </c:pt>
                <c:pt idx="88">
                  <c:v>0.0230594193548387</c:v>
                </c:pt>
              </c:numCache>
            </c:numRef>
          </c:val>
        </c:ser>
        <c:ser>
          <c:idx val="46"/>
          <c:order val="46"/>
          <c:tx>
            <c:strRef>
              <c:f>'Permian Matrix'!$AW$97</c:f>
              <c:strCache>
                <c:ptCount val="1"/>
                <c:pt idx="0">
                  <c:v>Oct-97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Matrix'!$AW$98:$AW$186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0.040927</c:v>
                </c:pt>
                <c:pt idx="46">
                  <c:v>0.0686612333333333</c:v>
                </c:pt>
                <c:pt idx="47">
                  <c:v>0.0695448709677419</c:v>
                </c:pt>
                <c:pt idx="48">
                  <c:v>0.0694863225806452</c:v>
                </c:pt>
                <c:pt idx="49">
                  <c:v>0.0654407857142857</c:v>
                </c:pt>
                <c:pt idx="50">
                  <c:v>0.0587462258064516</c:v>
                </c:pt>
                <c:pt idx="51">
                  <c:v>0.0538169333333333</c:v>
                </c:pt>
                <c:pt idx="52">
                  <c:v>0.0513228064516129</c:v>
                </c:pt>
                <c:pt idx="53">
                  <c:v>0.0470563666666667</c:v>
                </c:pt>
                <c:pt idx="54">
                  <c:v>0.0433641935483871</c:v>
                </c:pt>
                <c:pt idx="55">
                  <c:v>0.0418164838709677</c:v>
                </c:pt>
                <c:pt idx="56">
                  <c:v>0.0408154666666667</c:v>
                </c:pt>
                <c:pt idx="57">
                  <c:v>0.0384250322580645</c:v>
                </c:pt>
                <c:pt idx="58">
                  <c:v>0.0386225333333333</c:v>
                </c:pt>
                <c:pt idx="59">
                  <c:v>0.0361218709677419</c:v>
                </c:pt>
                <c:pt idx="60">
                  <c:v>0.034795</c:v>
                </c:pt>
                <c:pt idx="61">
                  <c:v>0.0330656071428572</c:v>
                </c:pt>
                <c:pt idx="62">
                  <c:v>0.0334249677419355</c:v>
                </c:pt>
                <c:pt idx="63">
                  <c:v>0.0307974333333333</c:v>
                </c:pt>
                <c:pt idx="64">
                  <c:v>0.0276712903225806</c:v>
                </c:pt>
                <c:pt idx="65">
                  <c:v>0.0307669333333333</c:v>
                </c:pt>
                <c:pt idx="66">
                  <c:v>0.0307228387096774</c:v>
                </c:pt>
                <c:pt idx="67">
                  <c:v>0.0285470322580645</c:v>
                </c:pt>
                <c:pt idx="68">
                  <c:v>0.0270257333333333</c:v>
                </c:pt>
                <c:pt idx="69">
                  <c:v>0.0250493870967742</c:v>
                </c:pt>
                <c:pt idx="70">
                  <c:v>0.0254782333333333</c:v>
                </c:pt>
                <c:pt idx="71">
                  <c:v>0.0237799032258065</c:v>
                </c:pt>
                <c:pt idx="72">
                  <c:v>0.0221751935483871</c:v>
                </c:pt>
                <c:pt idx="73">
                  <c:v>0.020622275862069</c:v>
                </c:pt>
                <c:pt idx="74">
                  <c:v>0.0208441290322581</c:v>
                </c:pt>
                <c:pt idx="75">
                  <c:v>0.0208183</c:v>
                </c:pt>
                <c:pt idx="76">
                  <c:v>0.0213484516129032</c:v>
                </c:pt>
                <c:pt idx="77">
                  <c:v>0.0208437666666667</c:v>
                </c:pt>
                <c:pt idx="78">
                  <c:v>0.0196558709677419</c:v>
                </c:pt>
                <c:pt idx="79">
                  <c:v>0.0194592580645161</c:v>
                </c:pt>
                <c:pt idx="80">
                  <c:v>0.0188946666666667</c:v>
                </c:pt>
                <c:pt idx="81">
                  <c:v>0.0175880322580645</c:v>
                </c:pt>
                <c:pt idx="82">
                  <c:v>0.0173278</c:v>
                </c:pt>
                <c:pt idx="83">
                  <c:v>0.0171267741935484</c:v>
                </c:pt>
                <c:pt idx="84">
                  <c:v>0.0176263870967742</c:v>
                </c:pt>
                <c:pt idx="85">
                  <c:v>0.0178707142857143</c:v>
                </c:pt>
                <c:pt idx="86">
                  <c:v>0.018033935483871</c:v>
                </c:pt>
                <c:pt idx="87">
                  <c:v>0.0172371666666667</c:v>
                </c:pt>
                <c:pt idx="88">
                  <c:v>0.0130985806451613</c:v>
                </c:pt>
              </c:numCache>
            </c:numRef>
          </c:val>
        </c:ser>
        <c:ser>
          <c:idx val="47"/>
          <c:order val="47"/>
          <c:tx>
            <c:strRef>
              <c:f>'Permian Matrix'!$AX$97</c:f>
              <c:strCache>
                <c:ptCount val="1"/>
                <c:pt idx="0">
                  <c:v>Nov-97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Matrix'!$AX$98:$AX$186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0.0495951</c:v>
                </c:pt>
                <c:pt idx="47">
                  <c:v>0.0764707096774194</c:v>
                </c:pt>
                <c:pt idx="48">
                  <c:v>0.0744805806451613</c:v>
                </c:pt>
                <c:pt idx="49">
                  <c:v>0.0720694285714286</c:v>
                </c:pt>
                <c:pt idx="50">
                  <c:v>0.0733551935483871</c:v>
                </c:pt>
                <c:pt idx="51">
                  <c:v>0.0662533333333333</c:v>
                </c:pt>
                <c:pt idx="52">
                  <c:v>0.0636641935483871</c:v>
                </c:pt>
                <c:pt idx="53">
                  <c:v>0.0638463666666667</c:v>
                </c:pt>
                <c:pt idx="54">
                  <c:v>0.0581331290322581</c:v>
                </c:pt>
                <c:pt idx="55">
                  <c:v>0.0539075161290323</c:v>
                </c:pt>
                <c:pt idx="56">
                  <c:v>0.0520666333333333</c:v>
                </c:pt>
                <c:pt idx="57">
                  <c:v>0.0466879032258065</c:v>
                </c:pt>
                <c:pt idx="58">
                  <c:v>0.0438749666666667</c:v>
                </c:pt>
                <c:pt idx="59">
                  <c:v>0.0415914838709677</c:v>
                </c:pt>
                <c:pt idx="60">
                  <c:v>0.041742064516129</c:v>
                </c:pt>
                <c:pt idx="61">
                  <c:v>0.0377631428571429</c:v>
                </c:pt>
                <c:pt idx="62">
                  <c:v>0.0358431290322581</c:v>
                </c:pt>
                <c:pt idx="63">
                  <c:v>0.0339713</c:v>
                </c:pt>
                <c:pt idx="64">
                  <c:v>0.0346260967741936</c:v>
                </c:pt>
                <c:pt idx="65">
                  <c:v>0.0350619333333333</c:v>
                </c:pt>
                <c:pt idx="66">
                  <c:v>0.0341486129032258</c:v>
                </c:pt>
                <c:pt idx="67">
                  <c:v>0.0336378709677419</c:v>
                </c:pt>
                <c:pt idx="68">
                  <c:v>0.0316999</c:v>
                </c:pt>
                <c:pt idx="69">
                  <c:v>0.0310183548387097</c:v>
                </c:pt>
                <c:pt idx="70">
                  <c:v>0.0297722666666667</c:v>
                </c:pt>
                <c:pt idx="71">
                  <c:v>0.0283529032258065</c:v>
                </c:pt>
                <c:pt idx="72">
                  <c:v>0.0276695161290323</c:v>
                </c:pt>
                <c:pt idx="73">
                  <c:v>0.0267781034482759</c:v>
                </c:pt>
                <c:pt idx="74">
                  <c:v>0.0267131612903226</c:v>
                </c:pt>
                <c:pt idx="75">
                  <c:v>0.0255264333333333</c:v>
                </c:pt>
                <c:pt idx="76">
                  <c:v>0.0249437096774194</c:v>
                </c:pt>
                <c:pt idx="77">
                  <c:v>0.0246799</c:v>
                </c:pt>
                <c:pt idx="78">
                  <c:v>0.0240718064516129</c:v>
                </c:pt>
                <c:pt idx="79">
                  <c:v>0.0233168064516129</c:v>
                </c:pt>
                <c:pt idx="80">
                  <c:v>0.0229226333333333</c:v>
                </c:pt>
                <c:pt idx="81">
                  <c:v>0.0221446129032258</c:v>
                </c:pt>
                <c:pt idx="82">
                  <c:v>0.0201758666666667</c:v>
                </c:pt>
                <c:pt idx="83">
                  <c:v>0.022085935483871</c:v>
                </c:pt>
                <c:pt idx="84">
                  <c:v>0.0204890322580645</c:v>
                </c:pt>
                <c:pt idx="85">
                  <c:v>0.0205508571428571</c:v>
                </c:pt>
                <c:pt idx="86">
                  <c:v>0.0186785806451613</c:v>
                </c:pt>
                <c:pt idx="87">
                  <c:v>0.0182454333333333</c:v>
                </c:pt>
                <c:pt idx="88">
                  <c:v>0.0147364193548387</c:v>
                </c:pt>
              </c:numCache>
            </c:numRef>
          </c:val>
        </c:ser>
        <c:ser>
          <c:idx val="48"/>
          <c:order val="48"/>
          <c:tx>
            <c:strRef>
              <c:f>'Permian Matrix'!$AY$97</c:f>
              <c:strCache>
                <c:ptCount val="1"/>
                <c:pt idx="0">
                  <c:v>Dec-97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Matrix'!$AY$98:$AY$186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0.0405576451612903</c:v>
                </c:pt>
                <c:pt idx="48">
                  <c:v>0.0629854516129032</c:v>
                </c:pt>
                <c:pt idx="49">
                  <c:v>0.0621889642857143</c:v>
                </c:pt>
                <c:pt idx="50">
                  <c:v>0.0569627419354839</c:v>
                </c:pt>
                <c:pt idx="51">
                  <c:v>0.0544556</c:v>
                </c:pt>
                <c:pt idx="52">
                  <c:v>0.0525643870967742</c:v>
                </c:pt>
                <c:pt idx="53">
                  <c:v>0.0492208333333333</c:v>
                </c:pt>
                <c:pt idx="54">
                  <c:v>0.0486352580645161</c:v>
                </c:pt>
                <c:pt idx="55">
                  <c:v>0.0440019677419355</c:v>
                </c:pt>
                <c:pt idx="56">
                  <c:v>0.0425939333333333</c:v>
                </c:pt>
                <c:pt idx="57">
                  <c:v>0.0417755806451613</c:v>
                </c:pt>
                <c:pt idx="58">
                  <c:v>0.0384345333333333</c:v>
                </c:pt>
                <c:pt idx="59">
                  <c:v>0.0349452580645161</c:v>
                </c:pt>
                <c:pt idx="60">
                  <c:v>0.0340158709677419</c:v>
                </c:pt>
                <c:pt idx="61">
                  <c:v>0.0327171428571429</c:v>
                </c:pt>
                <c:pt idx="62">
                  <c:v>0.0311269677419355</c:v>
                </c:pt>
                <c:pt idx="63">
                  <c:v>0.0322977333333333</c:v>
                </c:pt>
                <c:pt idx="64">
                  <c:v>0.0327214838709677</c:v>
                </c:pt>
                <c:pt idx="65">
                  <c:v>0.030859</c:v>
                </c:pt>
                <c:pt idx="66">
                  <c:v>0.0296138709677419</c:v>
                </c:pt>
                <c:pt idx="67">
                  <c:v>0.0291464193548387</c:v>
                </c:pt>
                <c:pt idx="68">
                  <c:v>0.0284152</c:v>
                </c:pt>
                <c:pt idx="69">
                  <c:v>0.0282742258064516</c:v>
                </c:pt>
                <c:pt idx="70">
                  <c:v>0.0273491666666667</c:v>
                </c:pt>
                <c:pt idx="71">
                  <c:v>0.0269374838709677</c:v>
                </c:pt>
                <c:pt idx="72">
                  <c:v>0.026366</c:v>
                </c:pt>
                <c:pt idx="73">
                  <c:v>0.0246871724137931</c:v>
                </c:pt>
                <c:pt idx="74">
                  <c:v>0.0248276774193548</c:v>
                </c:pt>
                <c:pt idx="75">
                  <c:v>0.0246347333333333</c:v>
                </c:pt>
                <c:pt idx="76">
                  <c:v>0.0242504193548387</c:v>
                </c:pt>
                <c:pt idx="77">
                  <c:v>0.0246138666666667</c:v>
                </c:pt>
                <c:pt idx="78">
                  <c:v>0.024192935483871</c:v>
                </c:pt>
                <c:pt idx="79">
                  <c:v>0.0227430322580645</c:v>
                </c:pt>
                <c:pt idx="80">
                  <c:v>0.0235526</c:v>
                </c:pt>
                <c:pt idx="81">
                  <c:v>0.0222222903225806</c:v>
                </c:pt>
                <c:pt idx="82">
                  <c:v>0.0219199</c:v>
                </c:pt>
                <c:pt idx="83">
                  <c:v>0.0231601612903226</c:v>
                </c:pt>
                <c:pt idx="84">
                  <c:v>0.0235509032258065</c:v>
                </c:pt>
                <c:pt idx="85">
                  <c:v>0.0226095</c:v>
                </c:pt>
                <c:pt idx="86">
                  <c:v>0.0209240322580645</c:v>
                </c:pt>
                <c:pt idx="87">
                  <c:v>0.0211195666666667</c:v>
                </c:pt>
                <c:pt idx="88">
                  <c:v>0.0127204516129032</c:v>
                </c:pt>
              </c:numCache>
            </c:numRef>
          </c:val>
        </c:ser>
        <c:ser>
          <c:idx val="49"/>
          <c:order val="49"/>
          <c:tx>
            <c:strRef>
              <c:f>'Permian Matrix'!$AZ$97</c:f>
              <c:strCache>
                <c:ptCount val="1"/>
                <c:pt idx="0">
                  <c:v>Jan-98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Matrix'!$AZ$98:$AZ$186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0.042021064516129</c:v>
                </c:pt>
                <c:pt idx="49">
                  <c:v>0.0711184285714286</c:v>
                </c:pt>
                <c:pt idx="50">
                  <c:v>0.0670767096774194</c:v>
                </c:pt>
                <c:pt idx="51">
                  <c:v>0.0644294666666667</c:v>
                </c:pt>
                <c:pt idx="52">
                  <c:v>0.0600939677419355</c:v>
                </c:pt>
                <c:pt idx="53">
                  <c:v>0.0572036666666667</c:v>
                </c:pt>
                <c:pt idx="54">
                  <c:v>0.0599073870967742</c:v>
                </c:pt>
                <c:pt idx="55">
                  <c:v>0.0569857096774194</c:v>
                </c:pt>
                <c:pt idx="56">
                  <c:v>0.0553232666666667</c:v>
                </c:pt>
                <c:pt idx="57">
                  <c:v>0.0506890967741935</c:v>
                </c:pt>
                <c:pt idx="58">
                  <c:v>0.0504190333333333</c:v>
                </c:pt>
                <c:pt idx="59">
                  <c:v>0.0453598387096774</c:v>
                </c:pt>
                <c:pt idx="60">
                  <c:v>0.0412144838709677</c:v>
                </c:pt>
                <c:pt idx="61">
                  <c:v>0.0380848571428571</c:v>
                </c:pt>
                <c:pt idx="62">
                  <c:v>0.0416430967741936</c:v>
                </c:pt>
                <c:pt idx="63">
                  <c:v>0.0359974666666667</c:v>
                </c:pt>
                <c:pt idx="64">
                  <c:v>0.0388981290322581</c:v>
                </c:pt>
                <c:pt idx="65">
                  <c:v>0.0377616666666667</c:v>
                </c:pt>
                <c:pt idx="66">
                  <c:v>0.0355991612903226</c:v>
                </c:pt>
                <c:pt idx="67">
                  <c:v>0.0345724838709677</c:v>
                </c:pt>
                <c:pt idx="68">
                  <c:v>0.0328966666666667</c:v>
                </c:pt>
                <c:pt idx="69">
                  <c:v>0.0318987419354839</c:v>
                </c:pt>
                <c:pt idx="70">
                  <c:v>0.0310439666666667</c:v>
                </c:pt>
                <c:pt idx="71">
                  <c:v>0.0300193548387097</c:v>
                </c:pt>
                <c:pt idx="72">
                  <c:v>0.0291786774193548</c:v>
                </c:pt>
                <c:pt idx="73">
                  <c:v>0.0282261034482759</c:v>
                </c:pt>
                <c:pt idx="74">
                  <c:v>0.028919</c:v>
                </c:pt>
                <c:pt idx="75">
                  <c:v>0.0274553666666667</c:v>
                </c:pt>
                <c:pt idx="76">
                  <c:v>0.0264188709677419</c:v>
                </c:pt>
                <c:pt idx="77">
                  <c:v>0.0259549666666667</c:v>
                </c:pt>
                <c:pt idx="78">
                  <c:v>0.0249596774193548</c:v>
                </c:pt>
                <c:pt idx="79">
                  <c:v>0.0224873548387097</c:v>
                </c:pt>
                <c:pt idx="80">
                  <c:v>0.0227048333333333</c:v>
                </c:pt>
                <c:pt idx="81">
                  <c:v>0.0205887096774194</c:v>
                </c:pt>
                <c:pt idx="82">
                  <c:v>0.0220122333333333</c:v>
                </c:pt>
                <c:pt idx="83">
                  <c:v>0.0210997741935484</c:v>
                </c:pt>
                <c:pt idx="84">
                  <c:v>0.0189431935483871</c:v>
                </c:pt>
                <c:pt idx="85">
                  <c:v>0.0214174285714286</c:v>
                </c:pt>
                <c:pt idx="86">
                  <c:v>0.0208195483870968</c:v>
                </c:pt>
                <c:pt idx="87">
                  <c:v>0.0198646</c:v>
                </c:pt>
                <c:pt idx="88">
                  <c:v>0.0141636451612903</c:v>
                </c:pt>
              </c:numCache>
            </c:numRef>
          </c:val>
        </c:ser>
        <c:ser>
          <c:idx val="50"/>
          <c:order val="50"/>
          <c:tx>
            <c:strRef>
              <c:f>'Permian Matrix'!$BA$97</c:f>
              <c:strCache>
                <c:ptCount val="1"/>
                <c:pt idx="0">
                  <c:v>Feb-98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Matrix'!$BA$98:$BA$186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0.0343192857142857</c:v>
                </c:pt>
                <c:pt idx="50">
                  <c:v>0.0566735483870968</c:v>
                </c:pt>
                <c:pt idx="51">
                  <c:v>0.0606147666666667</c:v>
                </c:pt>
                <c:pt idx="52">
                  <c:v>0.0556136129032258</c:v>
                </c:pt>
                <c:pt idx="53">
                  <c:v>0.0466527666666667</c:v>
                </c:pt>
                <c:pt idx="54">
                  <c:v>0.04291</c:v>
                </c:pt>
                <c:pt idx="55">
                  <c:v>0.0402482903225807</c:v>
                </c:pt>
                <c:pt idx="56">
                  <c:v>0.0373751</c:v>
                </c:pt>
                <c:pt idx="57">
                  <c:v>0.0360348387096774</c:v>
                </c:pt>
                <c:pt idx="58">
                  <c:v>0.0330419666666667</c:v>
                </c:pt>
                <c:pt idx="59">
                  <c:v>0.027643064516129</c:v>
                </c:pt>
                <c:pt idx="60">
                  <c:v>0.029109064516129</c:v>
                </c:pt>
                <c:pt idx="61">
                  <c:v>0.0287195</c:v>
                </c:pt>
                <c:pt idx="62">
                  <c:v>0.0281560967741935</c:v>
                </c:pt>
                <c:pt idx="63">
                  <c:v>0.0280389</c:v>
                </c:pt>
                <c:pt idx="64">
                  <c:v>0.0264434838709677</c:v>
                </c:pt>
                <c:pt idx="65">
                  <c:v>0.0271254333333333</c:v>
                </c:pt>
                <c:pt idx="66">
                  <c:v>0.0265003548387097</c:v>
                </c:pt>
                <c:pt idx="67">
                  <c:v>0.025146</c:v>
                </c:pt>
                <c:pt idx="68">
                  <c:v>0.0261116333333333</c:v>
                </c:pt>
                <c:pt idx="69">
                  <c:v>0.0241746774193548</c:v>
                </c:pt>
                <c:pt idx="70">
                  <c:v>0.0239731666666667</c:v>
                </c:pt>
                <c:pt idx="71">
                  <c:v>0.0221867741935484</c:v>
                </c:pt>
                <c:pt idx="72">
                  <c:v>0.0225366774193548</c:v>
                </c:pt>
                <c:pt idx="73">
                  <c:v>0.0219789310344828</c:v>
                </c:pt>
                <c:pt idx="74">
                  <c:v>0.0216585483870968</c:v>
                </c:pt>
                <c:pt idx="75">
                  <c:v>0.0216879</c:v>
                </c:pt>
                <c:pt idx="76">
                  <c:v>0.0212415161290323</c:v>
                </c:pt>
                <c:pt idx="77">
                  <c:v>0.0206892333333333</c:v>
                </c:pt>
                <c:pt idx="78">
                  <c:v>0.0205407741935484</c:v>
                </c:pt>
                <c:pt idx="79">
                  <c:v>0.0203663225806452</c:v>
                </c:pt>
                <c:pt idx="80">
                  <c:v>0.0211003</c:v>
                </c:pt>
                <c:pt idx="81">
                  <c:v>0.019216064516129</c:v>
                </c:pt>
                <c:pt idx="82">
                  <c:v>0.0197423333333333</c:v>
                </c:pt>
                <c:pt idx="83">
                  <c:v>0.0182008709677419</c:v>
                </c:pt>
                <c:pt idx="84">
                  <c:v>0.0174845806451613</c:v>
                </c:pt>
                <c:pt idx="85">
                  <c:v>0.0177910357142857</c:v>
                </c:pt>
                <c:pt idx="86">
                  <c:v>0.0162060967741936</c:v>
                </c:pt>
                <c:pt idx="87">
                  <c:v>0.0155911</c:v>
                </c:pt>
                <c:pt idx="88">
                  <c:v>0.012313064516129</c:v>
                </c:pt>
              </c:numCache>
            </c:numRef>
          </c:val>
        </c:ser>
        <c:ser>
          <c:idx val="51"/>
          <c:order val="51"/>
          <c:tx>
            <c:strRef>
              <c:f>'Permian Matrix'!$BB$97</c:f>
              <c:strCache>
                <c:ptCount val="1"/>
                <c:pt idx="0">
                  <c:v>Mar-98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Matrix'!$BB$98:$BB$186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0.0572933870967742</c:v>
                </c:pt>
                <c:pt idx="51">
                  <c:v>0.0887298333333333</c:v>
                </c:pt>
                <c:pt idx="52">
                  <c:v>0.0877302903225807</c:v>
                </c:pt>
                <c:pt idx="53">
                  <c:v>0.0910274666666667</c:v>
                </c:pt>
                <c:pt idx="54">
                  <c:v>0.0906461612903226</c:v>
                </c:pt>
                <c:pt idx="55">
                  <c:v>0.0835479677419355</c:v>
                </c:pt>
                <c:pt idx="56">
                  <c:v>0.0842621333333333</c:v>
                </c:pt>
                <c:pt idx="57">
                  <c:v>0.0763087741935484</c:v>
                </c:pt>
                <c:pt idx="58">
                  <c:v>0.072175</c:v>
                </c:pt>
                <c:pt idx="59">
                  <c:v>0.0650039032258065</c:v>
                </c:pt>
                <c:pt idx="60">
                  <c:v>0.0646644516129032</c:v>
                </c:pt>
                <c:pt idx="61">
                  <c:v>0.0630799642857143</c:v>
                </c:pt>
                <c:pt idx="62">
                  <c:v>0.0617795161290323</c:v>
                </c:pt>
                <c:pt idx="63">
                  <c:v>0.0622026666666667</c:v>
                </c:pt>
                <c:pt idx="64">
                  <c:v>0.0597757096774194</c:v>
                </c:pt>
                <c:pt idx="65">
                  <c:v>0.0570809666666667</c:v>
                </c:pt>
                <c:pt idx="66">
                  <c:v>0.0600686774193548</c:v>
                </c:pt>
                <c:pt idx="67">
                  <c:v>0.0553706451612903</c:v>
                </c:pt>
                <c:pt idx="68">
                  <c:v>0.0541405333333333</c:v>
                </c:pt>
                <c:pt idx="69">
                  <c:v>0.0655989032258065</c:v>
                </c:pt>
                <c:pt idx="70">
                  <c:v>0.0681693666666667</c:v>
                </c:pt>
                <c:pt idx="71">
                  <c:v>0.0684247741935484</c:v>
                </c:pt>
                <c:pt idx="72">
                  <c:v>0.0636728387096774</c:v>
                </c:pt>
                <c:pt idx="73">
                  <c:v>0.0601614827586207</c:v>
                </c:pt>
                <c:pt idx="74">
                  <c:v>0.0557638064516129</c:v>
                </c:pt>
                <c:pt idx="75">
                  <c:v>0.0544750666666667</c:v>
                </c:pt>
                <c:pt idx="76">
                  <c:v>0.0510316451612903</c:v>
                </c:pt>
                <c:pt idx="77">
                  <c:v>0.0527469666666667</c:v>
                </c:pt>
                <c:pt idx="78">
                  <c:v>0.0492740322580645</c:v>
                </c:pt>
                <c:pt idx="79">
                  <c:v>0.0478584193548387</c:v>
                </c:pt>
                <c:pt idx="80">
                  <c:v>0.0481019</c:v>
                </c:pt>
                <c:pt idx="81">
                  <c:v>0.0490801290322581</c:v>
                </c:pt>
                <c:pt idx="82">
                  <c:v>0.0506566</c:v>
                </c:pt>
                <c:pt idx="83">
                  <c:v>0.0478281612903226</c:v>
                </c:pt>
                <c:pt idx="84">
                  <c:v>0.0450084193548387</c:v>
                </c:pt>
                <c:pt idx="85">
                  <c:v>0.0438883928571429</c:v>
                </c:pt>
                <c:pt idx="86">
                  <c:v>0.0430097096774194</c:v>
                </c:pt>
                <c:pt idx="87">
                  <c:v>0.0423085</c:v>
                </c:pt>
                <c:pt idx="88">
                  <c:v>0.0241783870967742</c:v>
                </c:pt>
              </c:numCache>
            </c:numRef>
          </c:val>
        </c:ser>
        <c:ser>
          <c:idx val="52"/>
          <c:order val="52"/>
          <c:tx>
            <c:strRef>
              <c:f>'Permian Matrix'!$BC$97</c:f>
              <c:strCache>
                <c:ptCount val="1"/>
                <c:pt idx="0">
                  <c:v>Apr-98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Matrix'!$BC$98:$BC$186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0.0421684666666667</c:v>
                </c:pt>
                <c:pt idx="52">
                  <c:v>0.0622713225806452</c:v>
                </c:pt>
                <c:pt idx="53">
                  <c:v>0.0545348666666667</c:v>
                </c:pt>
                <c:pt idx="54">
                  <c:v>0.052073</c:v>
                </c:pt>
                <c:pt idx="55">
                  <c:v>0.0523721935483871</c:v>
                </c:pt>
                <c:pt idx="56">
                  <c:v>0.048243</c:v>
                </c:pt>
                <c:pt idx="57">
                  <c:v>0.045225064516129</c:v>
                </c:pt>
                <c:pt idx="58">
                  <c:v>0.0426289666666667</c:v>
                </c:pt>
                <c:pt idx="59">
                  <c:v>0.0422350967741936</c:v>
                </c:pt>
                <c:pt idx="60">
                  <c:v>0.0444082580645161</c:v>
                </c:pt>
                <c:pt idx="61">
                  <c:v>0.0467281785714286</c:v>
                </c:pt>
                <c:pt idx="62">
                  <c:v>0.0429167741935484</c:v>
                </c:pt>
                <c:pt idx="63">
                  <c:v>0.0425675666666667</c:v>
                </c:pt>
                <c:pt idx="64">
                  <c:v>0.0329364516129032</c:v>
                </c:pt>
                <c:pt idx="65">
                  <c:v>0.031946</c:v>
                </c:pt>
                <c:pt idx="66">
                  <c:v>0.0305809677419355</c:v>
                </c:pt>
                <c:pt idx="67">
                  <c:v>0.0288338387096774</c:v>
                </c:pt>
                <c:pt idx="68">
                  <c:v>0.0281009333333333</c:v>
                </c:pt>
                <c:pt idx="69">
                  <c:v>0.0272855806451613</c:v>
                </c:pt>
                <c:pt idx="70">
                  <c:v>0.0267377666666667</c:v>
                </c:pt>
                <c:pt idx="71">
                  <c:v>0.025814064516129</c:v>
                </c:pt>
                <c:pt idx="72">
                  <c:v>0.0247706451612903</c:v>
                </c:pt>
                <c:pt idx="73">
                  <c:v>0.0244607586206897</c:v>
                </c:pt>
                <c:pt idx="74">
                  <c:v>0.0249757096774194</c:v>
                </c:pt>
                <c:pt idx="75">
                  <c:v>0.0236548333333333</c:v>
                </c:pt>
                <c:pt idx="76">
                  <c:v>0.0218401935483871</c:v>
                </c:pt>
                <c:pt idx="77">
                  <c:v>0.0214105666666667</c:v>
                </c:pt>
                <c:pt idx="78">
                  <c:v>0.0200218064516129</c:v>
                </c:pt>
                <c:pt idx="79">
                  <c:v>0.0189990967741936</c:v>
                </c:pt>
                <c:pt idx="80">
                  <c:v>0.0196455</c:v>
                </c:pt>
                <c:pt idx="81">
                  <c:v>0.0173992903225806</c:v>
                </c:pt>
                <c:pt idx="82">
                  <c:v>0.0213411666666667</c:v>
                </c:pt>
                <c:pt idx="83">
                  <c:v>0.0238717741935484</c:v>
                </c:pt>
                <c:pt idx="84">
                  <c:v>0.0223823870967742</c:v>
                </c:pt>
                <c:pt idx="85">
                  <c:v>0.0189329285714286</c:v>
                </c:pt>
                <c:pt idx="86">
                  <c:v>0.0183638064516129</c:v>
                </c:pt>
                <c:pt idx="87">
                  <c:v>0.0177889</c:v>
                </c:pt>
                <c:pt idx="88">
                  <c:v>0.0197878064516129</c:v>
                </c:pt>
              </c:numCache>
            </c:numRef>
          </c:val>
        </c:ser>
        <c:ser>
          <c:idx val="53"/>
          <c:order val="53"/>
          <c:tx>
            <c:strRef>
              <c:f>'Permian Matrix'!$BD$97</c:f>
              <c:strCache>
                <c:ptCount val="1"/>
                <c:pt idx="0">
                  <c:v>May-98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Matrix'!$BD$98:$BD$186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0.0387012258064516</c:v>
                </c:pt>
                <c:pt idx="53">
                  <c:v>0.0671361666666667</c:v>
                </c:pt>
                <c:pt idx="54">
                  <c:v>0.0755809677419355</c:v>
                </c:pt>
                <c:pt idx="55">
                  <c:v>0.067806</c:v>
                </c:pt>
                <c:pt idx="56">
                  <c:v>0.0551902</c:v>
                </c:pt>
                <c:pt idx="57">
                  <c:v>0.0569154838709677</c:v>
                </c:pt>
                <c:pt idx="58">
                  <c:v>0.0562048</c:v>
                </c:pt>
                <c:pt idx="59">
                  <c:v>0.0565406451612903</c:v>
                </c:pt>
                <c:pt idx="60">
                  <c:v>0.0499043225806452</c:v>
                </c:pt>
                <c:pt idx="61">
                  <c:v>0.0568560357142857</c:v>
                </c:pt>
                <c:pt idx="62">
                  <c:v>0.0556010322580645</c:v>
                </c:pt>
                <c:pt idx="63">
                  <c:v>0.0564637333333333</c:v>
                </c:pt>
                <c:pt idx="64">
                  <c:v>0.0529460322580645</c:v>
                </c:pt>
                <c:pt idx="65">
                  <c:v>0.0455745</c:v>
                </c:pt>
                <c:pt idx="66">
                  <c:v>0.0458658064516129</c:v>
                </c:pt>
                <c:pt idx="67">
                  <c:v>0.0484421612903226</c:v>
                </c:pt>
                <c:pt idx="68">
                  <c:v>0.0503756666666667</c:v>
                </c:pt>
                <c:pt idx="69">
                  <c:v>0.0508605483870968</c:v>
                </c:pt>
                <c:pt idx="70">
                  <c:v>0.0516420333333333</c:v>
                </c:pt>
                <c:pt idx="71">
                  <c:v>0.0493572258064516</c:v>
                </c:pt>
                <c:pt idx="72">
                  <c:v>0.0494540967741936</c:v>
                </c:pt>
                <c:pt idx="73">
                  <c:v>0.0513834482758621</c:v>
                </c:pt>
                <c:pt idx="74">
                  <c:v>0.0495842903225806</c:v>
                </c:pt>
                <c:pt idx="75">
                  <c:v>0.0468730666666667</c:v>
                </c:pt>
                <c:pt idx="76">
                  <c:v>0.0450814838709677</c:v>
                </c:pt>
                <c:pt idx="77">
                  <c:v>0.0481379333333333</c:v>
                </c:pt>
                <c:pt idx="78">
                  <c:v>0.0473000967741935</c:v>
                </c:pt>
                <c:pt idx="79">
                  <c:v>0.0463354193548387</c:v>
                </c:pt>
                <c:pt idx="80">
                  <c:v>0.0449739333333333</c:v>
                </c:pt>
                <c:pt idx="81">
                  <c:v>0.0370468064516129</c:v>
                </c:pt>
                <c:pt idx="82">
                  <c:v>0.0371157333333333</c:v>
                </c:pt>
                <c:pt idx="83">
                  <c:v>0.0381811290322581</c:v>
                </c:pt>
                <c:pt idx="84">
                  <c:v>0.0382362580645161</c:v>
                </c:pt>
                <c:pt idx="85">
                  <c:v>0.0415848928571429</c:v>
                </c:pt>
                <c:pt idx="86">
                  <c:v>0.0424132903225807</c:v>
                </c:pt>
                <c:pt idx="87">
                  <c:v>0.0412591</c:v>
                </c:pt>
                <c:pt idx="88">
                  <c:v>0.0296979032258065</c:v>
                </c:pt>
              </c:numCache>
            </c:numRef>
          </c:val>
        </c:ser>
        <c:ser>
          <c:idx val="54"/>
          <c:order val="54"/>
          <c:tx>
            <c:strRef>
              <c:f>'Permian Matrix'!$BE$97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Matrix'!$BE$98:$BE$186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0.0313992</c:v>
                </c:pt>
                <c:pt idx="54">
                  <c:v>0.058594</c:v>
                </c:pt>
                <c:pt idx="55">
                  <c:v>0.0582984516129032</c:v>
                </c:pt>
                <c:pt idx="56">
                  <c:v>0.0628376333333333</c:v>
                </c:pt>
                <c:pt idx="57">
                  <c:v>0.0603190967741936</c:v>
                </c:pt>
                <c:pt idx="58">
                  <c:v>0.0614942666666667</c:v>
                </c:pt>
                <c:pt idx="59">
                  <c:v>0.0530216451612903</c:v>
                </c:pt>
                <c:pt idx="60">
                  <c:v>0.0508826774193548</c:v>
                </c:pt>
                <c:pt idx="61">
                  <c:v>0.0495859642857143</c:v>
                </c:pt>
                <c:pt idx="62">
                  <c:v>0.0481624193548387</c:v>
                </c:pt>
                <c:pt idx="63">
                  <c:v>0.0426792666666667</c:v>
                </c:pt>
                <c:pt idx="64">
                  <c:v>0.041498935483871</c:v>
                </c:pt>
                <c:pt idx="65">
                  <c:v>0.0422543666666667</c:v>
                </c:pt>
                <c:pt idx="66">
                  <c:v>0.0470112258064516</c:v>
                </c:pt>
                <c:pt idx="67">
                  <c:v>0.0416745161290323</c:v>
                </c:pt>
                <c:pt idx="68">
                  <c:v>0.0353400333333333</c:v>
                </c:pt>
                <c:pt idx="69">
                  <c:v>0.0322496129032258</c:v>
                </c:pt>
                <c:pt idx="70">
                  <c:v>0.0372257333333333</c:v>
                </c:pt>
                <c:pt idx="71">
                  <c:v>0.039222935483871</c:v>
                </c:pt>
                <c:pt idx="72">
                  <c:v>0.0414563870967742</c:v>
                </c:pt>
                <c:pt idx="73">
                  <c:v>0.0387628275862069</c:v>
                </c:pt>
                <c:pt idx="74">
                  <c:v>0.0380392580645161</c:v>
                </c:pt>
                <c:pt idx="75">
                  <c:v>0.0375835</c:v>
                </c:pt>
                <c:pt idx="76">
                  <c:v>0.0354602580645161</c:v>
                </c:pt>
                <c:pt idx="77">
                  <c:v>0.0361501333333333</c:v>
                </c:pt>
                <c:pt idx="78">
                  <c:v>0.0346416129032258</c:v>
                </c:pt>
                <c:pt idx="79">
                  <c:v>0.0335085483870968</c:v>
                </c:pt>
                <c:pt idx="80">
                  <c:v>0.0316861333333333</c:v>
                </c:pt>
                <c:pt idx="81">
                  <c:v>0.0228461290322581</c:v>
                </c:pt>
                <c:pt idx="82">
                  <c:v>0.0313549</c:v>
                </c:pt>
                <c:pt idx="83">
                  <c:v>0.0271335161290323</c:v>
                </c:pt>
                <c:pt idx="84">
                  <c:v>0.029774064516129</c:v>
                </c:pt>
                <c:pt idx="85">
                  <c:v>0.0327441428571429</c:v>
                </c:pt>
                <c:pt idx="86">
                  <c:v>0.0290774193548387</c:v>
                </c:pt>
                <c:pt idx="87">
                  <c:v>0.0314085</c:v>
                </c:pt>
                <c:pt idx="88">
                  <c:v>0.0277223870967742</c:v>
                </c:pt>
              </c:numCache>
            </c:numRef>
          </c:val>
        </c:ser>
        <c:ser>
          <c:idx val="55"/>
          <c:order val="55"/>
          <c:tx>
            <c:strRef>
              <c:f>'Permian Matrix'!$BF$97</c:f>
              <c:strCache>
                <c:ptCount val="1"/>
                <c:pt idx="0">
                  <c:v>Jul-98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Matrix'!$BF$98:$BF$186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0.0376382903225807</c:v>
                </c:pt>
                <c:pt idx="55">
                  <c:v>0.0619407419354839</c:v>
                </c:pt>
                <c:pt idx="56">
                  <c:v>0.0543217</c:v>
                </c:pt>
                <c:pt idx="57">
                  <c:v>0.0479517419354839</c:v>
                </c:pt>
                <c:pt idx="58">
                  <c:v>0.0435927</c:v>
                </c:pt>
                <c:pt idx="59">
                  <c:v>0.0362209677419355</c:v>
                </c:pt>
                <c:pt idx="60">
                  <c:v>0.0354606129032258</c:v>
                </c:pt>
                <c:pt idx="61">
                  <c:v>0.0344756785714286</c:v>
                </c:pt>
                <c:pt idx="62">
                  <c:v>0.0307926129032258</c:v>
                </c:pt>
                <c:pt idx="63">
                  <c:v>0.0310210666666667</c:v>
                </c:pt>
                <c:pt idx="64">
                  <c:v>0.0299254193548387</c:v>
                </c:pt>
                <c:pt idx="65">
                  <c:v>0.0270865</c:v>
                </c:pt>
                <c:pt idx="66">
                  <c:v>0.0258437419354839</c:v>
                </c:pt>
                <c:pt idx="67">
                  <c:v>0.0250527419354839</c:v>
                </c:pt>
                <c:pt idx="68">
                  <c:v>0.0243235</c:v>
                </c:pt>
                <c:pt idx="69">
                  <c:v>0.0229456451612903</c:v>
                </c:pt>
                <c:pt idx="70">
                  <c:v>0.0222315666666667</c:v>
                </c:pt>
                <c:pt idx="71">
                  <c:v>0.0216230967741935</c:v>
                </c:pt>
                <c:pt idx="72">
                  <c:v>0.0219928387096774</c:v>
                </c:pt>
                <c:pt idx="73">
                  <c:v>0.0208488965517241</c:v>
                </c:pt>
                <c:pt idx="74">
                  <c:v>0.020751064516129</c:v>
                </c:pt>
                <c:pt idx="75">
                  <c:v>0.0217413333333333</c:v>
                </c:pt>
                <c:pt idx="76">
                  <c:v>0.022933064516129</c:v>
                </c:pt>
                <c:pt idx="77">
                  <c:v>0.0218665333333333</c:v>
                </c:pt>
                <c:pt idx="78">
                  <c:v>0.0184353225806452</c:v>
                </c:pt>
                <c:pt idx="79">
                  <c:v>0.018322064516129</c:v>
                </c:pt>
                <c:pt idx="80">
                  <c:v>0.0184941</c:v>
                </c:pt>
                <c:pt idx="81">
                  <c:v>0.0158865483870968</c:v>
                </c:pt>
                <c:pt idx="82">
                  <c:v>0.0162659333333333</c:v>
                </c:pt>
                <c:pt idx="83">
                  <c:v>0.016135064516129</c:v>
                </c:pt>
                <c:pt idx="84">
                  <c:v>0.0166775483870968</c:v>
                </c:pt>
                <c:pt idx="85">
                  <c:v>0.0154469642857143</c:v>
                </c:pt>
                <c:pt idx="86">
                  <c:v>0.0153598387096774</c:v>
                </c:pt>
                <c:pt idx="87">
                  <c:v>0.0146039</c:v>
                </c:pt>
                <c:pt idx="88">
                  <c:v>0.0136379677419355</c:v>
                </c:pt>
              </c:numCache>
            </c:numRef>
          </c:val>
        </c:ser>
        <c:ser>
          <c:idx val="56"/>
          <c:order val="56"/>
          <c:tx>
            <c:strRef>
              <c:f>'Permian Matrix'!$BG$97</c:f>
              <c:strCache>
                <c:ptCount val="1"/>
                <c:pt idx="0">
                  <c:v>Aug-98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Matrix'!$BG$98:$BG$186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0.0307542903225806</c:v>
                </c:pt>
                <c:pt idx="56">
                  <c:v>0.0610628</c:v>
                </c:pt>
                <c:pt idx="57">
                  <c:v>0.0665920322580645</c:v>
                </c:pt>
                <c:pt idx="58">
                  <c:v>0.0615697666666667</c:v>
                </c:pt>
                <c:pt idx="59">
                  <c:v>0.0577238387096774</c:v>
                </c:pt>
                <c:pt idx="60">
                  <c:v>0.0553601612903226</c:v>
                </c:pt>
                <c:pt idx="61">
                  <c:v>0.0555795</c:v>
                </c:pt>
                <c:pt idx="62">
                  <c:v>0.056017935483871</c:v>
                </c:pt>
                <c:pt idx="63">
                  <c:v>0.0526638666666667</c:v>
                </c:pt>
                <c:pt idx="64">
                  <c:v>0.0509177741935484</c:v>
                </c:pt>
                <c:pt idx="65">
                  <c:v>0.0466317</c:v>
                </c:pt>
                <c:pt idx="66">
                  <c:v>0.0498545806451613</c:v>
                </c:pt>
                <c:pt idx="67">
                  <c:v>0.0530324838709677</c:v>
                </c:pt>
                <c:pt idx="68">
                  <c:v>0.0625245666666667</c:v>
                </c:pt>
                <c:pt idx="69">
                  <c:v>0.0660362580645161</c:v>
                </c:pt>
                <c:pt idx="70">
                  <c:v>0.0640051</c:v>
                </c:pt>
                <c:pt idx="71">
                  <c:v>0.0595556774193548</c:v>
                </c:pt>
                <c:pt idx="72">
                  <c:v>0.0603470967741935</c:v>
                </c:pt>
                <c:pt idx="73">
                  <c:v>0.0574378275862069</c:v>
                </c:pt>
                <c:pt idx="74">
                  <c:v>0.0562730322580645</c:v>
                </c:pt>
                <c:pt idx="75">
                  <c:v>0.0523179333333333</c:v>
                </c:pt>
                <c:pt idx="76">
                  <c:v>0.049580935483871</c:v>
                </c:pt>
                <c:pt idx="77">
                  <c:v>0.0494901333333333</c:v>
                </c:pt>
                <c:pt idx="78">
                  <c:v>0.0477083870967742</c:v>
                </c:pt>
                <c:pt idx="79">
                  <c:v>0.0450713225806452</c:v>
                </c:pt>
                <c:pt idx="80">
                  <c:v>0.0460597333333333</c:v>
                </c:pt>
                <c:pt idx="81">
                  <c:v>0.0504073225806452</c:v>
                </c:pt>
                <c:pt idx="82">
                  <c:v>0.0462304666666667</c:v>
                </c:pt>
                <c:pt idx="83">
                  <c:v>0.0431043225806452</c:v>
                </c:pt>
                <c:pt idx="84">
                  <c:v>0.0420305161290323</c:v>
                </c:pt>
                <c:pt idx="85">
                  <c:v>0.03848725</c:v>
                </c:pt>
                <c:pt idx="86">
                  <c:v>0.0429324193548387</c:v>
                </c:pt>
                <c:pt idx="87">
                  <c:v>0.0413230333333333</c:v>
                </c:pt>
                <c:pt idx="88">
                  <c:v>0.0176934193548387</c:v>
                </c:pt>
              </c:numCache>
            </c:numRef>
          </c:val>
        </c:ser>
        <c:ser>
          <c:idx val="57"/>
          <c:order val="57"/>
          <c:tx>
            <c:strRef>
              <c:f>'Permian Matrix'!$BH$97</c:f>
              <c:strCache>
                <c:ptCount val="1"/>
                <c:pt idx="0">
                  <c:v>Sep-98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Matrix'!$BH$98:$BH$186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0.0355159</c:v>
                </c:pt>
                <c:pt idx="57">
                  <c:v>0.0566641935483871</c:v>
                </c:pt>
                <c:pt idx="58">
                  <c:v>0.0542490333333333</c:v>
                </c:pt>
                <c:pt idx="59">
                  <c:v>0.0487396774193548</c:v>
                </c:pt>
                <c:pt idx="60">
                  <c:v>0.0451123870967742</c:v>
                </c:pt>
                <c:pt idx="61">
                  <c:v>0.0420540714285714</c:v>
                </c:pt>
                <c:pt idx="62">
                  <c:v>0.0416715161290323</c:v>
                </c:pt>
                <c:pt idx="63">
                  <c:v>0.0397579666666667</c:v>
                </c:pt>
                <c:pt idx="64">
                  <c:v>0.0373163225806452</c:v>
                </c:pt>
                <c:pt idx="65">
                  <c:v>0.0377798666666667</c:v>
                </c:pt>
                <c:pt idx="66">
                  <c:v>0.0327976451612903</c:v>
                </c:pt>
                <c:pt idx="67">
                  <c:v>0.0300545806451613</c:v>
                </c:pt>
                <c:pt idx="68">
                  <c:v>0.0325311333333333</c:v>
                </c:pt>
                <c:pt idx="69">
                  <c:v>0.0307845161290323</c:v>
                </c:pt>
                <c:pt idx="70">
                  <c:v>0.0298526333333333</c:v>
                </c:pt>
                <c:pt idx="71">
                  <c:v>0.0289013548387097</c:v>
                </c:pt>
                <c:pt idx="72">
                  <c:v>0.0249211935483871</c:v>
                </c:pt>
                <c:pt idx="73">
                  <c:v>0.0243747586206897</c:v>
                </c:pt>
                <c:pt idx="74">
                  <c:v>0.046679</c:v>
                </c:pt>
                <c:pt idx="75">
                  <c:v>0.0229688</c:v>
                </c:pt>
                <c:pt idx="76">
                  <c:v>0.0218237741935484</c:v>
                </c:pt>
                <c:pt idx="77">
                  <c:v>0.0212136333333333</c:v>
                </c:pt>
                <c:pt idx="78">
                  <c:v>0.021092935483871</c:v>
                </c:pt>
                <c:pt idx="79">
                  <c:v>0.0213571290322581</c:v>
                </c:pt>
                <c:pt idx="80">
                  <c:v>0.0217243666666667</c:v>
                </c:pt>
                <c:pt idx="81">
                  <c:v>0.0195748709677419</c:v>
                </c:pt>
                <c:pt idx="82">
                  <c:v>0.0178948666666667</c:v>
                </c:pt>
                <c:pt idx="83">
                  <c:v>0.0168027096774194</c:v>
                </c:pt>
                <c:pt idx="84">
                  <c:v>0.0170237096774194</c:v>
                </c:pt>
                <c:pt idx="85">
                  <c:v>0.0181038571428571</c:v>
                </c:pt>
                <c:pt idx="86">
                  <c:v>0.0172472903225806</c:v>
                </c:pt>
                <c:pt idx="87">
                  <c:v>0.0166910666666667</c:v>
                </c:pt>
                <c:pt idx="88">
                  <c:v>0.0120278064516129</c:v>
                </c:pt>
              </c:numCache>
            </c:numRef>
          </c:val>
        </c:ser>
        <c:ser>
          <c:idx val="58"/>
          <c:order val="58"/>
          <c:tx>
            <c:strRef>
              <c:f>'Permian Matrix'!$BI$97</c:f>
              <c:strCache>
                <c:ptCount val="1"/>
                <c:pt idx="0">
                  <c:v>Oct-98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Matrix'!$BI$98:$BI$186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0.0364001612903226</c:v>
                </c:pt>
                <c:pt idx="58">
                  <c:v>0.052757</c:v>
                </c:pt>
                <c:pt idx="59">
                  <c:v>0.0479680322580645</c:v>
                </c:pt>
                <c:pt idx="60">
                  <c:v>0.0412974516129032</c:v>
                </c:pt>
                <c:pt idx="61">
                  <c:v>0.0439686785714286</c:v>
                </c:pt>
                <c:pt idx="62">
                  <c:v>0.0434685161290323</c:v>
                </c:pt>
                <c:pt idx="63">
                  <c:v>0.0409446666666667</c:v>
                </c:pt>
                <c:pt idx="64">
                  <c:v>0.0398366451612903</c:v>
                </c:pt>
                <c:pt idx="65">
                  <c:v>0.0391639333333333</c:v>
                </c:pt>
                <c:pt idx="66">
                  <c:v>0.0386231935483871</c:v>
                </c:pt>
                <c:pt idx="67">
                  <c:v>0.0385536451612903</c:v>
                </c:pt>
                <c:pt idx="68">
                  <c:v>0.0343603666666667</c:v>
                </c:pt>
                <c:pt idx="69">
                  <c:v>0.0329967419354839</c:v>
                </c:pt>
                <c:pt idx="70">
                  <c:v>0.0344004</c:v>
                </c:pt>
                <c:pt idx="71">
                  <c:v>0.0313807419354839</c:v>
                </c:pt>
                <c:pt idx="72">
                  <c:v>0.0311639032258065</c:v>
                </c:pt>
                <c:pt idx="73">
                  <c:v>0.0305892068965517</c:v>
                </c:pt>
                <c:pt idx="74">
                  <c:v>0.0290525161290323</c:v>
                </c:pt>
                <c:pt idx="75">
                  <c:v>0.0278030333333333</c:v>
                </c:pt>
                <c:pt idx="76">
                  <c:v>0.0265628387096774</c:v>
                </c:pt>
                <c:pt idx="77">
                  <c:v>0.0259530666666667</c:v>
                </c:pt>
                <c:pt idx="78">
                  <c:v>0.0251614838709677</c:v>
                </c:pt>
                <c:pt idx="79">
                  <c:v>0.0227549032258065</c:v>
                </c:pt>
                <c:pt idx="80">
                  <c:v>0.0257238333333333</c:v>
                </c:pt>
                <c:pt idx="81">
                  <c:v>0.0257808387096774</c:v>
                </c:pt>
                <c:pt idx="82">
                  <c:v>0.0236663666666667</c:v>
                </c:pt>
                <c:pt idx="83">
                  <c:v>0.0221547419354839</c:v>
                </c:pt>
                <c:pt idx="84">
                  <c:v>0.018577935483871</c:v>
                </c:pt>
                <c:pt idx="85">
                  <c:v>0.0213644285714286</c:v>
                </c:pt>
                <c:pt idx="86">
                  <c:v>0.0192249032258065</c:v>
                </c:pt>
                <c:pt idx="87">
                  <c:v>0.0186882</c:v>
                </c:pt>
                <c:pt idx="88">
                  <c:v>0.0116705161290323</c:v>
                </c:pt>
              </c:numCache>
            </c:numRef>
          </c:val>
        </c:ser>
        <c:ser>
          <c:idx val="59"/>
          <c:order val="59"/>
          <c:tx>
            <c:strRef>
              <c:f>'Permian Matrix'!$BJ$97</c:f>
              <c:strCache>
                <c:ptCount val="1"/>
                <c:pt idx="0">
                  <c:v>Nov-98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Matrix'!$BJ$98:$BJ$186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0.0324586</c:v>
                </c:pt>
                <c:pt idx="59">
                  <c:v>0.039563</c:v>
                </c:pt>
                <c:pt idx="60">
                  <c:v>0.0432526774193548</c:v>
                </c:pt>
                <c:pt idx="61">
                  <c:v>0.0404906785714286</c:v>
                </c:pt>
                <c:pt idx="62">
                  <c:v>0.0399833870967742</c:v>
                </c:pt>
                <c:pt idx="63">
                  <c:v>0.0374213</c:v>
                </c:pt>
                <c:pt idx="64">
                  <c:v>0.0350118064516129</c:v>
                </c:pt>
                <c:pt idx="65">
                  <c:v>0.0417679</c:v>
                </c:pt>
                <c:pt idx="66">
                  <c:v>0.0404077741935484</c:v>
                </c:pt>
                <c:pt idx="67">
                  <c:v>0.0369982258064516</c:v>
                </c:pt>
                <c:pt idx="68">
                  <c:v>0.0355268333333333</c:v>
                </c:pt>
                <c:pt idx="69">
                  <c:v>0.0334226774193548</c:v>
                </c:pt>
                <c:pt idx="70">
                  <c:v>0.0324654333333333</c:v>
                </c:pt>
                <c:pt idx="71">
                  <c:v>0.0315736129032258</c:v>
                </c:pt>
                <c:pt idx="72">
                  <c:v>0.0300226129032258</c:v>
                </c:pt>
                <c:pt idx="73">
                  <c:v>0.0280767931034483</c:v>
                </c:pt>
                <c:pt idx="74">
                  <c:v>0.02583</c:v>
                </c:pt>
                <c:pt idx="75">
                  <c:v>0.023832</c:v>
                </c:pt>
                <c:pt idx="76">
                  <c:v>0.0234259677419355</c:v>
                </c:pt>
                <c:pt idx="77">
                  <c:v>0.0234645</c:v>
                </c:pt>
                <c:pt idx="78">
                  <c:v>0.0228529677419355</c:v>
                </c:pt>
                <c:pt idx="79">
                  <c:v>0.0213685806451613</c:v>
                </c:pt>
                <c:pt idx="80">
                  <c:v>0.0202818</c:v>
                </c:pt>
                <c:pt idx="81">
                  <c:v>0.0179384193548387</c:v>
                </c:pt>
                <c:pt idx="82">
                  <c:v>0.0171339</c:v>
                </c:pt>
                <c:pt idx="83">
                  <c:v>0.0189804193548387</c:v>
                </c:pt>
                <c:pt idx="84">
                  <c:v>0.0170648064516129</c:v>
                </c:pt>
                <c:pt idx="85">
                  <c:v>0.0168526785714286</c:v>
                </c:pt>
                <c:pt idx="86">
                  <c:v>0.0168766774193548</c:v>
                </c:pt>
                <c:pt idx="87">
                  <c:v>0.0158376666666667</c:v>
                </c:pt>
                <c:pt idx="88">
                  <c:v>0.00867270967741935</c:v>
                </c:pt>
              </c:numCache>
            </c:numRef>
          </c:val>
        </c:ser>
        <c:ser>
          <c:idx val="60"/>
          <c:order val="60"/>
          <c:tx>
            <c:strRef>
              <c:f>'Permian Matrix'!$BK$97</c:f>
              <c:strCache>
                <c:ptCount val="1"/>
                <c:pt idx="0">
                  <c:v>Dec-98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Matrix'!$BK$98:$BK$186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0.0145047419354839</c:v>
                </c:pt>
                <c:pt idx="60">
                  <c:v>0.0372587419354839</c:v>
                </c:pt>
                <c:pt idx="61">
                  <c:v>0.0363347857142857</c:v>
                </c:pt>
                <c:pt idx="62">
                  <c:v>0.0327183225806452</c:v>
                </c:pt>
                <c:pt idx="63">
                  <c:v>0.0289415</c:v>
                </c:pt>
                <c:pt idx="64">
                  <c:v>0.028651</c:v>
                </c:pt>
                <c:pt idx="65">
                  <c:v>0.0262648</c:v>
                </c:pt>
                <c:pt idx="66">
                  <c:v>0.0283394838709677</c:v>
                </c:pt>
                <c:pt idx="67">
                  <c:v>0.0283631290322581</c:v>
                </c:pt>
                <c:pt idx="68">
                  <c:v>0.0264847333333333</c:v>
                </c:pt>
                <c:pt idx="69">
                  <c:v>0.0257462258064516</c:v>
                </c:pt>
                <c:pt idx="70">
                  <c:v>0.0281666666666667</c:v>
                </c:pt>
                <c:pt idx="71">
                  <c:v>0.0286505483870968</c:v>
                </c:pt>
                <c:pt idx="72">
                  <c:v>0.0283919032258065</c:v>
                </c:pt>
                <c:pt idx="73">
                  <c:v>0.0259370689655172</c:v>
                </c:pt>
                <c:pt idx="74">
                  <c:v>0.0238473225806452</c:v>
                </c:pt>
                <c:pt idx="75">
                  <c:v>0.0222494</c:v>
                </c:pt>
                <c:pt idx="76">
                  <c:v>0.0213576451612903</c:v>
                </c:pt>
                <c:pt idx="77">
                  <c:v>0.0203416333333333</c:v>
                </c:pt>
                <c:pt idx="78">
                  <c:v>0.0193359032258065</c:v>
                </c:pt>
                <c:pt idx="79">
                  <c:v>0.0186350967741935</c:v>
                </c:pt>
                <c:pt idx="80">
                  <c:v>0.0191434333333333</c:v>
                </c:pt>
                <c:pt idx="81">
                  <c:v>0.0178101935483871</c:v>
                </c:pt>
                <c:pt idx="82">
                  <c:v>0.0190374333333333</c:v>
                </c:pt>
                <c:pt idx="83">
                  <c:v>0.0178834838709677</c:v>
                </c:pt>
                <c:pt idx="84">
                  <c:v>0.0201219677419355</c:v>
                </c:pt>
                <c:pt idx="85">
                  <c:v>0.0215397857142857</c:v>
                </c:pt>
                <c:pt idx="86">
                  <c:v>0.0232368064516129</c:v>
                </c:pt>
                <c:pt idx="87">
                  <c:v>0.0225692</c:v>
                </c:pt>
                <c:pt idx="88">
                  <c:v>0.0142373225806452</c:v>
                </c:pt>
              </c:numCache>
            </c:numRef>
          </c:val>
        </c:ser>
        <c:ser>
          <c:idx val="61"/>
          <c:order val="61"/>
          <c:tx>
            <c:strRef>
              <c:f>'Permian Matrix'!$BL$97</c:f>
              <c:strCache>
                <c:ptCount val="1"/>
                <c:pt idx="0">
                  <c:v>Jan-99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Matrix'!$BL$98:$BL$186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0.0315867419354839</c:v>
                </c:pt>
                <c:pt idx="61">
                  <c:v>0.0420343571428571</c:v>
                </c:pt>
                <c:pt idx="62">
                  <c:v>0.0414335806451613</c:v>
                </c:pt>
                <c:pt idx="63">
                  <c:v>0.0399486333333333</c:v>
                </c:pt>
                <c:pt idx="64">
                  <c:v>0.0372869677419355</c:v>
                </c:pt>
                <c:pt idx="65">
                  <c:v>0.0305585</c:v>
                </c:pt>
                <c:pt idx="66">
                  <c:v>0.0273645806451613</c:v>
                </c:pt>
                <c:pt idx="67">
                  <c:v>0.0264085806451613</c:v>
                </c:pt>
                <c:pt idx="68">
                  <c:v>0.0268894333333333</c:v>
                </c:pt>
                <c:pt idx="69">
                  <c:v>0.0254606129032258</c:v>
                </c:pt>
                <c:pt idx="70">
                  <c:v>0.0233223333333333</c:v>
                </c:pt>
                <c:pt idx="71">
                  <c:v>0.0210626129032258</c:v>
                </c:pt>
                <c:pt idx="72">
                  <c:v>0.0208043870967742</c:v>
                </c:pt>
                <c:pt idx="73">
                  <c:v>0.020032</c:v>
                </c:pt>
                <c:pt idx="74">
                  <c:v>0.0198389677419355</c:v>
                </c:pt>
                <c:pt idx="75">
                  <c:v>0.019015</c:v>
                </c:pt>
                <c:pt idx="76">
                  <c:v>0.0174371612903226</c:v>
                </c:pt>
                <c:pt idx="77">
                  <c:v>0.0175974666666667</c:v>
                </c:pt>
                <c:pt idx="78">
                  <c:v>0.0172217096774194</c:v>
                </c:pt>
                <c:pt idx="79">
                  <c:v>0.0159370967741935</c:v>
                </c:pt>
                <c:pt idx="80">
                  <c:v>0.0156727</c:v>
                </c:pt>
                <c:pt idx="81">
                  <c:v>0.0156678387096774</c:v>
                </c:pt>
                <c:pt idx="82">
                  <c:v>0.0216484</c:v>
                </c:pt>
                <c:pt idx="83">
                  <c:v>0.0145052580645161</c:v>
                </c:pt>
                <c:pt idx="84">
                  <c:v>0.0143</c:v>
                </c:pt>
                <c:pt idx="85">
                  <c:v>0.0136815357142857</c:v>
                </c:pt>
                <c:pt idx="86">
                  <c:v>0.0132664516129032</c:v>
                </c:pt>
                <c:pt idx="87">
                  <c:v>0.0129642666666667</c:v>
                </c:pt>
                <c:pt idx="88">
                  <c:v>0.00847522580645161</c:v>
                </c:pt>
              </c:numCache>
            </c:numRef>
          </c:val>
        </c:ser>
        <c:ser>
          <c:idx val="62"/>
          <c:order val="62"/>
          <c:tx>
            <c:strRef>
              <c:f>'Permian Matrix'!$BM$97</c:f>
              <c:strCache>
                <c:ptCount val="1"/>
                <c:pt idx="0">
                  <c:v>Feb-99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Matrix'!$BM$98:$BM$186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0.0259113571428571</c:v>
                </c:pt>
                <c:pt idx="62">
                  <c:v>0.0387532258064516</c:v>
                </c:pt>
                <c:pt idx="63">
                  <c:v>0.0371799</c:v>
                </c:pt>
                <c:pt idx="64">
                  <c:v>0.0409756774193548</c:v>
                </c:pt>
                <c:pt idx="65">
                  <c:v>0.0377584</c:v>
                </c:pt>
                <c:pt idx="66">
                  <c:v>0.0362522258064516</c:v>
                </c:pt>
                <c:pt idx="67">
                  <c:v>0.0368821935483871</c:v>
                </c:pt>
                <c:pt idx="68">
                  <c:v>0.0331710666666667</c:v>
                </c:pt>
                <c:pt idx="69">
                  <c:v>0.032791064516129</c:v>
                </c:pt>
                <c:pt idx="70">
                  <c:v>0.0274521333333333</c:v>
                </c:pt>
                <c:pt idx="71">
                  <c:v>0.0265578709677419</c:v>
                </c:pt>
                <c:pt idx="72">
                  <c:v>0.0246900967741935</c:v>
                </c:pt>
                <c:pt idx="73">
                  <c:v>0.0226479655172414</c:v>
                </c:pt>
                <c:pt idx="74">
                  <c:v>0.0209045483870968</c:v>
                </c:pt>
                <c:pt idx="75">
                  <c:v>0.0223657666666667</c:v>
                </c:pt>
                <c:pt idx="76">
                  <c:v>0.0210405806451613</c:v>
                </c:pt>
                <c:pt idx="77">
                  <c:v>0.0195801666666667</c:v>
                </c:pt>
                <c:pt idx="78">
                  <c:v>0.0194095161290323</c:v>
                </c:pt>
                <c:pt idx="79">
                  <c:v>0.0184571935483871</c:v>
                </c:pt>
                <c:pt idx="80">
                  <c:v>0.0171212</c:v>
                </c:pt>
                <c:pt idx="81">
                  <c:v>0.0160355806451613</c:v>
                </c:pt>
                <c:pt idx="82">
                  <c:v>0.0168271333333333</c:v>
                </c:pt>
                <c:pt idx="83">
                  <c:v>0.016969</c:v>
                </c:pt>
                <c:pt idx="84">
                  <c:v>0.0145485483870968</c:v>
                </c:pt>
                <c:pt idx="85">
                  <c:v>0.0137292857142857</c:v>
                </c:pt>
                <c:pt idx="86">
                  <c:v>0.013099</c:v>
                </c:pt>
                <c:pt idx="87">
                  <c:v>0.0114255666666667</c:v>
                </c:pt>
                <c:pt idx="88">
                  <c:v>0.00943467741935484</c:v>
                </c:pt>
              </c:numCache>
            </c:numRef>
          </c:val>
        </c:ser>
        <c:ser>
          <c:idx val="63"/>
          <c:order val="63"/>
          <c:tx>
            <c:strRef>
              <c:f>'Permian Matrix'!$BN$97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Matrix'!$BN$98:$BN$186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0.0303257741935484</c:v>
                </c:pt>
                <c:pt idx="63">
                  <c:v>0.0522843666666667</c:v>
                </c:pt>
                <c:pt idx="64">
                  <c:v>0.0488770967741936</c:v>
                </c:pt>
                <c:pt idx="65">
                  <c:v>0.0394574666666667</c:v>
                </c:pt>
                <c:pt idx="66">
                  <c:v>0.0358441290322581</c:v>
                </c:pt>
                <c:pt idx="67">
                  <c:v>0.032840935483871</c:v>
                </c:pt>
                <c:pt idx="68">
                  <c:v>0.0301389666666667</c:v>
                </c:pt>
                <c:pt idx="69">
                  <c:v>0.0318278064516129</c:v>
                </c:pt>
                <c:pt idx="70">
                  <c:v>0.0302209</c:v>
                </c:pt>
                <c:pt idx="71">
                  <c:v>0.0306656451612903</c:v>
                </c:pt>
                <c:pt idx="72">
                  <c:v>0.032016064516129</c:v>
                </c:pt>
                <c:pt idx="73">
                  <c:v>0.0291986206896552</c:v>
                </c:pt>
                <c:pt idx="74">
                  <c:v>0.032644</c:v>
                </c:pt>
                <c:pt idx="75">
                  <c:v>0.0302799666666667</c:v>
                </c:pt>
                <c:pt idx="76">
                  <c:v>0.0274615806451613</c:v>
                </c:pt>
                <c:pt idx="77">
                  <c:v>0.0285304</c:v>
                </c:pt>
                <c:pt idx="78">
                  <c:v>0.0280276129032258</c:v>
                </c:pt>
                <c:pt idx="79">
                  <c:v>0.0279510322580645</c:v>
                </c:pt>
                <c:pt idx="80">
                  <c:v>0.0281575</c:v>
                </c:pt>
                <c:pt idx="81">
                  <c:v>0.0262847096774194</c:v>
                </c:pt>
                <c:pt idx="82">
                  <c:v>0.0256111666666667</c:v>
                </c:pt>
                <c:pt idx="83">
                  <c:v>0.0249064838709677</c:v>
                </c:pt>
                <c:pt idx="84">
                  <c:v>0.0237213548387097</c:v>
                </c:pt>
                <c:pt idx="85">
                  <c:v>0.0253962857142857</c:v>
                </c:pt>
                <c:pt idx="86">
                  <c:v>0.0272437096774194</c:v>
                </c:pt>
                <c:pt idx="87">
                  <c:v>0.0262014</c:v>
                </c:pt>
                <c:pt idx="88">
                  <c:v>0.0215295161290323</c:v>
                </c:pt>
              </c:numCache>
            </c:numRef>
          </c:val>
        </c:ser>
        <c:ser>
          <c:idx val="64"/>
          <c:order val="64"/>
          <c:tx>
            <c:strRef>
              <c:f>'Permian Matrix'!$BO$97</c:f>
              <c:strCache>
                <c:ptCount val="1"/>
                <c:pt idx="0">
                  <c:v>Apr-99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Matrix'!$BO$98:$BO$186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0.0477646333333333</c:v>
                </c:pt>
                <c:pt idx="64">
                  <c:v>0.0737040322580645</c:v>
                </c:pt>
                <c:pt idx="65">
                  <c:v>0.0686578666666667</c:v>
                </c:pt>
                <c:pt idx="66">
                  <c:v>0.0636385483870968</c:v>
                </c:pt>
                <c:pt idx="67">
                  <c:v>0.0555858709677419</c:v>
                </c:pt>
                <c:pt idx="68">
                  <c:v>0.0512318333333333</c:v>
                </c:pt>
                <c:pt idx="69">
                  <c:v>0.0489405483870968</c:v>
                </c:pt>
                <c:pt idx="70">
                  <c:v>0.0471623333333333</c:v>
                </c:pt>
                <c:pt idx="71">
                  <c:v>0.0447549032258065</c:v>
                </c:pt>
                <c:pt idx="72">
                  <c:v>0.0426370322580645</c:v>
                </c:pt>
                <c:pt idx="73">
                  <c:v>0.0446630344827586</c:v>
                </c:pt>
                <c:pt idx="74">
                  <c:v>0.0461074516129032</c:v>
                </c:pt>
                <c:pt idx="75">
                  <c:v>0.0440818333333333</c:v>
                </c:pt>
                <c:pt idx="76">
                  <c:v>0.0417187096774194</c:v>
                </c:pt>
                <c:pt idx="77">
                  <c:v>0.0395039</c:v>
                </c:pt>
                <c:pt idx="78">
                  <c:v>0.0375203225806452</c:v>
                </c:pt>
                <c:pt idx="79">
                  <c:v>0.0328425483870968</c:v>
                </c:pt>
                <c:pt idx="80">
                  <c:v>0.0296689666666667</c:v>
                </c:pt>
                <c:pt idx="81">
                  <c:v>0.0282230322580645</c:v>
                </c:pt>
                <c:pt idx="82">
                  <c:v>0.0291811666666667</c:v>
                </c:pt>
                <c:pt idx="83">
                  <c:v>0.0292181612903226</c:v>
                </c:pt>
                <c:pt idx="84">
                  <c:v>0.0292650322580645</c:v>
                </c:pt>
                <c:pt idx="85">
                  <c:v>0.0305657857142857</c:v>
                </c:pt>
                <c:pt idx="86">
                  <c:v>0.0281936129032258</c:v>
                </c:pt>
                <c:pt idx="87">
                  <c:v>0.0279253333333333</c:v>
                </c:pt>
                <c:pt idx="88">
                  <c:v>0.0158400967741935</c:v>
                </c:pt>
              </c:numCache>
            </c:numRef>
          </c:val>
        </c:ser>
        <c:ser>
          <c:idx val="65"/>
          <c:order val="65"/>
          <c:tx>
            <c:strRef>
              <c:f>'Permian Matrix'!$BP$97</c:f>
              <c:strCache>
                <c:ptCount val="1"/>
                <c:pt idx="0">
                  <c:v>May-99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Matrix'!$BP$98:$BP$186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0.0232798709677419</c:v>
                </c:pt>
                <c:pt idx="65">
                  <c:v>0.040577</c:v>
                </c:pt>
                <c:pt idx="66">
                  <c:v>0.0362896451612903</c:v>
                </c:pt>
                <c:pt idx="67">
                  <c:v>0.0366588387096774</c:v>
                </c:pt>
                <c:pt idx="68">
                  <c:v>0.0341494666666667</c:v>
                </c:pt>
                <c:pt idx="69">
                  <c:v>0.0362055161290323</c:v>
                </c:pt>
                <c:pt idx="70">
                  <c:v>0.0368130333333333</c:v>
                </c:pt>
                <c:pt idx="71">
                  <c:v>0.0337127741935484</c:v>
                </c:pt>
                <c:pt idx="72">
                  <c:v>0.0348715483870968</c:v>
                </c:pt>
                <c:pt idx="73">
                  <c:v>0.0308617931034483</c:v>
                </c:pt>
                <c:pt idx="74">
                  <c:v>0.0403031290322581</c:v>
                </c:pt>
                <c:pt idx="75">
                  <c:v>0.0303907666666667</c:v>
                </c:pt>
                <c:pt idx="76">
                  <c:v>0.0280477096774194</c:v>
                </c:pt>
                <c:pt idx="77">
                  <c:v>0.0319846</c:v>
                </c:pt>
                <c:pt idx="78">
                  <c:v>0.0331289677419355</c:v>
                </c:pt>
                <c:pt idx="79">
                  <c:v>0.0279734516129032</c:v>
                </c:pt>
                <c:pt idx="80">
                  <c:v>0.028197</c:v>
                </c:pt>
                <c:pt idx="81">
                  <c:v>0.0270992580645161</c:v>
                </c:pt>
                <c:pt idx="82">
                  <c:v>0.0250247333333333</c:v>
                </c:pt>
                <c:pt idx="83">
                  <c:v>0.0267350322580645</c:v>
                </c:pt>
                <c:pt idx="84">
                  <c:v>0.0244808709677419</c:v>
                </c:pt>
                <c:pt idx="85">
                  <c:v>0.0256544642857143</c:v>
                </c:pt>
                <c:pt idx="86">
                  <c:v>0.0266796451612903</c:v>
                </c:pt>
                <c:pt idx="87">
                  <c:v>0.0261629333333333</c:v>
                </c:pt>
                <c:pt idx="88">
                  <c:v>0.0230386774193548</c:v>
                </c:pt>
              </c:numCache>
            </c:numRef>
          </c:val>
        </c:ser>
        <c:ser>
          <c:idx val="66"/>
          <c:order val="66"/>
          <c:tx>
            <c:strRef>
              <c:f>'Permian Matrix'!$BQ$97</c:f>
              <c:strCache>
                <c:ptCount val="1"/>
                <c:pt idx="0">
                  <c:v>Jun-99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Matrix'!$BQ$98:$BQ$186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0.0325554</c:v>
                </c:pt>
                <c:pt idx="66">
                  <c:v>0.0733170967741935</c:v>
                </c:pt>
                <c:pt idx="67">
                  <c:v>0.0782191612903226</c:v>
                </c:pt>
                <c:pt idx="68">
                  <c:v>0.0704138</c:v>
                </c:pt>
                <c:pt idx="69">
                  <c:v>0.0656449677419355</c:v>
                </c:pt>
                <c:pt idx="70">
                  <c:v>0.0673696333333333</c:v>
                </c:pt>
                <c:pt idx="71">
                  <c:v>0.0609584516129032</c:v>
                </c:pt>
                <c:pt idx="72">
                  <c:v>0.0560152258064516</c:v>
                </c:pt>
                <c:pt idx="73">
                  <c:v>0.0569787931034483</c:v>
                </c:pt>
                <c:pt idx="74">
                  <c:v>0.0567267419354839</c:v>
                </c:pt>
                <c:pt idx="75">
                  <c:v>0.0544986333333333</c:v>
                </c:pt>
                <c:pt idx="76">
                  <c:v>0.0533374193548387</c:v>
                </c:pt>
                <c:pt idx="77">
                  <c:v>0.0494092</c:v>
                </c:pt>
                <c:pt idx="78">
                  <c:v>0.048192</c:v>
                </c:pt>
                <c:pt idx="79">
                  <c:v>0.0450133225806452</c:v>
                </c:pt>
                <c:pt idx="80">
                  <c:v>0.0435829333333333</c:v>
                </c:pt>
                <c:pt idx="81">
                  <c:v>0.0404982580645161</c:v>
                </c:pt>
                <c:pt idx="82">
                  <c:v>0.0414161</c:v>
                </c:pt>
                <c:pt idx="83">
                  <c:v>0.0401808064516129</c:v>
                </c:pt>
                <c:pt idx="84">
                  <c:v>0.0406973548387097</c:v>
                </c:pt>
                <c:pt idx="85">
                  <c:v>0.0411172142857143</c:v>
                </c:pt>
                <c:pt idx="86">
                  <c:v>0.0409051612903226</c:v>
                </c:pt>
                <c:pt idx="87">
                  <c:v>0.0403051</c:v>
                </c:pt>
                <c:pt idx="88">
                  <c:v>0.0281526129032258</c:v>
                </c:pt>
              </c:numCache>
            </c:numRef>
          </c:val>
        </c:ser>
        <c:ser>
          <c:idx val="67"/>
          <c:order val="67"/>
          <c:tx>
            <c:strRef>
              <c:f>'Permian Matrix'!$BR$97</c:f>
              <c:strCache>
                <c:ptCount val="1"/>
                <c:pt idx="0">
                  <c:v>Jul-99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Matrix'!$BR$98:$BR$186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0.0246964193548387</c:v>
                </c:pt>
                <c:pt idx="67">
                  <c:v>0.0467921290322581</c:v>
                </c:pt>
                <c:pt idx="68">
                  <c:v>0.0467159</c:v>
                </c:pt>
                <c:pt idx="69">
                  <c:v>0.0439888387096774</c:v>
                </c:pt>
                <c:pt idx="70">
                  <c:v>0.0417921666666667</c:v>
                </c:pt>
                <c:pt idx="71">
                  <c:v>0.0378984516129032</c:v>
                </c:pt>
                <c:pt idx="72">
                  <c:v>0.0336722258064516</c:v>
                </c:pt>
                <c:pt idx="73">
                  <c:v>0.034674724137931</c:v>
                </c:pt>
                <c:pt idx="74">
                  <c:v>0.0344301935483871</c:v>
                </c:pt>
                <c:pt idx="75">
                  <c:v>0.0310055666666667</c:v>
                </c:pt>
                <c:pt idx="76">
                  <c:v>0.0292520967741936</c:v>
                </c:pt>
                <c:pt idx="77">
                  <c:v>0.0310591666666667</c:v>
                </c:pt>
                <c:pt idx="78">
                  <c:v>0.0323342903225806</c:v>
                </c:pt>
                <c:pt idx="79">
                  <c:v>0.0306640322580645</c:v>
                </c:pt>
                <c:pt idx="80">
                  <c:v>0.0324786</c:v>
                </c:pt>
                <c:pt idx="81">
                  <c:v>0.0287155806451613</c:v>
                </c:pt>
                <c:pt idx="82">
                  <c:v>0.0279958333333333</c:v>
                </c:pt>
                <c:pt idx="83">
                  <c:v>0.0244125161290323</c:v>
                </c:pt>
                <c:pt idx="84">
                  <c:v>0.0264949677419355</c:v>
                </c:pt>
                <c:pt idx="85">
                  <c:v>0.0250035</c:v>
                </c:pt>
                <c:pt idx="86">
                  <c:v>0.0236792580645161</c:v>
                </c:pt>
                <c:pt idx="87">
                  <c:v>0.0227383666666667</c:v>
                </c:pt>
                <c:pt idx="88">
                  <c:v>0.016287064516129</c:v>
                </c:pt>
              </c:numCache>
            </c:numRef>
          </c:val>
        </c:ser>
        <c:ser>
          <c:idx val="68"/>
          <c:order val="68"/>
          <c:tx>
            <c:strRef>
              <c:f>'Permian Matrix'!$BS$97</c:f>
              <c:strCache>
                <c:ptCount val="1"/>
                <c:pt idx="0">
                  <c:v>Aug-99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Matrix'!$BS$98:$BS$186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0.0286845161290323</c:v>
                </c:pt>
                <c:pt idx="68">
                  <c:v>0.0444606666666667</c:v>
                </c:pt>
                <c:pt idx="69">
                  <c:v>0.0423489032258065</c:v>
                </c:pt>
                <c:pt idx="70">
                  <c:v>0.0408702666666667</c:v>
                </c:pt>
                <c:pt idx="71">
                  <c:v>0.0373468709677419</c:v>
                </c:pt>
                <c:pt idx="72">
                  <c:v>0.0367522580645161</c:v>
                </c:pt>
                <c:pt idx="73">
                  <c:v>0.0346796551724138</c:v>
                </c:pt>
                <c:pt idx="74">
                  <c:v>0.0334865806451613</c:v>
                </c:pt>
                <c:pt idx="75">
                  <c:v>0.0300121</c:v>
                </c:pt>
                <c:pt idx="76">
                  <c:v>0.029418</c:v>
                </c:pt>
                <c:pt idx="77">
                  <c:v>0.0290888333333333</c:v>
                </c:pt>
                <c:pt idx="78">
                  <c:v>0.0284657419354839</c:v>
                </c:pt>
                <c:pt idx="79">
                  <c:v>0.0273128387096774</c:v>
                </c:pt>
                <c:pt idx="80">
                  <c:v>0.0287027333333333</c:v>
                </c:pt>
                <c:pt idx="81">
                  <c:v>0.02307</c:v>
                </c:pt>
                <c:pt idx="82">
                  <c:v>0.0230135333333333</c:v>
                </c:pt>
                <c:pt idx="83">
                  <c:v>0.0224594193548387</c:v>
                </c:pt>
                <c:pt idx="84">
                  <c:v>0.0225931612903226</c:v>
                </c:pt>
                <c:pt idx="85">
                  <c:v>0.0245841428571429</c:v>
                </c:pt>
                <c:pt idx="86">
                  <c:v>0.0214454516129032</c:v>
                </c:pt>
                <c:pt idx="87">
                  <c:v>0.0206660666666667</c:v>
                </c:pt>
                <c:pt idx="88">
                  <c:v>0.0157835806451613</c:v>
                </c:pt>
              </c:numCache>
            </c:numRef>
          </c:val>
        </c:ser>
        <c:ser>
          <c:idx val="69"/>
          <c:order val="69"/>
          <c:tx>
            <c:strRef>
              <c:f>'Permian Matrix'!$BT$97</c:f>
              <c:strCache>
                <c:ptCount val="1"/>
                <c:pt idx="0">
                  <c:v>Sep-99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Matrix'!$BT$98:$BT$186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0.0176681666666667</c:v>
                </c:pt>
                <c:pt idx="69">
                  <c:v>0.0344324193548387</c:v>
                </c:pt>
                <c:pt idx="70">
                  <c:v>0.0305763333333333</c:v>
                </c:pt>
                <c:pt idx="71">
                  <c:v>0.0360991612903226</c:v>
                </c:pt>
                <c:pt idx="72">
                  <c:v>0.0341847096774194</c:v>
                </c:pt>
                <c:pt idx="73">
                  <c:v>0.0306148275862069</c:v>
                </c:pt>
                <c:pt idx="74">
                  <c:v>0.0277786774193548</c:v>
                </c:pt>
                <c:pt idx="75">
                  <c:v>0.0261297333333333</c:v>
                </c:pt>
                <c:pt idx="76">
                  <c:v>0.0253417741935484</c:v>
                </c:pt>
                <c:pt idx="77">
                  <c:v>0.0244385</c:v>
                </c:pt>
                <c:pt idx="78">
                  <c:v>0.0218817096774194</c:v>
                </c:pt>
                <c:pt idx="79">
                  <c:v>0.0208446774193548</c:v>
                </c:pt>
                <c:pt idx="80">
                  <c:v>0.0164112333333333</c:v>
                </c:pt>
                <c:pt idx="81">
                  <c:v>0.0151955806451613</c:v>
                </c:pt>
                <c:pt idx="82">
                  <c:v>0.0146931</c:v>
                </c:pt>
                <c:pt idx="83">
                  <c:v>0.0179201290322581</c:v>
                </c:pt>
                <c:pt idx="84">
                  <c:v>0.0197</c:v>
                </c:pt>
                <c:pt idx="85">
                  <c:v>0.0196211785714286</c:v>
                </c:pt>
                <c:pt idx="86">
                  <c:v>0.0193773870967742</c:v>
                </c:pt>
                <c:pt idx="87">
                  <c:v>0.0188201</c:v>
                </c:pt>
                <c:pt idx="88">
                  <c:v>0.0127751290322581</c:v>
                </c:pt>
              </c:numCache>
            </c:numRef>
          </c:val>
        </c:ser>
        <c:ser>
          <c:idx val="70"/>
          <c:order val="70"/>
          <c:tx>
            <c:strRef>
              <c:f>'Permian Matrix'!$BU$97</c:f>
              <c:strCache>
                <c:ptCount val="1"/>
                <c:pt idx="0">
                  <c:v>Oct-99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Matrix'!$BU$98:$BU$186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0.0203985161290323</c:v>
                </c:pt>
                <c:pt idx="70">
                  <c:v>0.0484086</c:v>
                </c:pt>
                <c:pt idx="71">
                  <c:v>0.0510007741935484</c:v>
                </c:pt>
                <c:pt idx="72">
                  <c:v>0.0474772903225807</c:v>
                </c:pt>
                <c:pt idx="73">
                  <c:v>0.0456653448275862</c:v>
                </c:pt>
                <c:pt idx="74">
                  <c:v>0.0442528064516129</c:v>
                </c:pt>
                <c:pt idx="75">
                  <c:v>0.0425952666666667</c:v>
                </c:pt>
                <c:pt idx="76">
                  <c:v>0.040736</c:v>
                </c:pt>
                <c:pt idx="77">
                  <c:v>0.0389231666666667</c:v>
                </c:pt>
                <c:pt idx="78">
                  <c:v>0.0401657741935484</c:v>
                </c:pt>
                <c:pt idx="79">
                  <c:v>0.0370981612903226</c:v>
                </c:pt>
                <c:pt idx="80">
                  <c:v>0.0286084333333333</c:v>
                </c:pt>
                <c:pt idx="81">
                  <c:v>0.0277526451612903</c:v>
                </c:pt>
                <c:pt idx="82">
                  <c:v>0.0233608</c:v>
                </c:pt>
                <c:pt idx="83">
                  <c:v>0.0231585806451613</c:v>
                </c:pt>
                <c:pt idx="84">
                  <c:v>0.0228848387096774</c:v>
                </c:pt>
                <c:pt idx="85">
                  <c:v>0.0225960357142857</c:v>
                </c:pt>
                <c:pt idx="86">
                  <c:v>0.0238756774193548</c:v>
                </c:pt>
                <c:pt idx="87">
                  <c:v>0.0227073</c:v>
                </c:pt>
                <c:pt idx="88">
                  <c:v>0.0175556451612903</c:v>
                </c:pt>
              </c:numCache>
            </c:numRef>
          </c:val>
        </c:ser>
        <c:ser>
          <c:idx val="71"/>
          <c:order val="71"/>
          <c:tx>
            <c:strRef>
              <c:f>'Permian Matrix'!$BV$97</c:f>
              <c:strCache>
                <c:ptCount val="1"/>
                <c:pt idx="0">
                  <c:v>Nov-99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Matrix'!$BV$98:$BV$186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0.0302240333333333</c:v>
                </c:pt>
                <c:pt idx="71">
                  <c:v>0.0474821290322581</c:v>
                </c:pt>
                <c:pt idx="72">
                  <c:v>0.0445936451612903</c:v>
                </c:pt>
                <c:pt idx="73">
                  <c:v>0.0418670689655172</c:v>
                </c:pt>
                <c:pt idx="74">
                  <c:v>0.0407551612903226</c:v>
                </c:pt>
                <c:pt idx="75">
                  <c:v>0.0346483</c:v>
                </c:pt>
                <c:pt idx="76">
                  <c:v>0.0373846129032258</c:v>
                </c:pt>
                <c:pt idx="77">
                  <c:v>0.0373009</c:v>
                </c:pt>
                <c:pt idx="78">
                  <c:v>0.0364405161290323</c:v>
                </c:pt>
                <c:pt idx="79">
                  <c:v>0.0349214516129032</c:v>
                </c:pt>
                <c:pt idx="80">
                  <c:v>0.0307534</c:v>
                </c:pt>
                <c:pt idx="81">
                  <c:v>0.0298062903225806</c:v>
                </c:pt>
                <c:pt idx="82">
                  <c:v>0.0273377666666667</c:v>
                </c:pt>
                <c:pt idx="83">
                  <c:v>0.0253395483870968</c:v>
                </c:pt>
                <c:pt idx="84">
                  <c:v>0.0229865483870968</c:v>
                </c:pt>
                <c:pt idx="85">
                  <c:v>0.0232133214285714</c:v>
                </c:pt>
                <c:pt idx="86">
                  <c:v>0.0218762903225806</c:v>
                </c:pt>
                <c:pt idx="87">
                  <c:v>0.0223154666666667</c:v>
                </c:pt>
                <c:pt idx="88">
                  <c:v>0.0160557741935484</c:v>
                </c:pt>
              </c:numCache>
            </c:numRef>
          </c:val>
        </c:ser>
        <c:ser>
          <c:idx val="72"/>
          <c:order val="72"/>
          <c:tx>
            <c:strRef>
              <c:f>'Permian Matrix'!$BW$97</c:f>
              <c:strCache>
                <c:ptCount val="1"/>
                <c:pt idx="0">
                  <c:v>Dec-99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Matrix'!$BW$98:$BW$186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0.0312401935483871</c:v>
                </c:pt>
                <c:pt idx="72">
                  <c:v>0.0549681290322581</c:v>
                </c:pt>
                <c:pt idx="73">
                  <c:v>0.0609367931034483</c:v>
                </c:pt>
                <c:pt idx="74">
                  <c:v>0.0492755161290323</c:v>
                </c:pt>
                <c:pt idx="75">
                  <c:v>0.0414312666666667</c:v>
                </c:pt>
                <c:pt idx="76">
                  <c:v>0.0414289677419355</c:v>
                </c:pt>
                <c:pt idx="77">
                  <c:v>0.0388933666666667</c:v>
                </c:pt>
                <c:pt idx="78">
                  <c:v>0.0416020322580645</c:v>
                </c:pt>
                <c:pt idx="79">
                  <c:v>0.0372226774193548</c:v>
                </c:pt>
                <c:pt idx="80">
                  <c:v>0.0357421666666667</c:v>
                </c:pt>
                <c:pt idx="81">
                  <c:v>0.03329</c:v>
                </c:pt>
                <c:pt idx="82">
                  <c:v>0.0327421333333333</c:v>
                </c:pt>
                <c:pt idx="83">
                  <c:v>0.0307098064516129</c:v>
                </c:pt>
                <c:pt idx="84">
                  <c:v>0.0286166129032258</c:v>
                </c:pt>
                <c:pt idx="85">
                  <c:v>0.0294742857142857</c:v>
                </c:pt>
                <c:pt idx="86">
                  <c:v>0.0275724838709677</c:v>
                </c:pt>
                <c:pt idx="87">
                  <c:v>0.0255047</c:v>
                </c:pt>
                <c:pt idx="88">
                  <c:v>0.0155024838709677</c:v>
                </c:pt>
              </c:numCache>
            </c:numRef>
          </c:val>
        </c:ser>
        <c:ser>
          <c:idx val="73"/>
          <c:order val="73"/>
          <c:tx>
            <c:strRef>
              <c:f>'Permian Matrix'!$BX$97</c:f>
              <c:strCache>
                <c:ptCount val="1"/>
                <c:pt idx="0">
                  <c:v>Jan-00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Matrix'!$BX$98:$BX$186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0.0514113870967742</c:v>
                </c:pt>
                <c:pt idx="73">
                  <c:v>0.0910752068965517</c:v>
                </c:pt>
                <c:pt idx="74">
                  <c:v>0.0845054193548387</c:v>
                </c:pt>
                <c:pt idx="75">
                  <c:v>0.0705781</c:v>
                </c:pt>
                <c:pt idx="76">
                  <c:v>0.0664558709677419</c:v>
                </c:pt>
                <c:pt idx="77">
                  <c:v>0.0660901333333333</c:v>
                </c:pt>
                <c:pt idx="78">
                  <c:v>0.0586572258064516</c:v>
                </c:pt>
                <c:pt idx="79">
                  <c:v>0.0521255806451613</c:v>
                </c:pt>
                <c:pt idx="80">
                  <c:v>0.0494544</c:v>
                </c:pt>
                <c:pt idx="81">
                  <c:v>0.0472205806451613</c:v>
                </c:pt>
                <c:pt idx="82">
                  <c:v>0.0447547333333333</c:v>
                </c:pt>
                <c:pt idx="83">
                  <c:v>0.0434447419354839</c:v>
                </c:pt>
                <c:pt idx="84">
                  <c:v>0.0426341290322581</c:v>
                </c:pt>
                <c:pt idx="85">
                  <c:v>0.0426368928571429</c:v>
                </c:pt>
                <c:pt idx="86">
                  <c:v>0.0389608064516129</c:v>
                </c:pt>
                <c:pt idx="87">
                  <c:v>0.0373726333333333</c:v>
                </c:pt>
                <c:pt idx="88">
                  <c:v>0.0248925483870968</c:v>
                </c:pt>
              </c:numCache>
            </c:numRef>
          </c:val>
        </c:ser>
        <c:ser>
          <c:idx val="74"/>
          <c:order val="74"/>
          <c:tx>
            <c:strRef>
              <c:f>'Permian Matrix'!$BY$97</c:f>
              <c:strCache>
                <c:ptCount val="1"/>
                <c:pt idx="0">
                  <c:v>Feb-00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Matrix'!$BY$98:$BY$186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0.0364674137931035</c:v>
                </c:pt>
                <c:pt idx="74">
                  <c:v>0.0611598064516129</c:v>
                </c:pt>
                <c:pt idx="75">
                  <c:v>0.0606653333333333</c:v>
                </c:pt>
                <c:pt idx="76">
                  <c:v>0.0547188064516129</c:v>
                </c:pt>
                <c:pt idx="77">
                  <c:v>0.0527117666666667</c:v>
                </c:pt>
                <c:pt idx="78">
                  <c:v>0.0539643870967742</c:v>
                </c:pt>
                <c:pt idx="79">
                  <c:v>0.0492842903225807</c:v>
                </c:pt>
                <c:pt idx="80">
                  <c:v>0.0493779333333333</c:v>
                </c:pt>
                <c:pt idx="81">
                  <c:v>0.0434132580645161</c:v>
                </c:pt>
                <c:pt idx="82">
                  <c:v>0.0398284</c:v>
                </c:pt>
                <c:pt idx="83">
                  <c:v>0.0369915806451613</c:v>
                </c:pt>
                <c:pt idx="84">
                  <c:v>0.0380178709677419</c:v>
                </c:pt>
                <c:pt idx="85">
                  <c:v>0.04077075</c:v>
                </c:pt>
                <c:pt idx="86">
                  <c:v>0.0399361935483871</c:v>
                </c:pt>
                <c:pt idx="87">
                  <c:v>0.0403050666666667</c:v>
                </c:pt>
                <c:pt idx="88">
                  <c:v>0.0333413225806452</c:v>
                </c:pt>
              </c:numCache>
            </c:numRef>
          </c:val>
        </c:ser>
        <c:ser>
          <c:idx val="75"/>
          <c:order val="75"/>
          <c:tx>
            <c:strRef>
              <c:f>'Permian Matrix'!$BZ$97</c:f>
              <c:strCache>
                <c:ptCount val="1"/>
                <c:pt idx="0">
                  <c:v>Mar-00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Matrix'!$BZ$98:$BZ$186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0.0490586129032258</c:v>
                </c:pt>
                <c:pt idx="75">
                  <c:v>0.0812871</c:v>
                </c:pt>
                <c:pt idx="76">
                  <c:v>0.083168</c:v>
                </c:pt>
                <c:pt idx="77">
                  <c:v>0.0844525</c:v>
                </c:pt>
                <c:pt idx="78">
                  <c:v>0.0806008064516129</c:v>
                </c:pt>
                <c:pt idx="79">
                  <c:v>0.0772002258064516</c:v>
                </c:pt>
                <c:pt idx="80">
                  <c:v>0.0753754333333333</c:v>
                </c:pt>
                <c:pt idx="81">
                  <c:v>0.0674039677419355</c:v>
                </c:pt>
                <c:pt idx="82">
                  <c:v>0.058838</c:v>
                </c:pt>
                <c:pt idx="83">
                  <c:v>0.0564753225806452</c:v>
                </c:pt>
                <c:pt idx="84">
                  <c:v>0.0610695806451613</c:v>
                </c:pt>
                <c:pt idx="85">
                  <c:v>0.0549337857142857</c:v>
                </c:pt>
                <c:pt idx="86">
                  <c:v>0.0562506451612903</c:v>
                </c:pt>
                <c:pt idx="87">
                  <c:v>0.0539522</c:v>
                </c:pt>
                <c:pt idx="88">
                  <c:v>0.0397491612903226</c:v>
                </c:pt>
              </c:numCache>
            </c:numRef>
          </c:val>
        </c:ser>
        <c:ser>
          <c:idx val="76"/>
          <c:order val="76"/>
          <c:tx>
            <c:strRef>
              <c:f>'Permian Matrix'!$CA$97</c:f>
              <c:strCache>
                <c:ptCount val="1"/>
                <c:pt idx="0">
                  <c:v>Apr-00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Matrix'!$CA$98:$CA$186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0.0385425</c:v>
                </c:pt>
                <c:pt idx="76">
                  <c:v>0.0700984838709678</c:v>
                </c:pt>
                <c:pt idx="77">
                  <c:v>0.0699354666666667</c:v>
                </c:pt>
                <c:pt idx="78">
                  <c:v>0.0609384193548387</c:v>
                </c:pt>
                <c:pt idx="79">
                  <c:v>0.0546353870967742</c:v>
                </c:pt>
                <c:pt idx="80">
                  <c:v>0.0499912666666667</c:v>
                </c:pt>
                <c:pt idx="81">
                  <c:v>0.0425000322580645</c:v>
                </c:pt>
                <c:pt idx="82">
                  <c:v>0.0396457</c:v>
                </c:pt>
                <c:pt idx="83">
                  <c:v>0.0400961935483871</c:v>
                </c:pt>
                <c:pt idx="84">
                  <c:v>0.0387619677419355</c:v>
                </c:pt>
                <c:pt idx="85">
                  <c:v>0.0385276071428571</c:v>
                </c:pt>
                <c:pt idx="86">
                  <c:v>0.0349844516129032</c:v>
                </c:pt>
                <c:pt idx="87">
                  <c:v>0.0319067333333333</c:v>
                </c:pt>
                <c:pt idx="88">
                  <c:v>0.0241591290322581</c:v>
                </c:pt>
              </c:numCache>
            </c:numRef>
          </c:val>
        </c:ser>
        <c:ser>
          <c:idx val="77"/>
          <c:order val="77"/>
          <c:tx>
            <c:strRef>
              <c:f>'Permian Matrix'!$CB$97</c:f>
              <c:strCache>
                <c:ptCount val="1"/>
                <c:pt idx="0">
                  <c:v>May-00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Matrix'!$CB$98:$CB$186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0.0412396774193548</c:v>
                </c:pt>
                <c:pt idx="77">
                  <c:v>0.0736508666666667</c:v>
                </c:pt>
                <c:pt idx="78">
                  <c:v>0.0629692258064516</c:v>
                </c:pt>
                <c:pt idx="79">
                  <c:v>0.0576208064516129</c:v>
                </c:pt>
                <c:pt idx="80">
                  <c:v>0.0506234666666667</c:v>
                </c:pt>
                <c:pt idx="81">
                  <c:v>0.0493189677419355</c:v>
                </c:pt>
                <c:pt idx="82">
                  <c:v>0.0479015333333333</c:v>
                </c:pt>
                <c:pt idx="83">
                  <c:v>0.0468831935483871</c:v>
                </c:pt>
                <c:pt idx="84">
                  <c:v>0.0444155483870968</c:v>
                </c:pt>
                <c:pt idx="85">
                  <c:v>0.0477763214285714</c:v>
                </c:pt>
                <c:pt idx="86">
                  <c:v>0.0428338064516129</c:v>
                </c:pt>
                <c:pt idx="87">
                  <c:v>0.0379582666666667</c:v>
                </c:pt>
                <c:pt idx="88">
                  <c:v>0.0239751935483871</c:v>
                </c:pt>
              </c:numCache>
            </c:numRef>
          </c:val>
        </c:ser>
        <c:ser>
          <c:idx val="78"/>
          <c:order val="78"/>
          <c:tx>
            <c:strRef>
              <c:f>'Permian Matrix'!$CC$97</c:f>
              <c:strCache>
                <c:ptCount val="1"/>
                <c:pt idx="0">
                  <c:v>Jun-00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Matrix'!$CC$98:$CC$186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0.0416739666666667</c:v>
                </c:pt>
                <c:pt idx="78">
                  <c:v>0.0567678709677419</c:v>
                </c:pt>
                <c:pt idx="79">
                  <c:v>0.0594143548387097</c:v>
                </c:pt>
                <c:pt idx="80">
                  <c:v>0.0619639666666667</c:v>
                </c:pt>
                <c:pt idx="81">
                  <c:v>0.0507301935483871</c:v>
                </c:pt>
                <c:pt idx="82">
                  <c:v>0.0500079</c:v>
                </c:pt>
                <c:pt idx="83">
                  <c:v>0.047259935483871</c:v>
                </c:pt>
                <c:pt idx="84">
                  <c:v>0.0454532580645161</c:v>
                </c:pt>
                <c:pt idx="85">
                  <c:v>0.0419233571428571</c:v>
                </c:pt>
                <c:pt idx="86">
                  <c:v>0.0387707741935484</c:v>
                </c:pt>
                <c:pt idx="87">
                  <c:v>0.0394666333333333</c:v>
                </c:pt>
                <c:pt idx="88">
                  <c:v>0.0239690967741936</c:v>
                </c:pt>
              </c:numCache>
            </c:numRef>
          </c:val>
        </c:ser>
        <c:ser>
          <c:idx val="79"/>
          <c:order val="79"/>
          <c:tx>
            <c:strRef>
              <c:f>'Permian Matrix'!$CD$97</c:f>
              <c:strCache>
                <c:ptCount val="1"/>
                <c:pt idx="0">
                  <c:v>Jul-00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Matrix'!$CD$98:$CD$186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0.0563446774193548</c:v>
                </c:pt>
                <c:pt idx="79">
                  <c:v>0.0829720967741935</c:v>
                </c:pt>
                <c:pt idx="80">
                  <c:v>0.0771111333333333</c:v>
                </c:pt>
                <c:pt idx="81">
                  <c:v>0.0635562580645161</c:v>
                </c:pt>
                <c:pt idx="82">
                  <c:v>0.0549507</c:v>
                </c:pt>
                <c:pt idx="83">
                  <c:v>0.0498517419354839</c:v>
                </c:pt>
                <c:pt idx="84">
                  <c:v>0.046747064516129</c:v>
                </c:pt>
                <c:pt idx="85">
                  <c:v>0.0453967142857143</c:v>
                </c:pt>
                <c:pt idx="86">
                  <c:v>0.0396112258064516</c:v>
                </c:pt>
                <c:pt idx="87">
                  <c:v>0.0421823</c:v>
                </c:pt>
                <c:pt idx="88">
                  <c:v>0.0343624516129032</c:v>
                </c:pt>
              </c:numCache>
            </c:numRef>
          </c:val>
        </c:ser>
        <c:ser>
          <c:idx val="80"/>
          <c:order val="80"/>
          <c:tx>
            <c:strRef>
              <c:f>'Permian Matrix'!$CE$97</c:f>
              <c:strCache>
                <c:ptCount val="1"/>
                <c:pt idx="0">
                  <c:v>Aug-00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Matrix'!$CE$98:$CE$186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0.0640494193548387</c:v>
                </c:pt>
                <c:pt idx="80">
                  <c:v>0.1181103</c:v>
                </c:pt>
                <c:pt idx="81">
                  <c:v>0.100135</c:v>
                </c:pt>
                <c:pt idx="82">
                  <c:v>0.0796480666666667</c:v>
                </c:pt>
                <c:pt idx="83">
                  <c:v>0.0693184516129032</c:v>
                </c:pt>
                <c:pt idx="84">
                  <c:v>0.0792392580645161</c:v>
                </c:pt>
                <c:pt idx="85">
                  <c:v>0.0799430714285714</c:v>
                </c:pt>
                <c:pt idx="86">
                  <c:v>0.0711951290322581</c:v>
                </c:pt>
                <c:pt idx="87">
                  <c:v>0.0670502333333333</c:v>
                </c:pt>
                <c:pt idx="88">
                  <c:v>0.0444915483870968</c:v>
                </c:pt>
              </c:numCache>
            </c:numRef>
          </c:val>
        </c:ser>
        <c:ser>
          <c:idx val="81"/>
          <c:order val="81"/>
          <c:tx>
            <c:strRef>
              <c:f>'Permian Matrix'!$CF$97</c:f>
              <c:strCache>
                <c:ptCount val="1"/>
                <c:pt idx="0">
                  <c:v>Sep-00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Matrix'!$CF$98:$CF$186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0.0576293666666667</c:v>
                </c:pt>
                <c:pt idx="81">
                  <c:v>0.0707983548387097</c:v>
                </c:pt>
                <c:pt idx="82">
                  <c:v>0.0606542666666667</c:v>
                </c:pt>
                <c:pt idx="83">
                  <c:v>0.0538966129032258</c:v>
                </c:pt>
                <c:pt idx="84">
                  <c:v>0.0509967419354839</c:v>
                </c:pt>
                <c:pt idx="85">
                  <c:v>0.0520221428571429</c:v>
                </c:pt>
                <c:pt idx="86">
                  <c:v>0.0490779032258065</c:v>
                </c:pt>
                <c:pt idx="87">
                  <c:v>0.0432834333333333</c:v>
                </c:pt>
                <c:pt idx="88">
                  <c:v>0.0385118064516129</c:v>
                </c:pt>
              </c:numCache>
            </c:numRef>
          </c:val>
        </c:ser>
        <c:ser>
          <c:idx val="82"/>
          <c:order val="82"/>
          <c:tx>
            <c:strRef>
              <c:f>'Permian Matrix'!$CG$97</c:f>
              <c:strCache>
                <c:ptCount val="1"/>
                <c:pt idx="0">
                  <c:v>Oct-00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Matrix'!$CG$98:$CG$186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0.0480017419354839</c:v>
                </c:pt>
                <c:pt idx="82">
                  <c:v>0.0751371333333333</c:v>
                </c:pt>
                <c:pt idx="83">
                  <c:v>0.0700382258064516</c:v>
                </c:pt>
                <c:pt idx="84">
                  <c:v>0.0687308387096774</c:v>
                </c:pt>
                <c:pt idx="85">
                  <c:v>0.0672917857142857</c:v>
                </c:pt>
                <c:pt idx="86">
                  <c:v>0.0644396129032258</c:v>
                </c:pt>
                <c:pt idx="87">
                  <c:v>0.0568110666666667</c:v>
                </c:pt>
                <c:pt idx="88">
                  <c:v>0.0407398064516129</c:v>
                </c:pt>
              </c:numCache>
            </c:numRef>
          </c:val>
        </c:ser>
        <c:ser>
          <c:idx val="83"/>
          <c:order val="83"/>
          <c:tx>
            <c:strRef>
              <c:f>'Permian Matrix'!$CH$97</c:f>
              <c:strCache>
                <c:ptCount val="1"/>
                <c:pt idx="0">
                  <c:v>Nov-00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Matrix'!$CH$98:$CH$186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0.0482485</c:v>
                </c:pt>
                <c:pt idx="83">
                  <c:v>0.0810946451612903</c:v>
                </c:pt>
                <c:pt idx="84">
                  <c:v>0.0745896129032258</c:v>
                </c:pt>
                <c:pt idx="85">
                  <c:v>0.0675580714285714</c:v>
                </c:pt>
                <c:pt idx="86">
                  <c:v>0.06178</c:v>
                </c:pt>
                <c:pt idx="87">
                  <c:v>0.0587279666666667</c:v>
                </c:pt>
                <c:pt idx="88">
                  <c:v>0.0498228064516129</c:v>
                </c:pt>
              </c:numCache>
            </c:numRef>
          </c:val>
        </c:ser>
        <c:ser>
          <c:idx val="84"/>
          <c:order val="84"/>
          <c:tx>
            <c:strRef>
              <c:f>'Permian Matrix'!$CI$97</c:f>
              <c:strCache>
                <c:ptCount val="1"/>
                <c:pt idx="0">
                  <c:v>Dec-00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Matrix'!$CI$98:$CI$186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0.060106935483871</c:v>
                </c:pt>
                <c:pt idx="84">
                  <c:v>0.0759954193548387</c:v>
                </c:pt>
                <c:pt idx="85">
                  <c:v>0.0712785357142857</c:v>
                </c:pt>
                <c:pt idx="86">
                  <c:v>0.072546</c:v>
                </c:pt>
                <c:pt idx="87">
                  <c:v>0.0611967</c:v>
                </c:pt>
                <c:pt idx="88">
                  <c:v>0.048214</c:v>
                </c:pt>
              </c:numCache>
            </c:numRef>
          </c:val>
        </c:ser>
        <c:ser>
          <c:idx val="85"/>
          <c:order val="85"/>
          <c:tx>
            <c:strRef>
              <c:f>'Permian Matrix'!$CJ$97</c:f>
              <c:strCache>
                <c:ptCount val="1"/>
                <c:pt idx="0">
                  <c:v>Jan-01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Matrix'!$CJ$98:$CJ$186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0.0374145483870968</c:v>
                </c:pt>
                <c:pt idx="85">
                  <c:v>0.0649734285714286</c:v>
                </c:pt>
                <c:pt idx="86">
                  <c:v>0.0768646451612903</c:v>
                </c:pt>
                <c:pt idx="87">
                  <c:v>0.0697774</c:v>
                </c:pt>
                <c:pt idx="88">
                  <c:v>0.0475502903225806</c:v>
                </c:pt>
              </c:numCache>
            </c:numRef>
          </c:val>
        </c:ser>
        <c:ser>
          <c:idx val="86"/>
          <c:order val="86"/>
          <c:tx>
            <c:strRef>
              <c:f>'Permian Matrix'!$CK$97</c:f>
              <c:strCache>
                <c:ptCount val="1"/>
                <c:pt idx="0">
                  <c:v>Feb-01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Matrix'!$CK$98:$CK$186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0.037142</c:v>
                </c:pt>
                <c:pt idx="86">
                  <c:v>0.0588642258064516</c:v>
                </c:pt>
                <c:pt idx="87">
                  <c:v>0.0472649333333333</c:v>
                </c:pt>
                <c:pt idx="88">
                  <c:v>0.0430940967741936</c:v>
                </c:pt>
              </c:numCache>
            </c:numRef>
          </c:val>
        </c:ser>
        <c:ser>
          <c:idx val="87"/>
          <c:order val="87"/>
          <c:tx>
            <c:strRef>
              <c:f>'Permian Matrix'!$CL$97</c:f>
              <c:strCache>
                <c:ptCount val="1"/>
                <c:pt idx="0">
                  <c:v>Mar-01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Matrix'!$CL$98:$CL$186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0.0233528064516129</c:v>
                </c:pt>
                <c:pt idx="87">
                  <c:v>0.0379308666666667</c:v>
                </c:pt>
                <c:pt idx="88">
                  <c:v>0.0283013870967742</c:v>
                </c:pt>
              </c:numCache>
            </c:numRef>
          </c:val>
        </c:ser>
        <c:ser>
          <c:idx val="88"/>
          <c:order val="88"/>
          <c:tx>
            <c:strRef>
              <c:f>'Permian Matrix'!$CM$97</c:f>
              <c:strCache>
                <c:ptCount val="1"/>
                <c:pt idx="0">
                  <c:v>Apr-01</c:v>
                </c:pt>
              </c:strCache>
            </c:strRef>
          </c:tx>
          <c:spPr>
            <a:solidFill>
              <a:srgbClr val="7f99b2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Matrix'!$CM$98:$CM$186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0.0324224666666667</c:v>
                </c:pt>
                <c:pt idx="88">
                  <c:v>0.0428051290322581</c:v>
                </c:pt>
              </c:numCache>
            </c:numRef>
          </c:val>
        </c:ser>
        <c:ser>
          <c:idx val="89"/>
          <c:order val="89"/>
          <c:tx>
            <c:strRef>
              <c:f>'Permian Matrix'!$CN$97</c:f>
              <c:strCache>
                <c:ptCount val="1"/>
                <c:pt idx="0">
                  <c:v>May-01</c:v>
                </c:pt>
              </c:strCache>
            </c:strRef>
          </c:tx>
          <c:spPr>
            <a:solidFill>
              <a:srgbClr val="99ccb2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'Permian Matrix'!$B$98:$B$186</c:f>
              <c:strCache>
                <c:ptCount val="89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  <c:pt idx="87">
                  <c:v>Apr-01</c:v>
                </c:pt>
                <c:pt idx="88">
                  <c:v>May-01</c:v>
                </c:pt>
              </c:strCache>
            </c:strRef>
          </c:cat>
          <c:val>
            <c:numRef>
              <c:f>'Permian Matrix'!$CN$98:$CN$186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0.010876935483871</c:v>
                </c:pt>
              </c:numCache>
            </c:numRef>
          </c:val>
        </c:ser>
        <c:axId val="91242562"/>
        <c:axId val="85525108"/>
      </c:areaChart>
      <c:catAx>
        <c:axId val="91242562"/>
        <c:scaling>
          <c:orientation val="minMax"/>
          <c:max val="36923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25108"/>
        <c:crossesAt val="0"/>
        <c:auto val="1"/>
        <c:lblAlgn val="ctr"/>
        <c:lblOffset val="100"/>
        <c:noMultiLvlLbl val="0"/>
      </c:catAx>
      <c:valAx>
        <c:axId val="85525108"/>
        <c:scaling>
          <c:orientation val="minMax"/>
          <c:max val="6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</a:p>
            </c:rich>
          </c:tx>
          <c:layout>
            <c:manualLayout>
              <c:xMode val="edge"/>
              <c:yMode val="edge"/>
              <c:x val="0.0124837060062168"/>
              <c:y val="0.392690149625935"/>
            </c:manualLayout>
          </c:layout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42562"/>
        <c:crossesAt val="1"/>
        <c:crossBetween val="midCat"/>
        <c:majorUnit val="0.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Permian % change in production</a:t>
            </a:r>
            <a:r>
              <a:rPr b="1" sz="1800" strike="noStrike" u="none">
                <a:uFillTx/>
                <a:latin typeface="Arial"/>
              </a:rPr>
              <a:t>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(5 months after start of wells)</a:t>
            </a:r>
          </a:p>
        </c:rich>
      </c:tx>
      <c:layout>
        <c:manualLayout>
          <c:xMode val="edge"/>
          <c:yMode val="edge"/>
          <c:x val="0.32232026471473"/>
          <c:y val="0.021430798004987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1706607841171"/>
          <c:y val="0.126402743142145"/>
          <c:w val="0.952371402787526"/>
          <c:h val="0.780626558603491"/>
        </c:manualLayout>
      </c:layout>
      <c:lineChart>
        <c:grouping val="standard"/>
        <c:varyColors val="0"/>
        <c:ser>
          <c:idx val="0"/>
          <c:order val="0"/>
          <c:tx>
            <c:strRef>
              <c:f>'Permian Matrix'!$C$197</c:f>
              <c:strCache>
                <c:ptCount val="1"/>
                <c:pt idx="0">
                  <c:v>month 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ff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'Permian Matrix'!$D$192:$CI$192</c:f>
              <c:strCache>
                <c:ptCount val="84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</c:strCache>
            </c:strRef>
          </c:cat>
          <c:val>
            <c:numRef>
              <c:f>'Permian Matrix'!$D$197:$CI$197</c:f>
              <c:numCache>
                <c:formatCode>0.00%</c:formatCode>
                <c:ptCount val="84"/>
                <c:pt idx="0">
                  <c:v>-0.0579559917846311</c:v>
                </c:pt>
                <c:pt idx="1">
                  <c:v>-0.0483227752362966</c:v>
                </c:pt>
                <c:pt idx="2">
                  <c:v>-0.239723045668443</c:v>
                </c:pt>
                <c:pt idx="3">
                  <c:v>-0.23210190296319</c:v>
                </c:pt>
                <c:pt idx="4">
                  <c:v>-0.147139059255305</c:v>
                </c:pt>
                <c:pt idx="5">
                  <c:v>-0.21033562150062</c:v>
                </c:pt>
                <c:pt idx="6">
                  <c:v>-0.193519657251327</c:v>
                </c:pt>
                <c:pt idx="7">
                  <c:v>-0.105075983523271</c:v>
                </c:pt>
                <c:pt idx="8">
                  <c:v>-0.285828618055217</c:v>
                </c:pt>
                <c:pt idx="9">
                  <c:v>-0.0962420452697589</c:v>
                </c:pt>
                <c:pt idx="10">
                  <c:v>-0.0172085108042139</c:v>
                </c:pt>
                <c:pt idx="11">
                  <c:v>-0.14474781394421</c:v>
                </c:pt>
                <c:pt idx="12">
                  <c:v>0.015481476941592</c:v>
                </c:pt>
                <c:pt idx="13">
                  <c:v>-0.0644625537267433</c:v>
                </c:pt>
                <c:pt idx="14">
                  <c:v>-0.067790400150938</c:v>
                </c:pt>
                <c:pt idx="15">
                  <c:v>-0.229029074390183</c:v>
                </c:pt>
                <c:pt idx="16">
                  <c:v>-0.182903098298715</c:v>
                </c:pt>
                <c:pt idx="17">
                  <c:v>-0.175094969841521</c:v>
                </c:pt>
                <c:pt idx="18">
                  <c:v>-0.0906948696443028</c:v>
                </c:pt>
                <c:pt idx="19">
                  <c:v>-0.255544358967748</c:v>
                </c:pt>
                <c:pt idx="20">
                  <c:v>-0.189804639882842</c:v>
                </c:pt>
                <c:pt idx="21">
                  <c:v>-0.172614070737566</c:v>
                </c:pt>
                <c:pt idx="22">
                  <c:v>-0.0604821702032777</c:v>
                </c:pt>
                <c:pt idx="23">
                  <c:v>-0.30775127109253</c:v>
                </c:pt>
                <c:pt idx="24">
                  <c:v>-0.134821339537976</c:v>
                </c:pt>
                <c:pt idx="25">
                  <c:v>-0.289485554795921</c:v>
                </c:pt>
                <c:pt idx="26">
                  <c:v>0.0517627529704812</c:v>
                </c:pt>
                <c:pt idx="27">
                  <c:v>-0.164128555628718</c:v>
                </c:pt>
                <c:pt idx="28">
                  <c:v>-0.103925049179896</c:v>
                </c:pt>
                <c:pt idx="29">
                  <c:v>-0.190289037528995</c:v>
                </c:pt>
                <c:pt idx="30">
                  <c:v>-0.0286499751774256</c:v>
                </c:pt>
                <c:pt idx="31">
                  <c:v>-0.228558454991546</c:v>
                </c:pt>
                <c:pt idx="32">
                  <c:v>-0.271992381074661</c:v>
                </c:pt>
                <c:pt idx="33">
                  <c:v>-0.231781266530553</c:v>
                </c:pt>
                <c:pt idx="34">
                  <c:v>-0.175191587246652</c:v>
                </c:pt>
                <c:pt idx="35">
                  <c:v>-0.0809613448321147</c:v>
                </c:pt>
                <c:pt idx="36">
                  <c:v>-0.234497011771528</c:v>
                </c:pt>
                <c:pt idx="37">
                  <c:v>-0.203716258856651</c:v>
                </c:pt>
                <c:pt idx="38">
                  <c:v>-0.242500581185115</c:v>
                </c:pt>
                <c:pt idx="39">
                  <c:v>-0.229485326042874</c:v>
                </c:pt>
                <c:pt idx="40">
                  <c:v>-0.155787540704188</c:v>
                </c:pt>
                <c:pt idx="41">
                  <c:v>-0.195038119742241</c:v>
                </c:pt>
                <c:pt idx="42">
                  <c:v>0.0940871586231809</c:v>
                </c:pt>
                <c:pt idx="43">
                  <c:v>-0.253934363403612</c:v>
                </c:pt>
                <c:pt idx="44">
                  <c:v>-0.202694853287296</c:v>
                </c:pt>
                <c:pt idx="45">
                  <c:v>-0.144404739698555</c:v>
                </c:pt>
                <c:pt idx="46">
                  <c:v>-0.133611632312379</c:v>
                </c:pt>
                <c:pt idx="47">
                  <c:v>-0.165451929759509</c:v>
                </c:pt>
                <c:pt idx="48">
                  <c:v>-0.19565620591274</c:v>
                </c:pt>
                <c:pt idx="49">
                  <c:v>-0.242856654979282</c:v>
                </c:pt>
                <c:pt idx="50">
                  <c:v>-0.0584004882769364</c:v>
                </c:pt>
                <c:pt idx="51">
                  <c:v>-0.225277415016802</c:v>
                </c:pt>
                <c:pt idx="52">
                  <c:v>-0.152238105080455</c:v>
                </c:pt>
                <c:pt idx="53">
                  <c:v>0.0494976732543719</c:v>
                </c:pt>
                <c:pt idx="54">
                  <c:v>-0.415231936038763</c:v>
                </c:pt>
                <c:pt idx="55">
                  <c:v>-0.0933897349888545</c:v>
                </c:pt>
                <c:pt idx="56">
                  <c:v>-0.257836937312797</c:v>
                </c:pt>
                <c:pt idx="57">
                  <c:v>-0.176061638663452</c:v>
                </c:pt>
                <c:pt idx="58">
                  <c:v>-0.0541339129995198</c:v>
                </c:pt>
                <c:pt idx="59">
                  <c:v>-0.231026102555711</c:v>
                </c:pt>
                <c:pt idx="60">
                  <c:v>-0.273011363153611</c:v>
                </c:pt>
                <c:pt idx="61">
                  <c:v>-0.0645365630332542</c:v>
                </c:pt>
                <c:pt idx="62">
                  <c:v>-0.371878487249453</c:v>
                </c:pt>
                <c:pt idx="63">
                  <c:v>-0.304897822225626</c:v>
                </c:pt>
                <c:pt idx="64">
                  <c:v>-0.107733047563096</c:v>
                </c:pt>
                <c:pt idx="65">
                  <c:v>-0.0811197347213239</c:v>
                </c:pt>
                <c:pt idx="66">
                  <c:v>-0.190067808481713</c:v>
                </c:pt>
                <c:pt idx="67">
                  <c:v>-0.173375911340748</c:v>
                </c:pt>
                <c:pt idx="68">
                  <c:v>-0.110872016551905</c:v>
                </c:pt>
                <c:pt idx="69">
                  <c:v>-0.0858482490381275</c:v>
                </c:pt>
                <c:pt idx="70">
                  <c:v>-0.270287564897082</c:v>
                </c:pt>
                <c:pt idx="71">
                  <c:v>-0.246309298291327</c:v>
                </c:pt>
                <c:pt idx="72">
                  <c:v>-0.274334524340942</c:v>
                </c:pt>
                <c:pt idx="73">
                  <c:v>-0.117649478837567</c:v>
                </c:pt>
                <c:pt idx="74">
                  <c:v>-0.0502770328077689</c:v>
                </c:pt>
                <c:pt idx="75">
                  <c:v>-0.2868423979228</c:v>
                </c:pt>
                <c:pt idx="76">
                  <c:v>-0.330368127707905</c:v>
                </c:pt>
                <c:pt idx="77">
                  <c:v>-0.119080931740126</c:v>
                </c:pt>
                <c:pt idx="78">
                  <c:v>-0.399174615640314</c:v>
                </c:pt>
                <c:pt idx="79">
                  <c:v>-0.329107977335456</c:v>
                </c:pt>
                <c:pt idx="80">
                  <c:v>-0.265206896746995</c:v>
                </c:pt>
                <c:pt idx="81">
                  <c:v>-0.142373284094427</c:v>
                </c:pt>
                <c:pt idx="82">
                  <c:v>-0.275809561163234</c:v>
                </c:pt>
                <c:pt idx="83">
                  <c:v>-0.36556702483766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168379"/>
        <c:axId val="7528587"/>
      </c:lineChart>
      <c:catAx>
        <c:axId val="16168379"/>
        <c:scaling>
          <c:orientation val="minMax"/>
          <c:max val="3686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Start date of wells</a:t>
                </a:r>
              </a:p>
            </c:rich>
          </c:tx>
          <c:layout>
            <c:manualLayout>
              <c:xMode val="edge"/>
              <c:yMode val="edge"/>
              <c:x val="0.430763060262709"/>
              <c:y val="0.930096633416459"/>
            </c:manualLayout>
          </c:layout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8587"/>
        <c:crossesAt val="-0.5"/>
        <c:auto val="1"/>
        <c:lblAlgn val="ctr"/>
        <c:lblOffset val="100"/>
        <c:noMultiLvlLbl val="0"/>
      </c:catAx>
      <c:valAx>
        <c:axId val="752858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6837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89640</xdr:colOff>
      <xdr:row>0</xdr:row>
      <xdr:rowOff>105120</xdr:rowOff>
    </xdr:from>
    <xdr:to>
      <xdr:col>11</xdr:col>
      <xdr:colOff>249840</xdr:colOff>
      <xdr:row>29</xdr:row>
      <xdr:rowOff>28440</xdr:rowOff>
    </xdr:to>
    <xdr:graphicFrame>
      <xdr:nvGraphicFramePr>
        <xdr:cNvPr id="0" name="Chart 1"/>
        <xdr:cNvGraphicFramePr/>
      </xdr:nvGraphicFramePr>
      <xdr:xfrm>
        <a:off x="89640" y="105120"/>
        <a:ext cx="7180200" cy="46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388800</xdr:colOff>
      <xdr:row>4</xdr:row>
      <xdr:rowOff>114480</xdr:rowOff>
    </xdr:from>
    <xdr:to>
      <xdr:col>9</xdr:col>
      <xdr:colOff>190080</xdr:colOff>
      <xdr:row>5</xdr:row>
      <xdr:rowOff>123840</xdr:rowOff>
    </xdr:to>
    <xdr:sp>
      <xdr:nvSpPr>
        <xdr:cNvPr id="20" name="Text 3"/>
        <xdr:cNvSpPr/>
      </xdr:nvSpPr>
      <xdr:spPr>
        <a:xfrm>
          <a:off x="5494320" y="762120"/>
          <a:ext cx="4392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359280</xdr:colOff>
      <xdr:row>4</xdr:row>
      <xdr:rowOff>95400</xdr:rowOff>
    </xdr:from>
    <xdr:to>
      <xdr:col>9</xdr:col>
      <xdr:colOff>439560</xdr:colOff>
      <xdr:row>5</xdr:row>
      <xdr:rowOff>114480</xdr:rowOff>
    </xdr:to>
    <xdr:sp>
      <xdr:nvSpPr>
        <xdr:cNvPr id="21" name="Text 4"/>
        <xdr:cNvSpPr/>
      </xdr:nvSpPr>
      <xdr:spPr>
        <a:xfrm>
          <a:off x="6102720" y="743040"/>
          <a:ext cx="8028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19800</xdr:colOff>
      <xdr:row>0</xdr:row>
      <xdr:rowOff>105120</xdr:rowOff>
    </xdr:from>
    <xdr:to>
      <xdr:col>23</xdr:col>
      <xdr:colOff>180360</xdr:colOff>
      <xdr:row>29</xdr:row>
      <xdr:rowOff>28440</xdr:rowOff>
    </xdr:to>
    <xdr:graphicFrame>
      <xdr:nvGraphicFramePr>
        <xdr:cNvPr id="22" name="Chart 5"/>
        <xdr:cNvGraphicFramePr/>
      </xdr:nvGraphicFramePr>
      <xdr:xfrm>
        <a:off x="7678080" y="105120"/>
        <a:ext cx="7180200" cy="461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0.839516695076707</cdr:x>
      <cdr:y>0.00724750623441397</cdr:y>
    </cdr:from>
    <cdr:to>
      <cdr:x>1.053243758147</cdr:x>
      <cdr:y>0.0639806733167082</cdr:y>
    </cdr:to>
    <cdr:sp>
      <cdr:nvSpPr>
        <cdr:cNvPr id="1" name="Text 1"/>
        <cdr:cNvSpPr/>
      </cdr:nvSpPr>
      <cdr:spPr>
        <a:xfrm>
          <a:off x="6028200" y="33480"/>
          <a:ext cx="1534680" cy="26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Arial"/>
            </a:rPr>
            <a:t>Source: PI Dwights</a:t>
          </a:r>
          <a:endParaRPr b="0" sz="800" strike="noStrike" u="none">
            <a:effectLst/>
            <a:uFillTx/>
            <a:latin typeface="Times New Roman"/>
          </a:endParaRPr>
        </a:p>
        <a:p>
          <a:endParaRPr b="0" sz="16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0.112253083324977</cdr:x>
      <cdr:y>0.0797225685785536</cdr:y>
    </cdr:from>
    <cdr:to>
      <cdr:x>0.200742003409205</cdr:x>
      <cdr:y>0.169965710723192</cdr:y>
    </cdr:to>
    <cdr:sp>
      <cdr:nvSpPr>
        <cdr:cNvPr id="2" name="Text 2"/>
        <cdr:cNvSpPr/>
      </cdr:nvSpPr>
      <cdr:spPr>
        <a:xfrm>
          <a:off x="806040" y="368280"/>
          <a:ext cx="635400" cy="416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Pre 1994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0.0812694274541261</cdr:x>
      <cdr:y>0.0757481296758105</cdr:y>
    </cdr:from>
    <cdr:to>
      <cdr:x>0.101524115110799</cdr:x>
      <cdr:y>0.105283665835411</cdr:y>
    </cdr:to>
    <cdr:sp>
      <cdr:nvSpPr>
        <cdr:cNvPr id="3" name="Rectangle 3"/>
        <cdr:cNvSpPr/>
      </cdr:nvSpPr>
      <cdr:spPr>
        <a:xfrm>
          <a:off x="583560" y="349920"/>
          <a:ext cx="145440" cy="136440"/>
        </a:xfrm>
        <a:prstGeom prst="rect">
          <a:avLst/>
        </a:prstGeom>
        <a:solidFill>
          <a:srgbClr val="99cc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0.230522410508373</cdr:x>
      <cdr:y>0.0797225685785536</cdr:y>
    </cdr:from>
    <cdr:to>
      <cdr:x>0.302266118520004</cdr:x>
      <cdr:y>0.159523067331671</cdr:y>
    </cdr:to>
    <cdr:sp>
      <cdr:nvSpPr>
        <cdr:cNvPr id="4" name="Text 4"/>
        <cdr:cNvSpPr/>
      </cdr:nvSpPr>
      <cdr:spPr>
        <a:xfrm>
          <a:off x="1655280" y="368280"/>
          <a:ext cx="515160" cy="368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1994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0.201243357064073</cdr:x>
      <cdr:y>0.0757481296758105</cdr:y>
    </cdr:from>
    <cdr:to>
      <cdr:x>0.221498044720746</cdr:x>
      <cdr:y>0.105283665835411</cdr:y>
    </cdr:to>
    <cdr:sp>
      <cdr:nvSpPr>
        <cdr:cNvPr id="5" name="Rectangle 5"/>
        <cdr:cNvSpPr/>
      </cdr:nvSpPr>
      <cdr:spPr>
        <a:xfrm>
          <a:off x="1445040" y="349920"/>
          <a:ext cx="145440" cy="13644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0.31224305625188</cdr:x>
      <cdr:y>0.0819825436408978</cdr:y>
    </cdr:from>
    <cdr:to>
      <cdr:x>0.391005715431666</cdr:x>
      <cdr:y>0.165991271820449</cdr:y>
    </cdr:to>
    <cdr:sp>
      <cdr:nvSpPr>
        <cdr:cNvPr id="6" name="Text 6"/>
        <cdr:cNvSpPr/>
      </cdr:nvSpPr>
      <cdr:spPr>
        <a:xfrm>
          <a:off x="2242080" y="378720"/>
          <a:ext cx="565560" cy="388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1995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0.285520906447408</cdr:x>
      <cdr:y>0.0819825436408978</cdr:y>
    </cdr:from>
    <cdr:to>
      <cdr:x>0.303519502657174</cdr:x>
      <cdr:y>0.111518079800499</cdr:y>
    </cdr:to>
    <cdr:sp>
      <cdr:nvSpPr>
        <cdr:cNvPr id="7" name="Rectangle 7"/>
        <cdr:cNvSpPr/>
      </cdr:nvSpPr>
      <cdr:spPr>
        <a:xfrm>
          <a:off x="2050200" y="378720"/>
          <a:ext cx="129240" cy="1364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0.401233329990976</cdr:x>
      <cdr:y>0.0777743142144639</cdr:y>
    </cdr:from>
    <cdr:to>
      <cdr:x>0.474481098967211</cdr:x>
      <cdr:y>0.145028054862843</cdr:y>
    </cdr:to>
    <cdr:sp>
      <cdr:nvSpPr>
        <cdr:cNvPr id="8" name="Text 8"/>
        <cdr:cNvSpPr/>
      </cdr:nvSpPr>
      <cdr:spPr>
        <a:xfrm>
          <a:off x="2881080" y="359280"/>
          <a:ext cx="525960" cy="310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1996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0.372756442394465</cdr:x>
      <cdr:y>0.0797225685785536</cdr:y>
    </cdr:from>
    <cdr:to>
      <cdr:x>0.390504361776797</cdr:x>
      <cdr:y>0.109258104738155</cdr:y>
    </cdr:to>
    <cdr:sp>
      <cdr:nvSpPr>
        <cdr:cNvPr id="9" name="Rectangle 9"/>
        <cdr:cNvSpPr/>
      </cdr:nvSpPr>
      <cdr:spPr>
        <a:xfrm>
          <a:off x="2676600" y="368280"/>
          <a:ext cx="127440" cy="136440"/>
        </a:xfrm>
        <a:prstGeom prst="rect">
          <a:avLst/>
        </a:prstGeom>
        <a:solidFill>
          <a:srgbClr val="3366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0.491727664694676</cdr:x>
      <cdr:y>0.0777743142144639</cdr:y>
    </cdr:from>
    <cdr:to>
      <cdr:x>0.57475182994084</cdr:x>
      <cdr:y>0.157496882793017</cdr:y>
    </cdr:to>
    <cdr:sp>
      <cdr:nvSpPr>
        <cdr:cNvPr id="10" name="Text 10"/>
        <cdr:cNvSpPr/>
      </cdr:nvSpPr>
      <cdr:spPr>
        <a:xfrm>
          <a:off x="3530880" y="359280"/>
          <a:ext cx="596160" cy="368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1997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0.467010929509676</cdr:x>
      <cdr:y>0.0797225685785536</cdr:y>
    </cdr:from>
    <cdr:to>
      <cdr:x>0.483756141582272</cdr:x>
      <cdr:y>0.109258104738155</cdr:y>
    </cdr:to>
    <cdr:sp>
      <cdr:nvSpPr>
        <cdr:cNvPr id="11" name="Rectangle 11"/>
        <cdr:cNvSpPr/>
      </cdr:nvSpPr>
      <cdr:spPr>
        <a:xfrm>
          <a:off x="3353400" y="368280"/>
          <a:ext cx="120240" cy="13644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0.575503860423143</cdr:x>
      <cdr:y>0.0819825436408978</cdr:y>
    </cdr:from>
    <cdr:to>
      <cdr:x>0.650005013536549</cdr:x>
      <cdr:y>0.149236284289277</cdr:y>
    </cdr:to>
    <cdr:sp>
      <cdr:nvSpPr>
        <cdr:cNvPr id="12" name="Text 12"/>
        <cdr:cNvSpPr/>
      </cdr:nvSpPr>
      <cdr:spPr>
        <a:xfrm>
          <a:off x="4132440" y="378720"/>
          <a:ext cx="534960" cy="310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 1998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0.556753233731074</cdr:x>
      <cdr:y>0.0819825436408978</cdr:y>
    </cdr:from>
    <cdr:to>
      <cdr:x>0.574501153113406</cdr:x>
      <cdr:y>0.111518079800499</cdr:y>
    </cdr:to>
    <cdr:sp>
      <cdr:nvSpPr>
        <cdr:cNvPr id="13" name="Rectangle 13"/>
        <cdr:cNvSpPr/>
      </cdr:nvSpPr>
      <cdr:spPr>
        <a:xfrm>
          <a:off x="3997800" y="378720"/>
          <a:ext cx="127440" cy="136440"/>
        </a:xfrm>
        <a:prstGeom prst="rect">
          <a:avLst/>
        </a:prstGeom>
        <a:solidFill>
          <a:srgbClr val="80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0.672265115812694</cdr:x>
      <cdr:y>0.0797225685785536</cdr:y>
    </cdr:from>
    <cdr:to>
      <cdr:x>0.742504762859721</cdr:x>
      <cdr:y>0.161783042394015</cdr:y>
    </cdr:to>
    <cdr:sp>
      <cdr:nvSpPr>
        <cdr:cNvPr id="14" name="Text 14"/>
        <cdr:cNvSpPr/>
      </cdr:nvSpPr>
      <cdr:spPr>
        <a:xfrm>
          <a:off x="4827240" y="368280"/>
          <a:ext cx="504360" cy="379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1999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0.650005013536549</cdr:x>
      <cdr:y>0.0819825436408978</cdr:y>
    </cdr:from>
    <cdr:to>
      <cdr:x>0.663491426852502</cdr:x>
      <cdr:y>0.111518079800499</cdr:y>
    </cdr:to>
    <cdr:sp>
      <cdr:nvSpPr>
        <cdr:cNvPr id="15" name="Rectangle 15"/>
        <cdr:cNvSpPr/>
      </cdr:nvSpPr>
      <cdr:spPr>
        <a:xfrm>
          <a:off x="4667400" y="378720"/>
          <a:ext cx="96840" cy="136440"/>
        </a:xfrm>
        <a:prstGeom prst="rect">
          <a:avLst/>
        </a:prstGeom>
        <a:solidFill>
          <a:srgbClr val="008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0.76125538955179</cdr:x>
      <cdr:y>0.0797225685785536</cdr:y>
    </cdr:from>
    <cdr:to>
      <cdr:x>0.831495036598817</cdr:x>
      <cdr:y>0.159523067331671</cdr:y>
    </cdr:to>
    <cdr:sp>
      <cdr:nvSpPr>
        <cdr:cNvPr id="16" name="Text 16"/>
        <cdr:cNvSpPr/>
      </cdr:nvSpPr>
      <cdr:spPr>
        <a:xfrm>
          <a:off x="5466240" y="368280"/>
          <a:ext cx="504360" cy="368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2000</a:t>
          </a:r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  <a:p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0.732728366589793</cdr:x>
      <cdr:y>0.0819825436408978</cdr:y>
    </cdr:from>
    <cdr:to>
      <cdr:x>0.750476285972125</cdr:x>
      <cdr:y>0.111518079800499</cdr:y>
    </cdr:to>
    <cdr:sp>
      <cdr:nvSpPr>
        <cdr:cNvPr id="17" name="Rectangle 17"/>
        <cdr:cNvSpPr/>
      </cdr:nvSpPr>
      <cdr:spPr>
        <a:xfrm>
          <a:off x="5261400" y="378720"/>
          <a:ext cx="127440" cy="136440"/>
        </a:xfrm>
        <a:prstGeom prst="rect">
          <a:avLst/>
        </a:prstGeom>
        <a:solidFill>
          <a:srgbClr val="ff66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0.821768775694375</cdr:x>
      <cdr:y>0.0819825436408978</cdr:y>
    </cdr:from>
    <cdr:to>
      <cdr:x>0.839516695076707</cdr:x>
      <cdr:y>0.111518079800499</cdr:y>
    </cdr:to>
    <cdr:sp>
      <cdr:nvSpPr>
        <cdr:cNvPr id="18" name="Rectangle 27"/>
        <cdr:cNvSpPr/>
      </cdr:nvSpPr>
      <cdr:spPr>
        <a:xfrm>
          <a:off x="5900760" y="378720"/>
          <a:ext cx="127440" cy="136440"/>
        </a:xfrm>
        <a:prstGeom prst="rect">
          <a:avLst/>
        </a:prstGeom>
        <a:solidFill>
          <a:srgbClr val="80008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0.855509876667001</cdr:x>
      <cdr:y>0.0819825436408978</cdr:y>
    </cdr:from>
    <cdr:to>
      <cdr:x>0.944249473578662</cdr:x>
      <cdr:y>0.138715710723192</cdr:y>
    </cdr:to>
    <cdr:sp>
      <cdr:nvSpPr>
        <cdr:cNvPr id="19" name="Text 28"/>
        <cdr:cNvSpPr/>
      </cdr:nvSpPr>
      <cdr:spPr>
        <a:xfrm>
          <a:off x="6143040" y="378720"/>
          <a:ext cx="637200" cy="26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2001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850-1930.txt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1978-1980.txt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2001/feb.txt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2001/mar.txt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2001/apr.txt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1981-1983.txt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1984-1986.txt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1987-1990.txt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1991-1993.txt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1994/jan.txt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1994/feb.txt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1994/march.txt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1994/apr.txt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1994/may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1931-1950.txt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1994/june.txt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1994/july.txt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1994/august.txt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1994/sept.txt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1994/oct.txt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1994/nov.txt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1994/dec.txt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1995/jan.txt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1995/feb.txt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1995/march.txt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1951-1956.txt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1995/apr.txt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1995/may.txt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1995/june.txt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1995/july.txt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1995/august.txt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1995/sept.txt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1995/oct.txt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1995/novemeber.txt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1995/dec.txt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1996/jan.txt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1957-1960.txt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1996/feb.txt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1996/march.txt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1996/april.txt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1996/may.txt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1996/june.txt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1996/july.txt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1996/aug.txt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1996/sept.txt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1996/oct.txt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1996/nov.txt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1961-1965.txt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1996/dec.txt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1997/jan.txt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1997/feb.txt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1997/mar.txt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1997/apr.txt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1997/may.txt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1997/june.txt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1997/july.txt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1997/aug.txt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1997/sept.txt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1966-1968.txt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1997/oct.txt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1997/nov.txt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1997/dec.txt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1998/jan.txt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1998/feb.txt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1998/mar.txt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1998/apr.txt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1998/may.txt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1998/june.txt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1998/july.txt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1969-1970.txt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1998/aug.txt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1998/sept.txt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1998/oct.txt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1998/nov.txt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1998/dec.txt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1999/jan.txt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1999/feb.txt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1999/mar.txt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1999/apr.txt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1999/may.txt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1971-1973.txt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1999/june.txt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1999/july.txt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1999/aug.txt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1999/sept.txt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1999/oct.txt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1999/nov.txt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1999/dec.txt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2000/jan.txt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2000/feb.txt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2000/march.txt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1974-1977.txt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2000/apr.txt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2000/may.txt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2000/june.txt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2000/july.txt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2000/aug.txt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2000/sept.txt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2000/oct.txt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2000/nov.txt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2000/dec.txt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2001/jan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850-1930"/>
    </sheetNames>
    <sheetDataSet>
      <sheetData sheetId="0">
        <row r="648">
          <cell r="A648">
            <v>34335</v>
          </cell>
          <cell r="B648">
            <v>514949</v>
          </cell>
          <cell r="C648">
            <v>248230</v>
          </cell>
        </row>
        <row r="649">
          <cell r="A649">
            <v>34366</v>
          </cell>
          <cell r="B649">
            <v>464591</v>
          </cell>
          <cell r="C649">
            <v>228572</v>
          </cell>
        </row>
        <row r="650">
          <cell r="A650">
            <v>34394</v>
          </cell>
          <cell r="B650">
            <v>511563</v>
          </cell>
          <cell r="C650">
            <v>253763</v>
          </cell>
        </row>
        <row r="651">
          <cell r="A651">
            <v>34425</v>
          </cell>
          <cell r="B651">
            <v>488748</v>
          </cell>
          <cell r="C651">
            <v>239927</v>
          </cell>
        </row>
        <row r="652">
          <cell r="A652">
            <v>34455</v>
          </cell>
          <cell r="B652">
            <v>498100</v>
          </cell>
          <cell r="C652">
            <v>243422</v>
          </cell>
        </row>
        <row r="653">
          <cell r="A653">
            <v>34486</v>
          </cell>
          <cell r="B653">
            <v>478955</v>
          </cell>
          <cell r="C653">
            <v>224082</v>
          </cell>
        </row>
        <row r="654">
          <cell r="A654">
            <v>34516</v>
          </cell>
          <cell r="B654">
            <v>485612</v>
          </cell>
          <cell r="C654">
            <v>233361</v>
          </cell>
        </row>
        <row r="655">
          <cell r="A655">
            <v>34547</v>
          </cell>
          <cell r="B655">
            <v>490504</v>
          </cell>
          <cell r="C655">
            <v>234699</v>
          </cell>
        </row>
        <row r="656">
          <cell r="A656">
            <v>34578</v>
          </cell>
          <cell r="B656">
            <v>468603</v>
          </cell>
          <cell r="C656">
            <v>230498</v>
          </cell>
        </row>
        <row r="657">
          <cell r="A657">
            <v>34608</v>
          </cell>
          <cell r="B657">
            <v>476644</v>
          </cell>
          <cell r="C657">
            <v>222696</v>
          </cell>
        </row>
        <row r="658">
          <cell r="A658">
            <v>34639</v>
          </cell>
          <cell r="B658">
            <v>453306</v>
          </cell>
          <cell r="C658">
            <v>203785</v>
          </cell>
        </row>
        <row r="659">
          <cell r="A659">
            <v>34669</v>
          </cell>
          <cell r="B659">
            <v>465355</v>
          </cell>
          <cell r="C659">
            <v>193400</v>
          </cell>
        </row>
        <row r="660">
          <cell r="A660" t="str">
            <v>Totals:</v>
          </cell>
          <cell r="B660" t="str">
            <v>__________</v>
          </cell>
          <cell r="C660" t="str">
            <v>__________</v>
          </cell>
        </row>
        <row r="661">
          <cell r="A661">
            <v>1994</v>
          </cell>
          <cell r="B661">
            <v>5796930</v>
          </cell>
          <cell r="C661">
            <v>2756435</v>
          </cell>
        </row>
        <row r="663">
          <cell r="A663">
            <v>34700</v>
          </cell>
          <cell r="B663">
            <v>457712</v>
          </cell>
          <cell r="C663">
            <v>206218</v>
          </cell>
        </row>
        <row r="664">
          <cell r="A664">
            <v>34731</v>
          </cell>
          <cell r="B664">
            <v>411008</v>
          </cell>
          <cell r="C664">
            <v>516024</v>
          </cell>
        </row>
        <row r="665">
          <cell r="A665">
            <v>34759</v>
          </cell>
          <cell r="B665">
            <v>456863</v>
          </cell>
          <cell r="C665">
            <v>556922</v>
          </cell>
        </row>
        <row r="666">
          <cell r="A666">
            <v>34790</v>
          </cell>
          <cell r="B666">
            <v>444400</v>
          </cell>
          <cell r="C666">
            <v>219270</v>
          </cell>
        </row>
        <row r="667">
          <cell r="A667">
            <v>34820</v>
          </cell>
          <cell r="B667">
            <v>453853</v>
          </cell>
          <cell r="C667">
            <v>220466</v>
          </cell>
        </row>
        <row r="668">
          <cell r="A668">
            <v>34851</v>
          </cell>
          <cell r="B668">
            <v>449772</v>
          </cell>
          <cell r="C668">
            <v>219887</v>
          </cell>
        </row>
        <row r="669">
          <cell r="A669">
            <v>34881</v>
          </cell>
          <cell r="B669">
            <v>461042</v>
          </cell>
          <cell r="C669">
            <v>231041</v>
          </cell>
        </row>
        <row r="670">
          <cell r="A670">
            <v>34912</v>
          </cell>
          <cell r="B670">
            <v>467325</v>
          </cell>
          <cell r="C670">
            <v>221037</v>
          </cell>
        </row>
        <row r="671">
          <cell r="A671">
            <v>34943</v>
          </cell>
          <cell r="B671">
            <v>451907</v>
          </cell>
          <cell r="C671">
            <v>230974</v>
          </cell>
        </row>
        <row r="672">
          <cell r="A672">
            <v>34973</v>
          </cell>
          <cell r="B672">
            <v>471468</v>
          </cell>
          <cell r="C672">
            <v>243804</v>
          </cell>
        </row>
        <row r="673">
          <cell r="A673">
            <v>35004</v>
          </cell>
          <cell r="B673">
            <v>440986</v>
          </cell>
          <cell r="C673">
            <v>226740</v>
          </cell>
        </row>
        <row r="674">
          <cell r="A674">
            <v>35034</v>
          </cell>
          <cell r="B674">
            <v>454310</v>
          </cell>
          <cell r="C674">
            <v>225941</v>
          </cell>
        </row>
        <row r="675">
          <cell r="A675" t="str">
            <v>Totals:</v>
          </cell>
          <cell r="B675" t="str">
            <v>__________</v>
          </cell>
          <cell r="C675" t="str">
            <v>__________</v>
          </cell>
        </row>
        <row r="676">
          <cell r="A676">
            <v>1995</v>
          </cell>
          <cell r="B676">
            <v>5420646</v>
          </cell>
          <cell r="C676">
            <v>3318324</v>
          </cell>
        </row>
        <row r="678">
          <cell r="A678">
            <v>35065</v>
          </cell>
          <cell r="B678">
            <v>449372</v>
          </cell>
          <cell r="C678">
            <v>225326</v>
          </cell>
        </row>
        <row r="679">
          <cell r="A679">
            <v>35096</v>
          </cell>
          <cell r="B679">
            <v>412921</v>
          </cell>
          <cell r="C679">
            <v>209662</v>
          </cell>
        </row>
        <row r="680">
          <cell r="A680">
            <v>35125</v>
          </cell>
          <cell r="B680">
            <v>452471</v>
          </cell>
          <cell r="C680">
            <v>223388</v>
          </cell>
        </row>
        <row r="681">
          <cell r="A681">
            <v>35156</v>
          </cell>
          <cell r="B681">
            <v>436172</v>
          </cell>
          <cell r="C681">
            <v>211738</v>
          </cell>
        </row>
        <row r="682">
          <cell r="A682">
            <v>35186</v>
          </cell>
          <cell r="B682">
            <v>444684</v>
          </cell>
          <cell r="C682">
            <v>149494</v>
          </cell>
        </row>
        <row r="683">
          <cell r="A683">
            <v>35217</v>
          </cell>
          <cell r="B683">
            <v>422868</v>
          </cell>
          <cell r="C683">
            <v>142343</v>
          </cell>
        </row>
        <row r="684">
          <cell r="A684">
            <v>35247</v>
          </cell>
          <cell r="B684">
            <v>446170</v>
          </cell>
          <cell r="C684">
            <v>157537</v>
          </cell>
        </row>
        <row r="685">
          <cell r="A685">
            <v>35278</v>
          </cell>
          <cell r="B685">
            <v>444969</v>
          </cell>
          <cell r="C685">
            <v>91854</v>
          </cell>
        </row>
        <row r="686">
          <cell r="A686">
            <v>35309</v>
          </cell>
          <cell r="B686">
            <v>443887</v>
          </cell>
          <cell r="C686">
            <v>129401</v>
          </cell>
        </row>
        <row r="687">
          <cell r="A687">
            <v>35339</v>
          </cell>
          <cell r="B687">
            <v>452794</v>
          </cell>
          <cell r="C687">
            <v>121326</v>
          </cell>
        </row>
        <row r="688">
          <cell r="A688">
            <v>35370</v>
          </cell>
          <cell r="B688">
            <v>428193</v>
          </cell>
          <cell r="C688">
            <v>120776</v>
          </cell>
        </row>
        <row r="689">
          <cell r="A689">
            <v>35400</v>
          </cell>
          <cell r="B689">
            <v>437698</v>
          </cell>
          <cell r="C689">
            <v>121002</v>
          </cell>
        </row>
        <row r="690">
          <cell r="A690" t="str">
            <v>Totals:</v>
          </cell>
          <cell r="B690" t="str">
            <v>__________</v>
          </cell>
          <cell r="C690" t="str">
            <v>__________</v>
          </cell>
        </row>
        <row r="691">
          <cell r="A691">
            <v>1996</v>
          </cell>
          <cell r="B691">
            <v>5272199</v>
          </cell>
          <cell r="C691">
            <v>1903847</v>
          </cell>
        </row>
        <row r="693">
          <cell r="A693">
            <v>35431</v>
          </cell>
          <cell r="B693">
            <v>425617</v>
          </cell>
          <cell r="C693">
            <v>118340</v>
          </cell>
        </row>
        <row r="694">
          <cell r="A694">
            <v>35462</v>
          </cell>
          <cell r="B694">
            <v>392814</v>
          </cell>
          <cell r="C694">
            <v>121101</v>
          </cell>
        </row>
        <row r="695">
          <cell r="A695">
            <v>35490</v>
          </cell>
          <cell r="B695">
            <v>437067</v>
          </cell>
          <cell r="C695">
            <v>123134</v>
          </cell>
        </row>
        <row r="696">
          <cell r="A696">
            <v>35521</v>
          </cell>
          <cell r="B696">
            <v>417571</v>
          </cell>
          <cell r="C696">
            <v>84255</v>
          </cell>
        </row>
        <row r="697">
          <cell r="A697">
            <v>35551</v>
          </cell>
          <cell r="B697">
            <v>433434</v>
          </cell>
          <cell r="C697">
            <v>84410</v>
          </cell>
        </row>
        <row r="698">
          <cell r="A698">
            <v>35582</v>
          </cell>
          <cell r="B698">
            <v>420502</v>
          </cell>
          <cell r="C698">
            <v>96658</v>
          </cell>
        </row>
        <row r="699">
          <cell r="A699">
            <v>35612</v>
          </cell>
          <cell r="B699">
            <v>432251</v>
          </cell>
          <cell r="C699">
            <v>89525</v>
          </cell>
        </row>
        <row r="700">
          <cell r="A700">
            <v>35643</v>
          </cell>
          <cell r="B700">
            <v>431918</v>
          </cell>
          <cell r="C700">
            <v>94826</v>
          </cell>
        </row>
        <row r="701">
          <cell r="A701">
            <v>35674</v>
          </cell>
          <cell r="B701">
            <v>419143</v>
          </cell>
          <cell r="C701">
            <v>80111</v>
          </cell>
        </row>
        <row r="702">
          <cell r="A702">
            <v>35704</v>
          </cell>
          <cell r="B702">
            <v>441962</v>
          </cell>
          <cell r="C702">
            <v>91031</v>
          </cell>
        </row>
        <row r="703">
          <cell r="A703">
            <v>35735</v>
          </cell>
          <cell r="B703">
            <v>415297</v>
          </cell>
          <cell r="C703">
            <v>121569</v>
          </cell>
        </row>
        <row r="704">
          <cell r="A704">
            <v>35765</v>
          </cell>
          <cell r="B704">
            <v>420205</v>
          </cell>
          <cell r="C704">
            <v>122465</v>
          </cell>
        </row>
        <row r="705">
          <cell r="A705" t="str">
            <v>Totals:</v>
          </cell>
          <cell r="B705" t="str">
            <v>__________</v>
          </cell>
          <cell r="C705" t="str">
            <v>__________</v>
          </cell>
        </row>
        <row r="706">
          <cell r="A706">
            <v>1997</v>
          </cell>
          <cell r="B706">
            <v>5087781</v>
          </cell>
          <cell r="C706">
            <v>1227425</v>
          </cell>
        </row>
        <row r="708">
          <cell r="A708">
            <v>35796</v>
          </cell>
          <cell r="B708">
            <v>425222</v>
          </cell>
          <cell r="C708">
            <v>92368</v>
          </cell>
        </row>
        <row r="709">
          <cell r="A709">
            <v>35827</v>
          </cell>
          <cell r="B709">
            <v>386371</v>
          </cell>
          <cell r="C709">
            <v>84151</v>
          </cell>
        </row>
        <row r="710">
          <cell r="A710">
            <v>35855</v>
          </cell>
          <cell r="B710">
            <v>426242</v>
          </cell>
          <cell r="C710">
            <v>66698</v>
          </cell>
        </row>
        <row r="711">
          <cell r="A711">
            <v>35886</v>
          </cell>
          <cell r="B711">
            <v>401405</v>
          </cell>
          <cell r="C711">
            <v>65214</v>
          </cell>
        </row>
        <row r="712">
          <cell r="A712">
            <v>35916</v>
          </cell>
          <cell r="B712">
            <v>407844</v>
          </cell>
          <cell r="C712">
            <v>135262</v>
          </cell>
        </row>
        <row r="713">
          <cell r="A713">
            <v>35947</v>
          </cell>
          <cell r="B713">
            <v>395137</v>
          </cell>
          <cell r="C713">
            <v>143074</v>
          </cell>
        </row>
        <row r="714">
          <cell r="A714">
            <v>35977</v>
          </cell>
          <cell r="B714">
            <v>397958</v>
          </cell>
          <cell r="C714">
            <v>139913</v>
          </cell>
        </row>
        <row r="715">
          <cell r="A715">
            <v>36008</v>
          </cell>
          <cell r="B715">
            <v>398706</v>
          </cell>
          <cell r="C715">
            <v>146013</v>
          </cell>
        </row>
        <row r="716">
          <cell r="A716">
            <v>36039</v>
          </cell>
          <cell r="B716">
            <v>382385</v>
          </cell>
          <cell r="C716">
            <v>106633</v>
          </cell>
        </row>
        <row r="717">
          <cell r="A717">
            <v>36069</v>
          </cell>
          <cell r="B717">
            <v>383074</v>
          </cell>
          <cell r="C717">
            <v>72694</v>
          </cell>
        </row>
        <row r="718">
          <cell r="A718">
            <v>36100</v>
          </cell>
          <cell r="B718">
            <v>365326</v>
          </cell>
          <cell r="C718">
            <v>120578</v>
          </cell>
        </row>
        <row r="719">
          <cell r="A719">
            <v>36130</v>
          </cell>
          <cell r="B719">
            <v>362393</v>
          </cell>
          <cell r="C719">
            <v>97533</v>
          </cell>
        </row>
        <row r="720">
          <cell r="A720" t="str">
            <v>Totals:</v>
          </cell>
          <cell r="B720" t="str">
            <v>__________</v>
          </cell>
          <cell r="C720" t="str">
            <v>__________</v>
          </cell>
        </row>
        <row r="721">
          <cell r="A721">
            <v>1998</v>
          </cell>
          <cell r="B721">
            <v>4732063</v>
          </cell>
          <cell r="C721">
            <v>1270131</v>
          </cell>
        </row>
        <row r="723">
          <cell r="A723">
            <v>36161</v>
          </cell>
          <cell r="B723">
            <v>364980</v>
          </cell>
          <cell r="C723">
            <v>110790</v>
          </cell>
        </row>
        <row r="724">
          <cell r="A724">
            <v>36192</v>
          </cell>
          <cell r="B724">
            <v>329198</v>
          </cell>
          <cell r="C724">
            <v>56350</v>
          </cell>
        </row>
        <row r="725">
          <cell r="A725">
            <v>36220</v>
          </cell>
          <cell r="B725">
            <v>346099</v>
          </cell>
          <cell r="C725">
            <v>82084</v>
          </cell>
        </row>
        <row r="726">
          <cell r="A726">
            <v>36251</v>
          </cell>
          <cell r="B726">
            <v>330516</v>
          </cell>
          <cell r="C726">
            <v>98950</v>
          </cell>
        </row>
        <row r="727">
          <cell r="A727">
            <v>36281</v>
          </cell>
          <cell r="B727">
            <v>345118</v>
          </cell>
          <cell r="C727">
            <v>62664</v>
          </cell>
        </row>
        <row r="728">
          <cell r="A728">
            <v>36312</v>
          </cell>
          <cell r="B728">
            <v>336857</v>
          </cell>
          <cell r="C728">
            <v>84042</v>
          </cell>
        </row>
        <row r="729">
          <cell r="A729">
            <v>36342</v>
          </cell>
          <cell r="B729">
            <v>340231</v>
          </cell>
          <cell r="C729">
            <v>88489</v>
          </cell>
        </row>
        <row r="730">
          <cell r="A730">
            <v>36373</v>
          </cell>
          <cell r="B730">
            <v>339312</v>
          </cell>
          <cell r="C730">
            <v>86495</v>
          </cell>
        </row>
        <row r="731">
          <cell r="A731">
            <v>36404</v>
          </cell>
          <cell r="B731">
            <v>326161</v>
          </cell>
          <cell r="C731">
            <v>81259</v>
          </cell>
        </row>
        <row r="732">
          <cell r="A732">
            <v>36434</v>
          </cell>
          <cell r="B732">
            <v>336139</v>
          </cell>
          <cell r="C732">
            <v>66811</v>
          </cell>
        </row>
        <row r="733">
          <cell r="A733">
            <v>36465</v>
          </cell>
          <cell r="B733">
            <v>319444</v>
          </cell>
          <cell r="C733">
            <v>69249</v>
          </cell>
        </row>
        <row r="734">
          <cell r="A734">
            <v>36495</v>
          </cell>
          <cell r="B734">
            <v>334705</v>
          </cell>
          <cell r="C734">
            <v>93037</v>
          </cell>
        </row>
        <row r="735">
          <cell r="A735" t="str">
            <v>Totals:</v>
          </cell>
          <cell r="B735" t="str">
            <v>__________</v>
          </cell>
          <cell r="C735" t="str">
            <v>__________</v>
          </cell>
        </row>
        <row r="736">
          <cell r="A736">
            <v>1999</v>
          </cell>
          <cell r="B736">
            <v>4048760</v>
          </cell>
          <cell r="C736">
            <v>980220</v>
          </cell>
        </row>
        <row r="738">
          <cell r="A738">
            <v>36526</v>
          </cell>
          <cell r="B738">
            <v>333030</v>
          </cell>
          <cell r="C738">
            <v>72165</v>
          </cell>
        </row>
        <row r="739">
          <cell r="A739">
            <v>36557</v>
          </cell>
          <cell r="B739">
            <v>322780</v>
          </cell>
          <cell r="C739">
            <v>61989</v>
          </cell>
        </row>
        <row r="740">
          <cell r="A740">
            <v>36586</v>
          </cell>
          <cell r="B740">
            <v>337386</v>
          </cell>
          <cell r="C740">
            <v>63367</v>
          </cell>
        </row>
        <row r="741">
          <cell r="A741">
            <v>36617</v>
          </cell>
          <cell r="B741">
            <v>320649</v>
          </cell>
          <cell r="C741">
            <v>65968</v>
          </cell>
        </row>
        <row r="742">
          <cell r="A742">
            <v>36647</v>
          </cell>
          <cell r="B742">
            <v>329647</v>
          </cell>
          <cell r="C742">
            <v>63188</v>
          </cell>
        </row>
        <row r="743">
          <cell r="A743">
            <v>36678</v>
          </cell>
          <cell r="B743">
            <v>312686</v>
          </cell>
          <cell r="C743">
            <v>58712</v>
          </cell>
        </row>
        <row r="744">
          <cell r="A744">
            <v>36708</v>
          </cell>
          <cell r="B744">
            <v>321263</v>
          </cell>
          <cell r="C744">
            <v>76895</v>
          </cell>
        </row>
        <row r="745">
          <cell r="A745">
            <v>36739</v>
          </cell>
          <cell r="B745">
            <v>320916</v>
          </cell>
          <cell r="C745">
            <v>68778</v>
          </cell>
        </row>
        <row r="746">
          <cell r="A746">
            <v>36770</v>
          </cell>
          <cell r="B746">
            <v>309343</v>
          </cell>
          <cell r="C746">
            <v>62465</v>
          </cell>
        </row>
        <row r="747">
          <cell r="A747">
            <v>36800</v>
          </cell>
          <cell r="B747">
            <v>319765</v>
          </cell>
          <cell r="C747">
            <v>80538</v>
          </cell>
        </row>
        <row r="748">
          <cell r="A748">
            <v>36831</v>
          </cell>
          <cell r="B748">
            <v>306838</v>
          </cell>
          <cell r="C748">
            <v>56101</v>
          </cell>
        </row>
        <row r="749">
          <cell r="A749">
            <v>36861</v>
          </cell>
          <cell r="B749">
            <v>299064</v>
          </cell>
          <cell r="C749">
            <v>59205</v>
          </cell>
        </row>
        <row r="750">
          <cell r="A750" t="str">
            <v>Totals:</v>
          </cell>
          <cell r="B750" t="str">
            <v>__________</v>
          </cell>
          <cell r="C750" t="str">
            <v>__________</v>
          </cell>
        </row>
        <row r="751">
          <cell r="A751">
            <v>2000</v>
          </cell>
          <cell r="B751">
            <v>3833367</v>
          </cell>
          <cell r="C751">
            <v>789371</v>
          </cell>
        </row>
        <row r="753">
          <cell r="A753">
            <v>36892</v>
          </cell>
          <cell r="B753">
            <v>305677</v>
          </cell>
          <cell r="C753">
            <v>74233</v>
          </cell>
        </row>
        <row r="754">
          <cell r="A754">
            <v>36923</v>
          </cell>
          <cell r="B754">
            <v>274947</v>
          </cell>
          <cell r="C754">
            <v>56883</v>
          </cell>
        </row>
        <row r="755">
          <cell r="A755">
            <v>36951</v>
          </cell>
          <cell r="B755">
            <v>297556</v>
          </cell>
          <cell r="C755">
            <v>59459</v>
          </cell>
        </row>
        <row r="756">
          <cell r="A756">
            <v>36982</v>
          </cell>
          <cell r="B756">
            <v>290311</v>
          </cell>
          <cell r="C756">
            <v>52525</v>
          </cell>
        </row>
        <row r="757">
          <cell r="A757">
            <v>37012</v>
          </cell>
          <cell r="B757">
            <v>295688</v>
          </cell>
          <cell r="C757">
            <v>41363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978-1980"/>
    </sheetNames>
    <sheetDataSet>
      <sheetData sheetId="0">
        <row r="328">
          <cell r="A328">
            <v>34335</v>
          </cell>
          <cell r="B328">
            <v>1270683</v>
          </cell>
          <cell r="C328">
            <v>10003250</v>
          </cell>
        </row>
        <row r="329">
          <cell r="A329">
            <v>34366</v>
          </cell>
          <cell r="B329">
            <v>1153925</v>
          </cell>
          <cell r="C329">
            <v>9238870</v>
          </cell>
        </row>
        <row r="330">
          <cell r="A330">
            <v>34394</v>
          </cell>
          <cell r="B330">
            <v>1261001</v>
          </cell>
          <cell r="C330">
            <v>10304560</v>
          </cell>
        </row>
        <row r="331">
          <cell r="A331">
            <v>34425</v>
          </cell>
          <cell r="B331">
            <v>1219144</v>
          </cell>
          <cell r="C331">
            <v>9899771</v>
          </cell>
        </row>
        <row r="332">
          <cell r="A332">
            <v>34455</v>
          </cell>
          <cell r="B332">
            <v>1260683</v>
          </cell>
          <cell r="C332">
            <v>9915819</v>
          </cell>
        </row>
        <row r="333">
          <cell r="A333">
            <v>34486</v>
          </cell>
          <cell r="B333">
            <v>1204167</v>
          </cell>
          <cell r="C333">
            <v>9259252</v>
          </cell>
        </row>
        <row r="334">
          <cell r="A334">
            <v>34516</v>
          </cell>
          <cell r="B334">
            <v>1212849</v>
          </cell>
          <cell r="C334">
            <v>9487612</v>
          </cell>
        </row>
        <row r="335">
          <cell r="A335">
            <v>34547</v>
          </cell>
          <cell r="B335">
            <v>1220658</v>
          </cell>
          <cell r="C335">
            <v>9378024</v>
          </cell>
        </row>
        <row r="336">
          <cell r="A336">
            <v>34578</v>
          </cell>
          <cell r="B336">
            <v>1181018</v>
          </cell>
          <cell r="C336">
            <v>9416424</v>
          </cell>
        </row>
        <row r="337">
          <cell r="A337">
            <v>34608</v>
          </cell>
          <cell r="B337">
            <v>1246930</v>
          </cell>
          <cell r="C337">
            <v>9519567</v>
          </cell>
        </row>
        <row r="338">
          <cell r="A338">
            <v>34639</v>
          </cell>
          <cell r="B338">
            <v>1200340</v>
          </cell>
          <cell r="C338">
            <v>9062215</v>
          </cell>
        </row>
        <row r="339">
          <cell r="A339">
            <v>34669</v>
          </cell>
          <cell r="B339">
            <v>1246957</v>
          </cell>
          <cell r="C339">
            <v>9278846</v>
          </cell>
        </row>
        <row r="340">
          <cell r="A340" t="str">
            <v>Totals:</v>
          </cell>
          <cell r="B340" t="str">
            <v>__________</v>
          </cell>
          <cell r="C340" t="str">
            <v>__________</v>
          </cell>
        </row>
        <row r="341">
          <cell r="A341">
            <v>1994</v>
          </cell>
          <cell r="B341">
            <v>14678355</v>
          </cell>
          <cell r="C341">
            <v>114764210</v>
          </cell>
        </row>
        <row r="343">
          <cell r="A343">
            <v>34700</v>
          </cell>
          <cell r="B343">
            <v>1245310</v>
          </cell>
          <cell r="C343">
            <v>9098532</v>
          </cell>
        </row>
        <row r="344">
          <cell r="A344">
            <v>34731</v>
          </cell>
          <cell r="B344">
            <v>1144874</v>
          </cell>
          <cell r="C344">
            <v>8410436</v>
          </cell>
        </row>
        <row r="345">
          <cell r="A345">
            <v>34759</v>
          </cell>
          <cell r="B345">
            <v>1237047</v>
          </cell>
          <cell r="C345">
            <v>9256183</v>
          </cell>
        </row>
        <row r="346">
          <cell r="A346">
            <v>34790</v>
          </cell>
          <cell r="B346">
            <v>1198147</v>
          </cell>
          <cell r="C346">
            <v>8830092</v>
          </cell>
        </row>
        <row r="347">
          <cell r="A347">
            <v>34820</v>
          </cell>
          <cell r="B347">
            <v>1258569</v>
          </cell>
          <cell r="C347">
            <v>9161932</v>
          </cell>
        </row>
        <row r="348">
          <cell r="A348">
            <v>34851</v>
          </cell>
          <cell r="B348">
            <v>1198181</v>
          </cell>
          <cell r="C348">
            <v>8765190</v>
          </cell>
        </row>
        <row r="349">
          <cell r="A349">
            <v>34881</v>
          </cell>
          <cell r="B349">
            <v>1243145</v>
          </cell>
          <cell r="C349">
            <v>8504261</v>
          </cell>
        </row>
        <row r="350">
          <cell r="A350">
            <v>34912</v>
          </cell>
          <cell r="B350">
            <v>1243833</v>
          </cell>
          <cell r="C350">
            <v>8451892</v>
          </cell>
        </row>
        <row r="351">
          <cell r="A351">
            <v>34943</v>
          </cell>
          <cell r="B351">
            <v>1183346</v>
          </cell>
          <cell r="C351">
            <v>8358912</v>
          </cell>
        </row>
        <row r="352">
          <cell r="A352">
            <v>34973</v>
          </cell>
          <cell r="B352">
            <v>1240373</v>
          </cell>
          <cell r="C352">
            <v>8751419</v>
          </cell>
        </row>
        <row r="353">
          <cell r="A353">
            <v>35004</v>
          </cell>
          <cell r="B353">
            <v>1189523</v>
          </cell>
          <cell r="C353">
            <v>8641684</v>
          </cell>
        </row>
        <row r="354">
          <cell r="A354">
            <v>35034</v>
          </cell>
          <cell r="B354">
            <v>1227298</v>
          </cell>
          <cell r="C354">
            <v>8669886</v>
          </cell>
        </row>
        <row r="355">
          <cell r="A355" t="str">
            <v>Totals:</v>
          </cell>
          <cell r="B355" t="str">
            <v>__________</v>
          </cell>
          <cell r="C355" t="str">
            <v>__________</v>
          </cell>
        </row>
        <row r="356">
          <cell r="A356">
            <v>1995</v>
          </cell>
          <cell r="B356">
            <v>14609646</v>
          </cell>
          <cell r="C356">
            <v>104900419</v>
          </cell>
        </row>
        <row r="358">
          <cell r="A358">
            <v>35065</v>
          </cell>
          <cell r="B358">
            <v>1211765</v>
          </cell>
          <cell r="C358">
            <v>8734319</v>
          </cell>
        </row>
        <row r="359">
          <cell r="A359">
            <v>35096</v>
          </cell>
          <cell r="B359">
            <v>1134332</v>
          </cell>
          <cell r="C359">
            <v>8237689</v>
          </cell>
        </row>
        <row r="360">
          <cell r="A360">
            <v>35125</v>
          </cell>
          <cell r="B360">
            <v>1230206</v>
          </cell>
          <cell r="C360">
            <v>8617798</v>
          </cell>
        </row>
        <row r="361">
          <cell r="A361">
            <v>35156</v>
          </cell>
          <cell r="B361">
            <v>1154541</v>
          </cell>
          <cell r="C361">
            <v>8492259</v>
          </cell>
        </row>
        <row r="362">
          <cell r="A362">
            <v>35186</v>
          </cell>
          <cell r="B362">
            <v>1182171</v>
          </cell>
          <cell r="C362">
            <v>8693728</v>
          </cell>
        </row>
        <row r="363">
          <cell r="A363">
            <v>35217</v>
          </cell>
          <cell r="B363">
            <v>1147159</v>
          </cell>
          <cell r="C363">
            <v>8288238</v>
          </cell>
        </row>
        <row r="364">
          <cell r="A364">
            <v>35247</v>
          </cell>
          <cell r="B364">
            <v>1174143</v>
          </cell>
          <cell r="C364">
            <v>8439079</v>
          </cell>
        </row>
        <row r="365">
          <cell r="A365">
            <v>35278</v>
          </cell>
          <cell r="B365">
            <v>1165955</v>
          </cell>
          <cell r="C365">
            <v>8234081</v>
          </cell>
        </row>
        <row r="366">
          <cell r="A366">
            <v>35309</v>
          </cell>
          <cell r="B366">
            <v>1133854</v>
          </cell>
          <cell r="C366">
            <v>7731588</v>
          </cell>
        </row>
        <row r="367">
          <cell r="A367">
            <v>35339</v>
          </cell>
          <cell r="B367">
            <v>1160897</v>
          </cell>
          <cell r="C367">
            <v>8076484</v>
          </cell>
        </row>
        <row r="368">
          <cell r="A368">
            <v>35370</v>
          </cell>
          <cell r="B368">
            <v>1131712</v>
          </cell>
          <cell r="C368">
            <v>7807327</v>
          </cell>
        </row>
        <row r="369">
          <cell r="A369">
            <v>35400</v>
          </cell>
          <cell r="B369">
            <v>1142273</v>
          </cell>
          <cell r="C369">
            <v>7993443</v>
          </cell>
        </row>
        <row r="370">
          <cell r="A370" t="str">
            <v>Totals:</v>
          </cell>
          <cell r="B370" t="str">
            <v>__________</v>
          </cell>
          <cell r="C370" t="str">
            <v>__________</v>
          </cell>
        </row>
        <row r="371">
          <cell r="A371">
            <v>1996</v>
          </cell>
          <cell r="B371">
            <v>13969008</v>
          </cell>
          <cell r="C371">
            <v>99346033</v>
          </cell>
        </row>
        <row r="373">
          <cell r="A373">
            <v>35431</v>
          </cell>
          <cell r="B373">
            <v>1126214</v>
          </cell>
          <cell r="C373">
            <v>7941839</v>
          </cell>
        </row>
        <row r="374">
          <cell r="A374">
            <v>35462</v>
          </cell>
          <cell r="B374">
            <v>1049705</v>
          </cell>
          <cell r="C374">
            <v>7238319</v>
          </cell>
        </row>
        <row r="375">
          <cell r="A375">
            <v>35490</v>
          </cell>
          <cell r="B375">
            <v>1155436</v>
          </cell>
          <cell r="C375">
            <v>8021127</v>
          </cell>
        </row>
        <row r="376">
          <cell r="A376">
            <v>35521</v>
          </cell>
          <cell r="B376">
            <v>1103613</v>
          </cell>
          <cell r="C376">
            <v>7569176</v>
          </cell>
        </row>
        <row r="377">
          <cell r="A377">
            <v>35551</v>
          </cell>
          <cell r="B377">
            <v>1124055</v>
          </cell>
          <cell r="C377">
            <v>7875685</v>
          </cell>
        </row>
        <row r="378">
          <cell r="A378">
            <v>35582</v>
          </cell>
          <cell r="B378">
            <v>1076200</v>
          </cell>
          <cell r="C378">
            <v>7725574</v>
          </cell>
        </row>
        <row r="379">
          <cell r="A379">
            <v>35612</v>
          </cell>
          <cell r="B379">
            <v>1099245</v>
          </cell>
          <cell r="C379">
            <v>7815495</v>
          </cell>
        </row>
        <row r="380">
          <cell r="A380">
            <v>35643</v>
          </cell>
          <cell r="B380">
            <v>1094918</v>
          </cell>
          <cell r="C380">
            <v>7655078</v>
          </cell>
        </row>
        <row r="381">
          <cell r="A381">
            <v>35674</v>
          </cell>
          <cell r="B381">
            <v>1047855</v>
          </cell>
          <cell r="C381">
            <v>7484052</v>
          </cell>
        </row>
        <row r="382">
          <cell r="A382">
            <v>35704</v>
          </cell>
          <cell r="B382">
            <v>1115352</v>
          </cell>
          <cell r="C382">
            <v>7592158</v>
          </cell>
        </row>
        <row r="383">
          <cell r="A383">
            <v>35735</v>
          </cell>
          <cell r="B383">
            <v>1082804</v>
          </cell>
          <cell r="C383">
            <v>7321192</v>
          </cell>
        </row>
        <row r="384">
          <cell r="A384">
            <v>35765</v>
          </cell>
          <cell r="B384">
            <v>1110288</v>
          </cell>
          <cell r="C384">
            <v>7308719</v>
          </cell>
        </row>
        <row r="385">
          <cell r="A385" t="str">
            <v>Totals:</v>
          </cell>
          <cell r="B385" t="str">
            <v>__________</v>
          </cell>
          <cell r="C385" t="str">
            <v>__________</v>
          </cell>
        </row>
        <row r="386">
          <cell r="A386">
            <v>1997</v>
          </cell>
          <cell r="B386">
            <v>13185685</v>
          </cell>
          <cell r="C386">
            <v>91548414</v>
          </cell>
        </row>
        <row r="388">
          <cell r="A388">
            <v>35796</v>
          </cell>
          <cell r="B388">
            <v>1089744</v>
          </cell>
          <cell r="C388">
            <v>7294812</v>
          </cell>
        </row>
        <row r="389">
          <cell r="A389">
            <v>35827</v>
          </cell>
          <cell r="B389">
            <v>995893</v>
          </cell>
          <cell r="C389">
            <v>6558871</v>
          </cell>
        </row>
        <row r="390">
          <cell r="A390">
            <v>35855</v>
          </cell>
          <cell r="B390">
            <v>1076930</v>
          </cell>
          <cell r="C390">
            <v>7286391</v>
          </cell>
        </row>
        <row r="391">
          <cell r="A391">
            <v>35886</v>
          </cell>
          <cell r="B391">
            <v>1038223</v>
          </cell>
          <cell r="C391">
            <v>7174037</v>
          </cell>
        </row>
        <row r="392">
          <cell r="A392">
            <v>35916</v>
          </cell>
          <cell r="B392">
            <v>1065321</v>
          </cell>
          <cell r="C392">
            <v>7463183</v>
          </cell>
        </row>
        <row r="393">
          <cell r="A393">
            <v>35947</v>
          </cell>
          <cell r="B393">
            <v>1003786</v>
          </cell>
          <cell r="C393">
            <v>6884686</v>
          </cell>
        </row>
        <row r="394">
          <cell r="A394">
            <v>35977</v>
          </cell>
          <cell r="B394">
            <v>992915</v>
          </cell>
          <cell r="C394">
            <v>6752597</v>
          </cell>
        </row>
        <row r="395">
          <cell r="A395">
            <v>36008</v>
          </cell>
          <cell r="B395">
            <v>1012399</v>
          </cell>
          <cell r="C395">
            <v>6925170</v>
          </cell>
        </row>
        <row r="396">
          <cell r="A396">
            <v>36039</v>
          </cell>
          <cell r="B396">
            <v>980271</v>
          </cell>
          <cell r="C396">
            <v>6486639</v>
          </cell>
        </row>
        <row r="397">
          <cell r="A397">
            <v>36069</v>
          </cell>
          <cell r="B397">
            <v>1018514</v>
          </cell>
          <cell r="C397">
            <v>6604434</v>
          </cell>
        </row>
        <row r="398">
          <cell r="A398">
            <v>36100</v>
          </cell>
          <cell r="B398">
            <v>962069</v>
          </cell>
          <cell r="C398">
            <v>6250691</v>
          </cell>
        </row>
        <row r="399">
          <cell r="A399">
            <v>36130</v>
          </cell>
          <cell r="B399">
            <v>945394</v>
          </cell>
          <cell r="C399">
            <v>6139223</v>
          </cell>
        </row>
        <row r="400">
          <cell r="A400" t="str">
            <v>Totals:</v>
          </cell>
          <cell r="B400" t="str">
            <v>__________</v>
          </cell>
          <cell r="C400" t="str">
            <v>__________</v>
          </cell>
        </row>
        <row r="401">
          <cell r="A401">
            <v>1998</v>
          </cell>
          <cell r="B401">
            <v>12181459</v>
          </cell>
          <cell r="C401">
            <v>81820734</v>
          </cell>
        </row>
        <row r="403">
          <cell r="A403">
            <v>36161</v>
          </cell>
          <cell r="B403">
            <v>934894</v>
          </cell>
          <cell r="C403">
            <v>6306975</v>
          </cell>
        </row>
        <row r="404">
          <cell r="A404">
            <v>36192</v>
          </cell>
          <cell r="B404">
            <v>863726</v>
          </cell>
          <cell r="C404">
            <v>5754991</v>
          </cell>
        </row>
        <row r="405">
          <cell r="A405">
            <v>36220</v>
          </cell>
          <cell r="B405">
            <v>945023</v>
          </cell>
          <cell r="C405">
            <v>6119930</v>
          </cell>
        </row>
        <row r="406">
          <cell r="A406">
            <v>36251</v>
          </cell>
          <cell r="B406">
            <v>908608</v>
          </cell>
          <cell r="C406">
            <v>5857129</v>
          </cell>
        </row>
        <row r="407">
          <cell r="A407">
            <v>36281</v>
          </cell>
          <cell r="B407">
            <v>939364</v>
          </cell>
          <cell r="C407">
            <v>6400208</v>
          </cell>
        </row>
        <row r="408">
          <cell r="A408">
            <v>36312</v>
          </cell>
          <cell r="B408">
            <v>899716</v>
          </cell>
          <cell r="C408">
            <v>6223169</v>
          </cell>
        </row>
        <row r="409">
          <cell r="A409">
            <v>36342</v>
          </cell>
          <cell r="B409">
            <v>921152</v>
          </cell>
          <cell r="C409">
            <v>6343183</v>
          </cell>
        </row>
        <row r="410">
          <cell r="A410">
            <v>36373</v>
          </cell>
          <cell r="B410">
            <v>911189</v>
          </cell>
          <cell r="C410">
            <v>6208842</v>
          </cell>
        </row>
        <row r="411">
          <cell r="A411">
            <v>36404</v>
          </cell>
          <cell r="B411">
            <v>903600</v>
          </cell>
          <cell r="C411">
            <v>5921750</v>
          </cell>
        </row>
        <row r="412">
          <cell r="A412">
            <v>36434</v>
          </cell>
          <cell r="B412">
            <v>945736</v>
          </cell>
          <cell r="C412">
            <v>6102060</v>
          </cell>
        </row>
        <row r="413">
          <cell r="A413">
            <v>36465</v>
          </cell>
          <cell r="B413">
            <v>906778</v>
          </cell>
          <cell r="C413">
            <v>5839929</v>
          </cell>
        </row>
        <row r="414">
          <cell r="A414">
            <v>36495</v>
          </cell>
          <cell r="B414">
            <v>923344</v>
          </cell>
          <cell r="C414">
            <v>5909948</v>
          </cell>
        </row>
        <row r="415">
          <cell r="A415" t="str">
            <v>Totals:</v>
          </cell>
          <cell r="B415" t="str">
            <v>__________</v>
          </cell>
          <cell r="C415" t="str">
            <v>__________</v>
          </cell>
        </row>
        <row r="416">
          <cell r="A416">
            <v>1999</v>
          </cell>
          <cell r="B416">
            <v>11003130</v>
          </cell>
          <cell r="C416">
            <v>72988114</v>
          </cell>
        </row>
        <row r="418">
          <cell r="A418">
            <v>36526</v>
          </cell>
          <cell r="B418">
            <v>917075</v>
          </cell>
          <cell r="C418">
            <v>5786101</v>
          </cell>
        </row>
        <row r="419">
          <cell r="A419">
            <v>36557</v>
          </cell>
          <cell r="B419">
            <v>855027</v>
          </cell>
          <cell r="C419">
            <v>5462333</v>
          </cell>
        </row>
        <row r="420">
          <cell r="A420">
            <v>36586</v>
          </cell>
          <cell r="B420">
            <v>905930</v>
          </cell>
          <cell r="C420">
            <v>5845633</v>
          </cell>
        </row>
        <row r="421">
          <cell r="A421">
            <v>36617</v>
          </cell>
          <cell r="B421">
            <v>882479</v>
          </cell>
          <cell r="C421">
            <v>5645064</v>
          </cell>
        </row>
        <row r="422">
          <cell r="A422">
            <v>36647</v>
          </cell>
          <cell r="B422">
            <v>888987</v>
          </cell>
          <cell r="C422">
            <v>5764482</v>
          </cell>
        </row>
        <row r="423">
          <cell r="A423">
            <v>36678</v>
          </cell>
          <cell r="B423">
            <v>865282</v>
          </cell>
          <cell r="C423">
            <v>5516304</v>
          </cell>
        </row>
        <row r="424">
          <cell r="A424">
            <v>36708</v>
          </cell>
          <cell r="B424">
            <v>881829</v>
          </cell>
          <cell r="C424">
            <v>5778118</v>
          </cell>
        </row>
        <row r="425">
          <cell r="A425">
            <v>36739</v>
          </cell>
          <cell r="B425">
            <v>885391</v>
          </cell>
          <cell r="C425">
            <v>5703363</v>
          </cell>
        </row>
        <row r="426">
          <cell r="A426">
            <v>36770</v>
          </cell>
          <cell r="B426">
            <v>862748</v>
          </cell>
          <cell r="C426">
            <v>5490982</v>
          </cell>
        </row>
        <row r="427">
          <cell r="A427">
            <v>36800</v>
          </cell>
          <cell r="B427">
            <v>892505</v>
          </cell>
          <cell r="C427">
            <v>5533687</v>
          </cell>
        </row>
        <row r="428">
          <cell r="A428">
            <v>36831</v>
          </cell>
          <cell r="B428">
            <v>866750</v>
          </cell>
          <cell r="C428">
            <v>5428845</v>
          </cell>
        </row>
        <row r="429">
          <cell r="A429">
            <v>36861</v>
          </cell>
          <cell r="B429">
            <v>870120</v>
          </cell>
          <cell r="C429">
            <v>5403424</v>
          </cell>
        </row>
        <row r="430">
          <cell r="A430" t="str">
            <v>Totals:</v>
          </cell>
          <cell r="B430" t="str">
            <v>__________</v>
          </cell>
          <cell r="C430" t="str">
            <v>__________</v>
          </cell>
        </row>
        <row r="431">
          <cell r="A431">
            <v>2000</v>
          </cell>
          <cell r="B431">
            <v>10574123</v>
          </cell>
          <cell r="C431">
            <v>67358336</v>
          </cell>
        </row>
        <row r="433">
          <cell r="A433">
            <v>36892</v>
          </cell>
          <cell r="B433">
            <v>906419</v>
          </cell>
          <cell r="C433">
            <v>5494582</v>
          </cell>
        </row>
        <row r="434">
          <cell r="A434">
            <v>36923</v>
          </cell>
          <cell r="B434">
            <v>817485</v>
          </cell>
          <cell r="C434">
            <v>4876026</v>
          </cell>
        </row>
        <row r="435">
          <cell r="A435">
            <v>36951</v>
          </cell>
          <cell r="B435">
            <v>891943</v>
          </cell>
          <cell r="C435">
            <v>5398800</v>
          </cell>
        </row>
        <row r="436">
          <cell r="A436">
            <v>36982</v>
          </cell>
          <cell r="B436">
            <v>855504</v>
          </cell>
          <cell r="C436">
            <v>5121024</v>
          </cell>
        </row>
        <row r="437">
          <cell r="A437">
            <v>37012</v>
          </cell>
          <cell r="B437">
            <v>784295</v>
          </cell>
          <cell r="C437">
            <v>4338013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58">
          <cell r="A58">
            <v>36923</v>
          </cell>
          <cell r="B58">
            <v>120455</v>
          </cell>
          <cell r="C58">
            <v>1039976</v>
          </cell>
        </row>
        <row r="59">
          <cell r="A59">
            <v>36951</v>
          </cell>
          <cell r="B59">
            <v>183665</v>
          </cell>
          <cell r="C59">
            <v>1824791</v>
          </cell>
        </row>
        <row r="60">
          <cell r="A60">
            <v>36982</v>
          </cell>
          <cell r="B60">
            <v>144162</v>
          </cell>
          <cell r="C60">
            <v>1417948</v>
          </cell>
        </row>
        <row r="61">
          <cell r="A61">
            <v>37012</v>
          </cell>
          <cell r="B61">
            <v>94196</v>
          </cell>
          <cell r="C61">
            <v>1335917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mar"/>
    </sheetNames>
    <sheetDataSet>
      <sheetData sheetId="0">
        <row r="52">
          <cell r="A52">
            <v>36951</v>
          </cell>
          <cell r="B52">
            <v>102020</v>
          </cell>
          <cell r="C52">
            <v>723937</v>
          </cell>
        </row>
        <row r="53">
          <cell r="A53">
            <v>36982</v>
          </cell>
          <cell r="B53">
            <v>150741</v>
          </cell>
          <cell r="C53">
            <v>1137926</v>
          </cell>
        </row>
        <row r="54">
          <cell r="A54">
            <v>37012</v>
          </cell>
          <cell r="B54">
            <v>133445</v>
          </cell>
          <cell r="C54">
            <v>877343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32">
          <cell r="A32">
            <v>36982</v>
          </cell>
          <cell r="B32">
            <v>67520</v>
          </cell>
          <cell r="C32">
            <v>972674</v>
          </cell>
        </row>
        <row r="33">
          <cell r="A33">
            <v>37012</v>
          </cell>
          <cell r="B33">
            <v>81755</v>
          </cell>
          <cell r="C33">
            <v>1326959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981-1983"/>
    </sheetNames>
    <sheetDataSet>
      <sheetData sheetId="0">
        <row r="285">
          <cell r="A285">
            <v>34335</v>
          </cell>
          <cell r="B285">
            <v>1125861</v>
          </cell>
          <cell r="C285">
            <v>11903271</v>
          </cell>
        </row>
        <row r="286">
          <cell r="A286">
            <v>34366</v>
          </cell>
          <cell r="B286">
            <v>1009166</v>
          </cell>
          <cell r="C286">
            <v>10495872</v>
          </cell>
        </row>
        <row r="287">
          <cell r="A287">
            <v>34394</v>
          </cell>
          <cell r="B287">
            <v>1112767</v>
          </cell>
          <cell r="C287">
            <v>11534384</v>
          </cell>
        </row>
        <row r="288">
          <cell r="A288">
            <v>34425</v>
          </cell>
          <cell r="B288">
            <v>1056864</v>
          </cell>
          <cell r="C288">
            <v>11112219</v>
          </cell>
        </row>
        <row r="289">
          <cell r="A289">
            <v>34455</v>
          </cell>
          <cell r="B289">
            <v>1075083</v>
          </cell>
          <cell r="C289">
            <v>10651432</v>
          </cell>
        </row>
        <row r="290">
          <cell r="A290">
            <v>34486</v>
          </cell>
          <cell r="B290">
            <v>1023628</v>
          </cell>
          <cell r="C290">
            <v>10020344</v>
          </cell>
        </row>
        <row r="291">
          <cell r="A291">
            <v>34516</v>
          </cell>
          <cell r="B291">
            <v>1051341</v>
          </cell>
          <cell r="C291">
            <v>10620788</v>
          </cell>
        </row>
        <row r="292">
          <cell r="A292">
            <v>34547</v>
          </cell>
          <cell r="B292">
            <v>1062910</v>
          </cell>
          <cell r="C292">
            <v>10296541</v>
          </cell>
        </row>
        <row r="293">
          <cell r="A293">
            <v>34578</v>
          </cell>
          <cell r="B293">
            <v>1023318</v>
          </cell>
          <cell r="C293">
            <v>9519177</v>
          </cell>
        </row>
        <row r="294">
          <cell r="A294">
            <v>34608</v>
          </cell>
          <cell r="B294">
            <v>1074548</v>
          </cell>
          <cell r="C294">
            <v>10056429</v>
          </cell>
        </row>
        <row r="295">
          <cell r="A295">
            <v>34639</v>
          </cell>
          <cell r="B295">
            <v>1045769</v>
          </cell>
          <cell r="C295">
            <v>10054127</v>
          </cell>
        </row>
        <row r="296">
          <cell r="A296">
            <v>34669</v>
          </cell>
          <cell r="B296">
            <v>1079378</v>
          </cell>
          <cell r="C296">
            <v>10331677</v>
          </cell>
        </row>
        <row r="297">
          <cell r="A297" t="str">
            <v>Totals:</v>
          </cell>
          <cell r="B297" t="str">
            <v>__________</v>
          </cell>
          <cell r="C297" t="str">
            <v>__________</v>
          </cell>
        </row>
        <row r="298">
          <cell r="A298">
            <v>1994</v>
          </cell>
          <cell r="B298">
            <v>12740633</v>
          </cell>
          <cell r="C298">
            <v>126596261</v>
          </cell>
        </row>
        <row r="300">
          <cell r="A300">
            <v>34700</v>
          </cell>
          <cell r="B300">
            <v>1083195</v>
          </cell>
          <cell r="C300">
            <v>9726830</v>
          </cell>
        </row>
        <row r="301">
          <cell r="A301">
            <v>34731</v>
          </cell>
          <cell r="B301">
            <v>967887</v>
          </cell>
          <cell r="C301">
            <v>8568149</v>
          </cell>
        </row>
        <row r="302">
          <cell r="A302">
            <v>34759</v>
          </cell>
          <cell r="B302">
            <v>1055615</v>
          </cell>
          <cell r="C302">
            <v>9416448</v>
          </cell>
        </row>
        <row r="303">
          <cell r="A303">
            <v>34790</v>
          </cell>
          <cell r="B303">
            <v>1010396</v>
          </cell>
          <cell r="C303">
            <v>8946686</v>
          </cell>
        </row>
        <row r="304">
          <cell r="A304">
            <v>34820</v>
          </cell>
          <cell r="B304">
            <v>1031783</v>
          </cell>
          <cell r="C304">
            <v>9365462</v>
          </cell>
        </row>
        <row r="305">
          <cell r="A305">
            <v>34851</v>
          </cell>
          <cell r="B305">
            <v>971739</v>
          </cell>
          <cell r="C305">
            <v>9024758</v>
          </cell>
        </row>
        <row r="306">
          <cell r="A306">
            <v>34881</v>
          </cell>
          <cell r="B306">
            <v>1009118</v>
          </cell>
          <cell r="C306">
            <v>8971801</v>
          </cell>
        </row>
        <row r="307">
          <cell r="A307">
            <v>34912</v>
          </cell>
          <cell r="B307">
            <v>998204</v>
          </cell>
          <cell r="C307">
            <v>8896078</v>
          </cell>
        </row>
        <row r="308">
          <cell r="A308">
            <v>34943</v>
          </cell>
          <cell r="B308">
            <v>960909</v>
          </cell>
          <cell r="C308">
            <v>8978921</v>
          </cell>
        </row>
        <row r="309">
          <cell r="A309">
            <v>34973</v>
          </cell>
          <cell r="B309">
            <v>990934</v>
          </cell>
          <cell r="C309">
            <v>9177519</v>
          </cell>
        </row>
        <row r="310">
          <cell r="A310">
            <v>35004</v>
          </cell>
          <cell r="B310">
            <v>964280</v>
          </cell>
          <cell r="C310">
            <v>8867771</v>
          </cell>
        </row>
        <row r="311">
          <cell r="A311">
            <v>35034</v>
          </cell>
          <cell r="B311">
            <v>981771</v>
          </cell>
          <cell r="C311">
            <v>9099450</v>
          </cell>
        </row>
        <row r="312">
          <cell r="A312" t="str">
            <v>Totals:</v>
          </cell>
          <cell r="B312" t="str">
            <v>__________</v>
          </cell>
          <cell r="C312" t="str">
            <v>__________</v>
          </cell>
        </row>
        <row r="313">
          <cell r="A313">
            <v>1995</v>
          </cell>
          <cell r="B313">
            <v>12025831</v>
          </cell>
          <cell r="C313">
            <v>109039873</v>
          </cell>
        </row>
        <row r="315">
          <cell r="A315">
            <v>35065</v>
          </cell>
          <cell r="B315">
            <v>982982</v>
          </cell>
          <cell r="C315">
            <v>9099950</v>
          </cell>
        </row>
        <row r="316">
          <cell r="A316">
            <v>35096</v>
          </cell>
          <cell r="B316">
            <v>913514</v>
          </cell>
          <cell r="C316">
            <v>8583442</v>
          </cell>
        </row>
        <row r="317">
          <cell r="A317">
            <v>35125</v>
          </cell>
          <cell r="B317">
            <v>978499</v>
          </cell>
          <cell r="C317">
            <v>8947476</v>
          </cell>
        </row>
        <row r="318">
          <cell r="A318">
            <v>35156</v>
          </cell>
          <cell r="B318">
            <v>943385</v>
          </cell>
          <cell r="C318">
            <v>8590400</v>
          </cell>
        </row>
        <row r="319">
          <cell r="A319">
            <v>35186</v>
          </cell>
          <cell r="B319">
            <v>953266</v>
          </cell>
          <cell r="C319">
            <v>8919124</v>
          </cell>
        </row>
        <row r="320">
          <cell r="A320">
            <v>35217</v>
          </cell>
          <cell r="B320">
            <v>904332</v>
          </cell>
          <cell r="C320">
            <v>8254725</v>
          </cell>
        </row>
        <row r="321">
          <cell r="A321">
            <v>35247</v>
          </cell>
          <cell r="B321">
            <v>931004</v>
          </cell>
          <cell r="C321">
            <v>8358190</v>
          </cell>
        </row>
        <row r="322">
          <cell r="A322">
            <v>35278</v>
          </cell>
          <cell r="B322">
            <v>924246</v>
          </cell>
          <cell r="C322">
            <v>8525238</v>
          </cell>
        </row>
        <row r="323">
          <cell r="A323">
            <v>35309</v>
          </cell>
          <cell r="B323">
            <v>896773</v>
          </cell>
          <cell r="C323">
            <v>8133455</v>
          </cell>
        </row>
        <row r="324">
          <cell r="A324">
            <v>35339</v>
          </cell>
          <cell r="B324">
            <v>947268</v>
          </cell>
          <cell r="C324">
            <v>8679337</v>
          </cell>
        </row>
        <row r="325">
          <cell r="A325">
            <v>35370</v>
          </cell>
          <cell r="B325">
            <v>915709</v>
          </cell>
          <cell r="C325">
            <v>8253838</v>
          </cell>
        </row>
        <row r="326">
          <cell r="A326">
            <v>35400</v>
          </cell>
          <cell r="B326">
            <v>942842</v>
          </cell>
          <cell r="C326">
            <v>8372068</v>
          </cell>
        </row>
        <row r="327">
          <cell r="A327" t="str">
            <v>Totals:</v>
          </cell>
          <cell r="B327" t="str">
            <v>__________</v>
          </cell>
          <cell r="C327" t="str">
            <v>__________</v>
          </cell>
        </row>
        <row r="328">
          <cell r="A328">
            <v>1996</v>
          </cell>
          <cell r="B328">
            <v>11233820</v>
          </cell>
          <cell r="C328">
            <v>102717243</v>
          </cell>
        </row>
        <row r="330">
          <cell r="A330">
            <v>35431</v>
          </cell>
          <cell r="B330">
            <v>919144</v>
          </cell>
          <cell r="C330">
            <v>8168483</v>
          </cell>
        </row>
        <row r="331">
          <cell r="A331">
            <v>35462</v>
          </cell>
          <cell r="B331">
            <v>852185</v>
          </cell>
          <cell r="C331">
            <v>7395293</v>
          </cell>
        </row>
        <row r="332">
          <cell r="A332">
            <v>35490</v>
          </cell>
          <cell r="B332">
            <v>941290</v>
          </cell>
          <cell r="C332">
            <v>8138988</v>
          </cell>
        </row>
        <row r="333">
          <cell r="A333">
            <v>35521</v>
          </cell>
          <cell r="B333">
            <v>901753</v>
          </cell>
          <cell r="C333">
            <v>7702862</v>
          </cell>
        </row>
        <row r="334">
          <cell r="A334">
            <v>35551</v>
          </cell>
          <cell r="B334">
            <v>917459</v>
          </cell>
          <cell r="C334">
            <v>7699895</v>
          </cell>
        </row>
        <row r="335">
          <cell r="A335">
            <v>35582</v>
          </cell>
          <cell r="B335">
            <v>874874</v>
          </cell>
          <cell r="C335">
            <v>7404435</v>
          </cell>
        </row>
        <row r="336">
          <cell r="A336">
            <v>35612</v>
          </cell>
          <cell r="B336">
            <v>911930</v>
          </cell>
          <cell r="C336">
            <v>7676262</v>
          </cell>
        </row>
        <row r="337">
          <cell r="A337">
            <v>35643</v>
          </cell>
          <cell r="B337">
            <v>911486</v>
          </cell>
          <cell r="C337">
            <v>7801025</v>
          </cell>
        </row>
        <row r="338">
          <cell r="A338">
            <v>35674</v>
          </cell>
          <cell r="B338">
            <v>877166</v>
          </cell>
          <cell r="C338">
            <v>7594101</v>
          </cell>
        </row>
        <row r="339">
          <cell r="A339">
            <v>35704</v>
          </cell>
          <cell r="B339">
            <v>913745</v>
          </cell>
          <cell r="C339">
            <v>7597653</v>
          </cell>
        </row>
        <row r="340">
          <cell r="A340">
            <v>35735</v>
          </cell>
          <cell r="B340">
            <v>886569</v>
          </cell>
          <cell r="C340">
            <v>7533167</v>
          </cell>
        </row>
        <row r="341">
          <cell r="A341">
            <v>35765</v>
          </cell>
          <cell r="B341">
            <v>893775</v>
          </cell>
          <cell r="C341">
            <v>7589302</v>
          </cell>
        </row>
        <row r="342">
          <cell r="A342" t="str">
            <v>Totals:</v>
          </cell>
          <cell r="B342" t="str">
            <v>__________</v>
          </cell>
          <cell r="C342" t="str">
            <v>__________</v>
          </cell>
        </row>
        <row r="343">
          <cell r="A343">
            <v>1997</v>
          </cell>
          <cell r="B343">
            <v>10801376</v>
          </cell>
          <cell r="C343">
            <v>92301466</v>
          </cell>
        </row>
        <row r="345">
          <cell r="A345">
            <v>35796</v>
          </cell>
          <cell r="B345">
            <v>898107</v>
          </cell>
          <cell r="C345">
            <v>7651239</v>
          </cell>
        </row>
        <row r="346">
          <cell r="A346">
            <v>35827</v>
          </cell>
          <cell r="B346">
            <v>797758</v>
          </cell>
          <cell r="C346">
            <v>6911719</v>
          </cell>
        </row>
        <row r="347">
          <cell r="A347">
            <v>35855</v>
          </cell>
          <cell r="B347">
            <v>861234</v>
          </cell>
          <cell r="C347">
            <v>7465677</v>
          </cell>
        </row>
        <row r="348">
          <cell r="A348">
            <v>35886</v>
          </cell>
          <cell r="B348">
            <v>824248</v>
          </cell>
          <cell r="C348">
            <v>7231235</v>
          </cell>
        </row>
        <row r="349">
          <cell r="A349">
            <v>35916</v>
          </cell>
          <cell r="B349">
            <v>828800</v>
          </cell>
          <cell r="C349">
            <v>7378733</v>
          </cell>
        </row>
        <row r="350">
          <cell r="A350">
            <v>35947</v>
          </cell>
          <cell r="B350">
            <v>777788</v>
          </cell>
          <cell r="C350">
            <v>7061676</v>
          </cell>
        </row>
        <row r="351">
          <cell r="A351">
            <v>35977</v>
          </cell>
          <cell r="B351">
            <v>786693</v>
          </cell>
          <cell r="C351">
            <v>7268025</v>
          </cell>
        </row>
        <row r="352">
          <cell r="A352">
            <v>36008</v>
          </cell>
          <cell r="B352">
            <v>794930</v>
          </cell>
          <cell r="C352">
            <v>7099984</v>
          </cell>
        </row>
        <row r="353">
          <cell r="A353">
            <v>36039</v>
          </cell>
          <cell r="B353">
            <v>767074</v>
          </cell>
          <cell r="C353">
            <v>6710726</v>
          </cell>
        </row>
        <row r="354">
          <cell r="A354">
            <v>36069</v>
          </cell>
          <cell r="B354">
            <v>790415</v>
          </cell>
          <cell r="C354">
            <v>6559540</v>
          </cell>
        </row>
        <row r="355">
          <cell r="A355">
            <v>36100</v>
          </cell>
          <cell r="B355">
            <v>766841</v>
          </cell>
          <cell r="C355">
            <v>6609440</v>
          </cell>
        </row>
        <row r="356">
          <cell r="A356">
            <v>36130</v>
          </cell>
          <cell r="B356">
            <v>753904</v>
          </cell>
          <cell r="C356">
            <v>6822589</v>
          </cell>
        </row>
        <row r="357">
          <cell r="A357" t="str">
            <v>Totals:</v>
          </cell>
          <cell r="B357" t="str">
            <v>__________</v>
          </cell>
          <cell r="C357" t="str">
            <v>__________</v>
          </cell>
        </row>
        <row r="358">
          <cell r="A358">
            <v>1998</v>
          </cell>
          <cell r="B358">
            <v>9647792</v>
          </cell>
          <cell r="C358">
            <v>84770583</v>
          </cell>
        </row>
        <row r="360">
          <cell r="A360">
            <v>36161</v>
          </cell>
          <cell r="B360">
            <v>751832</v>
          </cell>
          <cell r="C360">
            <v>7006869</v>
          </cell>
        </row>
        <row r="361">
          <cell r="A361">
            <v>36192</v>
          </cell>
          <cell r="B361">
            <v>689466</v>
          </cell>
          <cell r="C361">
            <v>6438744</v>
          </cell>
        </row>
        <row r="362">
          <cell r="A362">
            <v>36220</v>
          </cell>
          <cell r="B362">
            <v>746327</v>
          </cell>
          <cell r="C362">
            <v>6768288</v>
          </cell>
        </row>
        <row r="363">
          <cell r="A363">
            <v>36251</v>
          </cell>
          <cell r="B363">
            <v>718334</v>
          </cell>
          <cell r="C363">
            <v>7130001</v>
          </cell>
        </row>
        <row r="364">
          <cell r="A364">
            <v>36281</v>
          </cell>
          <cell r="B364">
            <v>737963</v>
          </cell>
          <cell r="C364">
            <v>7124861</v>
          </cell>
        </row>
        <row r="365">
          <cell r="A365">
            <v>36312</v>
          </cell>
          <cell r="B365">
            <v>698068</v>
          </cell>
          <cell r="C365">
            <v>6594184</v>
          </cell>
        </row>
        <row r="366">
          <cell r="A366">
            <v>36342</v>
          </cell>
          <cell r="B366">
            <v>715144</v>
          </cell>
          <cell r="C366">
            <v>6708164</v>
          </cell>
        </row>
        <row r="367">
          <cell r="A367">
            <v>36373</v>
          </cell>
          <cell r="B367">
            <v>716057</v>
          </cell>
          <cell r="C367">
            <v>6683542</v>
          </cell>
        </row>
        <row r="368">
          <cell r="A368">
            <v>36404</v>
          </cell>
          <cell r="B368">
            <v>699240</v>
          </cell>
          <cell r="C368">
            <v>6469079</v>
          </cell>
        </row>
        <row r="369">
          <cell r="A369">
            <v>36434</v>
          </cell>
          <cell r="B369">
            <v>724349</v>
          </cell>
          <cell r="C369">
            <v>6719559</v>
          </cell>
        </row>
        <row r="370">
          <cell r="A370">
            <v>36465</v>
          </cell>
          <cell r="B370">
            <v>715594</v>
          </cell>
          <cell r="C370">
            <v>6606905</v>
          </cell>
        </row>
        <row r="371">
          <cell r="A371">
            <v>36495</v>
          </cell>
          <cell r="B371">
            <v>745944</v>
          </cell>
          <cell r="C371">
            <v>6638163</v>
          </cell>
        </row>
        <row r="372">
          <cell r="A372" t="str">
            <v>Totals:</v>
          </cell>
          <cell r="B372" t="str">
            <v>__________</v>
          </cell>
          <cell r="C372" t="str">
            <v>__________</v>
          </cell>
        </row>
        <row r="373">
          <cell r="A373">
            <v>1999</v>
          </cell>
          <cell r="B373">
            <v>8658318</v>
          </cell>
          <cell r="C373">
            <v>80888359</v>
          </cell>
        </row>
        <row r="375">
          <cell r="A375">
            <v>36526</v>
          </cell>
          <cell r="B375">
            <v>753377</v>
          </cell>
          <cell r="C375">
            <v>6650783</v>
          </cell>
        </row>
        <row r="376">
          <cell r="A376">
            <v>36557</v>
          </cell>
          <cell r="B376">
            <v>710449</v>
          </cell>
          <cell r="C376">
            <v>6205637</v>
          </cell>
        </row>
        <row r="377">
          <cell r="A377">
            <v>36586</v>
          </cell>
          <cell r="B377">
            <v>742496</v>
          </cell>
          <cell r="C377">
            <v>6545897</v>
          </cell>
        </row>
        <row r="378">
          <cell r="A378">
            <v>36617</v>
          </cell>
          <cell r="B378">
            <v>733062</v>
          </cell>
          <cell r="C378">
            <v>6158727</v>
          </cell>
        </row>
        <row r="379">
          <cell r="A379">
            <v>36647</v>
          </cell>
          <cell r="B379">
            <v>753790</v>
          </cell>
          <cell r="C379">
            <v>6301147</v>
          </cell>
        </row>
        <row r="380">
          <cell r="A380">
            <v>36678</v>
          </cell>
          <cell r="B380">
            <v>712642</v>
          </cell>
          <cell r="C380">
            <v>6218815</v>
          </cell>
        </row>
        <row r="381">
          <cell r="A381">
            <v>36708</v>
          </cell>
          <cell r="B381">
            <v>734440</v>
          </cell>
          <cell r="C381">
            <v>6353015</v>
          </cell>
        </row>
        <row r="382">
          <cell r="A382">
            <v>36739</v>
          </cell>
          <cell r="B382">
            <v>739470</v>
          </cell>
          <cell r="C382">
            <v>6168148</v>
          </cell>
        </row>
        <row r="383">
          <cell r="A383">
            <v>36770</v>
          </cell>
          <cell r="B383">
            <v>702727</v>
          </cell>
          <cell r="C383">
            <v>6022749</v>
          </cell>
        </row>
        <row r="384">
          <cell r="A384">
            <v>36800</v>
          </cell>
          <cell r="B384">
            <v>726034</v>
          </cell>
          <cell r="C384">
            <v>6033956</v>
          </cell>
        </row>
        <row r="385">
          <cell r="A385">
            <v>36831</v>
          </cell>
          <cell r="B385">
            <v>704477</v>
          </cell>
          <cell r="C385">
            <v>5668631</v>
          </cell>
        </row>
        <row r="386">
          <cell r="A386">
            <v>36861</v>
          </cell>
          <cell r="B386">
            <v>710677</v>
          </cell>
          <cell r="C386">
            <v>5774335</v>
          </cell>
        </row>
        <row r="387">
          <cell r="A387" t="str">
            <v>Totals:</v>
          </cell>
          <cell r="B387" t="str">
            <v>__________</v>
          </cell>
          <cell r="C387" t="str">
            <v>__________</v>
          </cell>
        </row>
        <row r="388">
          <cell r="A388">
            <v>2000</v>
          </cell>
          <cell r="B388">
            <v>8723641</v>
          </cell>
          <cell r="C388">
            <v>74101840</v>
          </cell>
        </row>
        <row r="390">
          <cell r="A390">
            <v>36892</v>
          </cell>
          <cell r="B390">
            <v>724606</v>
          </cell>
          <cell r="C390">
            <v>5751563</v>
          </cell>
        </row>
        <row r="391">
          <cell r="A391">
            <v>36923</v>
          </cell>
          <cell r="B391">
            <v>652997</v>
          </cell>
          <cell r="C391">
            <v>5313717</v>
          </cell>
        </row>
        <row r="392">
          <cell r="A392">
            <v>36951</v>
          </cell>
          <cell r="B392">
            <v>714070</v>
          </cell>
          <cell r="C392">
            <v>5671924</v>
          </cell>
        </row>
        <row r="393">
          <cell r="A393">
            <v>36982</v>
          </cell>
          <cell r="B393">
            <v>687165</v>
          </cell>
          <cell r="C393">
            <v>5464269</v>
          </cell>
        </row>
        <row r="394">
          <cell r="A394">
            <v>37012</v>
          </cell>
          <cell r="B394">
            <v>604676</v>
          </cell>
          <cell r="C394">
            <v>4563174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984-1986"/>
    </sheetNames>
    <sheetDataSet>
      <sheetData sheetId="0">
        <row r="237">
          <cell r="A237">
            <v>34335</v>
          </cell>
          <cell r="B237">
            <v>1734062</v>
          </cell>
          <cell r="C237">
            <v>9784756</v>
          </cell>
        </row>
        <row r="238">
          <cell r="A238">
            <v>34366</v>
          </cell>
          <cell r="B238">
            <v>1555980</v>
          </cell>
          <cell r="C238">
            <v>9036513</v>
          </cell>
        </row>
        <row r="239">
          <cell r="A239">
            <v>34394</v>
          </cell>
          <cell r="B239">
            <v>1697823</v>
          </cell>
          <cell r="C239">
            <v>9932188</v>
          </cell>
        </row>
        <row r="240">
          <cell r="A240">
            <v>34425</v>
          </cell>
          <cell r="B240">
            <v>1614653</v>
          </cell>
          <cell r="C240">
            <v>9614125</v>
          </cell>
        </row>
        <row r="241">
          <cell r="A241">
            <v>34455</v>
          </cell>
          <cell r="B241">
            <v>1650901</v>
          </cell>
          <cell r="C241">
            <v>9301167</v>
          </cell>
        </row>
        <row r="242">
          <cell r="A242">
            <v>34486</v>
          </cell>
          <cell r="B242">
            <v>1582642</v>
          </cell>
          <cell r="C242">
            <v>9129217</v>
          </cell>
        </row>
        <row r="243">
          <cell r="A243">
            <v>34516</v>
          </cell>
          <cell r="B243">
            <v>1637007</v>
          </cell>
          <cell r="C243">
            <v>9281419</v>
          </cell>
        </row>
        <row r="244">
          <cell r="A244">
            <v>34547</v>
          </cell>
          <cell r="B244">
            <v>1638729</v>
          </cell>
          <cell r="C244">
            <v>9320990</v>
          </cell>
        </row>
        <row r="245">
          <cell r="A245">
            <v>34578</v>
          </cell>
          <cell r="B245">
            <v>1565028</v>
          </cell>
          <cell r="C245">
            <v>8756744</v>
          </cell>
        </row>
        <row r="246">
          <cell r="A246">
            <v>34608</v>
          </cell>
          <cell r="B246">
            <v>1631528</v>
          </cell>
          <cell r="C246">
            <v>8795670</v>
          </cell>
        </row>
        <row r="247">
          <cell r="A247">
            <v>34639</v>
          </cell>
          <cell r="B247">
            <v>1579689</v>
          </cell>
          <cell r="C247">
            <v>8633254</v>
          </cell>
        </row>
        <row r="248">
          <cell r="A248">
            <v>34669</v>
          </cell>
          <cell r="B248">
            <v>1632617</v>
          </cell>
          <cell r="C248">
            <v>8826989</v>
          </cell>
        </row>
        <row r="249">
          <cell r="A249" t="str">
            <v>Totals:</v>
          </cell>
          <cell r="B249" t="str">
            <v>__________</v>
          </cell>
          <cell r="C249" t="str">
            <v>__________</v>
          </cell>
        </row>
        <row r="250">
          <cell r="A250">
            <v>1994</v>
          </cell>
          <cell r="B250">
            <v>19520659</v>
          </cell>
          <cell r="C250">
            <v>110413032</v>
          </cell>
        </row>
        <row r="252">
          <cell r="A252">
            <v>34700</v>
          </cell>
          <cell r="B252">
            <v>1617463</v>
          </cell>
          <cell r="C252">
            <v>8552863</v>
          </cell>
        </row>
        <row r="253">
          <cell r="A253">
            <v>34731</v>
          </cell>
          <cell r="B253">
            <v>1445842</v>
          </cell>
          <cell r="C253">
            <v>7879528</v>
          </cell>
        </row>
        <row r="254">
          <cell r="A254">
            <v>34759</v>
          </cell>
          <cell r="B254">
            <v>1578860</v>
          </cell>
          <cell r="C254">
            <v>8772731</v>
          </cell>
        </row>
        <row r="255">
          <cell r="A255">
            <v>34790</v>
          </cell>
          <cell r="B255">
            <v>1518178</v>
          </cell>
          <cell r="C255">
            <v>8383639</v>
          </cell>
        </row>
        <row r="256">
          <cell r="A256">
            <v>34820</v>
          </cell>
          <cell r="B256">
            <v>1521707</v>
          </cell>
          <cell r="C256">
            <v>8678794</v>
          </cell>
        </row>
        <row r="257">
          <cell r="A257">
            <v>34851</v>
          </cell>
          <cell r="B257">
            <v>1443284</v>
          </cell>
          <cell r="C257">
            <v>8320407</v>
          </cell>
        </row>
        <row r="258">
          <cell r="A258">
            <v>34881</v>
          </cell>
          <cell r="B258">
            <v>1489862</v>
          </cell>
          <cell r="C258">
            <v>8356279</v>
          </cell>
        </row>
        <row r="259">
          <cell r="A259">
            <v>34912</v>
          </cell>
          <cell r="B259">
            <v>1472849</v>
          </cell>
          <cell r="C259">
            <v>8015777</v>
          </cell>
        </row>
        <row r="260">
          <cell r="A260">
            <v>34943</v>
          </cell>
          <cell r="B260">
            <v>1402424</v>
          </cell>
          <cell r="C260">
            <v>7897311</v>
          </cell>
        </row>
        <row r="261">
          <cell r="A261">
            <v>34973</v>
          </cell>
          <cell r="B261">
            <v>1466091</v>
          </cell>
          <cell r="C261">
            <v>7971856</v>
          </cell>
        </row>
        <row r="262">
          <cell r="A262">
            <v>35004</v>
          </cell>
          <cell r="B262">
            <v>1414079</v>
          </cell>
          <cell r="C262">
            <v>7618156</v>
          </cell>
        </row>
        <row r="263">
          <cell r="A263">
            <v>35034</v>
          </cell>
          <cell r="B263">
            <v>1441233</v>
          </cell>
          <cell r="C263">
            <v>7562514</v>
          </cell>
        </row>
        <row r="264">
          <cell r="A264" t="str">
            <v>Totals:</v>
          </cell>
          <cell r="B264" t="str">
            <v>__________</v>
          </cell>
          <cell r="C264" t="str">
            <v>__________</v>
          </cell>
        </row>
        <row r="265">
          <cell r="A265">
            <v>1995</v>
          </cell>
          <cell r="B265">
            <v>17811872</v>
          </cell>
          <cell r="C265">
            <v>98009855</v>
          </cell>
        </row>
        <row r="267">
          <cell r="A267">
            <v>35065</v>
          </cell>
          <cell r="B267">
            <v>1435447</v>
          </cell>
          <cell r="C267">
            <v>7591383</v>
          </cell>
        </row>
        <row r="268">
          <cell r="A268">
            <v>35096</v>
          </cell>
          <cell r="B268">
            <v>1339156</v>
          </cell>
          <cell r="C268">
            <v>7123048</v>
          </cell>
        </row>
        <row r="269">
          <cell r="A269">
            <v>35125</v>
          </cell>
          <cell r="B269">
            <v>1419807</v>
          </cell>
          <cell r="C269">
            <v>7554538</v>
          </cell>
        </row>
        <row r="270">
          <cell r="A270">
            <v>35156</v>
          </cell>
          <cell r="B270">
            <v>1351745</v>
          </cell>
          <cell r="C270">
            <v>7291565</v>
          </cell>
        </row>
        <row r="271">
          <cell r="A271">
            <v>35186</v>
          </cell>
          <cell r="B271">
            <v>1381837</v>
          </cell>
          <cell r="C271">
            <v>7614385</v>
          </cell>
        </row>
        <row r="272">
          <cell r="A272">
            <v>35217</v>
          </cell>
          <cell r="B272">
            <v>1324936</v>
          </cell>
          <cell r="C272">
            <v>7253446</v>
          </cell>
        </row>
        <row r="273">
          <cell r="A273">
            <v>35247</v>
          </cell>
          <cell r="B273">
            <v>1347763</v>
          </cell>
          <cell r="C273">
            <v>7550351</v>
          </cell>
        </row>
        <row r="274">
          <cell r="A274">
            <v>35278</v>
          </cell>
          <cell r="B274">
            <v>1332804</v>
          </cell>
          <cell r="C274">
            <v>7399152</v>
          </cell>
        </row>
        <row r="275">
          <cell r="A275">
            <v>35309</v>
          </cell>
          <cell r="B275">
            <v>1302580</v>
          </cell>
          <cell r="C275">
            <v>6996866</v>
          </cell>
        </row>
        <row r="276">
          <cell r="A276">
            <v>35339</v>
          </cell>
          <cell r="B276">
            <v>1348596</v>
          </cell>
          <cell r="C276">
            <v>7052604</v>
          </cell>
        </row>
        <row r="277">
          <cell r="A277">
            <v>35370</v>
          </cell>
          <cell r="B277">
            <v>1292150</v>
          </cell>
          <cell r="C277">
            <v>6747190</v>
          </cell>
        </row>
        <row r="278">
          <cell r="A278">
            <v>35400</v>
          </cell>
          <cell r="B278">
            <v>1335619</v>
          </cell>
          <cell r="C278">
            <v>6688242</v>
          </cell>
        </row>
        <row r="279">
          <cell r="A279" t="str">
            <v>Totals:</v>
          </cell>
          <cell r="B279" t="str">
            <v>__________</v>
          </cell>
          <cell r="C279" t="str">
            <v>__________</v>
          </cell>
        </row>
        <row r="280">
          <cell r="A280">
            <v>1996</v>
          </cell>
          <cell r="B280">
            <v>16212440</v>
          </cell>
          <cell r="C280">
            <v>86862770</v>
          </cell>
        </row>
        <row r="282">
          <cell r="A282">
            <v>35431</v>
          </cell>
          <cell r="B282">
            <v>1295878</v>
          </cell>
          <cell r="C282">
            <v>6656327</v>
          </cell>
        </row>
        <row r="283">
          <cell r="A283">
            <v>35462</v>
          </cell>
          <cell r="B283">
            <v>1209335</v>
          </cell>
          <cell r="C283">
            <v>5998078</v>
          </cell>
        </row>
        <row r="284">
          <cell r="A284">
            <v>35490</v>
          </cell>
          <cell r="B284">
            <v>1331794</v>
          </cell>
          <cell r="C284">
            <v>6754715</v>
          </cell>
        </row>
        <row r="285">
          <cell r="A285">
            <v>35521</v>
          </cell>
          <cell r="B285">
            <v>1265186</v>
          </cell>
          <cell r="C285">
            <v>6634701</v>
          </cell>
        </row>
        <row r="286">
          <cell r="A286">
            <v>35551</v>
          </cell>
          <cell r="B286">
            <v>1281574</v>
          </cell>
          <cell r="C286">
            <v>6866063</v>
          </cell>
        </row>
        <row r="287">
          <cell r="A287">
            <v>35582</v>
          </cell>
          <cell r="B287">
            <v>1223362</v>
          </cell>
          <cell r="C287">
            <v>6638166</v>
          </cell>
        </row>
        <row r="288">
          <cell r="A288">
            <v>35612</v>
          </cell>
          <cell r="B288">
            <v>1246935</v>
          </cell>
          <cell r="C288">
            <v>6831802</v>
          </cell>
        </row>
        <row r="289">
          <cell r="A289">
            <v>35643</v>
          </cell>
          <cell r="B289">
            <v>1222404</v>
          </cell>
          <cell r="C289">
            <v>6695898</v>
          </cell>
        </row>
        <row r="290">
          <cell r="A290">
            <v>35674</v>
          </cell>
          <cell r="B290">
            <v>1194314</v>
          </cell>
          <cell r="C290">
            <v>6504328</v>
          </cell>
        </row>
        <row r="291">
          <cell r="A291">
            <v>35704</v>
          </cell>
          <cell r="B291">
            <v>1223903</v>
          </cell>
          <cell r="C291">
            <v>6384883</v>
          </cell>
        </row>
        <row r="292">
          <cell r="A292">
            <v>35735</v>
          </cell>
          <cell r="B292">
            <v>1184132</v>
          </cell>
          <cell r="C292">
            <v>6237864</v>
          </cell>
        </row>
        <row r="293">
          <cell r="A293">
            <v>35765</v>
          </cell>
          <cell r="B293">
            <v>1208566</v>
          </cell>
          <cell r="C293">
            <v>6149914</v>
          </cell>
        </row>
        <row r="294">
          <cell r="A294" t="str">
            <v>Totals:</v>
          </cell>
          <cell r="B294" t="str">
            <v>__________</v>
          </cell>
          <cell r="C294" t="str">
            <v>__________</v>
          </cell>
        </row>
        <row r="295">
          <cell r="A295">
            <v>1997</v>
          </cell>
          <cell r="B295">
            <v>14887383</v>
          </cell>
          <cell r="C295">
            <v>78352739</v>
          </cell>
        </row>
        <row r="297">
          <cell r="A297">
            <v>35796</v>
          </cell>
          <cell r="B297">
            <v>1215022</v>
          </cell>
          <cell r="C297">
            <v>6221314</v>
          </cell>
        </row>
        <row r="298">
          <cell r="A298">
            <v>35827</v>
          </cell>
          <cell r="B298">
            <v>1093977</v>
          </cell>
          <cell r="C298">
            <v>5659395</v>
          </cell>
        </row>
        <row r="299">
          <cell r="A299">
            <v>35855</v>
          </cell>
          <cell r="B299">
            <v>1154032</v>
          </cell>
          <cell r="C299">
            <v>6049483</v>
          </cell>
        </row>
        <row r="300">
          <cell r="A300">
            <v>35886</v>
          </cell>
          <cell r="B300">
            <v>1095253</v>
          </cell>
          <cell r="C300">
            <v>5978178</v>
          </cell>
        </row>
        <row r="301">
          <cell r="A301">
            <v>35916</v>
          </cell>
          <cell r="B301">
            <v>1130788</v>
          </cell>
          <cell r="C301">
            <v>6038737</v>
          </cell>
        </row>
        <row r="302">
          <cell r="A302">
            <v>35947</v>
          </cell>
          <cell r="B302">
            <v>1067908</v>
          </cell>
          <cell r="C302">
            <v>5828451</v>
          </cell>
        </row>
        <row r="303">
          <cell r="A303">
            <v>35977</v>
          </cell>
          <cell r="B303">
            <v>1072012</v>
          </cell>
          <cell r="C303">
            <v>5856519</v>
          </cell>
        </row>
        <row r="304">
          <cell r="A304">
            <v>36008</v>
          </cell>
          <cell r="B304">
            <v>1060231</v>
          </cell>
          <cell r="C304">
            <v>5821510</v>
          </cell>
        </row>
        <row r="305">
          <cell r="A305">
            <v>36039</v>
          </cell>
          <cell r="B305">
            <v>1077323</v>
          </cell>
          <cell r="C305">
            <v>5674727</v>
          </cell>
        </row>
        <row r="306">
          <cell r="A306">
            <v>36069</v>
          </cell>
          <cell r="B306">
            <v>1089049</v>
          </cell>
          <cell r="C306">
            <v>5714598</v>
          </cell>
        </row>
        <row r="307">
          <cell r="A307">
            <v>36100</v>
          </cell>
          <cell r="B307">
            <v>1048276</v>
          </cell>
          <cell r="C307">
            <v>5410033</v>
          </cell>
        </row>
        <row r="308">
          <cell r="A308">
            <v>36130</v>
          </cell>
          <cell r="B308">
            <v>1027163</v>
          </cell>
          <cell r="C308">
            <v>5301376</v>
          </cell>
        </row>
        <row r="309">
          <cell r="A309" t="str">
            <v>Totals:</v>
          </cell>
          <cell r="B309" t="str">
            <v>__________</v>
          </cell>
          <cell r="C309" t="str">
            <v>__________</v>
          </cell>
        </row>
        <row r="310">
          <cell r="A310">
            <v>1998</v>
          </cell>
          <cell r="B310">
            <v>13131034</v>
          </cell>
          <cell r="C310">
            <v>69554321</v>
          </cell>
        </row>
        <row r="312">
          <cell r="A312">
            <v>36161</v>
          </cell>
          <cell r="B312">
            <v>1044038</v>
          </cell>
          <cell r="C312">
            <v>5508377</v>
          </cell>
        </row>
        <row r="313">
          <cell r="A313">
            <v>36192</v>
          </cell>
          <cell r="B313">
            <v>940060</v>
          </cell>
          <cell r="C313">
            <v>4997456</v>
          </cell>
        </row>
        <row r="314">
          <cell r="A314">
            <v>36220</v>
          </cell>
          <cell r="B314">
            <v>1027868</v>
          </cell>
          <cell r="C314">
            <v>5371015</v>
          </cell>
        </row>
        <row r="315">
          <cell r="A315">
            <v>36251</v>
          </cell>
          <cell r="B315">
            <v>991648</v>
          </cell>
          <cell r="C315">
            <v>5258189</v>
          </cell>
        </row>
        <row r="316">
          <cell r="A316">
            <v>36281</v>
          </cell>
          <cell r="B316">
            <v>997823</v>
          </cell>
          <cell r="C316">
            <v>5446398</v>
          </cell>
        </row>
        <row r="317">
          <cell r="A317">
            <v>36312</v>
          </cell>
          <cell r="B317">
            <v>961939</v>
          </cell>
          <cell r="C317">
            <v>5306054</v>
          </cell>
        </row>
        <row r="318">
          <cell r="A318">
            <v>36342</v>
          </cell>
          <cell r="B318">
            <v>1004718</v>
          </cell>
          <cell r="C318">
            <v>5446287</v>
          </cell>
        </row>
        <row r="319">
          <cell r="A319">
            <v>36373</v>
          </cell>
          <cell r="B319">
            <v>994782</v>
          </cell>
          <cell r="C319">
            <v>5304381</v>
          </cell>
        </row>
        <row r="320">
          <cell r="A320">
            <v>36404</v>
          </cell>
          <cell r="B320">
            <v>961808</v>
          </cell>
          <cell r="C320">
            <v>5048742</v>
          </cell>
        </row>
        <row r="321">
          <cell r="A321">
            <v>36434</v>
          </cell>
          <cell r="B321">
            <v>997113</v>
          </cell>
          <cell r="C321">
            <v>5098119</v>
          </cell>
        </row>
        <row r="322">
          <cell r="A322">
            <v>36465</v>
          </cell>
          <cell r="B322">
            <v>983279</v>
          </cell>
          <cell r="C322">
            <v>5030364</v>
          </cell>
        </row>
        <row r="323">
          <cell r="A323">
            <v>36495</v>
          </cell>
          <cell r="B323">
            <v>1000828</v>
          </cell>
          <cell r="C323">
            <v>5172075</v>
          </cell>
        </row>
        <row r="324">
          <cell r="A324" t="str">
            <v>Totals:</v>
          </cell>
          <cell r="B324" t="str">
            <v>__________</v>
          </cell>
          <cell r="C324" t="str">
            <v>__________</v>
          </cell>
        </row>
        <row r="325">
          <cell r="A325">
            <v>1999</v>
          </cell>
          <cell r="B325">
            <v>11905904</v>
          </cell>
          <cell r="C325">
            <v>62987457</v>
          </cell>
        </row>
        <row r="327">
          <cell r="A327">
            <v>36526</v>
          </cell>
          <cell r="B327">
            <v>1007894</v>
          </cell>
          <cell r="C327">
            <v>5084120</v>
          </cell>
        </row>
        <row r="328">
          <cell r="A328">
            <v>36557</v>
          </cell>
          <cell r="B328">
            <v>943207</v>
          </cell>
          <cell r="C328">
            <v>4801170</v>
          </cell>
        </row>
        <row r="329">
          <cell r="A329">
            <v>36586</v>
          </cell>
          <cell r="B329">
            <v>977855</v>
          </cell>
          <cell r="C329">
            <v>5098387</v>
          </cell>
        </row>
        <row r="330">
          <cell r="A330">
            <v>36617</v>
          </cell>
          <cell r="B330">
            <v>942808</v>
          </cell>
          <cell r="C330">
            <v>4924467</v>
          </cell>
        </row>
        <row r="331">
          <cell r="A331">
            <v>36647</v>
          </cell>
          <cell r="B331">
            <v>953749</v>
          </cell>
          <cell r="C331">
            <v>4890458</v>
          </cell>
        </row>
        <row r="332">
          <cell r="A332">
            <v>36678</v>
          </cell>
          <cell r="B332">
            <v>903929</v>
          </cell>
          <cell r="C332">
            <v>4828468</v>
          </cell>
        </row>
        <row r="333">
          <cell r="A333">
            <v>36708</v>
          </cell>
          <cell r="B333">
            <v>930794</v>
          </cell>
          <cell r="C333">
            <v>4900790</v>
          </cell>
        </row>
        <row r="334">
          <cell r="A334">
            <v>36739</v>
          </cell>
          <cell r="B334">
            <v>930208</v>
          </cell>
          <cell r="C334">
            <v>4823851</v>
          </cell>
        </row>
        <row r="335">
          <cell r="A335">
            <v>36770</v>
          </cell>
          <cell r="B335">
            <v>893824</v>
          </cell>
          <cell r="C335">
            <v>4744887</v>
          </cell>
        </row>
        <row r="336">
          <cell r="A336">
            <v>36800</v>
          </cell>
          <cell r="B336">
            <v>943089</v>
          </cell>
          <cell r="C336">
            <v>4791049</v>
          </cell>
        </row>
        <row r="337">
          <cell r="A337">
            <v>36831</v>
          </cell>
          <cell r="B337">
            <v>913224</v>
          </cell>
          <cell r="C337">
            <v>4557108</v>
          </cell>
        </row>
        <row r="338">
          <cell r="A338">
            <v>36861</v>
          </cell>
          <cell r="B338">
            <v>925660</v>
          </cell>
          <cell r="C338">
            <v>4622146</v>
          </cell>
        </row>
        <row r="339">
          <cell r="A339" t="str">
            <v>Totals:</v>
          </cell>
          <cell r="B339" t="str">
            <v>__________</v>
          </cell>
          <cell r="C339" t="str">
            <v>__________</v>
          </cell>
        </row>
        <row r="340">
          <cell r="A340">
            <v>2000</v>
          </cell>
          <cell r="B340">
            <v>11266241</v>
          </cell>
          <cell r="C340">
            <v>58066901</v>
          </cell>
        </row>
        <row r="342">
          <cell r="A342">
            <v>36892</v>
          </cell>
          <cell r="B342">
            <v>923975</v>
          </cell>
          <cell r="C342">
            <v>4557444</v>
          </cell>
        </row>
        <row r="343">
          <cell r="A343">
            <v>36923</v>
          </cell>
          <cell r="B343">
            <v>883727</v>
          </cell>
          <cell r="C343">
            <v>4216395</v>
          </cell>
        </row>
        <row r="344">
          <cell r="A344">
            <v>36951</v>
          </cell>
          <cell r="B344">
            <v>921934</v>
          </cell>
          <cell r="C344">
            <v>4555127</v>
          </cell>
        </row>
        <row r="345">
          <cell r="A345">
            <v>36982</v>
          </cell>
          <cell r="B345">
            <v>844003</v>
          </cell>
          <cell r="C345">
            <v>4457802</v>
          </cell>
        </row>
        <row r="346">
          <cell r="A346">
            <v>37012</v>
          </cell>
          <cell r="B346">
            <v>710544</v>
          </cell>
          <cell r="C346">
            <v>3962552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987-1990"/>
    </sheetNames>
    <sheetDataSet>
      <sheetData sheetId="0">
        <row r="215">
          <cell r="A215">
            <v>34335</v>
          </cell>
          <cell r="B215">
            <v>2772574</v>
          </cell>
          <cell r="C215">
            <v>27013715</v>
          </cell>
        </row>
        <row r="216">
          <cell r="A216">
            <v>34366</v>
          </cell>
          <cell r="B216">
            <v>2490203</v>
          </cell>
          <cell r="C216">
            <v>24807399</v>
          </cell>
        </row>
        <row r="217">
          <cell r="A217">
            <v>34394</v>
          </cell>
          <cell r="B217">
            <v>2670594</v>
          </cell>
          <cell r="C217">
            <v>27250386</v>
          </cell>
        </row>
        <row r="218">
          <cell r="A218">
            <v>34425</v>
          </cell>
          <cell r="B218">
            <v>2524489</v>
          </cell>
          <cell r="C218">
            <v>25572863</v>
          </cell>
        </row>
        <row r="219">
          <cell r="A219">
            <v>34455</v>
          </cell>
          <cell r="B219">
            <v>2541263</v>
          </cell>
          <cell r="C219">
            <v>26031781</v>
          </cell>
        </row>
        <row r="220">
          <cell r="A220">
            <v>34486</v>
          </cell>
          <cell r="B220">
            <v>2413264</v>
          </cell>
          <cell r="C220">
            <v>24703376</v>
          </cell>
        </row>
        <row r="221">
          <cell r="A221">
            <v>34516</v>
          </cell>
          <cell r="B221">
            <v>2453660</v>
          </cell>
          <cell r="C221">
            <v>26241898</v>
          </cell>
        </row>
        <row r="222">
          <cell r="A222">
            <v>34547</v>
          </cell>
          <cell r="B222">
            <v>2411060</v>
          </cell>
          <cell r="C222">
            <v>25810773</v>
          </cell>
        </row>
        <row r="223">
          <cell r="A223">
            <v>34578</v>
          </cell>
          <cell r="B223">
            <v>2298249</v>
          </cell>
          <cell r="C223">
            <v>23618857</v>
          </cell>
        </row>
        <row r="224">
          <cell r="A224">
            <v>34608</v>
          </cell>
          <cell r="B224">
            <v>2368381</v>
          </cell>
          <cell r="C224">
            <v>21323701</v>
          </cell>
        </row>
        <row r="225">
          <cell r="A225">
            <v>34639</v>
          </cell>
          <cell r="B225">
            <v>2274538</v>
          </cell>
          <cell r="C225">
            <v>23698671</v>
          </cell>
        </row>
        <row r="226">
          <cell r="A226">
            <v>34669</v>
          </cell>
          <cell r="B226">
            <v>2318213</v>
          </cell>
          <cell r="C226">
            <v>24019591</v>
          </cell>
        </row>
        <row r="227">
          <cell r="A227" t="str">
            <v>Totals:</v>
          </cell>
          <cell r="B227" t="str">
            <v>__________</v>
          </cell>
          <cell r="C227" t="str">
            <v>__________</v>
          </cell>
        </row>
        <row r="228">
          <cell r="A228">
            <v>1994</v>
          </cell>
          <cell r="B228">
            <v>29536488</v>
          </cell>
          <cell r="C228">
            <v>300093011</v>
          </cell>
        </row>
        <row r="230">
          <cell r="A230">
            <v>34700</v>
          </cell>
          <cell r="B230">
            <v>2315398</v>
          </cell>
          <cell r="C230">
            <v>22797508</v>
          </cell>
        </row>
        <row r="231">
          <cell r="A231">
            <v>34731</v>
          </cell>
          <cell r="B231">
            <v>2025971</v>
          </cell>
          <cell r="C231">
            <v>20335859</v>
          </cell>
        </row>
        <row r="232">
          <cell r="A232">
            <v>34759</v>
          </cell>
          <cell r="B232">
            <v>2204062</v>
          </cell>
          <cell r="C232">
            <v>22190968</v>
          </cell>
        </row>
        <row r="233">
          <cell r="A233">
            <v>34790</v>
          </cell>
          <cell r="B233">
            <v>2091260</v>
          </cell>
          <cell r="C233">
            <v>20865487</v>
          </cell>
        </row>
        <row r="234">
          <cell r="A234">
            <v>34820</v>
          </cell>
          <cell r="B234">
            <v>2099415</v>
          </cell>
          <cell r="C234">
            <v>21405305</v>
          </cell>
        </row>
        <row r="235">
          <cell r="A235">
            <v>34851</v>
          </cell>
          <cell r="B235">
            <v>1995770</v>
          </cell>
          <cell r="C235">
            <v>20357630</v>
          </cell>
        </row>
        <row r="236">
          <cell r="A236">
            <v>34881</v>
          </cell>
          <cell r="B236">
            <v>2049658</v>
          </cell>
          <cell r="C236">
            <v>20993571</v>
          </cell>
        </row>
        <row r="237">
          <cell r="A237">
            <v>34912</v>
          </cell>
          <cell r="B237">
            <v>2017842</v>
          </cell>
          <cell r="C237">
            <v>20669690</v>
          </cell>
        </row>
        <row r="238">
          <cell r="A238">
            <v>34943</v>
          </cell>
          <cell r="B238">
            <v>1927790</v>
          </cell>
          <cell r="C238">
            <v>19206943</v>
          </cell>
        </row>
        <row r="239">
          <cell r="A239">
            <v>34973</v>
          </cell>
          <cell r="B239">
            <v>2002107</v>
          </cell>
          <cell r="C239">
            <v>19263490</v>
          </cell>
        </row>
        <row r="240">
          <cell r="A240">
            <v>35004</v>
          </cell>
          <cell r="B240">
            <v>1951489</v>
          </cell>
          <cell r="C240">
            <v>18994779</v>
          </cell>
        </row>
        <row r="241">
          <cell r="A241">
            <v>35034</v>
          </cell>
          <cell r="B241">
            <v>1974486</v>
          </cell>
          <cell r="C241">
            <v>19014806</v>
          </cell>
        </row>
        <row r="242">
          <cell r="A242" t="str">
            <v>Totals:</v>
          </cell>
          <cell r="B242" t="str">
            <v>__________</v>
          </cell>
          <cell r="C242" t="str">
            <v>__________</v>
          </cell>
        </row>
        <row r="243">
          <cell r="A243">
            <v>1995</v>
          </cell>
          <cell r="B243">
            <v>24655248</v>
          </cell>
          <cell r="C243">
            <v>246096036</v>
          </cell>
        </row>
        <row r="245">
          <cell r="A245">
            <v>35065</v>
          </cell>
          <cell r="B245">
            <v>1985598</v>
          </cell>
          <cell r="C245">
            <v>19009201</v>
          </cell>
        </row>
        <row r="246">
          <cell r="A246">
            <v>35096</v>
          </cell>
          <cell r="B246">
            <v>1834615</v>
          </cell>
          <cell r="C246">
            <v>17888083</v>
          </cell>
        </row>
        <row r="247">
          <cell r="A247">
            <v>35125</v>
          </cell>
          <cell r="B247">
            <v>1928087</v>
          </cell>
          <cell r="C247">
            <v>18789421</v>
          </cell>
        </row>
        <row r="248">
          <cell r="A248">
            <v>35156</v>
          </cell>
          <cell r="B248">
            <v>1832407</v>
          </cell>
          <cell r="C248">
            <v>18054504</v>
          </cell>
        </row>
        <row r="249">
          <cell r="A249">
            <v>35186</v>
          </cell>
          <cell r="B249">
            <v>1847557</v>
          </cell>
          <cell r="C249">
            <v>18096434</v>
          </cell>
        </row>
        <row r="250">
          <cell r="A250">
            <v>35217</v>
          </cell>
          <cell r="B250">
            <v>1758500</v>
          </cell>
          <cell r="C250">
            <v>17614731</v>
          </cell>
        </row>
        <row r="251">
          <cell r="A251">
            <v>35247</v>
          </cell>
          <cell r="B251">
            <v>1808656</v>
          </cell>
          <cell r="C251">
            <v>17877202</v>
          </cell>
        </row>
        <row r="252">
          <cell r="A252">
            <v>35278</v>
          </cell>
          <cell r="B252">
            <v>1781708</v>
          </cell>
          <cell r="C252">
            <v>17387869</v>
          </cell>
        </row>
        <row r="253">
          <cell r="A253">
            <v>35309</v>
          </cell>
          <cell r="B253">
            <v>1744657</v>
          </cell>
          <cell r="C253">
            <v>16470894</v>
          </cell>
        </row>
        <row r="254">
          <cell r="A254">
            <v>35339</v>
          </cell>
          <cell r="B254">
            <v>1812114</v>
          </cell>
          <cell r="C254">
            <v>16698784</v>
          </cell>
        </row>
        <row r="255">
          <cell r="A255">
            <v>35370</v>
          </cell>
          <cell r="B255">
            <v>1742291</v>
          </cell>
          <cell r="C255">
            <v>16038522</v>
          </cell>
        </row>
        <row r="256">
          <cell r="A256">
            <v>35400</v>
          </cell>
          <cell r="B256">
            <v>1797183</v>
          </cell>
          <cell r="C256">
            <v>16403538</v>
          </cell>
        </row>
        <row r="257">
          <cell r="A257" t="str">
            <v>Totals:</v>
          </cell>
          <cell r="B257" t="str">
            <v>__________</v>
          </cell>
          <cell r="C257" t="str">
            <v>__________</v>
          </cell>
        </row>
        <row r="258">
          <cell r="A258">
            <v>1996</v>
          </cell>
          <cell r="B258">
            <v>21873373</v>
          </cell>
          <cell r="C258">
            <v>210329183</v>
          </cell>
        </row>
        <row r="260">
          <cell r="A260">
            <v>35431</v>
          </cell>
          <cell r="B260">
            <v>1737783</v>
          </cell>
          <cell r="C260">
            <v>15516466</v>
          </cell>
        </row>
        <row r="261">
          <cell r="A261">
            <v>35462</v>
          </cell>
          <cell r="B261">
            <v>1597475</v>
          </cell>
          <cell r="C261">
            <v>14272453</v>
          </cell>
        </row>
        <row r="262">
          <cell r="A262">
            <v>35490</v>
          </cell>
          <cell r="B262">
            <v>1748900</v>
          </cell>
          <cell r="C262">
            <v>15486088</v>
          </cell>
        </row>
        <row r="263">
          <cell r="A263">
            <v>35521</v>
          </cell>
          <cell r="B263">
            <v>1667249</v>
          </cell>
          <cell r="C263">
            <v>14942381</v>
          </cell>
        </row>
        <row r="264">
          <cell r="A264">
            <v>35551</v>
          </cell>
          <cell r="B264">
            <v>1699624</v>
          </cell>
          <cell r="C264">
            <v>15212476</v>
          </cell>
        </row>
        <row r="265">
          <cell r="A265">
            <v>35582</v>
          </cell>
          <cell r="B265">
            <v>1604724</v>
          </cell>
          <cell r="C265">
            <v>14417659</v>
          </cell>
        </row>
        <row r="266">
          <cell r="A266">
            <v>35612</v>
          </cell>
          <cell r="B266">
            <v>1642965</v>
          </cell>
          <cell r="C266">
            <v>14960581</v>
          </cell>
        </row>
        <row r="267">
          <cell r="A267">
            <v>35643</v>
          </cell>
          <cell r="B267">
            <v>1609468</v>
          </cell>
          <cell r="C267">
            <v>14540921</v>
          </cell>
        </row>
        <row r="268">
          <cell r="A268">
            <v>35674</v>
          </cell>
          <cell r="B268">
            <v>1570017</v>
          </cell>
          <cell r="C268">
            <v>14056279</v>
          </cell>
        </row>
        <row r="269">
          <cell r="A269">
            <v>35704</v>
          </cell>
          <cell r="B269">
            <v>1629042</v>
          </cell>
          <cell r="C269">
            <v>14160372</v>
          </cell>
        </row>
        <row r="270">
          <cell r="A270">
            <v>35735</v>
          </cell>
          <cell r="B270">
            <v>1578531</v>
          </cell>
          <cell r="C270">
            <v>13749836</v>
          </cell>
        </row>
        <row r="271">
          <cell r="A271">
            <v>35765</v>
          </cell>
          <cell r="B271">
            <v>1604986</v>
          </cell>
          <cell r="C271">
            <v>13805721</v>
          </cell>
        </row>
        <row r="272">
          <cell r="A272" t="str">
            <v>Totals:</v>
          </cell>
          <cell r="B272" t="str">
            <v>__________</v>
          </cell>
          <cell r="C272" t="str">
            <v>__________</v>
          </cell>
        </row>
        <row r="273">
          <cell r="A273">
            <v>1997</v>
          </cell>
          <cell r="B273">
            <v>19690764</v>
          </cell>
          <cell r="C273">
            <v>175121233</v>
          </cell>
        </row>
        <row r="275">
          <cell r="A275">
            <v>35796</v>
          </cell>
          <cell r="B275">
            <v>1627932</v>
          </cell>
          <cell r="C275">
            <v>13912483</v>
          </cell>
        </row>
        <row r="276">
          <cell r="A276">
            <v>35827</v>
          </cell>
          <cell r="B276">
            <v>1467316</v>
          </cell>
          <cell r="C276">
            <v>12500653</v>
          </cell>
        </row>
        <row r="277">
          <cell r="A277">
            <v>35855</v>
          </cell>
          <cell r="B277">
            <v>1571661</v>
          </cell>
          <cell r="C277">
            <v>13566825</v>
          </cell>
        </row>
        <row r="278">
          <cell r="A278">
            <v>35886</v>
          </cell>
          <cell r="B278">
            <v>1489771</v>
          </cell>
          <cell r="C278">
            <v>13078129</v>
          </cell>
        </row>
        <row r="279">
          <cell r="A279">
            <v>35916</v>
          </cell>
          <cell r="B279">
            <v>1506429</v>
          </cell>
          <cell r="C279">
            <v>13245589</v>
          </cell>
        </row>
        <row r="280">
          <cell r="A280">
            <v>35947</v>
          </cell>
          <cell r="B280">
            <v>1406360</v>
          </cell>
          <cell r="C280">
            <v>12568780</v>
          </cell>
        </row>
        <row r="281">
          <cell r="A281">
            <v>35977</v>
          </cell>
          <cell r="B281">
            <v>1419159</v>
          </cell>
          <cell r="C281">
            <v>12809706</v>
          </cell>
        </row>
        <row r="282">
          <cell r="A282">
            <v>36008</v>
          </cell>
          <cell r="B282">
            <v>1408869</v>
          </cell>
          <cell r="C282">
            <v>12615457</v>
          </cell>
        </row>
        <row r="283">
          <cell r="A283">
            <v>36039</v>
          </cell>
          <cell r="B283">
            <v>1355044</v>
          </cell>
          <cell r="C283">
            <v>12158097</v>
          </cell>
        </row>
        <row r="284">
          <cell r="A284">
            <v>36069</v>
          </cell>
          <cell r="B284">
            <v>1434330</v>
          </cell>
          <cell r="C284">
            <v>12077729</v>
          </cell>
        </row>
        <row r="285">
          <cell r="A285">
            <v>36100</v>
          </cell>
          <cell r="B285">
            <v>1361036</v>
          </cell>
          <cell r="C285">
            <v>11551809</v>
          </cell>
        </row>
        <row r="286">
          <cell r="A286">
            <v>36130</v>
          </cell>
          <cell r="B286">
            <v>1356618</v>
          </cell>
          <cell r="C286">
            <v>11339130</v>
          </cell>
        </row>
        <row r="287">
          <cell r="A287" t="str">
            <v>Totals:</v>
          </cell>
          <cell r="B287" t="str">
            <v>__________</v>
          </cell>
          <cell r="C287" t="str">
            <v>__________</v>
          </cell>
        </row>
        <row r="288">
          <cell r="A288">
            <v>1998</v>
          </cell>
          <cell r="B288">
            <v>17404525</v>
          </cell>
          <cell r="C288">
            <v>151424387</v>
          </cell>
        </row>
        <row r="290">
          <cell r="A290">
            <v>36161</v>
          </cell>
          <cell r="B290">
            <v>1341206</v>
          </cell>
          <cell r="C290">
            <v>11442555</v>
          </cell>
        </row>
        <row r="291">
          <cell r="A291">
            <v>36192</v>
          </cell>
          <cell r="B291">
            <v>1203239</v>
          </cell>
          <cell r="C291">
            <v>10141710</v>
          </cell>
        </row>
        <row r="292">
          <cell r="A292">
            <v>36220</v>
          </cell>
          <cell r="B292">
            <v>1320532</v>
          </cell>
          <cell r="C292">
            <v>10886802</v>
          </cell>
        </row>
        <row r="293">
          <cell r="A293">
            <v>36251</v>
          </cell>
          <cell r="B293">
            <v>1263311</v>
          </cell>
          <cell r="C293">
            <v>10709563</v>
          </cell>
        </row>
        <row r="294">
          <cell r="A294">
            <v>36281</v>
          </cell>
          <cell r="B294">
            <v>1290416</v>
          </cell>
          <cell r="C294">
            <v>11065899</v>
          </cell>
        </row>
        <row r="295">
          <cell r="A295">
            <v>36312</v>
          </cell>
          <cell r="B295">
            <v>1221948</v>
          </cell>
          <cell r="C295">
            <v>10752332</v>
          </cell>
        </row>
        <row r="296">
          <cell r="A296">
            <v>36342</v>
          </cell>
          <cell r="B296">
            <v>1267963</v>
          </cell>
          <cell r="C296">
            <v>10877752</v>
          </cell>
        </row>
        <row r="297">
          <cell r="A297">
            <v>36373</v>
          </cell>
          <cell r="B297">
            <v>1268591</v>
          </cell>
          <cell r="C297">
            <v>10817980</v>
          </cell>
        </row>
        <row r="298">
          <cell r="A298">
            <v>36404</v>
          </cell>
          <cell r="B298">
            <v>1233793</v>
          </cell>
          <cell r="C298">
            <v>10481691</v>
          </cell>
        </row>
        <row r="299">
          <cell r="A299">
            <v>36434</v>
          </cell>
          <cell r="B299">
            <v>1284523</v>
          </cell>
          <cell r="C299">
            <v>10499861</v>
          </cell>
        </row>
        <row r="300">
          <cell r="A300">
            <v>36465</v>
          </cell>
          <cell r="B300">
            <v>1254985</v>
          </cell>
          <cell r="C300">
            <v>10109134</v>
          </cell>
        </row>
        <row r="301">
          <cell r="A301">
            <v>36495</v>
          </cell>
          <cell r="B301">
            <v>1318364</v>
          </cell>
          <cell r="C301">
            <v>10194611</v>
          </cell>
        </row>
        <row r="302">
          <cell r="A302" t="str">
            <v>Totals:</v>
          </cell>
          <cell r="B302" t="str">
            <v>__________</v>
          </cell>
          <cell r="C302" t="str">
            <v>__________</v>
          </cell>
        </row>
        <row r="303">
          <cell r="A303">
            <v>1999</v>
          </cell>
          <cell r="B303">
            <v>15268871</v>
          </cell>
          <cell r="C303">
            <v>127979890</v>
          </cell>
        </row>
        <row r="305">
          <cell r="A305">
            <v>36526</v>
          </cell>
          <cell r="B305">
            <v>1325998</v>
          </cell>
          <cell r="C305">
            <v>10131519</v>
          </cell>
        </row>
        <row r="306">
          <cell r="A306">
            <v>36557</v>
          </cell>
          <cell r="B306">
            <v>1229712</v>
          </cell>
          <cell r="C306">
            <v>9462510</v>
          </cell>
        </row>
        <row r="307">
          <cell r="A307">
            <v>36586</v>
          </cell>
          <cell r="B307">
            <v>1304616</v>
          </cell>
          <cell r="C307">
            <v>9972355</v>
          </cell>
        </row>
        <row r="308">
          <cell r="A308">
            <v>36617</v>
          </cell>
          <cell r="B308">
            <v>1240008</v>
          </cell>
          <cell r="C308">
            <v>9531424</v>
          </cell>
        </row>
        <row r="309">
          <cell r="A309">
            <v>36647</v>
          </cell>
          <cell r="B309">
            <v>1257751</v>
          </cell>
          <cell r="C309">
            <v>9653362</v>
          </cell>
        </row>
        <row r="310">
          <cell r="A310">
            <v>36678</v>
          </cell>
          <cell r="B310">
            <v>1216127</v>
          </cell>
          <cell r="C310">
            <v>9254802</v>
          </cell>
        </row>
        <row r="311">
          <cell r="A311">
            <v>36708</v>
          </cell>
          <cell r="B311">
            <v>1241435</v>
          </cell>
          <cell r="C311">
            <v>9328948</v>
          </cell>
        </row>
        <row r="312">
          <cell r="A312">
            <v>36739</v>
          </cell>
          <cell r="B312">
            <v>1238960</v>
          </cell>
          <cell r="C312">
            <v>9263025</v>
          </cell>
        </row>
        <row r="313">
          <cell r="A313">
            <v>36770</v>
          </cell>
          <cell r="B313">
            <v>1205993</v>
          </cell>
          <cell r="C313">
            <v>9119853</v>
          </cell>
        </row>
        <row r="314">
          <cell r="A314">
            <v>36800</v>
          </cell>
          <cell r="B314">
            <v>1243852</v>
          </cell>
          <cell r="C314">
            <v>9073266</v>
          </cell>
        </row>
        <row r="315">
          <cell r="A315">
            <v>36831</v>
          </cell>
          <cell r="B315">
            <v>1223764</v>
          </cell>
          <cell r="C315">
            <v>8738504</v>
          </cell>
        </row>
        <row r="316">
          <cell r="A316">
            <v>36861</v>
          </cell>
          <cell r="B316">
            <v>1251761</v>
          </cell>
          <cell r="C316">
            <v>8853648</v>
          </cell>
        </row>
        <row r="317">
          <cell r="A317" t="str">
            <v>Totals:</v>
          </cell>
          <cell r="B317" t="str">
            <v>__________</v>
          </cell>
          <cell r="C317" t="str">
            <v>__________</v>
          </cell>
        </row>
        <row r="318">
          <cell r="A318">
            <v>2000</v>
          </cell>
          <cell r="B318">
            <v>14979977</v>
          </cell>
          <cell r="C318">
            <v>112383216</v>
          </cell>
        </row>
        <row r="320">
          <cell r="A320">
            <v>36892</v>
          </cell>
          <cell r="B320">
            <v>1244942</v>
          </cell>
          <cell r="C320">
            <v>8925424</v>
          </cell>
        </row>
        <row r="321">
          <cell r="A321">
            <v>36923</v>
          </cell>
          <cell r="B321">
            <v>1146326</v>
          </cell>
          <cell r="C321">
            <v>7979172</v>
          </cell>
        </row>
        <row r="322">
          <cell r="A322">
            <v>36951</v>
          </cell>
          <cell r="B322">
            <v>1220351</v>
          </cell>
          <cell r="C322">
            <v>8561773</v>
          </cell>
        </row>
        <row r="323">
          <cell r="A323">
            <v>36982</v>
          </cell>
          <cell r="B323">
            <v>1166399</v>
          </cell>
          <cell r="C323">
            <v>8130702</v>
          </cell>
        </row>
        <row r="324">
          <cell r="A324">
            <v>37012</v>
          </cell>
          <cell r="B324">
            <v>1062103</v>
          </cell>
          <cell r="C324">
            <v>7554976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991-1993"/>
    </sheetNames>
    <sheetDataSet>
      <sheetData sheetId="0">
        <row r="125">
          <cell r="A125">
            <v>34335</v>
          </cell>
          <cell r="B125">
            <v>3782219</v>
          </cell>
          <cell r="C125">
            <v>24893438</v>
          </cell>
        </row>
        <row r="126">
          <cell r="A126">
            <v>34366</v>
          </cell>
          <cell r="B126">
            <v>3356142</v>
          </cell>
          <cell r="C126">
            <v>21722402</v>
          </cell>
        </row>
        <row r="127">
          <cell r="A127">
            <v>34394</v>
          </cell>
          <cell r="B127">
            <v>3507638</v>
          </cell>
          <cell r="C127">
            <v>23868748</v>
          </cell>
        </row>
        <row r="128">
          <cell r="A128">
            <v>34425</v>
          </cell>
          <cell r="B128">
            <v>3283194</v>
          </cell>
          <cell r="C128">
            <v>21896092</v>
          </cell>
        </row>
        <row r="129">
          <cell r="A129">
            <v>34455</v>
          </cell>
          <cell r="B129">
            <v>3192521</v>
          </cell>
          <cell r="C129">
            <v>21569526</v>
          </cell>
        </row>
        <row r="130">
          <cell r="A130">
            <v>34486</v>
          </cell>
          <cell r="B130">
            <v>2962106</v>
          </cell>
          <cell r="C130">
            <v>20122021</v>
          </cell>
        </row>
        <row r="131">
          <cell r="A131">
            <v>34516</v>
          </cell>
          <cell r="B131">
            <v>3030820</v>
          </cell>
          <cell r="C131">
            <v>20727819</v>
          </cell>
        </row>
        <row r="132">
          <cell r="A132">
            <v>34547</v>
          </cell>
          <cell r="B132">
            <v>2971949</v>
          </cell>
          <cell r="C132">
            <v>20080192</v>
          </cell>
        </row>
        <row r="133">
          <cell r="A133">
            <v>34578</v>
          </cell>
          <cell r="B133">
            <v>2813902</v>
          </cell>
          <cell r="C133">
            <v>18085941</v>
          </cell>
        </row>
        <row r="134">
          <cell r="A134">
            <v>34608</v>
          </cell>
          <cell r="B134">
            <v>2937353</v>
          </cell>
          <cell r="C134">
            <v>18207629</v>
          </cell>
        </row>
        <row r="135">
          <cell r="A135">
            <v>34639</v>
          </cell>
          <cell r="B135">
            <v>2793055</v>
          </cell>
          <cell r="C135">
            <v>17167142</v>
          </cell>
        </row>
        <row r="136">
          <cell r="A136">
            <v>34669</v>
          </cell>
          <cell r="B136">
            <v>2853083</v>
          </cell>
          <cell r="C136">
            <v>17450536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</row>
        <row r="138">
          <cell r="A138">
            <v>1994</v>
          </cell>
          <cell r="B138">
            <v>37483982</v>
          </cell>
          <cell r="C138">
            <v>245791486</v>
          </cell>
        </row>
        <row r="140">
          <cell r="A140">
            <v>34700</v>
          </cell>
          <cell r="B140">
            <v>2804446</v>
          </cell>
          <cell r="C140">
            <v>16583708</v>
          </cell>
        </row>
        <row r="141">
          <cell r="A141">
            <v>34731</v>
          </cell>
          <cell r="B141">
            <v>2473316</v>
          </cell>
          <cell r="C141">
            <v>15314560</v>
          </cell>
        </row>
        <row r="142">
          <cell r="A142">
            <v>34759</v>
          </cell>
          <cell r="B142">
            <v>2712779</v>
          </cell>
          <cell r="C142">
            <v>16585090</v>
          </cell>
        </row>
        <row r="143">
          <cell r="A143">
            <v>34790</v>
          </cell>
          <cell r="B143">
            <v>2578663</v>
          </cell>
          <cell r="C143">
            <v>15828249</v>
          </cell>
        </row>
        <row r="144">
          <cell r="A144">
            <v>34820</v>
          </cell>
          <cell r="B144">
            <v>2619407</v>
          </cell>
          <cell r="C144">
            <v>16874804</v>
          </cell>
        </row>
        <row r="145">
          <cell r="A145">
            <v>34851</v>
          </cell>
          <cell r="B145">
            <v>2471856</v>
          </cell>
          <cell r="C145">
            <v>16182300</v>
          </cell>
        </row>
        <row r="146">
          <cell r="A146">
            <v>34881</v>
          </cell>
          <cell r="B146">
            <v>2516118</v>
          </cell>
          <cell r="C146">
            <v>16359867</v>
          </cell>
        </row>
        <row r="147">
          <cell r="A147">
            <v>34912</v>
          </cell>
          <cell r="B147">
            <v>2487364</v>
          </cell>
          <cell r="C147">
            <v>15933391</v>
          </cell>
        </row>
        <row r="148">
          <cell r="A148">
            <v>34943</v>
          </cell>
          <cell r="B148">
            <v>2357112</v>
          </cell>
          <cell r="C148">
            <v>15159267</v>
          </cell>
        </row>
        <row r="149">
          <cell r="A149">
            <v>34973</v>
          </cell>
          <cell r="B149">
            <v>2421097</v>
          </cell>
          <cell r="C149">
            <v>15471729</v>
          </cell>
        </row>
        <row r="150">
          <cell r="A150">
            <v>35004</v>
          </cell>
          <cell r="B150">
            <v>2343308</v>
          </cell>
          <cell r="C150">
            <v>14238102</v>
          </cell>
        </row>
        <row r="151">
          <cell r="A151">
            <v>35034</v>
          </cell>
          <cell r="B151">
            <v>2357509</v>
          </cell>
          <cell r="C151">
            <v>13949658</v>
          </cell>
        </row>
        <row r="152">
          <cell r="A152" t="str">
            <v>Totals:</v>
          </cell>
          <cell r="B152" t="str">
            <v>__________</v>
          </cell>
          <cell r="C152" t="str">
            <v>__________</v>
          </cell>
        </row>
        <row r="153">
          <cell r="A153">
            <v>1995</v>
          </cell>
          <cell r="B153">
            <v>30142975</v>
          </cell>
          <cell r="C153">
            <v>188480725</v>
          </cell>
        </row>
        <row r="155">
          <cell r="A155">
            <v>35065</v>
          </cell>
          <cell r="B155">
            <v>2325335</v>
          </cell>
          <cell r="C155">
            <v>14397919</v>
          </cell>
        </row>
        <row r="156">
          <cell r="A156">
            <v>35096</v>
          </cell>
          <cell r="B156">
            <v>2169262</v>
          </cell>
          <cell r="C156">
            <v>13156918</v>
          </cell>
        </row>
        <row r="157">
          <cell r="A157">
            <v>35125</v>
          </cell>
          <cell r="B157">
            <v>2287463</v>
          </cell>
          <cell r="C157">
            <v>13602060</v>
          </cell>
        </row>
        <row r="158">
          <cell r="A158">
            <v>35156</v>
          </cell>
          <cell r="B158">
            <v>2154071</v>
          </cell>
          <cell r="C158">
            <v>13164965</v>
          </cell>
        </row>
        <row r="159">
          <cell r="A159">
            <v>35186</v>
          </cell>
          <cell r="B159">
            <v>2174611</v>
          </cell>
          <cell r="C159">
            <v>13570347</v>
          </cell>
        </row>
        <row r="160">
          <cell r="A160">
            <v>35217</v>
          </cell>
          <cell r="B160">
            <v>2083796</v>
          </cell>
          <cell r="C160">
            <v>12973357</v>
          </cell>
        </row>
        <row r="161">
          <cell r="A161">
            <v>35247</v>
          </cell>
          <cell r="B161">
            <v>2130282</v>
          </cell>
          <cell r="C161">
            <v>13174903</v>
          </cell>
        </row>
        <row r="162">
          <cell r="A162">
            <v>35278</v>
          </cell>
          <cell r="B162">
            <v>2083578</v>
          </cell>
          <cell r="C162">
            <v>12832139</v>
          </cell>
        </row>
        <row r="163">
          <cell r="A163">
            <v>35309</v>
          </cell>
          <cell r="B163">
            <v>2026489</v>
          </cell>
          <cell r="C163">
            <v>12215691</v>
          </cell>
        </row>
        <row r="164">
          <cell r="A164">
            <v>35339</v>
          </cell>
          <cell r="B164">
            <v>2095028</v>
          </cell>
          <cell r="C164">
            <v>12354337</v>
          </cell>
        </row>
        <row r="165">
          <cell r="A165">
            <v>35370</v>
          </cell>
          <cell r="B165">
            <v>2024008</v>
          </cell>
          <cell r="C165">
            <v>11913382</v>
          </cell>
        </row>
        <row r="166">
          <cell r="A166">
            <v>35400</v>
          </cell>
          <cell r="B166">
            <v>2073906</v>
          </cell>
          <cell r="C166">
            <v>12118351</v>
          </cell>
        </row>
        <row r="167">
          <cell r="A167" t="str">
            <v>Totals:</v>
          </cell>
          <cell r="B167" t="str">
            <v>__________</v>
          </cell>
          <cell r="C167" t="str">
            <v>__________</v>
          </cell>
        </row>
        <row r="168">
          <cell r="A168">
            <v>1996</v>
          </cell>
          <cell r="B168">
            <v>25627829</v>
          </cell>
          <cell r="C168">
            <v>155474369</v>
          </cell>
        </row>
        <row r="170">
          <cell r="A170">
            <v>35431</v>
          </cell>
          <cell r="B170">
            <v>1997862</v>
          </cell>
          <cell r="C170">
            <v>11643611</v>
          </cell>
        </row>
        <row r="171">
          <cell r="A171">
            <v>35462</v>
          </cell>
          <cell r="B171">
            <v>1816430</v>
          </cell>
          <cell r="C171">
            <v>10654372</v>
          </cell>
        </row>
        <row r="172">
          <cell r="A172">
            <v>35490</v>
          </cell>
          <cell r="B172">
            <v>1973563</v>
          </cell>
          <cell r="C172">
            <v>11483468</v>
          </cell>
        </row>
        <row r="173">
          <cell r="A173">
            <v>35521</v>
          </cell>
          <cell r="B173">
            <v>1899746</v>
          </cell>
          <cell r="C173">
            <v>10802197</v>
          </cell>
        </row>
        <row r="174">
          <cell r="A174">
            <v>35551</v>
          </cell>
          <cell r="B174">
            <v>1953734</v>
          </cell>
          <cell r="C174">
            <v>10994041</v>
          </cell>
        </row>
        <row r="175">
          <cell r="A175">
            <v>35582</v>
          </cell>
          <cell r="B175">
            <v>1870634</v>
          </cell>
          <cell r="C175">
            <v>10575677</v>
          </cell>
        </row>
        <row r="176">
          <cell r="A176">
            <v>35612</v>
          </cell>
          <cell r="B176">
            <v>1884153</v>
          </cell>
          <cell r="C176">
            <v>10816783</v>
          </cell>
        </row>
        <row r="177">
          <cell r="A177">
            <v>35643</v>
          </cell>
          <cell r="B177">
            <v>1857272</v>
          </cell>
          <cell r="C177">
            <v>10481645</v>
          </cell>
        </row>
        <row r="178">
          <cell r="A178">
            <v>35674</v>
          </cell>
          <cell r="B178">
            <v>1792850</v>
          </cell>
          <cell r="C178">
            <v>10032669</v>
          </cell>
        </row>
        <row r="179">
          <cell r="A179">
            <v>35704</v>
          </cell>
          <cell r="B179">
            <v>1870040</v>
          </cell>
          <cell r="C179">
            <v>10100466</v>
          </cell>
        </row>
        <row r="180">
          <cell r="A180">
            <v>35735</v>
          </cell>
          <cell r="B180">
            <v>1819455</v>
          </cell>
          <cell r="C180">
            <v>9696904</v>
          </cell>
        </row>
        <row r="181">
          <cell r="A181">
            <v>35765</v>
          </cell>
          <cell r="B181">
            <v>1838679</v>
          </cell>
          <cell r="C181">
            <v>9701986</v>
          </cell>
        </row>
        <row r="182">
          <cell r="A182" t="str">
            <v>Totals:</v>
          </cell>
          <cell r="B182" t="str">
            <v>__________</v>
          </cell>
          <cell r="C182" t="str">
            <v>__________</v>
          </cell>
        </row>
        <row r="183">
          <cell r="A183">
            <v>1997</v>
          </cell>
          <cell r="B183">
            <v>22574418</v>
          </cell>
          <cell r="C183">
            <v>126983819</v>
          </cell>
        </row>
        <row r="185">
          <cell r="A185">
            <v>35796</v>
          </cell>
          <cell r="B185">
            <v>1842852</v>
          </cell>
          <cell r="C185">
            <v>9781515</v>
          </cell>
        </row>
        <row r="186">
          <cell r="A186">
            <v>35827</v>
          </cell>
          <cell r="B186">
            <v>1648807</v>
          </cell>
          <cell r="C186">
            <v>8809788</v>
          </cell>
        </row>
        <row r="187">
          <cell r="A187">
            <v>35855</v>
          </cell>
          <cell r="B187">
            <v>1820010</v>
          </cell>
          <cell r="C187">
            <v>9629585</v>
          </cell>
        </row>
        <row r="188">
          <cell r="A188">
            <v>35886</v>
          </cell>
          <cell r="B188">
            <v>1727077</v>
          </cell>
          <cell r="C188">
            <v>9194865</v>
          </cell>
        </row>
        <row r="189">
          <cell r="A189">
            <v>35916</v>
          </cell>
          <cell r="B189">
            <v>1712423</v>
          </cell>
          <cell r="C189">
            <v>9355286</v>
          </cell>
        </row>
        <row r="190">
          <cell r="A190">
            <v>35947</v>
          </cell>
          <cell r="B190">
            <v>1576294</v>
          </cell>
          <cell r="C190">
            <v>8815639</v>
          </cell>
        </row>
        <row r="191">
          <cell r="A191">
            <v>35977</v>
          </cell>
          <cell r="B191">
            <v>1600050</v>
          </cell>
          <cell r="C191">
            <v>8816727</v>
          </cell>
        </row>
        <row r="192">
          <cell r="A192">
            <v>36008</v>
          </cell>
          <cell r="B192">
            <v>1593151</v>
          </cell>
          <cell r="C192">
            <v>8857811</v>
          </cell>
        </row>
        <row r="193">
          <cell r="A193">
            <v>36039</v>
          </cell>
          <cell r="B193">
            <v>1514405</v>
          </cell>
          <cell r="C193">
            <v>8489364</v>
          </cell>
        </row>
        <row r="194">
          <cell r="A194">
            <v>36069</v>
          </cell>
          <cell r="B194">
            <v>1628410</v>
          </cell>
          <cell r="C194">
            <v>8621516</v>
          </cell>
        </row>
        <row r="195">
          <cell r="A195">
            <v>36100</v>
          </cell>
          <cell r="B195">
            <v>1557419</v>
          </cell>
          <cell r="C195">
            <v>8374848</v>
          </cell>
        </row>
        <row r="196">
          <cell r="A196">
            <v>36130</v>
          </cell>
          <cell r="B196">
            <v>1525388</v>
          </cell>
          <cell r="C196">
            <v>8167868</v>
          </cell>
        </row>
        <row r="197">
          <cell r="A197" t="str">
            <v>Totals:</v>
          </cell>
          <cell r="B197" t="str">
            <v>__________</v>
          </cell>
          <cell r="C197" t="str">
            <v>__________</v>
          </cell>
        </row>
        <row r="198">
          <cell r="A198">
            <v>1998</v>
          </cell>
          <cell r="B198">
            <v>19746286</v>
          </cell>
          <cell r="C198">
            <v>106914812</v>
          </cell>
        </row>
        <row r="200">
          <cell r="A200">
            <v>36161</v>
          </cell>
          <cell r="B200">
            <v>1511316</v>
          </cell>
          <cell r="C200">
            <v>8301097</v>
          </cell>
        </row>
        <row r="201">
          <cell r="A201">
            <v>36192</v>
          </cell>
          <cell r="B201">
            <v>1370761</v>
          </cell>
          <cell r="C201">
            <v>7518928</v>
          </cell>
        </row>
        <row r="202">
          <cell r="A202">
            <v>36220</v>
          </cell>
          <cell r="B202">
            <v>1537930</v>
          </cell>
          <cell r="C202">
            <v>8186778</v>
          </cell>
        </row>
        <row r="203">
          <cell r="A203">
            <v>36251</v>
          </cell>
          <cell r="B203">
            <v>1494949</v>
          </cell>
          <cell r="C203">
            <v>8042242</v>
          </cell>
        </row>
        <row r="204">
          <cell r="A204">
            <v>36281</v>
          </cell>
          <cell r="B204">
            <v>1525222</v>
          </cell>
          <cell r="C204">
            <v>8317270</v>
          </cell>
        </row>
        <row r="205">
          <cell r="A205">
            <v>36312</v>
          </cell>
          <cell r="B205">
            <v>1441642</v>
          </cell>
          <cell r="C205">
            <v>8016894</v>
          </cell>
        </row>
        <row r="206">
          <cell r="A206">
            <v>36342</v>
          </cell>
          <cell r="B206">
            <v>1475218</v>
          </cell>
          <cell r="C206">
            <v>8216054</v>
          </cell>
        </row>
        <row r="207">
          <cell r="A207">
            <v>36373</v>
          </cell>
          <cell r="B207">
            <v>1475930</v>
          </cell>
          <cell r="C207">
            <v>8192250</v>
          </cell>
        </row>
        <row r="208">
          <cell r="A208">
            <v>36404</v>
          </cell>
          <cell r="B208">
            <v>1432424</v>
          </cell>
          <cell r="C208">
            <v>7758725</v>
          </cell>
        </row>
        <row r="209">
          <cell r="A209">
            <v>36434</v>
          </cell>
          <cell r="B209">
            <v>1488833</v>
          </cell>
          <cell r="C209">
            <v>8046294</v>
          </cell>
        </row>
        <row r="210">
          <cell r="A210">
            <v>36465</v>
          </cell>
          <cell r="B210">
            <v>1447352</v>
          </cell>
          <cell r="C210">
            <v>7687562</v>
          </cell>
        </row>
        <row r="211">
          <cell r="A211">
            <v>36495</v>
          </cell>
          <cell r="B211">
            <v>1476727</v>
          </cell>
          <cell r="C211">
            <v>7761384</v>
          </cell>
        </row>
        <row r="212">
          <cell r="A212" t="str">
            <v>Totals:</v>
          </cell>
          <cell r="B212" t="str">
            <v>__________</v>
          </cell>
          <cell r="C212" t="str">
            <v>__________</v>
          </cell>
        </row>
        <row r="213">
          <cell r="A213">
            <v>1999</v>
          </cell>
          <cell r="B213">
            <v>17678304</v>
          </cell>
          <cell r="C213">
            <v>96045478</v>
          </cell>
        </row>
        <row r="215">
          <cell r="A215">
            <v>36526</v>
          </cell>
          <cell r="B215">
            <v>1462359</v>
          </cell>
          <cell r="C215">
            <v>7677894</v>
          </cell>
        </row>
        <row r="216">
          <cell r="A216">
            <v>36557</v>
          </cell>
          <cell r="B216">
            <v>1373785</v>
          </cell>
          <cell r="C216">
            <v>7243364</v>
          </cell>
        </row>
        <row r="217">
          <cell r="A217">
            <v>36586</v>
          </cell>
          <cell r="B217">
            <v>1440571</v>
          </cell>
          <cell r="C217">
            <v>7647170</v>
          </cell>
        </row>
        <row r="218">
          <cell r="A218">
            <v>36617</v>
          </cell>
          <cell r="B218">
            <v>1391649</v>
          </cell>
          <cell r="C218">
            <v>7257908</v>
          </cell>
        </row>
        <row r="219">
          <cell r="A219">
            <v>36647</v>
          </cell>
          <cell r="B219">
            <v>1407250</v>
          </cell>
          <cell r="C219">
            <v>7451542</v>
          </cell>
        </row>
        <row r="220">
          <cell r="A220">
            <v>36678</v>
          </cell>
          <cell r="B220">
            <v>1364753</v>
          </cell>
          <cell r="C220">
            <v>7069340</v>
          </cell>
        </row>
        <row r="221">
          <cell r="A221">
            <v>36708</v>
          </cell>
          <cell r="B221">
            <v>1363752</v>
          </cell>
          <cell r="C221">
            <v>7254046</v>
          </cell>
        </row>
        <row r="222">
          <cell r="A222">
            <v>36739</v>
          </cell>
          <cell r="B222">
            <v>1352037</v>
          </cell>
          <cell r="C222">
            <v>7055932</v>
          </cell>
        </row>
        <row r="223">
          <cell r="A223">
            <v>36770</v>
          </cell>
          <cell r="B223">
            <v>1319210</v>
          </cell>
          <cell r="C223">
            <v>6811101</v>
          </cell>
        </row>
        <row r="224">
          <cell r="A224">
            <v>36800</v>
          </cell>
          <cell r="B224">
            <v>1372611</v>
          </cell>
          <cell r="C224">
            <v>6931075</v>
          </cell>
        </row>
        <row r="225">
          <cell r="A225">
            <v>36831</v>
          </cell>
          <cell r="B225">
            <v>1335745</v>
          </cell>
          <cell r="C225">
            <v>6519114</v>
          </cell>
        </row>
        <row r="226">
          <cell r="A226">
            <v>36861</v>
          </cell>
          <cell r="B226">
            <v>1354889</v>
          </cell>
          <cell r="C226">
            <v>6562313</v>
          </cell>
        </row>
        <row r="227">
          <cell r="A227" t="str">
            <v>Totals:</v>
          </cell>
          <cell r="B227" t="str">
            <v>__________</v>
          </cell>
          <cell r="C227" t="str">
            <v>__________</v>
          </cell>
        </row>
        <row r="228">
          <cell r="A228">
            <v>2000</v>
          </cell>
          <cell r="B228">
            <v>16538611</v>
          </cell>
          <cell r="C228">
            <v>85480799</v>
          </cell>
        </row>
        <row r="230">
          <cell r="A230">
            <v>36892</v>
          </cell>
          <cell r="B230">
            <v>1353668</v>
          </cell>
          <cell r="C230">
            <v>6398183</v>
          </cell>
        </row>
        <row r="231">
          <cell r="A231">
            <v>36923</v>
          </cell>
          <cell r="B231">
            <v>1224918</v>
          </cell>
          <cell r="C231">
            <v>5835806</v>
          </cell>
        </row>
        <row r="232">
          <cell r="A232">
            <v>36951</v>
          </cell>
          <cell r="B232">
            <v>1341887</v>
          </cell>
          <cell r="C232">
            <v>6422027</v>
          </cell>
        </row>
        <row r="233">
          <cell r="A233">
            <v>36982</v>
          </cell>
          <cell r="B233">
            <v>1284417</v>
          </cell>
          <cell r="C233">
            <v>6275270</v>
          </cell>
        </row>
        <row r="234">
          <cell r="A234">
            <v>37012</v>
          </cell>
          <cell r="B234">
            <v>1124577</v>
          </cell>
          <cell r="C234">
            <v>5347285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66">
          <cell r="A66">
            <v>34335</v>
          </cell>
          <cell r="B66">
            <v>302991</v>
          </cell>
          <cell r="C66">
            <v>2552255</v>
          </cell>
        </row>
        <row r="67">
          <cell r="A67">
            <v>34366</v>
          </cell>
          <cell r="B67">
            <v>287927</v>
          </cell>
          <cell r="C67">
            <v>2975399</v>
          </cell>
        </row>
        <row r="68">
          <cell r="A68">
            <v>34394</v>
          </cell>
          <cell r="B68">
            <v>288978</v>
          </cell>
          <cell r="C68">
            <v>3395210</v>
          </cell>
        </row>
        <row r="69">
          <cell r="A69">
            <v>34425</v>
          </cell>
          <cell r="B69">
            <v>271423</v>
          </cell>
          <cell r="C69">
            <v>3356258</v>
          </cell>
        </row>
        <row r="70">
          <cell r="A70">
            <v>34455</v>
          </cell>
          <cell r="B70">
            <v>262977</v>
          </cell>
          <cell r="C70">
            <v>3187272</v>
          </cell>
        </row>
        <row r="71">
          <cell r="A71">
            <v>34486</v>
          </cell>
          <cell r="B71">
            <v>251032</v>
          </cell>
          <cell r="C71">
            <v>3003168</v>
          </cell>
        </row>
        <row r="72">
          <cell r="A72">
            <v>34516</v>
          </cell>
          <cell r="B72">
            <v>246621</v>
          </cell>
          <cell r="C72">
            <v>3289060</v>
          </cell>
        </row>
        <row r="73">
          <cell r="A73">
            <v>34547</v>
          </cell>
          <cell r="B73">
            <v>236316</v>
          </cell>
          <cell r="C73">
            <v>3138991</v>
          </cell>
        </row>
        <row r="74">
          <cell r="A74">
            <v>34578</v>
          </cell>
          <cell r="B74">
            <v>218589</v>
          </cell>
          <cell r="C74">
            <v>2821456</v>
          </cell>
        </row>
        <row r="75">
          <cell r="A75">
            <v>34608</v>
          </cell>
          <cell r="B75">
            <v>203304</v>
          </cell>
          <cell r="C75">
            <v>2644130</v>
          </cell>
        </row>
        <row r="76">
          <cell r="A76">
            <v>34639</v>
          </cell>
          <cell r="B76">
            <v>189627</v>
          </cell>
          <cell r="C76">
            <v>2508523</v>
          </cell>
        </row>
        <row r="77">
          <cell r="A77">
            <v>34669</v>
          </cell>
          <cell r="B77">
            <v>184355</v>
          </cell>
          <cell r="C77">
            <v>2529384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1994</v>
          </cell>
          <cell r="B79">
            <v>2944140</v>
          </cell>
          <cell r="C79">
            <v>35401106</v>
          </cell>
        </row>
        <row r="81">
          <cell r="A81">
            <v>34700</v>
          </cell>
          <cell r="B81">
            <v>185130</v>
          </cell>
          <cell r="C81">
            <v>2251833</v>
          </cell>
        </row>
        <row r="82">
          <cell r="A82">
            <v>34731</v>
          </cell>
          <cell r="B82">
            <v>171428</v>
          </cell>
          <cell r="C82">
            <v>1904008</v>
          </cell>
        </row>
        <row r="83">
          <cell r="A83">
            <v>34759</v>
          </cell>
          <cell r="B83">
            <v>183531</v>
          </cell>
          <cell r="C83">
            <v>2100523</v>
          </cell>
        </row>
        <row r="84">
          <cell r="A84">
            <v>34790</v>
          </cell>
          <cell r="B84">
            <v>171810</v>
          </cell>
          <cell r="C84">
            <v>2061242</v>
          </cell>
        </row>
        <row r="85">
          <cell r="A85">
            <v>34820</v>
          </cell>
          <cell r="B85">
            <v>168519</v>
          </cell>
          <cell r="C85">
            <v>2223303</v>
          </cell>
        </row>
        <row r="86">
          <cell r="A86">
            <v>34851</v>
          </cell>
          <cell r="B86">
            <v>161220</v>
          </cell>
          <cell r="C86">
            <v>2095405</v>
          </cell>
        </row>
        <row r="87">
          <cell r="A87">
            <v>34881</v>
          </cell>
          <cell r="B87">
            <v>159985</v>
          </cell>
          <cell r="C87">
            <v>2075857</v>
          </cell>
        </row>
        <row r="88">
          <cell r="A88">
            <v>34912</v>
          </cell>
          <cell r="B88">
            <v>152450</v>
          </cell>
          <cell r="C88">
            <v>1867990</v>
          </cell>
        </row>
        <row r="89">
          <cell r="A89">
            <v>34943</v>
          </cell>
          <cell r="B89">
            <v>147094</v>
          </cell>
          <cell r="C89">
            <v>1777652</v>
          </cell>
        </row>
        <row r="90">
          <cell r="A90">
            <v>34973</v>
          </cell>
          <cell r="B90">
            <v>138299</v>
          </cell>
          <cell r="C90">
            <v>1988923</v>
          </cell>
        </row>
        <row r="91">
          <cell r="A91">
            <v>35004</v>
          </cell>
          <cell r="B91">
            <v>135932</v>
          </cell>
          <cell r="C91">
            <v>1991195</v>
          </cell>
        </row>
        <row r="92">
          <cell r="A92">
            <v>35034</v>
          </cell>
          <cell r="B92">
            <v>138535</v>
          </cell>
          <cell r="C92">
            <v>1729910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1995</v>
          </cell>
          <cell r="B94">
            <v>1913933</v>
          </cell>
          <cell r="C94">
            <v>24067841</v>
          </cell>
        </row>
        <row r="96">
          <cell r="A96">
            <v>35065</v>
          </cell>
          <cell r="B96">
            <v>139359</v>
          </cell>
          <cell r="C96">
            <v>1846362</v>
          </cell>
        </row>
        <row r="97">
          <cell r="A97">
            <v>35096</v>
          </cell>
          <cell r="B97">
            <v>133700</v>
          </cell>
          <cell r="C97">
            <v>1840171</v>
          </cell>
        </row>
        <row r="98">
          <cell r="A98">
            <v>35125</v>
          </cell>
          <cell r="B98">
            <v>136022</v>
          </cell>
          <cell r="C98">
            <v>1853174</v>
          </cell>
        </row>
        <row r="99">
          <cell r="A99">
            <v>35156</v>
          </cell>
          <cell r="B99">
            <v>131214</v>
          </cell>
          <cell r="C99">
            <v>1719877</v>
          </cell>
        </row>
        <row r="100">
          <cell r="A100">
            <v>35186</v>
          </cell>
          <cell r="B100">
            <v>127690</v>
          </cell>
          <cell r="C100">
            <v>1791628</v>
          </cell>
        </row>
        <row r="101">
          <cell r="A101">
            <v>35217</v>
          </cell>
          <cell r="B101">
            <v>125742</v>
          </cell>
          <cell r="C101">
            <v>1719639</v>
          </cell>
        </row>
        <row r="102">
          <cell r="A102">
            <v>35247</v>
          </cell>
          <cell r="B102">
            <v>124307</v>
          </cell>
          <cell r="C102">
            <v>1794677</v>
          </cell>
        </row>
        <row r="103">
          <cell r="A103">
            <v>35278</v>
          </cell>
          <cell r="B103">
            <v>119547</v>
          </cell>
          <cell r="C103">
            <v>1677587</v>
          </cell>
        </row>
        <row r="104">
          <cell r="A104">
            <v>35309</v>
          </cell>
          <cell r="B104">
            <v>116251</v>
          </cell>
          <cell r="C104">
            <v>1589942</v>
          </cell>
        </row>
        <row r="105">
          <cell r="A105">
            <v>35339</v>
          </cell>
          <cell r="B105">
            <v>126416</v>
          </cell>
          <cell r="C105">
            <v>1599530</v>
          </cell>
        </row>
        <row r="106">
          <cell r="A106">
            <v>35370</v>
          </cell>
          <cell r="B106">
            <v>120859</v>
          </cell>
          <cell r="C106">
            <v>1570238</v>
          </cell>
        </row>
        <row r="107">
          <cell r="A107">
            <v>35400</v>
          </cell>
          <cell r="B107">
            <v>114081</v>
          </cell>
          <cell r="C107">
            <v>1623459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1996</v>
          </cell>
          <cell r="B109">
            <v>1515188</v>
          </cell>
          <cell r="C109">
            <v>20626284</v>
          </cell>
        </row>
        <row r="111">
          <cell r="A111">
            <v>35431</v>
          </cell>
          <cell r="B111">
            <v>114798</v>
          </cell>
          <cell r="C111">
            <v>1527667</v>
          </cell>
        </row>
        <row r="112">
          <cell r="A112">
            <v>35462</v>
          </cell>
          <cell r="B112">
            <v>100258</v>
          </cell>
          <cell r="C112">
            <v>1356594</v>
          </cell>
        </row>
        <row r="113">
          <cell r="A113">
            <v>35490</v>
          </cell>
          <cell r="B113">
            <v>119848</v>
          </cell>
          <cell r="C113">
            <v>1374622</v>
          </cell>
        </row>
        <row r="114">
          <cell r="A114">
            <v>35521</v>
          </cell>
          <cell r="B114">
            <v>110501</v>
          </cell>
          <cell r="C114">
            <v>1356476</v>
          </cell>
        </row>
        <row r="115">
          <cell r="A115">
            <v>35551</v>
          </cell>
          <cell r="B115">
            <v>107624</v>
          </cell>
          <cell r="C115">
            <v>1448340</v>
          </cell>
        </row>
        <row r="116">
          <cell r="A116">
            <v>35582</v>
          </cell>
          <cell r="B116">
            <v>98042</v>
          </cell>
          <cell r="C116">
            <v>1396997</v>
          </cell>
        </row>
        <row r="117">
          <cell r="A117">
            <v>35612</v>
          </cell>
          <cell r="B117">
            <v>100045</v>
          </cell>
          <cell r="C117">
            <v>1327787</v>
          </cell>
        </row>
        <row r="118">
          <cell r="A118">
            <v>35643</v>
          </cell>
          <cell r="B118">
            <v>97252</v>
          </cell>
          <cell r="C118">
            <v>1351444</v>
          </cell>
        </row>
        <row r="119">
          <cell r="A119">
            <v>35674</v>
          </cell>
          <cell r="B119">
            <v>95008</v>
          </cell>
          <cell r="C119">
            <v>1342437</v>
          </cell>
        </row>
        <row r="120">
          <cell r="A120">
            <v>35704</v>
          </cell>
          <cell r="B120">
            <v>96191</v>
          </cell>
          <cell r="C120">
            <v>1308712</v>
          </cell>
        </row>
        <row r="121">
          <cell r="A121">
            <v>35735</v>
          </cell>
          <cell r="B121">
            <v>88884</v>
          </cell>
          <cell r="C121">
            <v>1227484</v>
          </cell>
        </row>
        <row r="122">
          <cell r="A122">
            <v>35765</v>
          </cell>
          <cell r="B122">
            <v>99705</v>
          </cell>
          <cell r="C122">
            <v>1244621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1997</v>
          </cell>
          <cell r="B124">
            <v>1228156</v>
          </cell>
          <cell r="C124">
            <v>16263181</v>
          </cell>
        </row>
        <row r="126">
          <cell r="A126">
            <v>35796</v>
          </cell>
          <cell r="B126">
            <v>96749</v>
          </cell>
          <cell r="C126">
            <v>1239364</v>
          </cell>
        </row>
        <row r="127">
          <cell r="A127">
            <v>35827</v>
          </cell>
          <cell r="B127">
            <v>94966</v>
          </cell>
          <cell r="C127">
            <v>1194955</v>
          </cell>
        </row>
        <row r="128">
          <cell r="A128">
            <v>35855</v>
          </cell>
          <cell r="B128">
            <v>101494</v>
          </cell>
          <cell r="C128">
            <v>1340116</v>
          </cell>
        </row>
        <row r="129">
          <cell r="A129">
            <v>35886</v>
          </cell>
          <cell r="B129">
            <v>90581</v>
          </cell>
          <cell r="C129">
            <v>1237064</v>
          </cell>
        </row>
        <row r="130">
          <cell r="A130">
            <v>35916</v>
          </cell>
          <cell r="B130">
            <v>88234</v>
          </cell>
          <cell r="C130">
            <v>1257832</v>
          </cell>
        </row>
        <row r="131">
          <cell r="A131">
            <v>35947</v>
          </cell>
          <cell r="B131">
            <v>79568</v>
          </cell>
          <cell r="C131">
            <v>1256535</v>
          </cell>
        </row>
        <row r="132">
          <cell r="A132">
            <v>35977</v>
          </cell>
          <cell r="B132">
            <v>79142</v>
          </cell>
          <cell r="C132">
            <v>1261524</v>
          </cell>
        </row>
        <row r="133">
          <cell r="A133">
            <v>36008</v>
          </cell>
          <cell r="B133">
            <v>74091</v>
          </cell>
          <cell r="C133">
            <v>1198009</v>
          </cell>
        </row>
        <row r="134">
          <cell r="A134">
            <v>36039</v>
          </cell>
          <cell r="B134">
            <v>75133</v>
          </cell>
          <cell r="C134">
            <v>1110991</v>
          </cell>
        </row>
        <row r="135">
          <cell r="A135">
            <v>36069</v>
          </cell>
          <cell r="B135">
            <v>80969</v>
          </cell>
          <cell r="C135">
            <v>1145459</v>
          </cell>
        </row>
        <row r="136">
          <cell r="A136">
            <v>36100</v>
          </cell>
          <cell r="B136">
            <v>80538</v>
          </cell>
          <cell r="C136">
            <v>985166</v>
          </cell>
        </row>
        <row r="137">
          <cell r="A137">
            <v>36130</v>
          </cell>
          <cell r="B137">
            <v>78492</v>
          </cell>
          <cell r="C137">
            <v>999838</v>
          </cell>
        </row>
        <row r="138">
          <cell r="A138" t="str">
            <v>Totals:</v>
          </cell>
          <cell r="B138" t="str">
            <v>__________</v>
          </cell>
          <cell r="C138" t="str">
            <v>__________</v>
          </cell>
        </row>
        <row r="139">
          <cell r="A139">
            <v>1998</v>
          </cell>
          <cell r="B139">
            <v>1019957</v>
          </cell>
          <cell r="C139">
            <v>14226853</v>
          </cell>
        </row>
        <row r="141">
          <cell r="A141">
            <v>36161</v>
          </cell>
          <cell r="B141">
            <v>79290</v>
          </cell>
          <cell r="C141">
            <v>1029238</v>
          </cell>
        </row>
        <row r="142">
          <cell r="A142">
            <v>36192</v>
          </cell>
          <cell r="B142">
            <v>72985</v>
          </cell>
          <cell r="C142">
            <v>922626</v>
          </cell>
        </row>
        <row r="143">
          <cell r="A143">
            <v>36220</v>
          </cell>
          <cell r="B143">
            <v>86594</v>
          </cell>
          <cell r="C143">
            <v>914778</v>
          </cell>
        </row>
        <row r="144">
          <cell r="A144">
            <v>36251</v>
          </cell>
          <cell r="B144">
            <v>80600</v>
          </cell>
          <cell r="C144">
            <v>1057564</v>
          </cell>
        </row>
        <row r="145">
          <cell r="A145">
            <v>36281</v>
          </cell>
          <cell r="B145">
            <v>84548</v>
          </cell>
          <cell r="C145">
            <v>1131862</v>
          </cell>
        </row>
        <row r="146">
          <cell r="A146">
            <v>36312</v>
          </cell>
          <cell r="B146">
            <v>85704</v>
          </cell>
          <cell r="C146">
            <v>1042020</v>
          </cell>
        </row>
        <row r="147">
          <cell r="A147">
            <v>36342</v>
          </cell>
          <cell r="B147">
            <v>91760</v>
          </cell>
          <cell r="C147">
            <v>1070474</v>
          </cell>
        </row>
        <row r="148">
          <cell r="A148">
            <v>36373</v>
          </cell>
          <cell r="B148">
            <v>84714</v>
          </cell>
          <cell r="C148">
            <v>1049211</v>
          </cell>
        </row>
        <row r="149">
          <cell r="A149">
            <v>36404</v>
          </cell>
          <cell r="B149">
            <v>84681</v>
          </cell>
          <cell r="C149">
            <v>1017719</v>
          </cell>
        </row>
        <row r="150">
          <cell r="A150">
            <v>36434</v>
          </cell>
          <cell r="B150">
            <v>93311</v>
          </cell>
          <cell r="C150">
            <v>1057021</v>
          </cell>
        </row>
        <row r="151">
          <cell r="A151">
            <v>36465</v>
          </cell>
          <cell r="B151">
            <v>91089</v>
          </cell>
          <cell r="C151">
            <v>1056290</v>
          </cell>
        </row>
        <row r="152">
          <cell r="A152">
            <v>36495</v>
          </cell>
          <cell r="B152">
            <v>86348</v>
          </cell>
          <cell r="C152">
            <v>1051987</v>
          </cell>
        </row>
        <row r="153">
          <cell r="A153" t="str">
            <v>Totals:</v>
          </cell>
          <cell r="B153" t="str">
            <v>__________</v>
          </cell>
          <cell r="C153" t="str">
            <v>__________</v>
          </cell>
        </row>
        <row r="154">
          <cell r="A154">
            <v>1999</v>
          </cell>
          <cell r="B154">
            <v>1021624</v>
          </cell>
          <cell r="C154">
            <v>12400790</v>
          </cell>
        </row>
        <row r="156">
          <cell r="A156">
            <v>36526</v>
          </cell>
          <cell r="B156">
            <v>89716</v>
          </cell>
          <cell r="C156">
            <v>1045447</v>
          </cell>
        </row>
        <row r="157">
          <cell r="A157">
            <v>36557</v>
          </cell>
          <cell r="B157">
            <v>84564</v>
          </cell>
          <cell r="C157">
            <v>1001259</v>
          </cell>
        </row>
        <row r="158">
          <cell r="A158">
            <v>36586</v>
          </cell>
          <cell r="B158">
            <v>89647</v>
          </cell>
          <cell r="C158">
            <v>1017692</v>
          </cell>
        </row>
        <row r="159">
          <cell r="A159">
            <v>36617</v>
          </cell>
          <cell r="B159">
            <v>83687</v>
          </cell>
          <cell r="C159">
            <v>952558</v>
          </cell>
        </row>
        <row r="160">
          <cell r="A160">
            <v>36647</v>
          </cell>
          <cell r="B160">
            <v>83978</v>
          </cell>
          <cell r="C160">
            <v>1181685</v>
          </cell>
        </row>
        <row r="161">
          <cell r="A161">
            <v>36678</v>
          </cell>
          <cell r="B161">
            <v>73191</v>
          </cell>
          <cell r="C161">
            <v>957730</v>
          </cell>
        </row>
        <row r="162">
          <cell r="A162">
            <v>36708</v>
          </cell>
          <cell r="B162">
            <v>71349</v>
          </cell>
          <cell r="C162">
            <v>923861</v>
          </cell>
        </row>
        <row r="163">
          <cell r="A163">
            <v>36739</v>
          </cell>
          <cell r="B163">
            <v>76970</v>
          </cell>
          <cell r="C163">
            <v>900271</v>
          </cell>
        </row>
        <row r="164">
          <cell r="A164">
            <v>36770</v>
          </cell>
          <cell r="B164">
            <v>80829</v>
          </cell>
          <cell r="C164">
            <v>869798</v>
          </cell>
        </row>
        <row r="165">
          <cell r="A165">
            <v>36800</v>
          </cell>
          <cell r="B165">
            <v>83502</v>
          </cell>
          <cell r="C165">
            <v>937036</v>
          </cell>
        </row>
        <row r="166">
          <cell r="A166">
            <v>36831</v>
          </cell>
          <cell r="B166">
            <v>75154</v>
          </cell>
          <cell r="C166">
            <v>878311</v>
          </cell>
        </row>
        <row r="167">
          <cell r="A167">
            <v>36861</v>
          </cell>
          <cell r="B167">
            <v>82256</v>
          </cell>
          <cell r="C167">
            <v>960163</v>
          </cell>
        </row>
        <row r="168">
          <cell r="A168" t="str">
            <v>Totals:</v>
          </cell>
          <cell r="B168" t="str">
            <v>__________</v>
          </cell>
          <cell r="C168" t="str">
            <v>__________</v>
          </cell>
        </row>
        <row r="169">
          <cell r="A169">
            <v>2000</v>
          </cell>
          <cell r="B169">
            <v>974843</v>
          </cell>
          <cell r="C169">
            <v>11625811</v>
          </cell>
        </row>
        <row r="171">
          <cell r="A171">
            <v>36892</v>
          </cell>
          <cell r="B171">
            <v>96837</v>
          </cell>
          <cell r="C171">
            <v>955934</v>
          </cell>
        </row>
        <row r="172">
          <cell r="A172">
            <v>36923</v>
          </cell>
          <cell r="B172">
            <v>81197</v>
          </cell>
          <cell r="C172">
            <v>865388</v>
          </cell>
        </row>
        <row r="173">
          <cell r="A173">
            <v>36951</v>
          </cell>
          <cell r="B173">
            <v>88047</v>
          </cell>
          <cell r="C173">
            <v>898133</v>
          </cell>
        </row>
        <row r="174">
          <cell r="A174">
            <v>36982</v>
          </cell>
          <cell r="B174">
            <v>80554</v>
          </cell>
          <cell r="C174">
            <v>861765</v>
          </cell>
        </row>
        <row r="175">
          <cell r="A175">
            <v>37012</v>
          </cell>
          <cell r="B175">
            <v>58349</v>
          </cell>
          <cell r="C175">
            <v>404983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72">
          <cell r="A72">
            <v>34366</v>
          </cell>
          <cell r="B72">
            <v>110641</v>
          </cell>
          <cell r="C72">
            <v>538900</v>
          </cell>
        </row>
        <row r="73">
          <cell r="A73">
            <v>34394</v>
          </cell>
          <cell r="B73">
            <v>136000</v>
          </cell>
          <cell r="C73">
            <v>872632</v>
          </cell>
        </row>
        <row r="74">
          <cell r="A74">
            <v>34425</v>
          </cell>
          <cell r="B74">
            <v>128850</v>
          </cell>
          <cell r="C74">
            <v>944818</v>
          </cell>
        </row>
        <row r="75">
          <cell r="A75">
            <v>34455</v>
          </cell>
          <cell r="B75">
            <v>104971</v>
          </cell>
          <cell r="C75">
            <v>990441</v>
          </cell>
        </row>
        <row r="76">
          <cell r="A76">
            <v>34486</v>
          </cell>
          <cell r="B76">
            <v>94032</v>
          </cell>
          <cell r="C76">
            <v>872087</v>
          </cell>
        </row>
        <row r="77">
          <cell r="A77">
            <v>34516</v>
          </cell>
          <cell r="B77">
            <v>91664</v>
          </cell>
          <cell r="C77">
            <v>830464</v>
          </cell>
        </row>
        <row r="78">
          <cell r="A78">
            <v>34547</v>
          </cell>
          <cell r="B78">
            <v>89275</v>
          </cell>
          <cell r="C78">
            <v>783009</v>
          </cell>
        </row>
        <row r="79">
          <cell r="A79">
            <v>34578</v>
          </cell>
          <cell r="B79">
            <v>85419</v>
          </cell>
          <cell r="C79">
            <v>717155</v>
          </cell>
        </row>
        <row r="80">
          <cell r="A80">
            <v>34608</v>
          </cell>
          <cell r="B80">
            <v>86138</v>
          </cell>
          <cell r="C80">
            <v>717147</v>
          </cell>
        </row>
        <row r="81">
          <cell r="A81">
            <v>34639</v>
          </cell>
          <cell r="B81">
            <v>84708</v>
          </cell>
          <cell r="C81">
            <v>621402</v>
          </cell>
        </row>
        <row r="82">
          <cell r="A82">
            <v>34669</v>
          </cell>
          <cell r="B82">
            <v>92673</v>
          </cell>
          <cell r="C82">
            <v>631649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</row>
        <row r="84">
          <cell r="A84">
            <v>1994</v>
          </cell>
          <cell r="B84">
            <v>1104371</v>
          </cell>
          <cell r="C84">
            <v>8519704</v>
          </cell>
        </row>
        <row r="86">
          <cell r="A86">
            <v>34700</v>
          </cell>
          <cell r="B86">
            <v>83166</v>
          </cell>
          <cell r="C86">
            <v>632710</v>
          </cell>
        </row>
        <row r="87">
          <cell r="A87">
            <v>34731</v>
          </cell>
          <cell r="B87">
            <v>77014</v>
          </cell>
          <cell r="C87">
            <v>543914</v>
          </cell>
        </row>
        <row r="88">
          <cell r="A88">
            <v>34759</v>
          </cell>
          <cell r="B88">
            <v>88810</v>
          </cell>
          <cell r="C88">
            <v>588089</v>
          </cell>
        </row>
        <row r="89">
          <cell r="A89">
            <v>34790</v>
          </cell>
          <cell r="B89">
            <v>89096</v>
          </cell>
          <cell r="C89">
            <v>542950</v>
          </cell>
        </row>
        <row r="90">
          <cell r="A90">
            <v>34820</v>
          </cell>
          <cell r="B90">
            <v>91381</v>
          </cell>
          <cell r="C90">
            <v>537952</v>
          </cell>
        </row>
        <row r="91">
          <cell r="A91">
            <v>34851</v>
          </cell>
          <cell r="B91">
            <v>84165</v>
          </cell>
          <cell r="C91">
            <v>506603</v>
          </cell>
        </row>
        <row r="92">
          <cell r="A92">
            <v>34881</v>
          </cell>
          <cell r="B92">
            <v>87288</v>
          </cell>
          <cell r="C92">
            <v>497587</v>
          </cell>
        </row>
        <row r="93">
          <cell r="A93">
            <v>34912</v>
          </cell>
          <cell r="B93">
            <v>87667</v>
          </cell>
          <cell r="C93">
            <v>462662</v>
          </cell>
        </row>
        <row r="94">
          <cell r="A94">
            <v>34943</v>
          </cell>
          <cell r="B94">
            <v>84047</v>
          </cell>
          <cell r="C94">
            <v>449913</v>
          </cell>
        </row>
        <row r="95">
          <cell r="A95">
            <v>34973</v>
          </cell>
          <cell r="B95">
            <v>79907</v>
          </cell>
          <cell r="C95">
            <v>464357</v>
          </cell>
        </row>
        <row r="96">
          <cell r="A96">
            <v>35004</v>
          </cell>
          <cell r="B96">
            <v>77631</v>
          </cell>
          <cell r="C96">
            <v>419375</v>
          </cell>
        </row>
        <row r="97">
          <cell r="A97">
            <v>35034</v>
          </cell>
          <cell r="B97">
            <v>71254</v>
          </cell>
          <cell r="C97">
            <v>409386</v>
          </cell>
        </row>
        <row r="98">
          <cell r="A98" t="str">
            <v>Totals:</v>
          </cell>
          <cell r="B98" t="str">
            <v>__________</v>
          </cell>
          <cell r="C98" t="str">
            <v>__________</v>
          </cell>
        </row>
        <row r="99">
          <cell r="A99">
            <v>1995</v>
          </cell>
          <cell r="B99">
            <v>1001426</v>
          </cell>
          <cell r="C99">
            <v>6055498</v>
          </cell>
        </row>
        <row r="101">
          <cell r="A101">
            <v>35065</v>
          </cell>
          <cell r="B101">
            <v>72158</v>
          </cell>
          <cell r="C101">
            <v>411187</v>
          </cell>
        </row>
        <row r="102">
          <cell r="A102">
            <v>35096</v>
          </cell>
          <cell r="B102">
            <v>65455</v>
          </cell>
          <cell r="C102">
            <v>371276</v>
          </cell>
        </row>
        <row r="103">
          <cell r="A103">
            <v>35125</v>
          </cell>
          <cell r="B103">
            <v>68152</v>
          </cell>
          <cell r="C103">
            <v>392916</v>
          </cell>
        </row>
        <row r="104">
          <cell r="A104">
            <v>35156</v>
          </cell>
          <cell r="B104">
            <v>66493</v>
          </cell>
          <cell r="C104">
            <v>404271</v>
          </cell>
        </row>
        <row r="105">
          <cell r="A105">
            <v>35186</v>
          </cell>
          <cell r="B105">
            <v>64476</v>
          </cell>
          <cell r="C105">
            <v>383143</v>
          </cell>
        </row>
        <row r="106">
          <cell r="A106">
            <v>35217</v>
          </cell>
          <cell r="B106">
            <v>61390</v>
          </cell>
          <cell r="C106">
            <v>369328</v>
          </cell>
        </row>
        <row r="107">
          <cell r="A107">
            <v>35247</v>
          </cell>
          <cell r="B107">
            <v>61225</v>
          </cell>
          <cell r="C107">
            <v>376147</v>
          </cell>
        </row>
        <row r="108">
          <cell r="A108">
            <v>35278</v>
          </cell>
          <cell r="B108">
            <v>61102</v>
          </cell>
          <cell r="C108">
            <v>346103</v>
          </cell>
        </row>
        <row r="109">
          <cell r="A109">
            <v>35309</v>
          </cell>
          <cell r="B109">
            <v>60214</v>
          </cell>
          <cell r="C109">
            <v>331410</v>
          </cell>
        </row>
        <row r="110">
          <cell r="A110">
            <v>35339</v>
          </cell>
          <cell r="B110">
            <v>56351</v>
          </cell>
          <cell r="C110">
            <v>346412</v>
          </cell>
        </row>
        <row r="111">
          <cell r="A111">
            <v>35370</v>
          </cell>
          <cell r="B111">
            <v>55088</v>
          </cell>
          <cell r="C111">
            <v>329159</v>
          </cell>
        </row>
        <row r="112">
          <cell r="A112">
            <v>35400</v>
          </cell>
          <cell r="B112">
            <v>52742</v>
          </cell>
          <cell r="C112">
            <v>343516</v>
          </cell>
        </row>
        <row r="113">
          <cell r="A113" t="str">
            <v>Totals:</v>
          </cell>
          <cell r="B113" t="str">
            <v>__________</v>
          </cell>
          <cell r="C113" t="str">
            <v>__________</v>
          </cell>
        </row>
        <row r="114">
          <cell r="A114">
            <v>1996</v>
          </cell>
          <cell r="B114">
            <v>744846</v>
          </cell>
          <cell r="C114">
            <v>4404868</v>
          </cell>
        </row>
        <row r="116">
          <cell r="A116">
            <v>35431</v>
          </cell>
          <cell r="B116">
            <v>48208</v>
          </cell>
          <cell r="C116">
            <v>333821</v>
          </cell>
        </row>
        <row r="117">
          <cell r="A117">
            <v>35462</v>
          </cell>
          <cell r="B117">
            <v>45237</v>
          </cell>
          <cell r="C117">
            <v>308516</v>
          </cell>
        </row>
        <row r="118">
          <cell r="A118">
            <v>35490</v>
          </cell>
          <cell r="B118">
            <v>47472</v>
          </cell>
          <cell r="C118">
            <v>332489</v>
          </cell>
        </row>
        <row r="119">
          <cell r="A119">
            <v>35521</v>
          </cell>
          <cell r="B119">
            <v>44998</v>
          </cell>
          <cell r="C119">
            <v>303791</v>
          </cell>
        </row>
        <row r="120">
          <cell r="A120">
            <v>35551</v>
          </cell>
          <cell r="B120">
            <v>46012</v>
          </cell>
          <cell r="C120">
            <v>294866</v>
          </cell>
        </row>
        <row r="121">
          <cell r="A121">
            <v>35582</v>
          </cell>
          <cell r="B121">
            <v>42845</v>
          </cell>
          <cell r="C121">
            <v>292880</v>
          </cell>
        </row>
        <row r="122">
          <cell r="A122">
            <v>35612</v>
          </cell>
          <cell r="B122">
            <v>42706</v>
          </cell>
          <cell r="C122">
            <v>310191</v>
          </cell>
        </row>
        <row r="123">
          <cell r="A123">
            <v>35643</v>
          </cell>
          <cell r="B123">
            <v>41973</v>
          </cell>
          <cell r="C123">
            <v>306209</v>
          </cell>
        </row>
        <row r="124">
          <cell r="A124">
            <v>35674</v>
          </cell>
          <cell r="B124">
            <v>39170</v>
          </cell>
          <cell r="C124">
            <v>281344</v>
          </cell>
        </row>
        <row r="125">
          <cell r="A125">
            <v>35704</v>
          </cell>
          <cell r="B125">
            <v>40015</v>
          </cell>
          <cell r="C125">
            <v>272862</v>
          </cell>
        </row>
        <row r="126">
          <cell r="A126">
            <v>35735</v>
          </cell>
          <cell r="B126">
            <v>38316</v>
          </cell>
          <cell r="C126">
            <v>266466</v>
          </cell>
        </row>
        <row r="127">
          <cell r="A127">
            <v>35765</v>
          </cell>
          <cell r="B127">
            <v>38334</v>
          </cell>
          <cell r="C127">
            <v>234687</v>
          </cell>
        </row>
        <row r="128">
          <cell r="A128" t="str">
            <v>Totals:</v>
          </cell>
          <cell r="B128" t="str">
            <v>__________</v>
          </cell>
          <cell r="C128" t="str">
            <v>__________</v>
          </cell>
        </row>
        <row r="129">
          <cell r="A129">
            <v>1997</v>
          </cell>
          <cell r="B129">
            <v>515286</v>
          </cell>
          <cell r="C129">
            <v>3538122</v>
          </cell>
        </row>
        <row r="131">
          <cell r="A131">
            <v>35796</v>
          </cell>
          <cell r="B131">
            <v>37708</v>
          </cell>
          <cell r="C131">
            <v>273744</v>
          </cell>
        </row>
        <row r="132">
          <cell r="A132">
            <v>35827</v>
          </cell>
          <cell r="B132">
            <v>34500</v>
          </cell>
          <cell r="C132">
            <v>233867</v>
          </cell>
        </row>
        <row r="133">
          <cell r="A133">
            <v>35855</v>
          </cell>
          <cell r="B133">
            <v>38155</v>
          </cell>
          <cell r="C133">
            <v>275419</v>
          </cell>
        </row>
        <row r="134">
          <cell r="A134">
            <v>35886</v>
          </cell>
          <cell r="B134">
            <v>38535</v>
          </cell>
          <cell r="C134">
            <v>256221</v>
          </cell>
        </row>
        <row r="135">
          <cell r="A135">
            <v>35916</v>
          </cell>
          <cell r="B135">
            <v>38168</v>
          </cell>
          <cell r="C135">
            <v>283510</v>
          </cell>
        </row>
        <row r="136">
          <cell r="A136">
            <v>35947</v>
          </cell>
          <cell r="B136">
            <v>32513</v>
          </cell>
          <cell r="C136">
            <v>251628</v>
          </cell>
        </row>
        <row r="137">
          <cell r="A137">
            <v>35977</v>
          </cell>
          <cell r="B137">
            <v>31151</v>
          </cell>
          <cell r="C137">
            <v>257154</v>
          </cell>
        </row>
        <row r="138">
          <cell r="A138">
            <v>36008</v>
          </cell>
          <cell r="B138">
            <v>32361</v>
          </cell>
          <cell r="C138">
            <v>262177</v>
          </cell>
        </row>
        <row r="139">
          <cell r="A139">
            <v>36039</v>
          </cell>
          <cell r="B139">
            <v>29901</v>
          </cell>
          <cell r="C139">
            <v>235822</v>
          </cell>
        </row>
        <row r="140">
          <cell r="A140">
            <v>36069</v>
          </cell>
          <cell r="B140">
            <v>32329</v>
          </cell>
          <cell r="C140">
            <v>248985</v>
          </cell>
        </row>
        <row r="141">
          <cell r="A141">
            <v>36100</v>
          </cell>
          <cell r="B141">
            <v>30340</v>
          </cell>
          <cell r="C141">
            <v>263860</v>
          </cell>
        </row>
        <row r="142">
          <cell r="A142">
            <v>36130</v>
          </cell>
          <cell r="B142">
            <v>31320</v>
          </cell>
          <cell r="C142">
            <v>244496</v>
          </cell>
        </row>
        <row r="143">
          <cell r="A143" t="str">
            <v>Totals:</v>
          </cell>
          <cell r="B143" t="str">
            <v>__________</v>
          </cell>
          <cell r="C143" t="str">
            <v>__________</v>
          </cell>
        </row>
        <row r="144">
          <cell r="A144">
            <v>1998</v>
          </cell>
          <cell r="B144">
            <v>406981</v>
          </cell>
          <cell r="C144">
            <v>3086883</v>
          </cell>
        </row>
        <row r="146">
          <cell r="A146">
            <v>36161</v>
          </cell>
          <cell r="B146">
            <v>29025</v>
          </cell>
          <cell r="C146">
            <v>253856</v>
          </cell>
        </row>
        <row r="147">
          <cell r="A147">
            <v>36192</v>
          </cell>
          <cell r="B147">
            <v>27590</v>
          </cell>
          <cell r="C147">
            <v>215997</v>
          </cell>
        </row>
        <row r="148">
          <cell r="A148">
            <v>36220</v>
          </cell>
          <cell r="B148">
            <v>28864</v>
          </cell>
          <cell r="C148">
            <v>218923</v>
          </cell>
        </row>
        <row r="149">
          <cell r="A149">
            <v>36251</v>
          </cell>
          <cell r="B149">
            <v>28028</v>
          </cell>
          <cell r="C149">
            <v>216050</v>
          </cell>
        </row>
        <row r="150">
          <cell r="A150">
            <v>36281</v>
          </cell>
          <cell r="B150">
            <v>29517</v>
          </cell>
          <cell r="C150">
            <v>227220</v>
          </cell>
        </row>
        <row r="151">
          <cell r="A151">
            <v>36312</v>
          </cell>
          <cell r="B151">
            <v>27559</v>
          </cell>
          <cell r="C151">
            <v>224876</v>
          </cell>
        </row>
        <row r="152">
          <cell r="A152">
            <v>36342</v>
          </cell>
          <cell r="B152">
            <v>29691</v>
          </cell>
          <cell r="C152">
            <v>230079</v>
          </cell>
        </row>
        <row r="153">
          <cell r="A153">
            <v>36373</v>
          </cell>
          <cell r="B153">
            <v>28985</v>
          </cell>
          <cell r="C153">
            <v>223788</v>
          </cell>
        </row>
        <row r="154">
          <cell r="A154">
            <v>36404</v>
          </cell>
          <cell r="B154">
            <v>30162</v>
          </cell>
          <cell r="C154">
            <v>208532</v>
          </cell>
        </row>
        <row r="155">
          <cell r="A155">
            <v>36434</v>
          </cell>
          <cell r="B155">
            <v>30011</v>
          </cell>
          <cell r="C155">
            <v>214805</v>
          </cell>
        </row>
        <row r="156">
          <cell r="A156">
            <v>36465</v>
          </cell>
          <cell r="B156">
            <v>28558</v>
          </cell>
          <cell r="C156">
            <v>209321</v>
          </cell>
        </row>
        <row r="157">
          <cell r="A157">
            <v>36495</v>
          </cell>
          <cell r="B157">
            <v>27528</v>
          </cell>
          <cell r="C157">
            <v>213924</v>
          </cell>
        </row>
        <row r="158">
          <cell r="A158" t="str">
            <v>Totals:</v>
          </cell>
          <cell r="B158" t="str">
            <v>__________</v>
          </cell>
          <cell r="C158" t="str">
            <v>__________</v>
          </cell>
        </row>
        <row r="159">
          <cell r="A159">
            <v>1999</v>
          </cell>
          <cell r="B159">
            <v>345518</v>
          </cell>
          <cell r="C159">
            <v>2657371</v>
          </cell>
        </row>
        <row r="161">
          <cell r="A161">
            <v>36526</v>
          </cell>
          <cell r="B161">
            <v>26600</v>
          </cell>
          <cell r="C161">
            <v>210736</v>
          </cell>
        </row>
        <row r="162">
          <cell r="A162">
            <v>36557</v>
          </cell>
          <cell r="B162">
            <v>23244</v>
          </cell>
          <cell r="C162">
            <v>198292</v>
          </cell>
        </row>
        <row r="163">
          <cell r="A163">
            <v>36586</v>
          </cell>
          <cell r="B163">
            <v>25456</v>
          </cell>
          <cell r="C163">
            <v>206295</v>
          </cell>
        </row>
        <row r="164">
          <cell r="A164">
            <v>36617</v>
          </cell>
          <cell r="B164">
            <v>24015</v>
          </cell>
          <cell r="C164">
            <v>190803</v>
          </cell>
        </row>
        <row r="165">
          <cell r="A165">
            <v>36647</v>
          </cell>
          <cell r="B165">
            <v>23682</v>
          </cell>
          <cell r="C165">
            <v>197141</v>
          </cell>
        </row>
        <row r="166">
          <cell r="A166">
            <v>36678</v>
          </cell>
          <cell r="B166">
            <v>23270</v>
          </cell>
          <cell r="C166">
            <v>184364</v>
          </cell>
        </row>
        <row r="167">
          <cell r="A167">
            <v>36708</v>
          </cell>
          <cell r="B167">
            <v>23048</v>
          </cell>
          <cell r="C167">
            <v>192845</v>
          </cell>
        </row>
        <row r="168">
          <cell r="A168">
            <v>36739</v>
          </cell>
          <cell r="B168">
            <v>22854</v>
          </cell>
          <cell r="C168">
            <v>179800</v>
          </cell>
        </row>
        <row r="169">
          <cell r="A169">
            <v>36770</v>
          </cell>
          <cell r="B169">
            <v>22586</v>
          </cell>
          <cell r="C169">
            <v>180257</v>
          </cell>
        </row>
        <row r="170">
          <cell r="A170">
            <v>36800</v>
          </cell>
          <cell r="B170">
            <v>22988</v>
          </cell>
          <cell r="C170">
            <v>173637</v>
          </cell>
        </row>
        <row r="171">
          <cell r="A171">
            <v>36831</v>
          </cell>
          <cell r="B171">
            <v>22389</v>
          </cell>
          <cell r="C171">
            <v>174831</v>
          </cell>
        </row>
        <row r="172">
          <cell r="A172">
            <v>36861</v>
          </cell>
          <cell r="B172">
            <v>24422</v>
          </cell>
          <cell r="C172">
            <v>184331</v>
          </cell>
        </row>
        <row r="173">
          <cell r="A173" t="str">
            <v>Totals:</v>
          </cell>
          <cell r="B173" t="str">
            <v>__________</v>
          </cell>
          <cell r="C173" t="str">
            <v>__________</v>
          </cell>
        </row>
        <row r="174">
          <cell r="A174">
            <v>2000</v>
          </cell>
          <cell r="B174">
            <v>284554</v>
          </cell>
          <cell r="C174">
            <v>2273332</v>
          </cell>
        </row>
        <row r="176">
          <cell r="A176">
            <v>36892</v>
          </cell>
          <cell r="B176">
            <v>21615</v>
          </cell>
          <cell r="C176">
            <v>194740</v>
          </cell>
        </row>
        <row r="177">
          <cell r="A177">
            <v>36923</v>
          </cell>
          <cell r="B177">
            <v>20067</v>
          </cell>
          <cell r="C177">
            <v>162244</v>
          </cell>
        </row>
        <row r="178">
          <cell r="A178">
            <v>36951</v>
          </cell>
          <cell r="B178">
            <v>21481</v>
          </cell>
          <cell r="C178">
            <v>178153</v>
          </cell>
        </row>
        <row r="179">
          <cell r="A179">
            <v>36982</v>
          </cell>
          <cell r="B179">
            <v>21012</v>
          </cell>
          <cell r="C179">
            <v>194679</v>
          </cell>
        </row>
        <row r="180">
          <cell r="A180">
            <v>37012</v>
          </cell>
          <cell r="B180">
            <v>16541</v>
          </cell>
          <cell r="C180">
            <v>180341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arch"/>
    </sheetNames>
    <sheetDataSet>
      <sheetData sheetId="0">
        <row r="58">
          <cell r="A58">
            <v>34394</v>
          </cell>
          <cell r="B58">
            <v>154320</v>
          </cell>
          <cell r="C58">
            <v>1043543</v>
          </cell>
        </row>
        <row r="59">
          <cell r="A59">
            <v>34425</v>
          </cell>
          <cell r="B59">
            <v>200020</v>
          </cell>
          <cell r="C59">
            <v>1736604</v>
          </cell>
        </row>
        <row r="60">
          <cell r="A60">
            <v>34455</v>
          </cell>
          <cell r="B60">
            <v>176658</v>
          </cell>
          <cell r="C60">
            <v>1643180</v>
          </cell>
        </row>
        <row r="61">
          <cell r="A61">
            <v>34486</v>
          </cell>
          <cell r="B61">
            <v>161758</v>
          </cell>
          <cell r="C61">
            <v>1344381</v>
          </cell>
        </row>
        <row r="62">
          <cell r="A62">
            <v>34516</v>
          </cell>
          <cell r="B62">
            <v>161767</v>
          </cell>
          <cell r="C62">
            <v>1423116</v>
          </cell>
        </row>
        <row r="63">
          <cell r="A63">
            <v>34547</v>
          </cell>
          <cell r="B63">
            <v>156019</v>
          </cell>
          <cell r="C63">
            <v>1364310</v>
          </cell>
        </row>
        <row r="64">
          <cell r="A64">
            <v>34578</v>
          </cell>
          <cell r="B64">
            <v>141994</v>
          </cell>
          <cell r="C64">
            <v>1282216</v>
          </cell>
        </row>
        <row r="65">
          <cell r="A65">
            <v>34608</v>
          </cell>
          <cell r="B65">
            <v>156490</v>
          </cell>
          <cell r="C65">
            <v>1325448</v>
          </cell>
        </row>
        <row r="66">
          <cell r="A66">
            <v>34639</v>
          </cell>
          <cell r="B66">
            <v>156134</v>
          </cell>
          <cell r="C66">
            <v>1223913</v>
          </cell>
        </row>
        <row r="67">
          <cell r="A67">
            <v>34669</v>
          </cell>
          <cell r="B67">
            <v>161264</v>
          </cell>
          <cell r="C67">
            <v>1207825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</row>
        <row r="69">
          <cell r="A69">
            <v>1994</v>
          </cell>
          <cell r="B69">
            <v>1626424</v>
          </cell>
          <cell r="C69">
            <v>13594536</v>
          </cell>
        </row>
        <row r="71">
          <cell r="A71">
            <v>34700</v>
          </cell>
          <cell r="B71">
            <v>154319</v>
          </cell>
          <cell r="C71">
            <v>1163595</v>
          </cell>
        </row>
        <row r="72">
          <cell r="A72">
            <v>34731</v>
          </cell>
          <cell r="B72">
            <v>139343</v>
          </cell>
          <cell r="C72">
            <v>1023275</v>
          </cell>
        </row>
        <row r="73">
          <cell r="A73">
            <v>34759</v>
          </cell>
          <cell r="B73">
            <v>150883</v>
          </cell>
          <cell r="C73">
            <v>1117326</v>
          </cell>
        </row>
        <row r="74">
          <cell r="A74">
            <v>34790</v>
          </cell>
          <cell r="B74">
            <v>134359</v>
          </cell>
          <cell r="C74">
            <v>1061197</v>
          </cell>
        </row>
        <row r="75">
          <cell r="A75">
            <v>34820</v>
          </cell>
          <cell r="B75">
            <v>140628</v>
          </cell>
          <cell r="C75">
            <v>1022514</v>
          </cell>
        </row>
        <row r="76">
          <cell r="A76">
            <v>34851</v>
          </cell>
          <cell r="B76">
            <v>126006</v>
          </cell>
          <cell r="C76">
            <v>932753</v>
          </cell>
        </row>
        <row r="77">
          <cell r="A77">
            <v>34881</v>
          </cell>
          <cell r="B77">
            <v>130015</v>
          </cell>
          <cell r="C77">
            <v>1023940</v>
          </cell>
        </row>
        <row r="78">
          <cell r="A78">
            <v>34912</v>
          </cell>
          <cell r="B78">
            <v>124032</v>
          </cell>
          <cell r="C78">
            <v>994993</v>
          </cell>
        </row>
        <row r="79">
          <cell r="A79">
            <v>34943</v>
          </cell>
          <cell r="B79">
            <v>117073</v>
          </cell>
          <cell r="C79">
            <v>891862</v>
          </cell>
        </row>
        <row r="80">
          <cell r="A80">
            <v>34973</v>
          </cell>
          <cell r="B80">
            <v>119414</v>
          </cell>
          <cell r="C80">
            <v>901404</v>
          </cell>
        </row>
        <row r="81">
          <cell r="A81">
            <v>35004</v>
          </cell>
          <cell r="B81">
            <v>114794</v>
          </cell>
          <cell r="C81">
            <v>877739</v>
          </cell>
        </row>
        <row r="82">
          <cell r="A82">
            <v>35034</v>
          </cell>
          <cell r="B82">
            <v>112658</v>
          </cell>
          <cell r="C82">
            <v>871405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</row>
        <row r="84">
          <cell r="A84">
            <v>1995</v>
          </cell>
          <cell r="B84">
            <v>1563524</v>
          </cell>
          <cell r="C84">
            <v>11882003</v>
          </cell>
        </row>
        <row r="86">
          <cell r="A86">
            <v>35065</v>
          </cell>
          <cell r="B86">
            <v>115683</v>
          </cell>
          <cell r="C86">
            <v>868988</v>
          </cell>
        </row>
        <row r="87">
          <cell r="A87">
            <v>35096</v>
          </cell>
          <cell r="B87">
            <v>110280</v>
          </cell>
          <cell r="C87">
            <v>805969</v>
          </cell>
        </row>
        <row r="88">
          <cell r="A88">
            <v>35125</v>
          </cell>
          <cell r="B88">
            <v>121222</v>
          </cell>
          <cell r="C88">
            <v>865057</v>
          </cell>
        </row>
        <row r="89">
          <cell r="A89">
            <v>35156</v>
          </cell>
          <cell r="B89">
            <v>112141</v>
          </cell>
          <cell r="C89">
            <v>855367</v>
          </cell>
        </row>
        <row r="90">
          <cell r="A90">
            <v>35186</v>
          </cell>
          <cell r="B90">
            <v>108958</v>
          </cell>
          <cell r="C90">
            <v>871790</v>
          </cell>
        </row>
        <row r="91">
          <cell r="A91">
            <v>35217</v>
          </cell>
          <cell r="B91">
            <v>99966</v>
          </cell>
          <cell r="C91">
            <v>803516</v>
          </cell>
        </row>
        <row r="92">
          <cell r="A92">
            <v>35247</v>
          </cell>
          <cell r="B92">
            <v>103244</v>
          </cell>
          <cell r="C92">
            <v>800175</v>
          </cell>
        </row>
        <row r="93">
          <cell r="A93">
            <v>35278</v>
          </cell>
          <cell r="B93">
            <v>103538</v>
          </cell>
          <cell r="C93">
            <v>804455</v>
          </cell>
        </row>
        <row r="94">
          <cell r="A94">
            <v>35309</v>
          </cell>
          <cell r="B94">
            <v>98766</v>
          </cell>
          <cell r="C94">
            <v>827473</v>
          </cell>
        </row>
        <row r="95">
          <cell r="A95">
            <v>35339</v>
          </cell>
          <cell r="B95">
            <v>99641</v>
          </cell>
          <cell r="C95">
            <v>772185</v>
          </cell>
        </row>
        <row r="96">
          <cell r="A96">
            <v>35370</v>
          </cell>
          <cell r="B96">
            <v>97161</v>
          </cell>
          <cell r="C96">
            <v>713932</v>
          </cell>
        </row>
        <row r="97">
          <cell r="A97">
            <v>35400</v>
          </cell>
          <cell r="B97">
            <v>96312</v>
          </cell>
          <cell r="C97">
            <v>718301</v>
          </cell>
        </row>
        <row r="98">
          <cell r="A98" t="str">
            <v>Totals:</v>
          </cell>
          <cell r="B98" t="str">
            <v>__________</v>
          </cell>
          <cell r="C98" t="str">
            <v>__________</v>
          </cell>
        </row>
        <row r="99">
          <cell r="A99">
            <v>1996</v>
          </cell>
          <cell r="B99">
            <v>1266912</v>
          </cell>
          <cell r="C99">
            <v>9707208</v>
          </cell>
        </row>
        <row r="101">
          <cell r="A101">
            <v>35431</v>
          </cell>
          <cell r="B101">
            <v>99891</v>
          </cell>
          <cell r="C101">
            <v>692950</v>
          </cell>
        </row>
        <row r="102">
          <cell r="A102">
            <v>35462</v>
          </cell>
          <cell r="B102">
            <v>91683</v>
          </cell>
          <cell r="C102">
            <v>638232</v>
          </cell>
        </row>
        <row r="103">
          <cell r="A103">
            <v>35490</v>
          </cell>
          <cell r="B103">
            <v>96174</v>
          </cell>
          <cell r="C103">
            <v>672468</v>
          </cell>
        </row>
        <row r="104">
          <cell r="A104">
            <v>35521</v>
          </cell>
          <cell r="B104">
            <v>93100</v>
          </cell>
          <cell r="C104">
            <v>645142</v>
          </cell>
        </row>
        <row r="105">
          <cell r="A105">
            <v>35551</v>
          </cell>
          <cell r="B105">
            <v>93033</v>
          </cell>
          <cell r="C105">
            <v>613725</v>
          </cell>
        </row>
        <row r="106">
          <cell r="A106">
            <v>35582</v>
          </cell>
          <cell r="B106">
            <v>90710</v>
          </cell>
          <cell r="C106">
            <v>596867</v>
          </cell>
        </row>
        <row r="107">
          <cell r="A107">
            <v>35612</v>
          </cell>
          <cell r="B107">
            <v>105215</v>
          </cell>
          <cell r="C107">
            <v>634562</v>
          </cell>
        </row>
        <row r="108">
          <cell r="A108">
            <v>35643</v>
          </cell>
          <cell r="B108">
            <v>99865</v>
          </cell>
          <cell r="C108">
            <v>646405</v>
          </cell>
        </row>
        <row r="109">
          <cell r="A109">
            <v>35674</v>
          </cell>
          <cell r="B109">
            <v>96479</v>
          </cell>
          <cell r="C109">
            <v>600999</v>
          </cell>
        </row>
        <row r="110">
          <cell r="A110">
            <v>35704</v>
          </cell>
          <cell r="B110">
            <v>104030</v>
          </cell>
          <cell r="C110">
            <v>632011</v>
          </cell>
        </row>
        <row r="111">
          <cell r="A111">
            <v>35735</v>
          </cell>
          <cell r="B111">
            <v>94383</v>
          </cell>
          <cell r="C111">
            <v>562796</v>
          </cell>
        </row>
        <row r="112">
          <cell r="A112">
            <v>35765</v>
          </cell>
          <cell r="B112">
            <v>99895</v>
          </cell>
          <cell r="C112">
            <v>595735</v>
          </cell>
        </row>
        <row r="113">
          <cell r="A113" t="str">
            <v>Totals:</v>
          </cell>
          <cell r="B113" t="str">
            <v>__________</v>
          </cell>
          <cell r="C113" t="str">
            <v>__________</v>
          </cell>
        </row>
        <row r="114">
          <cell r="A114">
            <v>1997</v>
          </cell>
          <cell r="B114">
            <v>1164458</v>
          </cell>
          <cell r="C114">
            <v>7531892</v>
          </cell>
        </row>
        <row r="116">
          <cell r="A116">
            <v>35796</v>
          </cell>
          <cell r="B116">
            <v>100517</v>
          </cell>
          <cell r="C116">
            <v>613906</v>
          </cell>
        </row>
        <row r="117">
          <cell r="A117">
            <v>35827</v>
          </cell>
          <cell r="B117">
            <v>84641</v>
          </cell>
          <cell r="C117">
            <v>552660</v>
          </cell>
        </row>
        <row r="118">
          <cell r="A118">
            <v>35855</v>
          </cell>
          <cell r="B118">
            <v>87642</v>
          </cell>
          <cell r="C118">
            <v>632547</v>
          </cell>
        </row>
        <row r="119">
          <cell r="A119">
            <v>35886</v>
          </cell>
          <cell r="B119">
            <v>77842</v>
          </cell>
          <cell r="C119">
            <v>598909</v>
          </cell>
        </row>
        <row r="120">
          <cell r="A120">
            <v>35916</v>
          </cell>
          <cell r="B120">
            <v>75579</v>
          </cell>
          <cell r="C120">
            <v>615363</v>
          </cell>
        </row>
        <row r="121">
          <cell r="A121">
            <v>35947</v>
          </cell>
          <cell r="B121">
            <v>68429</v>
          </cell>
          <cell r="C121">
            <v>571754</v>
          </cell>
        </row>
        <row r="122">
          <cell r="A122">
            <v>35977</v>
          </cell>
          <cell r="B122">
            <v>67131</v>
          </cell>
          <cell r="C122">
            <v>599355</v>
          </cell>
        </row>
        <row r="123">
          <cell r="A123">
            <v>36008</v>
          </cell>
          <cell r="B123">
            <v>68814</v>
          </cell>
          <cell r="C123">
            <v>572088</v>
          </cell>
        </row>
        <row r="124">
          <cell r="A124">
            <v>36039</v>
          </cell>
          <cell r="B124">
            <v>67003</v>
          </cell>
          <cell r="C124">
            <v>538082</v>
          </cell>
        </row>
        <row r="125">
          <cell r="A125">
            <v>36069</v>
          </cell>
          <cell r="B125">
            <v>69834</v>
          </cell>
          <cell r="C125">
            <v>568944</v>
          </cell>
        </row>
        <row r="126">
          <cell r="A126">
            <v>36100</v>
          </cell>
          <cell r="B126">
            <v>63333</v>
          </cell>
          <cell r="C126">
            <v>541824</v>
          </cell>
        </row>
        <row r="127">
          <cell r="A127">
            <v>36130</v>
          </cell>
          <cell r="B127">
            <v>66457</v>
          </cell>
          <cell r="C127">
            <v>521711</v>
          </cell>
        </row>
        <row r="128">
          <cell r="A128" t="str">
            <v>Totals:</v>
          </cell>
          <cell r="B128" t="str">
            <v>__________</v>
          </cell>
          <cell r="C128" t="str">
            <v>__________</v>
          </cell>
        </row>
        <row r="129">
          <cell r="A129">
            <v>1998</v>
          </cell>
          <cell r="B129">
            <v>897222</v>
          </cell>
          <cell r="C129">
            <v>6927143</v>
          </cell>
        </row>
        <row r="131">
          <cell r="A131">
            <v>36161</v>
          </cell>
          <cell r="B131">
            <v>65271</v>
          </cell>
          <cell r="C131">
            <v>501009</v>
          </cell>
        </row>
        <row r="132">
          <cell r="A132">
            <v>36192</v>
          </cell>
          <cell r="B132">
            <v>56938</v>
          </cell>
          <cell r="C132">
            <v>456914</v>
          </cell>
        </row>
        <row r="133">
          <cell r="A133">
            <v>36220</v>
          </cell>
          <cell r="B133">
            <v>65406</v>
          </cell>
          <cell r="C133">
            <v>501667</v>
          </cell>
        </row>
        <row r="134">
          <cell r="A134">
            <v>36251</v>
          </cell>
          <cell r="B134">
            <v>60220</v>
          </cell>
          <cell r="C134">
            <v>479837</v>
          </cell>
        </row>
        <row r="135">
          <cell r="A135">
            <v>36281</v>
          </cell>
          <cell r="B135">
            <v>61277</v>
          </cell>
          <cell r="C135">
            <v>489844</v>
          </cell>
        </row>
        <row r="136">
          <cell r="A136">
            <v>36312</v>
          </cell>
          <cell r="B136">
            <v>57821</v>
          </cell>
          <cell r="C136">
            <v>488998</v>
          </cell>
        </row>
        <row r="137">
          <cell r="A137">
            <v>36342</v>
          </cell>
          <cell r="B137">
            <v>57994</v>
          </cell>
          <cell r="C137">
            <v>485921</v>
          </cell>
        </row>
        <row r="138">
          <cell r="A138">
            <v>36373</v>
          </cell>
          <cell r="B138">
            <v>57102</v>
          </cell>
          <cell r="C138">
            <v>467240</v>
          </cell>
        </row>
        <row r="139">
          <cell r="A139">
            <v>36404</v>
          </cell>
          <cell r="B139">
            <v>55034</v>
          </cell>
          <cell r="C139">
            <v>399871</v>
          </cell>
        </row>
        <row r="140">
          <cell r="A140">
            <v>36434</v>
          </cell>
          <cell r="B140">
            <v>58615</v>
          </cell>
          <cell r="C140">
            <v>460530</v>
          </cell>
        </row>
        <row r="141">
          <cell r="A141">
            <v>36465</v>
          </cell>
          <cell r="B141">
            <v>54560</v>
          </cell>
          <cell r="C141">
            <v>437490</v>
          </cell>
        </row>
        <row r="142">
          <cell r="A142">
            <v>36495</v>
          </cell>
          <cell r="B142">
            <v>53631</v>
          </cell>
          <cell r="C142">
            <v>431915</v>
          </cell>
        </row>
        <row r="143">
          <cell r="A143" t="str">
            <v>Totals:</v>
          </cell>
          <cell r="B143" t="str">
            <v>__________</v>
          </cell>
          <cell r="C143" t="str">
            <v>__________</v>
          </cell>
        </row>
        <row r="144">
          <cell r="A144">
            <v>1999</v>
          </cell>
          <cell r="B144">
            <v>703869</v>
          </cell>
          <cell r="C144">
            <v>5601236</v>
          </cell>
        </row>
        <row r="146">
          <cell r="A146">
            <v>36526</v>
          </cell>
          <cell r="B146">
            <v>52562</v>
          </cell>
          <cell r="C146">
            <v>401897</v>
          </cell>
        </row>
        <row r="147">
          <cell r="A147">
            <v>36557</v>
          </cell>
          <cell r="B147">
            <v>51567</v>
          </cell>
          <cell r="C147">
            <v>387491</v>
          </cell>
        </row>
        <row r="148">
          <cell r="A148">
            <v>36586</v>
          </cell>
          <cell r="B148">
            <v>51551</v>
          </cell>
          <cell r="C148">
            <v>410470</v>
          </cell>
        </row>
        <row r="149">
          <cell r="A149">
            <v>36617</v>
          </cell>
          <cell r="B149">
            <v>48453</v>
          </cell>
          <cell r="C149">
            <v>389445</v>
          </cell>
        </row>
        <row r="150">
          <cell r="A150">
            <v>36647</v>
          </cell>
          <cell r="B150">
            <v>47868</v>
          </cell>
          <cell r="C150">
            <v>390133</v>
          </cell>
        </row>
        <row r="151">
          <cell r="A151">
            <v>36678</v>
          </cell>
          <cell r="B151">
            <v>45267</v>
          </cell>
          <cell r="C151">
            <v>384385</v>
          </cell>
        </row>
        <row r="152">
          <cell r="A152">
            <v>36708</v>
          </cell>
          <cell r="B152">
            <v>44228</v>
          </cell>
          <cell r="C152">
            <v>389837</v>
          </cell>
        </row>
        <row r="153">
          <cell r="A153">
            <v>36739</v>
          </cell>
          <cell r="B153">
            <v>44908</v>
          </cell>
          <cell r="C153">
            <v>393259</v>
          </cell>
        </row>
        <row r="154">
          <cell r="A154">
            <v>36770</v>
          </cell>
          <cell r="B154">
            <v>45139</v>
          </cell>
          <cell r="C154">
            <v>370444</v>
          </cell>
        </row>
        <row r="155">
          <cell r="A155">
            <v>36800</v>
          </cell>
          <cell r="B155">
            <v>44169</v>
          </cell>
          <cell r="C155">
            <v>359054</v>
          </cell>
        </row>
        <row r="156">
          <cell r="A156">
            <v>36831</v>
          </cell>
          <cell r="B156">
            <v>44403</v>
          </cell>
          <cell r="C156">
            <v>342814</v>
          </cell>
        </row>
        <row r="157">
          <cell r="A157">
            <v>36861</v>
          </cell>
          <cell r="B157">
            <v>41483</v>
          </cell>
          <cell r="C157">
            <v>348892</v>
          </cell>
        </row>
        <row r="158">
          <cell r="A158" t="str">
            <v>Totals:</v>
          </cell>
          <cell r="B158" t="str">
            <v>__________</v>
          </cell>
          <cell r="C158" t="str">
            <v>__________</v>
          </cell>
        </row>
        <row r="159">
          <cell r="A159">
            <v>2000</v>
          </cell>
          <cell r="B159">
            <v>561598</v>
          </cell>
          <cell r="C159">
            <v>4568121</v>
          </cell>
        </row>
        <row r="161">
          <cell r="A161">
            <v>36892</v>
          </cell>
          <cell r="B161">
            <v>40236</v>
          </cell>
          <cell r="C161">
            <v>332500</v>
          </cell>
        </row>
        <row r="162">
          <cell r="A162">
            <v>36923</v>
          </cell>
          <cell r="B162">
            <v>35470</v>
          </cell>
          <cell r="C162">
            <v>299898</v>
          </cell>
        </row>
        <row r="163">
          <cell r="A163">
            <v>36951</v>
          </cell>
          <cell r="B163">
            <v>39481</v>
          </cell>
          <cell r="C163">
            <v>334318</v>
          </cell>
        </row>
        <row r="164">
          <cell r="A164">
            <v>36982</v>
          </cell>
          <cell r="B164">
            <v>38487</v>
          </cell>
          <cell r="C164">
            <v>294195</v>
          </cell>
        </row>
        <row r="165">
          <cell r="A165">
            <v>37012</v>
          </cell>
          <cell r="B165">
            <v>31131</v>
          </cell>
          <cell r="C165">
            <v>243202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71">
          <cell r="A71">
            <v>34425</v>
          </cell>
          <cell r="B71">
            <v>132173</v>
          </cell>
          <cell r="C71">
            <v>940255</v>
          </cell>
        </row>
        <row r="72">
          <cell r="A72">
            <v>34455</v>
          </cell>
          <cell r="B72">
            <v>194421</v>
          </cell>
          <cell r="C72">
            <v>1781695</v>
          </cell>
        </row>
        <row r="73">
          <cell r="A73">
            <v>34486</v>
          </cell>
          <cell r="B73">
            <v>158064</v>
          </cell>
          <cell r="C73">
            <v>1531347</v>
          </cell>
        </row>
        <row r="74">
          <cell r="A74">
            <v>34516</v>
          </cell>
          <cell r="B74">
            <v>151925</v>
          </cell>
          <cell r="C74">
            <v>1581340</v>
          </cell>
        </row>
        <row r="75">
          <cell r="A75">
            <v>34547</v>
          </cell>
          <cell r="B75">
            <v>139854</v>
          </cell>
          <cell r="C75">
            <v>1501681</v>
          </cell>
        </row>
        <row r="76">
          <cell r="A76">
            <v>34578</v>
          </cell>
          <cell r="B76">
            <v>150990</v>
          </cell>
          <cell r="C76">
            <v>1324026</v>
          </cell>
        </row>
        <row r="77">
          <cell r="A77">
            <v>34608</v>
          </cell>
          <cell r="B77">
            <v>144152</v>
          </cell>
          <cell r="C77">
            <v>1288901</v>
          </cell>
        </row>
        <row r="78">
          <cell r="A78">
            <v>34639</v>
          </cell>
          <cell r="B78">
            <v>133441</v>
          </cell>
          <cell r="C78">
            <v>1190159</v>
          </cell>
        </row>
        <row r="79">
          <cell r="A79">
            <v>34669</v>
          </cell>
          <cell r="B79">
            <v>125971</v>
          </cell>
          <cell r="C79">
            <v>1208319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</row>
        <row r="81">
          <cell r="A81">
            <v>1994</v>
          </cell>
          <cell r="B81">
            <v>1330991</v>
          </cell>
          <cell r="C81">
            <v>12347723</v>
          </cell>
        </row>
        <row r="83">
          <cell r="A83">
            <v>34700</v>
          </cell>
          <cell r="B83">
            <v>117853</v>
          </cell>
          <cell r="C83">
            <v>1108844</v>
          </cell>
        </row>
        <row r="84">
          <cell r="A84">
            <v>34731</v>
          </cell>
          <cell r="B84">
            <v>106001</v>
          </cell>
          <cell r="C84">
            <v>1034941</v>
          </cell>
        </row>
        <row r="85">
          <cell r="A85">
            <v>34759</v>
          </cell>
          <cell r="B85">
            <v>112941</v>
          </cell>
          <cell r="C85">
            <v>1147628</v>
          </cell>
        </row>
        <row r="86">
          <cell r="A86">
            <v>34790</v>
          </cell>
          <cell r="B86">
            <v>99329</v>
          </cell>
          <cell r="C86">
            <v>1049195</v>
          </cell>
        </row>
        <row r="87">
          <cell r="A87">
            <v>34820</v>
          </cell>
          <cell r="B87">
            <v>101503</v>
          </cell>
          <cell r="C87">
            <v>1154370</v>
          </cell>
        </row>
        <row r="88">
          <cell r="A88">
            <v>34851</v>
          </cell>
          <cell r="B88">
            <v>91198</v>
          </cell>
          <cell r="C88">
            <v>1033273</v>
          </cell>
        </row>
        <row r="89">
          <cell r="A89">
            <v>34881</v>
          </cell>
          <cell r="B89">
            <v>96172</v>
          </cell>
          <cell r="C89">
            <v>1133643</v>
          </cell>
        </row>
        <row r="90">
          <cell r="A90">
            <v>34912</v>
          </cell>
          <cell r="B90">
            <v>92407</v>
          </cell>
          <cell r="C90">
            <v>1043262</v>
          </cell>
        </row>
        <row r="91">
          <cell r="A91">
            <v>34943</v>
          </cell>
          <cell r="B91">
            <v>85517</v>
          </cell>
          <cell r="C91">
            <v>987552</v>
          </cell>
        </row>
        <row r="92">
          <cell r="A92">
            <v>34973</v>
          </cell>
          <cell r="B92">
            <v>84420</v>
          </cell>
          <cell r="C92">
            <v>1017946</v>
          </cell>
        </row>
        <row r="93">
          <cell r="A93">
            <v>35004</v>
          </cell>
          <cell r="B93">
            <v>84038</v>
          </cell>
          <cell r="C93">
            <v>1005562</v>
          </cell>
        </row>
        <row r="94">
          <cell r="A94">
            <v>35034</v>
          </cell>
          <cell r="B94">
            <v>79355</v>
          </cell>
          <cell r="C94">
            <v>871603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</row>
        <row r="96">
          <cell r="A96">
            <v>1995</v>
          </cell>
          <cell r="B96">
            <v>1150734</v>
          </cell>
          <cell r="C96">
            <v>12587819</v>
          </cell>
        </row>
        <row r="98">
          <cell r="A98">
            <v>35065</v>
          </cell>
          <cell r="B98">
            <v>79573</v>
          </cell>
          <cell r="C98">
            <v>938672</v>
          </cell>
        </row>
        <row r="99">
          <cell r="A99">
            <v>35096</v>
          </cell>
          <cell r="B99">
            <v>73771</v>
          </cell>
          <cell r="C99">
            <v>929845</v>
          </cell>
        </row>
        <row r="100">
          <cell r="A100">
            <v>35125</v>
          </cell>
          <cell r="B100">
            <v>82733</v>
          </cell>
          <cell r="C100">
            <v>983667</v>
          </cell>
        </row>
        <row r="101">
          <cell r="A101">
            <v>35156</v>
          </cell>
          <cell r="B101">
            <v>74853</v>
          </cell>
          <cell r="C101">
            <v>937973</v>
          </cell>
        </row>
        <row r="102">
          <cell r="A102">
            <v>35186</v>
          </cell>
          <cell r="B102">
            <v>76610</v>
          </cell>
          <cell r="C102">
            <v>942257</v>
          </cell>
        </row>
        <row r="103">
          <cell r="A103">
            <v>35217</v>
          </cell>
          <cell r="B103">
            <v>73160</v>
          </cell>
          <cell r="C103">
            <v>891180</v>
          </cell>
        </row>
        <row r="104">
          <cell r="A104">
            <v>35247</v>
          </cell>
          <cell r="B104">
            <v>73244</v>
          </cell>
          <cell r="C104">
            <v>887367</v>
          </cell>
        </row>
        <row r="105">
          <cell r="A105">
            <v>35278</v>
          </cell>
          <cell r="B105">
            <v>70003</v>
          </cell>
          <cell r="C105">
            <v>856739</v>
          </cell>
        </row>
        <row r="106">
          <cell r="A106">
            <v>35309</v>
          </cell>
          <cell r="B106">
            <v>66381</v>
          </cell>
          <cell r="C106">
            <v>827763</v>
          </cell>
        </row>
        <row r="107">
          <cell r="A107">
            <v>35339</v>
          </cell>
          <cell r="B107">
            <v>69835</v>
          </cell>
          <cell r="C107">
            <v>821846</v>
          </cell>
        </row>
        <row r="108">
          <cell r="A108">
            <v>35370</v>
          </cell>
          <cell r="B108">
            <v>66659</v>
          </cell>
          <cell r="C108">
            <v>769359</v>
          </cell>
        </row>
        <row r="109">
          <cell r="A109">
            <v>35400</v>
          </cell>
          <cell r="B109">
            <v>64679</v>
          </cell>
          <cell r="C109">
            <v>765791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</row>
        <row r="111">
          <cell r="A111">
            <v>1996</v>
          </cell>
          <cell r="B111">
            <v>871501</v>
          </cell>
          <cell r="C111">
            <v>10552459</v>
          </cell>
        </row>
        <row r="113">
          <cell r="A113">
            <v>35431</v>
          </cell>
          <cell r="B113">
            <v>69955</v>
          </cell>
          <cell r="C113">
            <v>738316</v>
          </cell>
        </row>
        <row r="114">
          <cell r="A114">
            <v>35462</v>
          </cell>
          <cell r="B114">
            <v>65473</v>
          </cell>
          <cell r="C114">
            <v>674083</v>
          </cell>
        </row>
        <row r="115">
          <cell r="A115">
            <v>35490</v>
          </cell>
          <cell r="B115">
            <v>71432</v>
          </cell>
          <cell r="C115">
            <v>673767</v>
          </cell>
        </row>
        <row r="116">
          <cell r="A116">
            <v>35521</v>
          </cell>
          <cell r="B116">
            <v>65354</v>
          </cell>
          <cell r="C116">
            <v>708343</v>
          </cell>
        </row>
        <row r="117">
          <cell r="A117">
            <v>35551</v>
          </cell>
          <cell r="B117">
            <v>68374</v>
          </cell>
          <cell r="C117">
            <v>727837</v>
          </cell>
        </row>
        <row r="118">
          <cell r="A118">
            <v>35582</v>
          </cell>
          <cell r="B118">
            <v>64121</v>
          </cell>
          <cell r="C118">
            <v>646666</v>
          </cell>
        </row>
        <row r="119">
          <cell r="A119">
            <v>35612</v>
          </cell>
          <cell r="B119">
            <v>64781</v>
          </cell>
          <cell r="C119">
            <v>649527</v>
          </cell>
        </row>
        <row r="120">
          <cell r="A120">
            <v>35643</v>
          </cell>
          <cell r="B120">
            <v>60996</v>
          </cell>
          <cell r="C120">
            <v>611517</v>
          </cell>
        </row>
        <row r="121">
          <cell r="A121">
            <v>35674</v>
          </cell>
          <cell r="B121">
            <v>60860</v>
          </cell>
          <cell r="C121">
            <v>574213</v>
          </cell>
        </row>
        <row r="122">
          <cell r="A122">
            <v>35704</v>
          </cell>
          <cell r="B122">
            <v>58792</v>
          </cell>
          <cell r="C122">
            <v>577580</v>
          </cell>
        </row>
        <row r="123">
          <cell r="A123">
            <v>35735</v>
          </cell>
          <cell r="B123">
            <v>58208</v>
          </cell>
          <cell r="C123">
            <v>569325</v>
          </cell>
        </row>
        <row r="124">
          <cell r="A124">
            <v>35765</v>
          </cell>
          <cell r="B124">
            <v>59639</v>
          </cell>
          <cell r="C124">
            <v>577204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</row>
        <row r="126">
          <cell r="A126">
            <v>1997</v>
          </cell>
          <cell r="B126">
            <v>767985</v>
          </cell>
          <cell r="C126">
            <v>7728378</v>
          </cell>
        </row>
        <row r="128">
          <cell r="A128">
            <v>35796</v>
          </cell>
          <cell r="B128">
            <v>56458</v>
          </cell>
          <cell r="C128">
            <v>576383</v>
          </cell>
        </row>
        <row r="129">
          <cell r="A129">
            <v>35827</v>
          </cell>
          <cell r="B129">
            <v>51622</v>
          </cell>
          <cell r="C129">
            <v>493038</v>
          </cell>
        </row>
        <row r="130">
          <cell r="A130">
            <v>35855</v>
          </cell>
          <cell r="B130">
            <v>55140</v>
          </cell>
          <cell r="C130">
            <v>557112</v>
          </cell>
        </row>
        <row r="131">
          <cell r="A131">
            <v>35886</v>
          </cell>
          <cell r="B131">
            <v>54458</v>
          </cell>
          <cell r="C131">
            <v>515498</v>
          </cell>
        </row>
        <row r="132">
          <cell r="A132">
            <v>35916</v>
          </cell>
          <cell r="B132">
            <v>52170</v>
          </cell>
          <cell r="C132">
            <v>530717</v>
          </cell>
        </row>
        <row r="133">
          <cell r="A133">
            <v>35947</v>
          </cell>
          <cell r="B133">
            <v>50398</v>
          </cell>
          <cell r="C133">
            <v>509761</v>
          </cell>
        </row>
        <row r="134">
          <cell r="A134">
            <v>35977</v>
          </cell>
          <cell r="B134">
            <v>52899</v>
          </cell>
          <cell r="C134">
            <v>525450</v>
          </cell>
        </row>
        <row r="135">
          <cell r="A135">
            <v>36008</v>
          </cell>
          <cell r="B135">
            <v>55699</v>
          </cell>
          <cell r="C135">
            <v>453578</v>
          </cell>
        </row>
        <row r="136">
          <cell r="A136">
            <v>36039</v>
          </cell>
          <cell r="B136">
            <v>52491</v>
          </cell>
          <cell r="C136">
            <v>486090</v>
          </cell>
        </row>
        <row r="137">
          <cell r="A137">
            <v>36069</v>
          </cell>
          <cell r="B137">
            <v>55803</v>
          </cell>
          <cell r="C137">
            <v>481531</v>
          </cell>
        </row>
        <row r="138">
          <cell r="A138">
            <v>36100</v>
          </cell>
          <cell r="B138">
            <v>48860</v>
          </cell>
          <cell r="C138">
            <v>453923</v>
          </cell>
        </row>
        <row r="139">
          <cell r="A139">
            <v>36130</v>
          </cell>
          <cell r="B139">
            <v>48403</v>
          </cell>
          <cell r="C139">
            <v>414646</v>
          </cell>
        </row>
        <row r="140">
          <cell r="A140" t="str">
            <v>Totals:</v>
          </cell>
          <cell r="B140" t="str">
            <v>__________</v>
          </cell>
          <cell r="C140" t="str">
            <v>__________</v>
          </cell>
        </row>
        <row r="141">
          <cell r="A141">
            <v>1998</v>
          </cell>
          <cell r="B141">
            <v>634401</v>
          </cell>
          <cell r="C141">
            <v>5997727</v>
          </cell>
        </row>
        <row r="143">
          <cell r="A143">
            <v>36161</v>
          </cell>
          <cell r="B143">
            <v>50779</v>
          </cell>
          <cell r="C143">
            <v>443625</v>
          </cell>
        </row>
        <row r="144">
          <cell r="A144">
            <v>36192</v>
          </cell>
          <cell r="B144">
            <v>44899</v>
          </cell>
          <cell r="C144">
            <v>380273</v>
          </cell>
        </row>
        <row r="145">
          <cell r="A145">
            <v>36220</v>
          </cell>
          <cell r="B145">
            <v>48147</v>
          </cell>
          <cell r="C145">
            <v>395129</v>
          </cell>
        </row>
        <row r="146">
          <cell r="A146">
            <v>36251</v>
          </cell>
          <cell r="B146">
            <v>47705</v>
          </cell>
          <cell r="C146">
            <v>423597</v>
          </cell>
        </row>
        <row r="147">
          <cell r="A147">
            <v>36281</v>
          </cell>
          <cell r="B147">
            <v>47601</v>
          </cell>
          <cell r="C147">
            <v>426872</v>
          </cell>
        </row>
        <row r="148">
          <cell r="A148">
            <v>36312</v>
          </cell>
          <cell r="B148">
            <v>47929</v>
          </cell>
          <cell r="C148">
            <v>423037</v>
          </cell>
        </row>
        <row r="149">
          <cell r="A149">
            <v>36342</v>
          </cell>
          <cell r="B149">
            <v>50661</v>
          </cell>
          <cell r="C149">
            <v>453675</v>
          </cell>
        </row>
        <row r="150">
          <cell r="A150">
            <v>36373</v>
          </cell>
          <cell r="B150">
            <v>47502</v>
          </cell>
          <cell r="C150">
            <v>446519</v>
          </cell>
        </row>
        <row r="151">
          <cell r="A151">
            <v>36404</v>
          </cell>
          <cell r="B151">
            <v>43762</v>
          </cell>
          <cell r="C151">
            <v>423798</v>
          </cell>
        </row>
        <row r="152">
          <cell r="A152">
            <v>36434</v>
          </cell>
          <cell r="B152">
            <v>45675</v>
          </cell>
          <cell r="C152">
            <v>425751</v>
          </cell>
        </row>
        <row r="153">
          <cell r="A153">
            <v>36465</v>
          </cell>
          <cell r="B153">
            <v>46363</v>
          </cell>
          <cell r="C153">
            <v>410454</v>
          </cell>
        </row>
        <row r="154">
          <cell r="A154">
            <v>36495</v>
          </cell>
          <cell r="B154">
            <v>49422</v>
          </cell>
          <cell r="C154">
            <v>416510</v>
          </cell>
        </row>
        <row r="155">
          <cell r="A155" t="str">
            <v>Totals:</v>
          </cell>
          <cell r="B155" t="str">
            <v>__________</v>
          </cell>
          <cell r="C155" t="str">
            <v>__________</v>
          </cell>
        </row>
        <row r="156">
          <cell r="A156">
            <v>1999</v>
          </cell>
          <cell r="B156">
            <v>570445</v>
          </cell>
          <cell r="C156">
            <v>5069240</v>
          </cell>
        </row>
        <row r="158">
          <cell r="A158">
            <v>36526</v>
          </cell>
          <cell r="B158">
            <v>46555</v>
          </cell>
          <cell r="C158">
            <v>393715</v>
          </cell>
        </row>
        <row r="159">
          <cell r="A159">
            <v>36557</v>
          </cell>
          <cell r="B159">
            <v>42030</v>
          </cell>
          <cell r="C159">
            <v>399674</v>
          </cell>
        </row>
        <row r="160">
          <cell r="A160">
            <v>36586</v>
          </cell>
          <cell r="B160">
            <v>44161</v>
          </cell>
          <cell r="C160">
            <v>398851</v>
          </cell>
        </row>
        <row r="161">
          <cell r="A161">
            <v>36617</v>
          </cell>
          <cell r="B161">
            <v>46019</v>
          </cell>
          <cell r="C161">
            <v>376177</v>
          </cell>
        </row>
        <row r="162">
          <cell r="A162">
            <v>36647</v>
          </cell>
          <cell r="B162">
            <v>47466</v>
          </cell>
          <cell r="C162">
            <v>391291</v>
          </cell>
        </row>
        <row r="163">
          <cell r="A163">
            <v>36678</v>
          </cell>
          <cell r="B163">
            <v>44002</v>
          </cell>
          <cell r="C163">
            <v>374947</v>
          </cell>
        </row>
        <row r="164">
          <cell r="A164">
            <v>36708</v>
          </cell>
          <cell r="B164">
            <v>41865</v>
          </cell>
          <cell r="C164">
            <v>371913</v>
          </cell>
        </row>
        <row r="165">
          <cell r="A165">
            <v>36739</v>
          </cell>
          <cell r="B165">
            <v>45138</v>
          </cell>
          <cell r="C165">
            <v>354338</v>
          </cell>
        </row>
        <row r="166">
          <cell r="A166">
            <v>36770</v>
          </cell>
          <cell r="B166">
            <v>43187</v>
          </cell>
          <cell r="C166">
            <v>358240</v>
          </cell>
        </row>
        <row r="167">
          <cell r="A167">
            <v>36800</v>
          </cell>
          <cell r="B167">
            <v>43938</v>
          </cell>
          <cell r="C167">
            <v>350444</v>
          </cell>
        </row>
        <row r="168">
          <cell r="A168">
            <v>36831</v>
          </cell>
          <cell r="B168">
            <v>41955</v>
          </cell>
          <cell r="C168">
            <v>332683</v>
          </cell>
        </row>
        <row r="169">
          <cell r="A169">
            <v>36861</v>
          </cell>
          <cell r="B169">
            <v>42782</v>
          </cell>
          <cell r="C169">
            <v>330157</v>
          </cell>
        </row>
        <row r="170">
          <cell r="A170" t="str">
            <v>Totals:</v>
          </cell>
          <cell r="B170" t="str">
            <v>__________</v>
          </cell>
          <cell r="C170" t="str">
            <v>__________</v>
          </cell>
        </row>
        <row r="171">
          <cell r="A171">
            <v>2000</v>
          </cell>
          <cell r="B171">
            <v>529098</v>
          </cell>
          <cell r="C171">
            <v>4432430</v>
          </cell>
        </row>
        <row r="173">
          <cell r="A173">
            <v>36892</v>
          </cell>
          <cell r="B173">
            <v>45511</v>
          </cell>
          <cell r="C173">
            <v>334842</v>
          </cell>
        </row>
        <row r="174">
          <cell r="A174">
            <v>36923</v>
          </cell>
          <cell r="B174">
            <v>40676</v>
          </cell>
          <cell r="C174">
            <v>304727</v>
          </cell>
        </row>
        <row r="175">
          <cell r="A175">
            <v>36951</v>
          </cell>
          <cell r="B175">
            <v>43359</v>
          </cell>
          <cell r="C175">
            <v>320527</v>
          </cell>
        </row>
        <row r="176">
          <cell r="A176">
            <v>36982</v>
          </cell>
          <cell r="B176">
            <v>42501</v>
          </cell>
          <cell r="C176">
            <v>302798</v>
          </cell>
        </row>
        <row r="177">
          <cell r="A177">
            <v>37012</v>
          </cell>
          <cell r="B177">
            <v>32229</v>
          </cell>
          <cell r="C177">
            <v>191960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56">
          <cell r="A56">
            <v>34455</v>
          </cell>
          <cell r="B56">
            <v>119363</v>
          </cell>
          <cell r="C56">
            <v>863375</v>
          </cell>
          <cell r="D56" t="str">
            <v>126,330      7234       51.42     225      1064</v>
          </cell>
        </row>
        <row r="57">
          <cell r="A57">
            <v>34486</v>
          </cell>
          <cell r="B57">
            <v>138214</v>
          </cell>
          <cell r="C57">
            <v>1334079</v>
          </cell>
          <cell r="D57" t="str">
            <v>160,392      9653       53.71     216      1292</v>
          </cell>
        </row>
        <row r="58">
          <cell r="A58">
            <v>34516</v>
          </cell>
          <cell r="B58">
            <v>146087</v>
          </cell>
          <cell r="C58">
            <v>1404641</v>
          </cell>
          <cell r="D58" t="str">
            <v>160,801      9616       52.40     212      1296</v>
          </cell>
        </row>
        <row r="59">
          <cell r="A59">
            <v>34547</v>
          </cell>
          <cell r="B59">
            <v>138912</v>
          </cell>
          <cell r="C59">
            <v>1304438</v>
          </cell>
          <cell r="D59" t="str">
            <v>195,484      9391       58.46     213      1400</v>
          </cell>
        </row>
        <row r="60">
          <cell r="A60">
            <v>34578</v>
          </cell>
          <cell r="B60">
            <v>127922</v>
          </cell>
          <cell r="C60">
            <v>1153540</v>
          </cell>
          <cell r="D60" t="str">
            <v>268,245      9018       67.71     216      1305</v>
          </cell>
        </row>
        <row r="61">
          <cell r="A61">
            <v>34608</v>
          </cell>
          <cell r="B61">
            <v>130725</v>
          </cell>
          <cell r="C61">
            <v>1175710</v>
          </cell>
          <cell r="D61" t="str">
            <v>207,434      8994       61.34     218      1443</v>
          </cell>
        </row>
        <row r="62">
          <cell r="A62">
            <v>34639</v>
          </cell>
          <cell r="B62">
            <v>126110</v>
          </cell>
          <cell r="C62">
            <v>1094898</v>
          </cell>
          <cell r="D62" t="str">
            <v>190,728      8683       60.20     219      1395</v>
          </cell>
        </row>
        <row r="63">
          <cell r="A63">
            <v>34669</v>
          </cell>
          <cell r="B63">
            <v>122142</v>
          </cell>
          <cell r="C63">
            <v>1066514</v>
          </cell>
          <cell r="D63" t="str">
            <v>184,475      8732       60.16     215      1432</v>
          </cell>
        </row>
        <row r="64">
          <cell r="A64" t="str">
            <v>Totals:</v>
          </cell>
          <cell r="B64" t="str">
            <v>__________</v>
          </cell>
          <cell r="C64" t="str">
            <v>__________</v>
          </cell>
          <cell r="D64" t="str">
            <v>__________</v>
          </cell>
        </row>
        <row r="65">
          <cell r="A65">
            <v>1994</v>
          </cell>
          <cell r="B65">
            <v>1049475</v>
          </cell>
          <cell r="C65">
            <v>9397195</v>
          </cell>
          <cell r="D65">
            <v>1493889</v>
          </cell>
        </row>
        <row r="67">
          <cell r="A67">
            <v>34700</v>
          </cell>
          <cell r="B67">
            <v>113865</v>
          </cell>
          <cell r="C67">
            <v>1026943</v>
          </cell>
          <cell r="D67" t="str">
            <v>171,772      9019       60.14     215      1447</v>
          </cell>
        </row>
        <row r="68">
          <cell r="A68">
            <v>34731</v>
          </cell>
          <cell r="B68">
            <v>99931</v>
          </cell>
          <cell r="C68">
            <v>885426</v>
          </cell>
          <cell r="D68" t="str">
            <v>176,305      8861       63.82     215      1357</v>
          </cell>
        </row>
        <row r="69">
          <cell r="A69">
            <v>34759</v>
          </cell>
          <cell r="B69">
            <v>108844</v>
          </cell>
          <cell r="C69">
            <v>988720</v>
          </cell>
          <cell r="D69" t="str">
            <v>189,252      9084       63.49     216      1471</v>
          </cell>
        </row>
        <row r="70">
          <cell r="A70">
            <v>34790</v>
          </cell>
          <cell r="B70">
            <v>98293</v>
          </cell>
          <cell r="C70">
            <v>897888</v>
          </cell>
          <cell r="D70" t="str">
            <v>162,374      9135       62.29     213      1422</v>
          </cell>
        </row>
        <row r="71">
          <cell r="A71">
            <v>34820</v>
          </cell>
          <cell r="B71">
            <v>97822</v>
          </cell>
          <cell r="C71">
            <v>911172</v>
          </cell>
          <cell r="D71" t="str">
            <v>164,292      9315       62.68     214      1475</v>
          </cell>
        </row>
        <row r="72">
          <cell r="A72">
            <v>34851</v>
          </cell>
          <cell r="B72">
            <v>88345</v>
          </cell>
          <cell r="C72">
            <v>837147</v>
          </cell>
          <cell r="D72" t="str">
            <v>153,988      9476       63.54     206      1405</v>
          </cell>
        </row>
        <row r="73">
          <cell r="A73">
            <v>34881</v>
          </cell>
          <cell r="B73">
            <v>91896</v>
          </cell>
          <cell r="C73">
            <v>870537</v>
          </cell>
          <cell r="D73" t="str">
            <v>147,898      9474       61.68     207      1464</v>
          </cell>
        </row>
        <row r="74">
          <cell r="A74">
            <v>34912</v>
          </cell>
          <cell r="B74">
            <v>80900</v>
          </cell>
          <cell r="C74">
            <v>834140</v>
          </cell>
          <cell r="D74" t="str">
            <v>138,448     10311       63.12     208      1428</v>
          </cell>
        </row>
        <row r="75">
          <cell r="A75">
            <v>34943</v>
          </cell>
          <cell r="B75">
            <v>75860</v>
          </cell>
          <cell r="C75">
            <v>784461</v>
          </cell>
          <cell r="D75" t="str">
            <v>139,969     10341       64.85     209      1414</v>
          </cell>
        </row>
        <row r="76">
          <cell r="A76">
            <v>34973</v>
          </cell>
          <cell r="B76">
            <v>78952</v>
          </cell>
          <cell r="C76">
            <v>776976</v>
          </cell>
          <cell r="D76" t="str">
            <v>137,479      9842       63.52     206      1358</v>
          </cell>
        </row>
        <row r="77">
          <cell r="A77">
            <v>35004</v>
          </cell>
          <cell r="B77">
            <v>75906</v>
          </cell>
          <cell r="C77">
            <v>719716</v>
          </cell>
          <cell r="D77" t="str">
            <v>135,123      9482       64.03     204      1304</v>
          </cell>
        </row>
        <row r="78">
          <cell r="A78">
            <v>35034</v>
          </cell>
          <cell r="B78">
            <v>79355</v>
          </cell>
          <cell r="C78">
            <v>755924</v>
          </cell>
          <cell r="D78" t="str">
            <v>126,454      9526       61.44     206      1376</v>
          </cell>
        </row>
        <row r="79">
          <cell r="A79" t="str">
            <v>Totals:</v>
          </cell>
          <cell r="B79" t="str">
            <v>__________</v>
          </cell>
          <cell r="C79" t="str">
            <v>__________</v>
          </cell>
          <cell r="D79" t="str">
            <v>__________</v>
          </cell>
        </row>
        <row r="80">
          <cell r="A80">
            <v>1995</v>
          </cell>
          <cell r="B80">
            <v>1089969</v>
          </cell>
          <cell r="C80">
            <v>10289050</v>
          </cell>
          <cell r="D80">
            <v>1843354</v>
          </cell>
        </row>
        <row r="82">
          <cell r="A82">
            <v>35065</v>
          </cell>
          <cell r="B82">
            <v>81637</v>
          </cell>
          <cell r="C82">
            <v>728942</v>
          </cell>
          <cell r="D82" t="str">
            <v>160,594      8930       66.30     210      1324</v>
          </cell>
        </row>
        <row r="83">
          <cell r="A83">
            <v>35096</v>
          </cell>
          <cell r="B83">
            <v>79064</v>
          </cell>
          <cell r="C83">
            <v>640343</v>
          </cell>
          <cell r="D83" t="str">
            <v>159,168      8100       66.81     210      1251</v>
          </cell>
        </row>
        <row r="84">
          <cell r="A84">
            <v>35125</v>
          </cell>
          <cell r="B84">
            <v>80539</v>
          </cell>
          <cell r="C84">
            <v>729706</v>
          </cell>
          <cell r="D84" t="str">
            <v>152,790      9061       65.48     211      1344</v>
          </cell>
        </row>
        <row r="85">
          <cell r="A85">
            <v>35156</v>
          </cell>
          <cell r="B85">
            <v>68835</v>
          </cell>
          <cell r="C85">
            <v>700646</v>
          </cell>
          <cell r="D85" t="str">
            <v>136,119     10179       66.41     209      1312</v>
          </cell>
        </row>
        <row r="86">
          <cell r="A86">
            <v>35186</v>
          </cell>
          <cell r="B86">
            <v>66749</v>
          </cell>
          <cell r="C86">
            <v>710776</v>
          </cell>
          <cell r="D86" t="str">
            <v>143,023     10649       68.18     208      1358</v>
          </cell>
        </row>
        <row r="87">
          <cell r="A87">
            <v>35217</v>
          </cell>
          <cell r="B87">
            <v>59243</v>
          </cell>
          <cell r="C87">
            <v>669194</v>
          </cell>
          <cell r="D87" t="str">
            <v>117,623     11296       66.50     206      1248</v>
          </cell>
        </row>
        <row r="88">
          <cell r="A88">
            <v>35247</v>
          </cell>
          <cell r="B88">
            <v>59092</v>
          </cell>
          <cell r="C88">
            <v>701117</v>
          </cell>
          <cell r="D88" t="str">
            <v>128,750     11865       68.54     202      1307</v>
          </cell>
        </row>
        <row r="89">
          <cell r="A89">
            <v>35278</v>
          </cell>
          <cell r="B89">
            <v>65394</v>
          </cell>
          <cell r="C89">
            <v>670142</v>
          </cell>
          <cell r="D89" t="str">
            <v>123,351     10248       65.35     202      1257</v>
          </cell>
        </row>
        <row r="90">
          <cell r="A90">
            <v>35309</v>
          </cell>
          <cell r="B90">
            <v>63295</v>
          </cell>
          <cell r="C90">
            <v>635904</v>
          </cell>
          <cell r="D90" t="str">
            <v>99,357     10047       61.09     201      1184</v>
          </cell>
        </row>
        <row r="91">
          <cell r="A91">
            <v>35339</v>
          </cell>
          <cell r="B91">
            <v>61789</v>
          </cell>
          <cell r="C91">
            <v>643977</v>
          </cell>
          <cell r="D91" t="str">
            <v>107,722     10423       63.55     200      1231</v>
          </cell>
        </row>
        <row r="92">
          <cell r="A92">
            <v>35370</v>
          </cell>
          <cell r="B92">
            <v>59360</v>
          </cell>
          <cell r="C92">
            <v>618753</v>
          </cell>
          <cell r="D92" t="str">
            <v>113,296     10424       65.62     199      1206</v>
          </cell>
        </row>
        <row r="93">
          <cell r="A93">
            <v>35400</v>
          </cell>
          <cell r="B93">
            <v>59112</v>
          </cell>
          <cell r="C93">
            <v>612304</v>
          </cell>
          <cell r="D93" t="str">
            <v>111,550     10359       65.36     201      1227</v>
          </cell>
        </row>
        <row r="94">
          <cell r="A94" t="str">
            <v>Totals:</v>
          </cell>
          <cell r="B94" t="str">
            <v>__________</v>
          </cell>
          <cell r="C94" t="str">
            <v>__________</v>
          </cell>
          <cell r="D94" t="str">
            <v>__________</v>
          </cell>
        </row>
        <row r="95">
          <cell r="A95">
            <v>1996</v>
          </cell>
          <cell r="B95">
            <v>804109</v>
          </cell>
          <cell r="C95">
            <v>8061804</v>
          </cell>
          <cell r="D95">
            <v>1553343</v>
          </cell>
        </row>
        <row r="97">
          <cell r="A97">
            <v>35431</v>
          </cell>
          <cell r="B97">
            <v>61209</v>
          </cell>
          <cell r="C97">
            <v>586829</v>
          </cell>
          <cell r="D97" t="str">
            <v>113,194      9588       64.90     203      1194</v>
          </cell>
        </row>
        <row r="98">
          <cell r="A98">
            <v>35462</v>
          </cell>
          <cell r="B98">
            <v>57746</v>
          </cell>
          <cell r="C98">
            <v>537675</v>
          </cell>
          <cell r="D98" t="str">
            <v>80,781      9312       58.31     203      1162</v>
          </cell>
        </row>
        <row r="99">
          <cell r="A99">
            <v>35490</v>
          </cell>
          <cell r="B99">
            <v>57969</v>
          </cell>
          <cell r="C99">
            <v>596481</v>
          </cell>
          <cell r="D99" t="str">
            <v>101,469     10290       63.64     204      1240</v>
          </cell>
        </row>
        <row r="100">
          <cell r="A100">
            <v>35521</v>
          </cell>
          <cell r="B100">
            <v>57791</v>
          </cell>
          <cell r="C100">
            <v>565961</v>
          </cell>
          <cell r="D100" t="str">
            <v>106,864      9794       64.90     205      1222</v>
          </cell>
        </row>
        <row r="101">
          <cell r="A101">
            <v>35551</v>
          </cell>
          <cell r="B101">
            <v>58171</v>
          </cell>
          <cell r="C101">
            <v>562826</v>
          </cell>
          <cell r="D101" t="str">
            <v>106,050      9676       64.58     202      1220</v>
          </cell>
        </row>
        <row r="102">
          <cell r="A102">
            <v>35582</v>
          </cell>
          <cell r="B102">
            <v>53478</v>
          </cell>
          <cell r="C102">
            <v>523599</v>
          </cell>
          <cell r="D102" t="str">
            <v>109,472      9791       67.18     201      1246</v>
          </cell>
        </row>
        <row r="103">
          <cell r="A103">
            <v>35612</v>
          </cell>
          <cell r="B103">
            <v>54717</v>
          </cell>
          <cell r="C103">
            <v>543486</v>
          </cell>
          <cell r="D103" t="str">
            <v>99,408      9933       64.50     202      1312</v>
          </cell>
        </row>
        <row r="104">
          <cell r="A104">
            <v>35643</v>
          </cell>
          <cell r="B104">
            <v>53561</v>
          </cell>
          <cell r="C104">
            <v>546792</v>
          </cell>
          <cell r="D104" t="str">
            <v>95,816     10209       64.14     202      1325</v>
          </cell>
        </row>
        <row r="105">
          <cell r="A105">
            <v>35674</v>
          </cell>
          <cell r="B105">
            <v>51067</v>
          </cell>
          <cell r="C105">
            <v>542487</v>
          </cell>
          <cell r="D105" t="str">
            <v>90,743     10624       63.99     201      1244</v>
          </cell>
        </row>
        <row r="106">
          <cell r="A106">
            <v>35704</v>
          </cell>
          <cell r="B106">
            <v>55266</v>
          </cell>
          <cell r="C106">
            <v>566281</v>
          </cell>
          <cell r="D106" t="str">
            <v>93,334     10247       62.81     202      1320</v>
          </cell>
        </row>
        <row r="107">
          <cell r="A107">
            <v>35735</v>
          </cell>
          <cell r="B107">
            <v>50751</v>
          </cell>
          <cell r="C107">
            <v>537907</v>
          </cell>
          <cell r="D107" t="str">
            <v>84,367     10599       62.44     199      1273</v>
          </cell>
        </row>
        <row r="108">
          <cell r="A108">
            <v>35765</v>
          </cell>
          <cell r="B108">
            <v>52688</v>
          </cell>
          <cell r="C108">
            <v>542126</v>
          </cell>
          <cell r="D108" t="str">
            <v>81,099     10290       60.62     200      1287</v>
          </cell>
        </row>
        <row r="109">
          <cell r="A109" t="str">
            <v>Totals:</v>
          </cell>
          <cell r="B109" t="str">
            <v>__________</v>
          </cell>
          <cell r="C109" t="str">
            <v>__________</v>
          </cell>
          <cell r="D109" t="str">
            <v>__________</v>
          </cell>
        </row>
        <row r="110">
          <cell r="A110">
            <v>1997</v>
          </cell>
          <cell r="B110">
            <v>664414</v>
          </cell>
          <cell r="C110">
            <v>6652450</v>
          </cell>
          <cell r="D110">
            <v>1162597</v>
          </cell>
        </row>
        <row r="112">
          <cell r="A112">
            <v>35796</v>
          </cell>
          <cell r="B112">
            <v>53276</v>
          </cell>
          <cell r="C112">
            <v>524836</v>
          </cell>
          <cell r="D112" t="str">
            <v>87,823      9852       62.24     200      1323</v>
          </cell>
        </row>
        <row r="113">
          <cell r="A113">
            <v>35827</v>
          </cell>
          <cell r="B113">
            <v>43217</v>
          </cell>
          <cell r="C113">
            <v>469990</v>
          </cell>
          <cell r="D113" t="str">
            <v>96,973     10876       69.17     201      1187</v>
          </cell>
        </row>
        <row r="114">
          <cell r="A114">
            <v>35855</v>
          </cell>
          <cell r="B114">
            <v>48587</v>
          </cell>
          <cell r="C114">
            <v>511826</v>
          </cell>
          <cell r="D114" t="str">
            <v>97,800     10535       66.81     200      1314</v>
          </cell>
        </row>
        <row r="115">
          <cell r="A115">
            <v>35886</v>
          </cell>
          <cell r="B115">
            <v>47053</v>
          </cell>
          <cell r="C115">
            <v>488551</v>
          </cell>
          <cell r="D115" t="str">
            <v>89,352     10383       65.50     200      1282</v>
          </cell>
        </row>
        <row r="116">
          <cell r="A116">
            <v>35916</v>
          </cell>
          <cell r="B116">
            <v>45725</v>
          </cell>
          <cell r="C116">
            <v>513998</v>
          </cell>
          <cell r="D116" t="str">
            <v>87,479     11242       65.67     199      1320</v>
          </cell>
        </row>
        <row r="117">
          <cell r="A117">
            <v>35947</v>
          </cell>
          <cell r="B117">
            <v>40195</v>
          </cell>
          <cell r="C117">
            <v>438659</v>
          </cell>
          <cell r="D117" t="str">
            <v>78,756     10914       66.21     197      1196</v>
          </cell>
        </row>
        <row r="118">
          <cell r="A118">
            <v>35977</v>
          </cell>
          <cell r="B118">
            <v>42941</v>
          </cell>
          <cell r="C118">
            <v>427693</v>
          </cell>
          <cell r="D118" t="str">
            <v>87,034      9961       66.96     197      1270</v>
          </cell>
        </row>
        <row r="119">
          <cell r="A119">
            <v>36008</v>
          </cell>
          <cell r="B119">
            <v>42935</v>
          </cell>
          <cell r="C119">
            <v>450471</v>
          </cell>
          <cell r="D119" t="str">
            <v>85,742     10492       66.63     196      1262</v>
          </cell>
        </row>
        <row r="120">
          <cell r="A120">
            <v>36039</v>
          </cell>
          <cell r="B120">
            <v>39966</v>
          </cell>
          <cell r="C120">
            <v>413069</v>
          </cell>
          <cell r="D120" t="str">
            <v>85,482     10336       68.14     195      1220</v>
          </cell>
        </row>
        <row r="121">
          <cell r="A121">
            <v>36069</v>
          </cell>
          <cell r="B121">
            <v>43537</v>
          </cell>
          <cell r="C121">
            <v>444520</v>
          </cell>
          <cell r="D121" t="str">
            <v>96,077     10211       68.82     198      1325</v>
          </cell>
        </row>
        <row r="122">
          <cell r="A122">
            <v>36100</v>
          </cell>
          <cell r="B122">
            <v>38717</v>
          </cell>
          <cell r="C122">
            <v>429011</v>
          </cell>
          <cell r="D122" t="str">
            <v>73,975     11081       65.64     196      1223</v>
          </cell>
        </row>
        <row r="123">
          <cell r="A123">
            <v>36130</v>
          </cell>
          <cell r="B123">
            <v>37511</v>
          </cell>
          <cell r="C123">
            <v>416784</v>
          </cell>
          <cell r="D123" t="str">
            <v>66,261     11111       63.85     194      1179</v>
          </cell>
        </row>
        <row r="124">
          <cell r="A124" t="str">
            <v>Totals:</v>
          </cell>
          <cell r="B124" t="str">
            <v>__________</v>
          </cell>
          <cell r="C124" t="str">
            <v>__________</v>
          </cell>
          <cell r="D124" t="str">
            <v>__________</v>
          </cell>
        </row>
        <row r="125">
          <cell r="A125">
            <v>1998</v>
          </cell>
          <cell r="B125">
            <v>523660</v>
          </cell>
          <cell r="C125">
            <v>5529408</v>
          </cell>
          <cell r="D125">
            <v>1032754</v>
          </cell>
        </row>
        <row r="127">
          <cell r="A127">
            <v>36161</v>
          </cell>
          <cell r="B127">
            <v>38827</v>
          </cell>
          <cell r="C127">
            <v>422738</v>
          </cell>
          <cell r="D127" t="str">
            <v>63,117     10888       61.91     191      1172</v>
          </cell>
        </row>
        <row r="128">
          <cell r="A128">
            <v>36192</v>
          </cell>
          <cell r="B128">
            <v>34426</v>
          </cell>
          <cell r="C128">
            <v>370950</v>
          </cell>
          <cell r="D128" t="str">
            <v>61,492     10776       64.11     191      1085</v>
          </cell>
        </row>
        <row r="129">
          <cell r="A129">
            <v>36220</v>
          </cell>
          <cell r="B129">
            <v>39147</v>
          </cell>
          <cell r="C129">
            <v>394998</v>
          </cell>
          <cell r="D129" t="str">
            <v>68,320     10091       63.57     192      1217</v>
          </cell>
        </row>
        <row r="130">
          <cell r="A130">
            <v>36251</v>
          </cell>
          <cell r="B130">
            <v>37816</v>
          </cell>
          <cell r="C130">
            <v>394766</v>
          </cell>
          <cell r="D130" t="str">
            <v>65,284     10440       63.32     191      1208</v>
          </cell>
        </row>
        <row r="131">
          <cell r="A131">
            <v>36281</v>
          </cell>
          <cell r="B131">
            <v>36295</v>
          </cell>
          <cell r="C131">
            <v>403136</v>
          </cell>
          <cell r="D131" t="str">
            <v>78,929     11108       68.50     193      1263</v>
          </cell>
        </row>
        <row r="132">
          <cell r="A132">
            <v>36312</v>
          </cell>
          <cell r="B132">
            <v>34583</v>
          </cell>
          <cell r="C132">
            <v>395592</v>
          </cell>
          <cell r="D132" t="str">
            <v>78,268     11439       69.36     194      1267</v>
          </cell>
        </row>
        <row r="133">
          <cell r="A133">
            <v>36342</v>
          </cell>
          <cell r="B133">
            <v>35373</v>
          </cell>
          <cell r="C133">
            <v>399095</v>
          </cell>
          <cell r="D133" t="str">
            <v>81,715     11283       69.79     193      1289</v>
          </cell>
        </row>
        <row r="134">
          <cell r="A134">
            <v>36373</v>
          </cell>
          <cell r="B134">
            <v>32503</v>
          </cell>
          <cell r="C134">
            <v>398571</v>
          </cell>
          <cell r="D134" t="str">
            <v>77,569     12263       70.47     194      1304</v>
          </cell>
        </row>
        <row r="135">
          <cell r="A135">
            <v>36404</v>
          </cell>
          <cell r="B135">
            <v>30991</v>
          </cell>
          <cell r="C135">
            <v>373190</v>
          </cell>
          <cell r="D135" t="str">
            <v>65,708     12042       67.95     191      1225</v>
          </cell>
        </row>
        <row r="136">
          <cell r="A136">
            <v>36434</v>
          </cell>
          <cell r="B136">
            <v>33927</v>
          </cell>
          <cell r="C136">
            <v>394112</v>
          </cell>
          <cell r="D136" t="str">
            <v>75,693     11617       69.05     191      1293</v>
          </cell>
        </row>
        <row r="137">
          <cell r="A137">
            <v>36465</v>
          </cell>
          <cell r="B137">
            <v>32188</v>
          </cell>
          <cell r="C137">
            <v>369901</v>
          </cell>
          <cell r="D137" t="str">
            <v>76,311     11492       70.33     190      1255</v>
          </cell>
        </row>
        <row r="138">
          <cell r="A138">
            <v>36495</v>
          </cell>
          <cell r="B138">
            <v>31069</v>
          </cell>
          <cell r="C138">
            <v>371669</v>
          </cell>
          <cell r="D138" t="str">
            <v>75,418     11963       70.82     191      1276</v>
          </cell>
        </row>
        <row r="139">
          <cell r="A139" t="str">
            <v>Totals:</v>
          </cell>
          <cell r="B139" t="str">
            <v>__________</v>
          </cell>
          <cell r="C139" t="str">
            <v>__________</v>
          </cell>
          <cell r="D139" t="str">
            <v>__________</v>
          </cell>
        </row>
        <row r="140">
          <cell r="A140">
            <v>1999</v>
          </cell>
          <cell r="B140">
            <v>417145</v>
          </cell>
          <cell r="C140">
            <v>4688718</v>
          </cell>
          <cell r="D140">
            <v>867824</v>
          </cell>
        </row>
        <row r="142">
          <cell r="A142">
            <v>36526</v>
          </cell>
          <cell r="B142">
            <v>33411</v>
          </cell>
          <cell r="C142">
            <v>366540</v>
          </cell>
          <cell r="D142" t="str">
            <v>87,092     10971       72.27     189      1179</v>
          </cell>
        </row>
        <row r="143">
          <cell r="A143">
            <v>36557</v>
          </cell>
          <cell r="B143">
            <v>32963</v>
          </cell>
          <cell r="C143">
            <v>340010</v>
          </cell>
          <cell r="D143" t="str">
            <v>100,912     10315       75.38     189      1112</v>
          </cell>
        </row>
        <row r="144">
          <cell r="A144">
            <v>36586</v>
          </cell>
          <cell r="B144">
            <v>31721</v>
          </cell>
          <cell r="C144">
            <v>354102</v>
          </cell>
          <cell r="D144" t="str">
            <v>93,743     11164       74.72     188      1155</v>
          </cell>
        </row>
        <row r="145">
          <cell r="A145">
            <v>36617</v>
          </cell>
          <cell r="B145">
            <v>32793</v>
          </cell>
          <cell r="C145">
            <v>350814</v>
          </cell>
          <cell r="D145" t="str">
            <v>79,341     10698       70.76     189      1155</v>
          </cell>
        </row>
        <row r="146">
          <cell r="A146">
            <v>36647</v>
          </cell>
          <cell r="B146">
            <v>30257</v>
          </cell>
          <cell r="C146">
            <v>350696</v>
          </cell>
          <cell r="D146" t="str">
            <v>75,238     11591       71.32     188      1205</v>
          </cell>
        </row>
        <row r="147">
          <cell r="A147">
            <v>36678</v>
          </cell>
          <cell r="B147">
            <v>27643</v>
          </cell>
          <cell r="C147">
            <v>326669</v>
          </cell>
          <cell r="D147" t="str">
            <v>80,648     11818       74.47     188      1146</v>
          </cell>
        </row>
        <row r="148">
          <cell r="A148">
            <v>36708</v>
          </cell>
          <cell r="B148">
            <v>26813</v>
          </cell>
          <cell r="C148">
            <v>332562</v>
          </cell>
          <cell r="D148" t="str">
            <v>86,555     12404       76.35     188      1165</v>
          </cell>
        </row>
        <row r="149">
          <cell r="A149">
            <v>36739</v>
          </cell>
          <cell r="B149">
            <v>26290</v>
          </cell>
          <cell r="C149">
            <v>337212</v>
          </cell>
          <cell r="D149" t="str">
            <v>83,404     12827       76.03     188      1116</v>
          </cell>
        </row>
        <row r="150">
          <cell r="A150">
            <v>36770</v>
          </cell>
          <cell r="B150">
            <v>23891</v>
          </cell>
          <cell r="C150">
            <v>324346</v>
          </cell>
          <cell r="D150" t="str">
            <v>66,048     13577       73.44     186      1121</v>
          </cell>
        </row>
        <row r="151">
          <cell r="A151">
            <v>36800</v>
          </cell>
          <cell r="B151">
            <v>26674</v>
          </cell>
          <cell r="C151">
            <v>342201</v>
          </cell>
          <cell r="D151" t="str">
            <v>65,546     12830       71.08     187      1167</v>
          </cell>
        </row>
        <row r="152">
          <cell r="A152">
            <v>36831</v>
          </cell>
          <cell r="B152">
            <v>24097</v>
          </cell>
          <cell r="C152">
            <v>308616</v>
          </cell>
          <cell r="D152" t="str">
            <v>62,376     12808       72.13     188      1107</v>
          </cell>
        </row>
        <row r="153">
          <cell r="A153">
            <v>36861</v>
          </cell>
          <cell r="B153">
            <v>24674</v>
          </cell>
          <cell r="C153">
            <v>310772</v>
          </cell>
          <cell r="D153" t="str">
            <v>65,679     12596       72.69     187      1168</v>
          </cell>
        </row>
        <row r="154">
          <cell r="A154" t="str">
            <v>Totals:</v>
          </cell>
          <cell r="B154" t="str">
            <v>__________</v>
          </cell>
          <cell r="C154" t="str">
            <v>__________</v>
          </cell>
          <cell r="D154" t="str">
            <v>__________</v>
          </cell>
        </row>
        <row r="155">
          <cell r="A155">
            <v>2000</v>
          </cell>
          <cell r="B155">
            <v>341227</v>
          </cell>
          <cell r="C155">
            <v>4044540</v>
          </cell>
          <cell r="D155">
            <v>946582</v>
          </cell>
        </row>
        <row r="157">
          <cell r="A157">
            <v>36892</v>
          </cell>
          <cell r="B157">
            <v>24688</v>
          </cell>
          <cell r="C157">
            <v>309657</v>
          </cell>
          <cell r="D157" t="str">
            <v>65,207     12543       72.54     188      1187</v>
          </cell>
        </row>
        <row r="158">
          <cell r="A158">
            <v>36923</v>
          </cell>
          <cell r="B158">
            <v>21528</v>
          </cell>
          <cell r="C158">
            <v>278865</v>
          </cell>
          <cell r="D158" t="str">
            <v>48,185     12954       69.12     188      1080</v>
          </cell>
        </row>
        <row r="159">
          <cell r="A159">
            <v>36951</v>
          </cell>
          <cell r="B159">
            <v>24697</v>
          </cell>
          <cell r="C159">
            <v>308378</v>
          </cell>
          <cell r="D159" t="str">
            <v>53,086     12487       68.25     188      1181</v>
          </cell>
        </row>
        <row r="160">
          <cell r="A160">
            <v>36982</v>
          </cell>
          <cell r="B160">
            <v>21423</v>
          </cell>
          <cell r="C160">
            <v>285154</v>
          </cell>
          <cell r="D160" t="str">
            <v>52,812     13311       71.14     180      1064</v>
          </cell>
        </row>
        <row r="161">
          <cell r="A161">
            <v>37012</v>
          </cell>
          <cell r="B161">
            <v>15850</v>
          </cell>
          <cell r="C161">
            <v>226157</v>
          </cell>
          <cell r="D161" t="str">
            <v>59,816     14269       79.05     157       581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31-1950"/>
    </sheetNames>
    <sheetDataSet>
      <sheetData sheetId="0">
        <row r="648">
          <cell r="A648">
            <v>34335</v>
          </cell>
          <cell r="B648">
            <v>8382293</v>
          </cell>
          <cell r="C648">
            <v>22881098</v>
          </cell>
        </row>
        <row r="649">
          <cell r="A649">
            <v>34366</v>
          </cell>
          <cell r="B649">
            <v>7577282</v>
          </cell>
          <cell r="C649">
            <v>21045256</v>
          </cell>
        </row>
        <row r="650">
          <cell r="A650">
            <v>34394</v>
          </cell>
          <cell r="B650">
            <v>8406166</v>
          </cell>
          <cell r="C650">
            <v>24071157</v>
          </cell>
        </row>
        <row r="651">
          <cell r="A651">
            <v>34425</v>
          </cell>
          <cell r="B651">
            <v>8078648</v>
          </cell>
          <cell r="C651">
            <v>22993117</v>
          </cell>
        </row>
        <row r="652">
          <cell r="A652">
            <v>34455</v>
          </cell>
          <cell r="B652">
            <v>8337982</v>
          </cell>
          <cell r="C652">
            <v>23434135</v>
          </cell>
        </row>
        <row r="653">
          <cell r="A653">
            <v>34486</v>
          </cell>
          <cell r="B653">
            <v>8040439</v>
          </cell>
          <cell r="C653">
            <v>23769592</v>
          </cell>
        </row>
        <row r="654">
          <cell r="A654">
            <v>34516</v>
          </cell>
          <cell r="B654">
            <v>8242027</v>
          </cell>
          <cell r="C654">
            <v>24497214</v>
          </cell>
        </row>
        <row r="655">
          <cell r="A655">
            <v>34547</v>
          </cell>
          <cell r="B655">
            <v>8285958</v>
          </cell>
          <cell r="C655">
            <v>23819237</v>
          </cell>
        </row>
        <row r="656">
          <cell r="A656">
            <v>34578</v>
          </cell>
          <cell r="B656">
            <v>8058719</v>
          </cell>
          <cell r="C656">
            <v>24147324</v>
          </cell>
        </row>
        <row r="657">
          <cell r="A657">
            <v>34608</v>
          </cell>
          <cell r="B657">
            <v>8334452</v>
          </cell>
          <cell r="C657">
            <v>24548580</v>
          </cell>
        </row>
        <row r="658">
          <cell r="A658">
            <v>34639</v>
          </cell>
          <cell r="B658">
            <v>8001878</v>
          </cell>
          <cell r="C658">
            <v>23510659</v>
          </cell>
        </row>
        <row r="659">
          <cell r="A659">
            <v>34669</v>
          </cell>
          <cell r="B659">
            <v>8344760</v>
          </cell>
          <cell r="C659">
            <v>24275366</v>
          </cell>
        </row>
        <row r="660">
          <cell r="A660" t="str">
            <v>Totals:</v>
          </cell>
          <cell r="B660" t="str">
            <v>__________</v>
          </cell>
          <cell r="C660" t="str">
            <v>__________</v>
          </cell>
        </row>
        <row r="661">
          <cell r="A661">
            <v>1994</v>
          </cell>
          <cell r="B661">
            <v>98090604</v>
          </cell>
          <cell r="C661">
            <v>282992735</v>
          </cell>
        </row>
        <row r="663">
          <cell r="A663">
            <v>34700</v>
          </cell>
          <cell r="B663">
            <v>8186054</v>
          </cell>
          <cell r="C663">
            <v>23880268</v>
          </cell>
        </row>
        <row r="664">
          <cell r="A664">
            <v>34731</v>
          </cell>
          <cell r="B664">
            <v>7417031</v>
          </cell>
          <cell r="C664">
            <v>21481779</v>
          </cell>
        </row>
        <row r="665">
          <cell r="A665">
            <v>34759</v>
          </cell>
          <cell r="B665">
            <v>8184641</v>
          </cell>
          <cell r="C665">
            <v>23917986</v>
          </cell>
        </row>
        <row r="666">
          <cell r="A666">
            <v>34790</v>
          </cell>
          <cell r="B666">
            <v>7849668</v>
          </cell>
          <cell r="C666">
            <v>23088823</v>
          </cell>
        </row>
        <row r="667">
          <cell r="A667">
            <v>34820</v>
          </cell>
          <cell r="B667">
            <v>8057334</v>
          </cell>
          <cell r="C667">
            <v>24059937</v>
          </cell>
        </row>
        <row r="668">
          <cell r="A668">
            <v>34851</v>
          </cell>
          <cell r="B668">
            <v>7733488</v>
          </cell>
          <cell r="C668">
            <v>23559987</v>
          </cell>
        </row>
        <row r="669">
          <cell r="A669">
            <v>34881</v>
          </cell>
          <cell r="B669">
            <v>8002129</v>
          </cell>
          <cell r="C669">
            <v>24415396</v>
          </cell>
        </row>
        <row r="670">
          <cell r="A670">
            <v>34912</v>
          </cell>
          <cell r="B670">
            <v>7937731</v>
          </cell>
          <cell r="C670">
            <v>23843176</v>
          </cell>
        </row>
        <row r="671">
          <cell r="A671">
            <v>34943</v>
          </cell>
          <cell r="B671">
            <v>7688305</v>
          </cell>
          <cell r="C671">
            <v>23956271</v>
          </cell>
        </row>
        <row r="672">
          <cell r="A672">
            <v>34973</v>
          </cell>
          <cell r="B672">
            <v>8067230</v>
          </cell>
          <cell r="C672">
            <v>24851968</v>
          </cell>
        </row>
        <row r="673">
          <cell r="A673">
            <v>35004</v>
          </cell>
          <cell r="B673">
            <v>7830546</v>
          </cell>
          <cell r="C673">
            <v>23968601</v>
          </cell>
        </row>
        <row r="674">
          <cell r="A674">
            <v>35034</v>
          </cell>
          <cell r="B674">
            <v>8086771</v>
          </cell>
          <cell r="C674">
            <v>23999049</v>
          </cell>
        </row>
        <row r="675">
          <cell r="A675" t="str">
            <v>Totals:</v>
          </cell>
          <cell r="B675" t="str">
            <v>__________</v>
          </cell>
          <cell r="C675" t="str">
            <v>__________</v>
          </cell>
        </row>
        <row r="676">
          <cell r="A676">
            <v>1995</v>
          </cell>
          <cell r="B676">
            <v>95040928</v>
          </cell>
          <cell r="C676">
            <v>285023241</v>
          </cell>
        </row>
        <row r="678">
          <cell r="A678">
            <v>35065</v>
          </cell>
          <cell r="B678">
            <v>8074006</v>
          </cell>
          <cell r="C678">
            <v>23640865</v>
          </cell>
        </row>
        <row r="679">
          <cell r="A679">
            <v>35096</v>
          </cell>
          <cell r="B679">
            <v>7546697</v>
          </cell>
          <cell r="C679">
            <v>22494254</v>
          </cell>
        </row>
        <row r="680">
          <cell r="A680">
            <v>35125</v>
          </cell>
          <cell r="B680">
            <v>8093858</v>
          </cell>
          <cell r="C680">
            <v>24202621</v>
          </cell>
        </row>
        <row r="681">
          <cell r="A681">
            <v>35156</v>
          </cell>
          <cell r="B681">
            <v>7757291</v>
          </cell>
          <cell r="C681">
            <v>23883807</v>
          </cell>
        </row>
        <row r="682">
          <cell r="A682">
            <v>35186</v>
          </cell>
          <cell r="B682">
            <v>7968030</v>
          </cell>
          <cell r="C682">
            <v>24504089</v>
          </cell>
        </row>
        <row r="683">
          <cell r="A683">
            <v>35217</v>
          </cell>
          <cell r="B683">
            <v>7631420</v>
          </cell>
          <cell r="C683">
            <v>23535186</v>
          </cell>
        </row>
        <row r="684">
          <cell r="A684">
            <v>35247</v>
          </cell>
          <cell r="B684">
            <v>7887720</v>
          </cell>
          <cell r="C684">
            <v>25119999</v>
          </cell>
        </row>
        <row r="685">
          <cell r="A685">
            <v>35278</v>
          </cell>
          <cell r="B685">
            <v>7851881</v>
          </cell>
          <cell r="C685">
            <v>24966887</v>
          </cell>
        </row>
        <row r="686">
          <cell r="A686">
            <v>35309</v>
          </cell>
          <cell r="B686">
            <v>7618259</v>
          </cell>
          <cell r="C686">
            <v>24141988</v>
          </cell>
        </row>
        <row r="687">
          <cell r="A687">
            <v>35339</v>
          </cell>
          <cell r="B687">
            <v>7902032</v>
          </cell>
          <cell r="C687">
            <v>24691020</v>
          </cell>
        </row>
        <row r="688">
          <cell r="A688">
            <v>35370</v>
          </cell>
          <cell r="B688">
            <v>7662124</v>
          </cell>
          <cell r="C688">
            <v>24223997</v>
          </cell>
        </row>
        <row r="689">
          <cell r="A689">
            <v>35400</v>
          </cell>
          <cell r="B689">
            <v>7853853</v>
          </cell>
          <cell r="C689">
            <v>24441669</v>
          </cell>
        </row>
        <row r="690">
          <cell r="A690" t="str">
            <v>Totals:</v>
          </cell>
          <cell r="B690" t="str">
            <v>__________</v>
          </cell>
          <cell r="C690" t="str">
            <v>__________</v>
          </cell>
        </row>
        <row r="691">
          <cell r="A691">
            <v>1996</v>
          </cell>
          <cell r="B691">
            <v>93847171</v>
          </cell>
          <cell r="C691">
            <v>289846382</v>
          </cell>
        </row>
        <row r="693">
          <cell r="A693">
            <v>35431</v>
          </cell>
          <cell r="B693">
            <v>7733865</v>
          </cell>
          <cell r="C693">
            <v>24231419</v>
          </cell>
        </row>
        <row r="694">
          <cell r="A694">
            <v>35462</v>
          </cell>
          <cell r="B694">
            <v>7139748</v>
          </cell>
          <cell r="C694">
            <v>22258786</v>
          </cell>
        </row>
        <row r="695">
          <cell r="A695">
            <v>35490</v>
          </cell>
          <cell r="B695">
            <v>7884384</v>
          </cell>
          <cell r="C695">
            <v>25019207</v>
          </cell>
        </row>
        <row r="696">
          <cell r="A696">
            <v>35521</v>
          </cell>
          <cell r="B696">
            <v>7559565</v>
          </cell>
          <cell r="C696">
            <v>24543522</v>
          </cell>
        </row>
        <row r="697">
          <cell r="A697">
            <v>35551</v>
          </cell>
          <cell r="B697">
            <v>7782852</v>
          </cell>
          <cell r="C697">
            <v>22399324</v>
          </cell>
        </row>
        <row r="698">
          <cell r="A698">
            <v>35582</v>
          </cell>
          <cell r="B698">
            <v>7407540</v>
          </cell>
          <cell r="C698">
            <v>21202507</v>
          </cell>
        </row>
        <row r="699">
          <cell r="A699">
            <v>35612</v>
          </cell>
          <cell r="B699">
            <v>7707383</v>
          </cell>
          <cell r="C699">
            <v>22126705</v>
          </cell>
        </row>
        <row r="700">
          <cell r="A700">
            <v>35643</v>
          </cell>
          <cell r="B700">
            <v>7705397</v>
          </cell>
          <cell r="C700">
            <v>21833575</v>
          </cell>
        </row>
        <row r="701">
          <cell r="A701">
            <v>35674</v>
          </cell>
          <cell r="B701">
            <v>7458842</v>
          </cell>
          <cell r="C701">
            <v>20907299</v>
          </cell>
        </row>
        <row r="702">
          <cell r="A702">
            <v>35704</v>
          </cell>
          <cell r="B702">
            <v>7685301</v>
          </cell>
          <cell r="C702">
            <v>21467513</v>
          </cell>
        </row>
        <row r="703">
          <cell r="A703">
            <v>35735</v>
          </cell>
          <cell r="B703">
            <v>7454616</v>
          </cell>
          <cell r="C703">
            <v>20785057</v>
          </cell>
        </row>
        <row r="704">
          <cell r="A704">
            <v>35765</v>
          </cell>
          <cell r="B704">
            <v>7604294</v>
          </cell>
          <cell r="C704">
            <v>21015588</v>
          </cell>
        </row>
        <row r="705">
          <cell r="A705" t="str">
            <v>Totals:</v>
          </cell>
          <cell r="B705" t="str">
            <v>__________</v>
          </cell>
          <cell r="C705" t="str">
            <v>__________</v>
          </cell>
        </row>
        <row r="706">
          <cell r="A706">
            <v>1997</v>
          </cell>
          <cell r="B706">
            <v>91123787</v>
          </cell>
          <cell r="C706">
            <v>267790502</v>
          </cell>
        </row>
        <row r="708">
          <cell r="A708">
            <v>35796</v>
          </cell>
          <cell r="B708">
            <v>7589332</v>
          </cell>
          <cell r="C708">
            <v>21608761</v>
          </cell>
        </row>
        <row r="709">
          <cell r="A709">
            <v>35827</v>
          </cell>
          <cell r="B709">
            <v>6890547</v>
          </cell>
          <cell r="C709">
            <v>19675391</v>
          </cell>
        </row>
        <row r="710">
          <cell r="A710">
            <v>35855</v>
          </cell>
          <cell r="B710">
            <v>7525353</v>
          </cell>
          <cell r="C710">
            <v>21741471</v>
          </cell>
        </row>
        <row r="711">
          <cell r="A711">
            <v>35886</v>
          </cell>
          <cell r="B711">
            <v>7255842</v>
          </cell>
          <cell r="C711">
            <v>20182179</v>
          </cell>
        </row>
        <row r="712">
          <cell r="A712">
            <v>35916</v>
          </cell>
          <cell r="B712">
            <v>7483319</v>
          </cell>
          <cell r="C712">
            <v>20885015</v>
          </cell>
        </row>
        <row r="713">
          <cell r="A713">
            <v>35947</v>
          </cell>
          <cell r="B713">
            <v>7138454</v>
          </cell>
          <cell r="C713">
            <v>21186353</v>
          </cell>
        </row>
        <row r="714">
          <cell r="A714">
            <v>35977</v>
          </cell>
          <cell r="B714">
            <v>7241429</v>
          </cell>
          <cell r="C714">
            <v>21331268</v>
          </cell>
        </row>
        <row r="715">
          <cell r="A715">
            <v>36008</v>
          </cell>
          <cell r="B715">
            <v>7329049</v>
          </cell>
          <cell r="C715">
            <v>20982332</v>
          </cell>
        </row>
        <row r="716">
          <cell r="A716">
            <v>36039</v>
          </cell>
          <cell r="B716">
            <v>7050947</v>
          </cell>
          <cell r="C716">
            <v>20201029</v>
          </cell>
        </row>
        <row r="717">
          <cell r="A717">
            <v>36069</v>
          </cell>
          <cell r="B717">
            <v>7268126</v>
          </cell>
          <cell r="C717">
            <v>20626254</v>
          </cell>
        </row>
        <row r="718">
          <cell r="A718">
            <v>36100</v>
          </cell>
          <cell r="B718">
            <v>6974753</v>
          </cell>
          <cell r="C718">
            <v>19698656</v>
          </cell>
        </row>
        <row r="719">
          <cell r="A719">
            <v>36130</v>
          </cell>
          <cell r="B719">
            <v>7023577</v>
          </cell>
          <cell r="C719">
            <v>18699389</v>
          </cell>
        </row>
        <row r="720">
          <cell r="A720" t="str">
            <v>Totals:</v>
          </cell>
          <cell r="B720" t="str">
            <v>__________</v>
          </cell>
          <cell r="C720" t="str">
            <v>__________</v>
          </cell>
        </row>
        <row r="721">
          <cell r="A721">
            <v>1998</v>
          </cell>
          <cell r="B721">
            <v>86770728</v>
          </cell>
          <cell r="C721">
            <v>246818098</v>
          </cell>
        </row>
        <row r="723">
          <cell r="A723">
            <v>36161</v>
          </cell>
          <cell r="B723">
            <v>7088992</v>
          </cell>
          <cell r="C723">
            <v>19119711</v>
          </cell>
        </row>
        <row r="724">
          <cell r="A724">
            <v>36192</v>
          </cell>
          <cell r="B724">
            <v>6381537</v>
          </cell>
          <cell r="C724">
            <v>18046644</v>
          </cell>
        </row>
        <row r="725">
          <cell r="A725">
            <v>36220</v>
          </cell>
          <cell r="B725">
            <v>6968471</v>
          </cell>
          <cell r="C725">
            <v>18993653</v>
          </cell>
        </row>
        <row r="726">
          <cell r="A726">
            <v>36251</v>
          </cell>
          <cell r="B726">
            <v>6690788</v>
          </cell>
          <cell r="C726">
            <v>19035043</v>
          </cell>
        </row>
        <row r="727">
          <cell r="A727">
            <v>36281</v>
          </cell>
          <cell r="B727">
            <v>6840485</v>
          </cell>
          <cell r="C727">
            <v>19706519</v>
          </cell>
        </row>
        <row r="728">
          <cell r="A728">
            <v>36312</v>
          </cell>
          <cell r="B728">
            <v>6538173</v>
          </cell>
          <cell r="C728">
            <v>19342848</v>
          </cell>
        </row>
        <row r="729">
          <cell r="A729">
            <v>36342</v>
          </cell>
          <cell r="B729">
            <v>6722798</v>
          </cell>
          <cell r="C729">
            <v>20048646</v>
          </cell>
        </row>
        <row r="730">
          <cell r="A730">
            <v>36373</v>
          </cell>
          <cell r="B730">
            <v>6700814</v>
          </cell>
          <cell r="C730">
            <v>19867865</v>
          </cell>
        </row>
        <row r="731">
          <cell r="A731">
            <v>36404</v>
          </cell>
          <cell r="B731">
            <v>6488475</v>
          </cell>
          <cell r="C731">
            <v>18923191</v>
          </cell>
        </row>
        <row r="732">
          <cell r="A732">
            <v>36434</v>
          </cell>
          <cell r="B732">
            <v>6740671</v>
          </cell>
          <cell r="C732">
            <v>19521867</v>
          </cell>
        </row>
        <row r="733">
          <cell r="A733">
            <v>36465</v>
          </cell>
          <cell r="B733">
            <v>6541858</v>
          </cell>
          <cell r="C733">
            <v>19038205</v>
          </cell>
        </row>
        <row r="734">
          <cell r="A734">
            <v>36495</v>
          </cell>
          <cell r="B734">
            <v>6784061</v>
          </cell>
          <cell r="C734">
            <v>19264727</v>
          </cell>
        </row>
        <row r="735">
          <cell r="A735" t="str">
            <v>Totals:</v>
          </cell>
          <cell r="B735" t="str">
            <v>__________</v>
          </cell>
          <cell r="C735" t="str">
            <v>__________</v>
          </cell>
        </row>
        <row r="736">
          <cell r="A736">
            <v>1999</v>
          </cell>
          <cell r="B736">
            <v>80487123</v>
          </cell>
          <cell r="C736">
            <v>230908919</v>
          </cell>
        </row>
        <row r="738">
          <cell r="A738">
            <v>36526</v>
          </cell>
          <cell r="B738">
            <v>6752258</v>
          </cell>
          <cell r="C738">
            <v>19701167</v>
          </cell>
        </row>
        <row r="739">
          <cell r="A739">
            <v>36557</v>
          </cell>
          <cell r="B739">
            <v>6326643</v>
          </cell>
          <cell r="C739">
            <v>18780579</v>
          </cell>
        </row>
        <row r="740">
          <cell r="A740">
            <v>36586</v>
          </cell>
          <cell r="B740">
            <v>6714079</v>
          </cell>
          <cell r="C740">
            <v>20175508</v>
          </cell>
        </row>
        <row r="741">
          <cell r="A741">
            <v>36617</v>
          </cell>
          <cell r="B741">
            <v>6445799</v>
          </cell>
          <cell r="C741">
            <v>19555204</v>
          </cell>
        </row>
        <row r="742">
          <cell r="A742">
            <v>36647</v>
          </cell>
          <cell r="B742">
            <v>6585757</v>
          </cell>
          <cell r="C742">
            <v>19654234</v>
          </cell>
        </row>
        <row r="743">
          <cell r="A743">
            <v>36678</v>
          </cell>
          <cell r="B743">
            <v>6307133</v>
          </cell>
          <cell r="C743">
            <v>19215206</v>
          </cell>
        </row>
        <row r="744">
          <cell r="A744">
            <v>36708</v>
          </cell>
          <cell r="B744">
            <v>6523221</v>
          </cell>
          <cell r="C744">
            <v>19870497</v>
          </cell>
        </row>
        <row r="745">
          <cell r="A745">
            <v>36739</v>
          </cell>
          <cell r="B745">
            <v>6539731</v>
          </cell>
          <cell r="C745">
            <v>19887718</v>
          </cell>
        </row>
        <row r="746">
          <cell r="A746">
            <v>36770</v>
          </cell>
          <cell r="B746">
            <v>6378098</v>
          </cell>
          <cell r="C746">
            <v>19198243</v>
          </cell>
        </row>
        <row r="747">
          <cell r="A747">
            <v>36800</v>
          </cell>
          <cell r="B747">
            <v>6595094</v>
          </cell>
          <cell r="C747">
            <v>19360738</v>
          </cell>
        </row>
        <row r="748">
          <cell r="A748">
            <v>36831</v>
          </cell>
          <cell r="B748">
            <v>6372960</v>
          </cell>
          <cell r="C748">
            <v>19307970</v>
          </cell>
        </row>
        <row r="749">
          <cell r="A749">
            <v>36861</v>
          </cell>
          <cell r="B749">
            <v>6518998</v>
          </cell>
          <cell r="C749">
            <v>19650724</v>
          </cell>
        </row>
        <row r="750">
          <cell r="A750" t="str">
            <v>Totals:</v>
          </cell>
          <cell r="B750" t="str">
            <v>__________</v>
          </cell>
          <cell r="C750" t="str">
            <v>__________</v>
          </cell>
        </row>
        <row r="751">
          <cell r="A751">
            <v>2000</v>
          </cell>
          <cell r="B751">
            <v>78059771</v>
          </cell>
          <cell r="C751">
            <v>234357788</v>
          </cell>
        </row>
        <row r="753">
          <cell r="A753">
            <v>36892</v>
          </cell>
          <cell r="B753">
            <v>6578804</v>
          </cell>
          <cell r="C753">
            <v>20410877</v>
          </cell>
        </row>
        <row r="754">
          <cell r="A754">
            <v>36923</v>
          </cell>
          <cell r="B754">
            <v>5902864</v>
          </cell>
          <cell r="C754">
            <v>17685481</v>
          </cell>
        </row>
        <row r="755">
          <cell r="A755">
            <v>36951</v>
          </cell>
          <cell r="B755">
            <v>6519497</v>
          </cell>
          <cell r="C755">
            <v>19058417</v>
          </cell>
        </row>
        <row r="756">
          <cell r="A756">
            <v>36982</v>
          </cell>
          <cell r="B756">
            <v>6248330</v>
          </cell>
          <cell r="C756">
            <v>20393708</v>
          </cell>
        </row>
        <row r="757">
          <cell r="A757">
            <v>37012</v>
          </cell>
          <cell r="B757">
            <v>6429208</v>
          </cell>
          <cell r="C757">
            <v>16517482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55">
          <cell r="A55">
            <v>34486</v>
          </cell>
          <cell r="B55">
            <v>100899</v>
          </cell>
          <cell r="C55">
            <v>1126091</v>
          </cell>
        </row>
        <row r="56">
          <cell r="A56">
            <v>34516</v>
          </cell>
          <cell r="B56">
            <v>146626</v>
          </cell>
          <cell r="C56">
            <v>1880690</v>
          </cell>
        </row>
        <row r="57">
          <cell r="A57">
            <v>34547</v>
          </cell>
          <cell r="B57">
            <v>126031</v>
          </cell>
          <cell r="C57">
            <v>1806027</v>
          </cell>
        </row>
        <row r="58">
          <cell r="A58">
            <v>34578</v>
          </cell>
          <cell r="B58">
            <v>106837</v>
          </cell>
          <cell r="C58">
            <v>1465026</v>
          </cell>
        </row>
        <row r="59">
          <cell r="A59">
            <v>34608</v>
          </cell>
          <cell r="B59">
            <v>102831</v>
          </cell>
          <cell r="C59">
            <v>1533045</v>
          </cell>
        </row>
        <row r="60">
          <cell r="A60">
            <v>34639</v>
          </cell>
          <cell r="B60">
            <v>95907</v>
          </cell>
          <cell r="C60">
            <v>1437207</v>
          </cell>
        </row>
        <row r="61">
          <cell r="A61">
            <v>34669</v>
          </cell>
          <cell r="B61">
            <v>96432</v>
          </cell>
          <cell r="C61">
            <v>1436079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</row>
        <row r="63">
          <cell r="A63">
            <v>1994</v>
          </cell>
          <cell r="B63">
            <v>775563</v>
          </cell>
          <cell r="C63">
            <v>10684165</v>
          </cell>
        </row>
        <row r="65">
          <cell r="A65">
            <v>34700</v>
          </cell>
          <cell r="B65">
            <v>85198</v>
          </cell>
          <cell r="C65">
            <v>1321091</v>
          </cell>
        </row>
        <row r="66">
          <cell r="A66">
            <v>34731</v>
          </cell>
          <cell r="B66">
            <v>65871</v>
          </cell>
          <cell r="C66">
            <v>1182624</v>
          </cell>
        </row>
        <row r="67">
          <cell r="A67">
            <v>34759</v>
          </cell>
          <cell r="B67">
            <v>69535</v>
          </cell>
          <cell r="C67">
            <v>1274649</v>
          </cell>
        </row>
        <row r="68">
          <cell r="A68">
            <v>34790</v>
          </cell>
          <cell r="B68">
            <v>65220</v>
          </cell>
          <cell r="C68">
            <v>1174788</v>
          </cell>
        </row>
        <row r="69">
          <cell r="A69">
            <v>34820</v>
          </cell>
          <cell r="B69">
            <v>59383</v>
          </cell>
          <cell r="C69">
            <v>1175921</v>
          </cell>
        </row>
        <row r="70">
          <cell r="A70">
            <v>34851</v>
          </cell>
          <cell r="B70">
            <v>58029</v>
          </cell>
          <cell r="C70">
            <v>1117579</v>
          </cell>
        </row>
        <row r="71">
          <cell r="A71">
            <v>34881</v>
          </cell>
          <cell r="B71">
            <v>57371</v>
          </cell>
          <cell r="C71">
            <v>1027817</v>
          </cell>
        </row>
        <row r="72">
          <cell r="A72">
            <v>34912</v>
          </cell>
          <cell r="B72">
            <v>56146</v>
          </cell>
          <cell r="C72">
            <v>1029101</v>
          </cell>
        </row>
        <row r="73">
          <cell r="A73">
            <v>34943</v>
          </cell>
          <cell r="B73">
            <v>52204</v>
          </cell>
          <cell r="C73">
            <v>938739</v>
          </cell>
        </row>
        <row r="74">
          <cell r="A74">
            <v>34973</v>
          </cell>
          <cell r="B74">
            <v>62823</v>
          </cell>
          <cell r="C74">
            <v>1044832</v>
          </cell>
        </row>
        <row r="75">
          <cell r="A75">
            <v>35004</v>
          </cell>
          <cell r="B75">
            <v>54405</v>
          </cell>
          <cell r="C75">
            <v>963066</v>
          </cell>
        </row>
        <row r="76">
          <cell r="A76">
            <v>35034</v>
          </cell>
          <cell r="B76">
            <v>48866</v>
          </cell>
          <cell r="C76">
            <v>937404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</row>
        <row r="78">
          <cell r="A78">
            <v>1995</v>
          </cell>
          <cell r="B78">
            <v>735051</v>
          </cell>
          <cell r="C78">
            <v>13187611</v>
          </cell>
        </row>
        <row r="80">
          <cell r="A80">
            <v>35065</v>
          </cell>
          <cell r="B80">
            <v>44460</v>
          </cell>
          <cell r="C80">
            <v>888065</v>
          </cell>
        </row>
        <row r="81">
          <cell r="A81">
            <v>35096</v>
          </cell>
          <cell r="B81">
            <v>37899</v>
          </cell>
          <cell r="C81">
            <v>799346</v>
          </cell>
        </row>
        <row r="82">
          <cell r="A82">
            <v>35125</v>
          </cell>
          <cell r="B82">
            <v>41892</v>
          </cell>
          <cell r="C82">
            <v>876523</v>
          </cell>
        </row>
        <row r="83">
          <cell r="A83">
            <v>35156</v>
          </cell>
          <cell r="B83">
            <v>41471</v>
          </cell>
          <cell r="C83">
            <v>790076</v>
          </cell>
        </row>
        <row r="84">
          <cell r="A84">
            <v>35186</v>
          </cell>
          <cell r="B84">
            <v>40552</v>
          </cell>
          <cell r="C84">
            <v>851708</v>
          </cell>
        </row>
        <row r="85">
          <cell r="A85">
            <v>35217</v>
          </cell>
          <cell r="B85">
            <v>41197</v>
          </cell>
          <cell r="C85">
            <v>781736</v>
          </cell>
        </row>
        <row r="86">
          <cell r="A86">
            <v>35247</v>
          </cell>
          <cell r="B86">
            <v>44140</v>
          </cell>
          <cell r="C86">
            <v>804450</v>
          </cell>
        </row>
        <row r="87">
          <cell r="A87">
            <v>35278</v>
          </cell>
          <cell r="B87">
            <v>41753</v>
          </cell>
          <cell r="C87">
            <v>779064</v>
          </cell>
        </row>
        <row r="88">
          <cell r="A88">
            <v>35309</v>
          </cell>
          <cell r="B88">
            <v>40495</v>
          </cell>
          <cell r="C88">
            <v>724272</v>
          </cell>
        </row>
        <row r="89">
          <cell r="A89">
            <v>35339</v>
          </cell>
          <cell r="B89">
            <v>42830</v>
          </cell>
          <cell r="C89">
            <v>765118</v>
          </cell>
        </row>
        <row r="90">
          <cell r="A90">
            <v>35370</v>
          </cell>
          <cell r="B90">
            <v>40744</v>
          </cell>
          <cell r="C90">
            <v>717721</v>
          </cell>
        </row>
        <row r="91">
          <cell r="A91">
            <v>35400</v>
          </cell>
          <cell r="B91">
            <v>41049</v>
          </cell>
          <cell r="C91">
            <v>724673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</row>
        <row r="93">
          <cell r="A93">
            <v>1996</v>
          </cell>
          <cell r="B93">
            <v>498482</v>
          </cell>
          <cell r="C93">
            <v>9502752</v>
          </cell>
        </row>
        <row r="95">
          <cell r="A95">
            <v>35431</v>
          </cell>
          <cell r="B95">
            <v>39604</v>
          </cell>
          <cell r="C95">
            <v>535791</v>
          </cell>
        </row>
        <row r="96">
          <cell r="A96">
            <v>35462</v>
          </cell>
          <cell r="B96">
            <v>38069</v>
          </cell>
          <cell r="C96">
            <v>624850</v>
          </cell>
        </row>
        <row r="97">
          <cell r="A97">
            <v>35490</v>
          </cell>
          <cell r="B97">
            <v>35308</v>
          </cell>
          <cell r="C97">
            <v>659109</v>
          </cell>
        </row>
        <row r="98">
          <cell r="A98">
            <v>35521</v>
          </cell>
          <cell r="B98">
            <v>34389</v>
          </cell>
          <cell r="C98">
            <v>611996</v>
          </cell>
        </row>
        <row r="99">
          <cell r="A99">
            <v>35551</v>
          </cell>
          <cell r="B99">
            <v>35739</v>
          </cell>
          <cell r="C99">
            <v>613036</v>
          </cell>
        </row>
        <row r="100">
          <cell r="A100">
            <v>35582</v>
          </cell>
          <cell r="B100">
            <v>33482</v>
          </cell>
          <cell r="C100">
            <v>568725</v>
          </cell>
        </row>
        <row r="101">
          <cell r="A101">
            <v>35612</v>
          </cell>
          <cell r="B101">
            <v>34221</v>
          </cell>
          <cell r="C101">
            <v>606705</v>
          </cell>
        </row>
        <row r="102">
          <cell r="A102">
            <v>35643</v>
          </cell>
          <cell r="B102">
            <v>33734</v>
          </cell>
          <cell r="C102">
            <v>601307</v>
          </cell>
        </row>
        <row r="103">
          <cell r="A103">
            <v>35674</v>
          </cell>
          <cell r="B103">
            <v>31523</v>
          </cell>
          <cell r="C103">
            <v>570503</v>
          </cell>
        </row>
        <row r="104">
          <cell r="A104">
            <v>35704</v>
          </cell>
          <cell r="B104">
            <v>30876</v>
          </cell>
          <cell r="C104">
            <v>579393</v>
          </cell>
        </row>
        <row r="105">
          <cell r="A105">
            <v>35735</v>
          </cell>
          <cell r="B105">
            <v>32062</v>
          </cell>
          <cell r="C105">
            <v>557629</v>
          </cell>
        </row>
        <row r="106">
          <cell r="A106">
            <v>35765</v>
          </cell>
          <cell r="B106">
            <v>32111</v>
          </cell>
          <cell r="C106">
            <v>538539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</row>
        <row r="108">
          <cell r="A108">
            <v>1997</v>
          </cell>
          <cell r="B108">
            <v>411118</v>
          </cell>
          <cell r="C108">
            <v>7067583</v>
          </cell>
        </row>
        <row r="110">
          <cell r="A110">
            <v>35796</v>
          </cell>
          <cell r="B110">
            <v>31538</v>
          </cell>
          <cell r="C110">
            <v>541364</v>
          </cell>
        </row>
        <row r="111">
          <cell r="A111">
            <v>35827</v>
          </cell>
          <cell r="B111">
            <v>27609</v>
          </cell>
          <cell r="C111">
            <v>459279</v>
          </cell>
        </row>
        <row r="112">
          <cell r="A112">
            <v>35855</v>
          </cell>
          <cell r="B112">
            <v>28745</v>
          </cell>
          <cell r="C112">
            <v>476142</v>
          </cell>
        </row>
        <row r="113">
          <cell r="A113">
            <v>35886</v>
          </cell>
          <cell r="B113">
            <v>26014</v>
          </cell>
          <cell r="C113">
            <v>432042</v>
          </cell>
        </row>
        <row r="114">
          <cell r="A114">
            <v>35916</v>
          </cell>
          <cell r="B114">
            <v>24642</v>
          </cell>
          <cell r="C114">
            <v>443900</v>
          </cell>
        </row>
        <row r="115">
          <cell r="A115">
            <v>35947</v>
          </cell>
          <cell r="B115">
            <v>22300</v>
          </cell>
          <cell r="C115">
            <v>439591</v>
          </cell>
        </row>
        <row r="116">
          <cell r="A116">
            <v>35977</v>
          </cell>
          <cell r="B116">
            <v>22937</v>
          </cell>
          <cell r="C116">
            <v>403658</v>
          </cell>
        </row>
        <row r="117">
          <cell r="A117">
            <v>36008</v>
          </cell>
          <cell r="B117">
            <v>21569</v>
          </cell>
          <cell r="C117">
            <v>399887</v>
          </cell>
        </row>
        <row r="118">
          <cell r="A118">
            <v>36039</v>
          </cell>
          <cell r="B118">
            <v>20822</v>
          </cell>
          <cell r="C118">
            <v>378708</v>
          </cell>
        </row>
        <row r="119">
          <cell r="A119">
            <v>36069</v>
          </cell>
          <cell r="B119">
            <v>21143</v>
          </cell>
          <cell r="C119">
            <v>390197</v>
          </cell>
        </row>
        <row r="120">
          <cell r="A120">
            <v>36100</v>
          </cell>
          <cell r="B120">
            <v>19840</v>
          </cell>
          <cell r="C120">
            <v>333812</v>
          </cell>
        </row>
        <row r="121">
          <cell r="A121">
            <v>36130</v>
          </cell>
          <cell r="B121">
            <v>18079</v>
          </cell>
          <cell r="C121">
            <v>358919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</row>
        <row r="123">
          <cell r="A123">
            <v>1998</v>
          </cell>
          <cell r="B123">
            <v>285238</v>
          </cell>
          <cell r="C123">
            <v>5057499</v>
          </cell>
        </row>
        <row r="125">
          <cell r="A125">
            <v>36161</v>
          </cell>
          <cell r="B125">
            <v>18230</v>
          </cell>
          <cell r="C125">
            <v>360779</v>
          </cell>
        </row>
        <row r="126">
          <cell r="A126">
            <v>36192</v>
          </cell>
          <cell r="B126">
            <v>16696</v>
          </cell>
          <cell r="C126">
            <v>376494</v>
          </cell>
        </row>
        <row r="127">
          <cell r="A127">
            <v>36220</v>
          </cell>
          <cell r="B127">
            <v>17745</v>
          </cell>
          <cell r="C127">
            <v>398435</v>
          </cell>
        </row>
        <row r="128">
          <cell r="A128">
            <v>36251</v>
          </cell>
          <cell r="B128">
            <v>19981</v>
          </cell>
          <cell r="C128">
            <v>318729</v>
          </cell>
        </row>
        <row r="129">
          <cell r="A129">
            <v>36281</v>
          </cell>
          <cell r="B129">
            <v>20862</v>
          </cell>
          <cell r="C129">
            <v>367884</v>
          </cell>
        </row>
        <row r="130">
          <cell r="A130">
            <v>36312</v>
          </cell>
          <cell r="B130">
            <v>21074</v>
          </cell>
          <cell r="C130">
            <v>347153</v>
          </cell>
        </row>
        <row r="131">
          <cell r="A131">
            <v>36342</v>
          </cell>
          <cell r="B131">
            <v>23784</v>
          </cell>
          <cell r="C131">
            <v>352635</v>
          </cell>
        </row>
        <row r="132">
          <cell r="A132">
            <v>36373</v>
          </cell>
          <cell r="B132">
            <v>22641</v>
          </cell>
          <cell r="C132">
            <v>336876</v>
          </cell>
        </row>
        <row r="133">
          <cell r="A133">
            <v>36404</v>
          </cell>
          <cell r="B133">
            <v>22031</v>
          </cell>
          <cell r="C133">
            <v>334673</v>
          </cell>
        </row>
        <row r="134">
          <cell r="A134">
            <v>36434</v>
          </cell>
          <cell r="B134">
            <v>30262</v>
          </cell>
          <cell r="C134">
            <v>338925</v>
          </cell>
        </row>
        <row r="135">
          <cell r="A135">
            <v>36465</v>
          </cell>
          <cell r="B135">
            <v>25226</v>
          </cell>
          <cell r="C135">
            <v>309065</v>
          </cell>
        </row>
        <row r="136">
          <cell r="A136">
            <v>36495</v>
          </cell>
          <cell r="B136">
            <v>21882</v>
          </cell>
          <cell r="C136">
            <v>315799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</row>
        <row r="138">
          <cell r="A138">
            <v>1999</v>
          </cell>
          <cell r="B138">
            <v>260414</v>
          </cell>
          <cell r="C138">
            <v>4157447</v>
          </cell>
        </row>
        <row r="140">
          <cell r="A140">
            <v>36526</v>
          </cell>
          <cell r="B140">
            <v>28290</v>
          </cell>
          <cell r="C140">
            <v>313580</v>
          </cell>
        </row>
        <row r="141">
          <cell r="A141">
            <v>36557</v>
          </cell>
          <cell r="B141">
            <v>28662</v>
          </cell>
          <cell r="C141">
            <v>289223</v>
          </cell>
        </row>
        <row r="142">
          <cell r="A142">
            <v>36586</v>
          </cell>
          <cell r="B142">
            <v>24834</v>
          </cell>
          <cell r="C142">
            <v>307936</v>
          </cell>
        </row>
        <row r="143">
          <cell r="A143">
            <v>36617</v>
          </cell>
          <cell r="B143">
            <v>23675</v>
          </cell>
          <cell r="C143">
            <v>288996</v>
          </cell>
        </row>
        <row r="144">
          <cell r="A144">
            <v>36647</v>
          </cell>
          <cell r="B144">
            <v>23131</v>
          </cell>
          <cell r="C144">
            <v>312834</v>
          </cell>
        </row>
        <row r="145">
          <cell r="A145">
            <v>36678</v>
          </cell>
          <cell r="B145">
            <v>21053</v>
          </cell>
          <cell r="C145">
            <v>282821</v>
          </cell>
        </row>
        <row r="146">
          <cell r="A146">
            <v>36708</v>
          </cell>
          <cell r="B146">
            <v>20352</v>
          </cell>
          <cell r="C146">
            <v>289420</v>
          </cell>
        </row>
        <row r="147">
          <cell r="A147">
            <v>36739</v>
          </cell>
          <cell r="B147">
            <v>19891</v>
          </cell>
          <cell r="C147">
            <v>260343</v>
          </cell>
        </row>
        <row r="148">
          <cell r="A148">
            <v>36770</v>
          </cell>
          <cell r="B148">
            <v>18328</v>
          </cell>
          <cell r="C148">
            <v>257246</v>
          </cell>
        </row>
        <row r="149">
          <cell r="A149">
            <v>36800</v>
          </cell>
          <cell r="B149">
            <v>17595</v>
          </cell>
          <cell r="C149">
            <v>253683</v>
          </cell>
        </row>
        <row r="150">
          <cell r="A150">
            <v>36831</v>
          </cell>
          <cell r="B150">
            <v>18027</v>
          </cell>
          <cell r="C150">
            <v>241146</v>
          </cell>
        </row>
        <row r="151">
          <cell r="A151">
            <v>36861</v>
          </cell>
          <cell r="B151">
            <v>18766</v>
          </cell>
          <cell r="C151">
            <v>231422</v>
          </cell>
        </row>
        <row r="152">
          <cell r="A152" t="str">
            <v>Totals:</v>
          </cell>
          <cell r="B152" t="str">
            <v>__________</v>
          </cell>
          <cell r="C152" t="str">
            <v>__________</v>
          </cell>
        </row>
        <row r="153">
          <cell r="A153">
            <v>2000</v>
          </cell>
          <cell r="B153">
            <v>262604</v>
          </cell>
          <cell r="C153">
            <v>3328650</v>
          </cell>
        </row>
        <row r="155">
          <cell r="A155">
            <v>36892</v>
          </cell>
          <cell r="B155">
            <v>19267</v>
          </cell>
          <cell r="C155">
            <v>236655</v>
          </cell>
        </row>
        <row r="156">
          <cell r="A156">
            <v>36923</v>
          </cell>
          <cell r="B156">
            <v>16428</v>
          </cell>
          <cell r="C156">
            <v>225201</v>
          </cell>
        </row>
        <row r="157">
          <cell r="A157">
            <v>36951</v>
          </cell>
          <cell r="B157">
            <v>19015</v>
          </cell>
          <cell r="C157">
            <v>250002</v>
          </cell>
        </row>
        <row r="158">
          <cell r="A158">
            <v>36982</v>
          </cell>
          <cell r="B158">
            <v>17819</v>
          </cell>
          <cell r="C158">
            <v>256101</v>
          </cell>
        </row>
        <row r="159">
          <cell r="A159">
            <v>37012</v>
          </cell>
          <cell r="B159">
            <v>14102</v>
          </cell>
          <cell r="C159">
            <v>214721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71">
          <cell r="A71">
            <v>34516</v>
          </cell>
          <cell r="B71">
            <v>127184</v>
          </cell>
          <cell r="C71">
            <v>734107</v>
          </cell>
        </row>
        <row r="72">
          <cell r="A72">
            <v>34547</v>
          </cell>
          <cell r="B72">
            <v>149202</v>
          </cell>
          <cell r="C72">
            <v>1196912</v>
          </cell>
        </row>
        <row r="73">
          <cell r="A73">
            <v>34578</v>
          </cell>
          <cell r="B73">
            <v>121968</v>
          </cell>
          <cell r="C73">
            <v>1013198</v>
          </cell>
        </row>
        <row r="74">
          <cell r="A74">
            <v>34608</v>
          </cell>
          <cell r="B74">
            <v>119645</v>
          </cell>
          <cell r="C74">
            <v>973715</v>
          </cell>
        </row>
        <row r="75">
          <cell r="A75">
            <v>34639</v>
          </cell>
          <cell r="B75">
            <v>117593</v>
          </cell>
          <cell r="C75">
            <v>946231</v>
          </cell>
        </row>
        <row r="76">
          <cell r="A76">
            <v>34669</v>
          </cell>
          <cell r="B76">
            <v>138931</v>
          </cell>
          <cell r="C76">
            <v>965286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</row>
        <row r="78">
          <cell r="A78">
            <v>1994</v>
          </cell>
          <cell r="B78">
            <v>774523</v>
          </cell>
          <cell r="C78">
            <v>5829449</v>
          </cell>
        </row>
        <row r="80">
          <cell r="A80">
            <v>34700</v>
          </cell>
          <cell r="B80">
            <v>140611</v>
          </cell>
          <cell r="C80">
            <v>879401</v>
          </cell>
        </row>
        <row r="81">
          <cell r="A81">
            <v>34731</v>
          </cell>
          <cell r="B81">
            <v>128005</v>
          </cell>
          <cell r="C81">
            <v>747254</v>
          </cell>
        </row>
        <row r="82">
          <cell r="A82">
            <v>34759</v>
          </cell>
          <cell r="B82">
            <v>138085</v>
          </cell>
          <cell r="C82">
            <v>899740</v>
          </cell>
        </row>
        <row r="83">
          <cell r="A83">
            <v>34790</v>
          </cell>
          <cell r="B83">
            <v>128610</v>
          </cell>
          <cell r="C83">
            <v>872673</v>
          </cell>
        </row>
        <row r="84">
          <cell r="A84">
            <v>34820</v>
          </cell>
          <cell r="B84">
            <v>130313</v>
          </cell>
          <cell r="C84">
            <v>949296</v>
          </cell>
        </row>
        <row r="85">
          <cell r="A85">
            <v>34851</v>
          </cell>
          <cell r="B85">
            <v>117673</v>
          </cell>
          <cell r="C85">
            <v>859251</v>
          </cell>
        </row>
        <row r="86">
          <cell r="A86">
            <v>34881</v>
          </cell>
          <cell r="B86">
            <v>118064</v>
          </cell>
          <cell r="C86">
            <v>805767</v>
          </cell>
        </row>
        <row r="87">
          <cell r="A87">
            <v>34912</v>
          </cell>
          <cell r="B87">
            <v>110897</v>
          </cell>
          <cell r="C87">
            <v>735988</v>
          </cell>
        </row>
        <row r="88">
          <cell r="A88">
            <v>34943</v>
          </cell>
          <cell r="B88">
            <v>109626</v>
          </cell>
          <cell r="C88">
            <v>754321</v>
          </cell>
        </row>
        <row r="89">
          <cell r="A89">
            <v>34973</v>
          </cell>
          <cell r="B89">
            <v>111489</v>
          </cell>
          <cell r="C89">
            <v>776452</v>
          </cell>
        </row>
        <row r="90">
          <cell r="A90">
            <v>35004</v>
          </cell>
          <cell r="B90">
            <v>105930</v>
          </cell>
          <cell r="C90">
            <v>780728</v>
          </cell>
        </row>
        <row r="91">
          <cell r="A91">
            <v>35034</v>
          </cell>
          <cell r="B91">
            <v>103800</v>
          </cell>
          <cell r="C91">
            <v>727222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</row>
        <row r="93">
          <cell r="A93">
            <v>1995</v>
          </cell>
          <cell r="B93">
            <v>1443103</v>
          </cell>
          <cell r="C93">
            <v>9788093</v>
          </cell>
        </row>
        <row r="95">
          <cell r="A95">
            <v>35065</v>
          </cell>
          <cell r="B95">
            <v>105106</v>
          </cell>
          <cell r="C95">
            <v>758706</v>
          </cell>
        </row>
        <row r="96">
          <cell r="A96">
            <v>35096</v>
          </cell>
          <cell r="B96">
            <v>101951</v>
          </cell>
          <cell r="C96">
            <v>749994</v>
          </cell>
        </row>
        <row r="97">
          <cell r="A97">
            <v>35125</v>
          </cell>
          <cell r="B97">
            <v>107495</v>
          </cell>
          <cell r="C97">
            <v>794839</v>
          </cell>
        </row>
        <row r="98">
          <cell r="A98">
            <v>35156</v>
          </cell>
          <cell r="B98">
            <v>98366</v>
          </cell>
          <cell r="C98">
            <v>792268</v>
          </cell>
        </row>
        <row r="99">
          <cell r="A99">
            <v>35186</v>
          </cell>
          <cell r="B99">
            <v>102673</v>
          </cell>
          <cell r="C99">
            <v>782985</v>
          </cell>
        </row>
        <row r="100">
          <cell r="A100">
            <v>35217</v>
          </cell>
          <cell r="B100">
            <v>98720</v>
          </cell>
          <cell r="C100">
            <v>756043</v>
          </cell>
        </row>
        <row r="101">
          <cell r="A101">
            <v>35247</v>
          </cell>
          <cell r="B101">
            <v>90099</v>
          </cell>
          <cell r="C101">
            <v>767836</v>
          </cell>
        </row>
        <row r="102">
          <cell r="A102">
            <v>35278</v>
          </cell>
          <cell r="B102">
            <v>91651</v>
          </cell>
          <cell r="C102">
            <v>752005</v>
          </cell>
        </row>
        <row r="103">
          <cell r="A103">
            <v>35309</v>
          </cell>
          <cell r="B103">
            <v>88978</v>
          </cell>
          <cell r="C103">
            <v>675957</v>
          </cell>
        </row>
        <row r="104">
          <cell r="A104">
            <v>35339</v>
          </cell>
          <cell r="B104">
            <v>90385</v>
          </cell>
          <cell r="C104">
            <v>689433</v>
          </cell>
        </row>
        <row r="105">
          <cell r="A105">
            <v>35370</v>
          </cell>
          <cell r="B105">
            <v>92779</v>
          </cell>
          <cell r="C105">
            <v>673698</v>
          </cell>
        </row>
        <row r="106">
          <cell r="A106">
            <v>35400</v>
          </cell>
          <cell r="B106">
            <v>88705</v>
          </cell>
          <cell r="C106">
            <v>648294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</row>
        <row r="108">
          <cell r="A108">
            <v>1996</v>
          </cell>
          <cell r="B108">
            <v>1156908</v>
          </cell>
          <cell r="C108">
            <v>8842058</v>
          </cell>
        </row>
        <row r="110">
          <cell r="A110">
            <v>35431</v>
          </cell>
          <cell r="B110">
            <v>88056</v>
          </cell>
          <cell r="C110">
            <v>626960</v>
          </cell>
        </row>
        <row r="111">
          <cell r="A111">
            <v>35462</v>
          </cell>
          <cell r="B111">
            <v>78074</v>
          </cell>
          <cell r="C111">
            <v>534445</v>
          </cell>
        </row>
        <row r="112">
          <cell r="A112">
            <v>35490</v>
          </cell>
          <cell r="B112">
            <v>86413</v>
          </cell>
          <cell r="C112">
            <v>480728</v>
          </cell>
        </row>
        <row r="113">
          <cell r="A113">
            <v>35521</v>
          </cell>
          <cell r="B113">
            <v>83441</v>
          </cell>
          <cell r="C113">
            <v>519244</v>
          </cell>
        </row>
        <row r="114">
          <cell r="A114">
            <v>35551</v>
          </cell>
          <cell r="B114">
            <v>86058</v>
          </cell>
          <cell r="C114">
            <v>529762</v>
          </cell>
        </row>
        <row r="115">
          <cell r="A115">
            <v>35582</v>
          </cell>
          <cell r="B115">
            <v>83170</v>
          </cell>
          <cell r="C115">
            <v>552239</v>
          </cell>
        </row>
        <row r="116">
          <cell r="A116">
            <v>35612</v>
          </cell>
          <cell r="B116">
            <v>81662</v>
          </cell>
          <cell r="C116">
            <v>580099</v>
          </cell>
        </row>
        <row r="117">
          <cell r="A117">
            <v>35643</v>
          </cell>
          <cell r="B117">
            <v>82121</v>
          </cell>
          <cell r="C117">
            <v>557554</v>
          </cell>
        </row>
        <row r="118">
          <cell r="A118">
            <v>35674</v>
          </cell>
          <cell r="B118">
            <v>79469</v>
          </cell>
          <cell r="C118">
            <v>520357</v>
          </cell>
        </row>
        <row r="119">
          <cell r="A119">
            <v>35704</v>
          </cell>
          <cell r="B119">
            <v>75540</v>
          </cell>
          <cell r="C119">
            <v>508967</v>
          </cell>
        </row>
        <row r="120">
          <cell r="A120">
            <v>35735</v>
          </cell>
          <cell r="B120">
            <v>73329</v>
          </cell>
          <cell r="C120">
            <v>482532</v>
          </cell>
        </row>
        <row r="121">
          <cell r="A121">
            <v>35765</v>
          </cell>
          <cell r="B121">
            <v>78124</v>
          </cell>
          <cell r="C121">
            <v>501199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</row>
        <row r="123">
          <cell r="A123">
            <v>1997</v>
          </cell>
          <cell r="B123">
            <v>975457</v>
          </cell>
          <cell r="C123">
            <v>6394086</v>
          </cell>
        </row>
        <row r="125">
          <cell r="A125">
            <v>35796</v>
          </cell>
          <cell r="B125">
            <v>78537</v>
          </cell>
          <cell r="C125">
            <v>520863</v>
          </cell>
        </row>
        <row r="126">
          <cell r="A126">
            <v>35827</v>
          </cell>
          <cell r="B126">
            <v>67563</v>
          </cell>
          <cell r="C126">
            <v>454181</v>
          </cell>
        </row>
        <row r="127">
          <cell r="A127">
            <v>35855</v>
          </cell>
          <cell r="B127">
            <v>77693</v>
          </cell>
          <cell r="C127">
            <v>491301</v>
          </cell>
        </row>
        <row r="128">
          <cell r="A128">
            <v>35886</v>
          </cell>
          <cell r="B128">
            <v>71607</v>
          </cell>
          <cell r="C128">
            <v>468259</v>
          </cell>
        </row>
        <row r="129">
          <cell r="A129">
            <v>35916</v>
          </cell>
          <cell r="B129">
            <v>70599</v>
          </cell>
          <cell r="C129">
            <v>469753</v>
          </cell>
        </row>
        <row r="130">
          <cell r="A130">
            <v>35947</v>
          </cell>
          <cell r="B130">
            <v>65333</v>
          </cell>
          <cell r="C130">
            <v>432143</v>
          </cell>
        </row>
        <row r="131">
          <cell r="A131">
            <v>35977</v>
          </cell>
          <cell r="B131">
            <v>67068</v>
          </cell>
          <cell r="C131">
            <v>453528</v>
          </cell>
        </row>
        <row r="132">
          <cell r="A132">
            <v>36008</v>
          </cell>
          <cell r="B132">
            <v>67653</v>
          </cell>
          <cell r="C132">
            <v>428986</v>
          </cell>
        </row>
        <row r="133">
          <cell r="A133">
            <v>36039</v>
          </cell>
          <cell r="B133">
            <v>64382</v>
          </cell>
          <cell r="C133">
            <v>405114</v>
          </cell>
        </row>
        <row r="134">
          <cell r="A134">
            <v>36069</v>
          </cell>
          <cell r="B134">
            <v>66085</v>
          </cell>
          <cell r="C134">
            <v>428254</v>
          </cell>
        </row>
        <row r="135">
          <cell r="A135">
            <v>36100</v>
          </cell>
          <cell r="B135">
            <v>65800</v>
          </cell>
          <cell r="C135">
            <v>419527</v>
          </cell>
        </row>
        <row r="136">
          <cell r="A136">
            <v>36130</v>
          </cell>
          <cell r="B136">
            <v>71611</v>
          </cell>
          <cell r="C136">
            <v>432110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</row>
        <row r="138">
          <cell r="A138">
            <v>1998</v>
          </cell>
          <cell r="B138">
            <v>833931</v>
          </cell>
          <cell r="C138">
            <v>5404019</v>
          </cell>
        </row>
        <row r="140">
          <cell r="A140">
            <v>36161</v>
          </cell>
          <cell r="B140">
            <v>69130</v>
          </cell>
          <cell r="C140">
            <v>411973</v>
          </cell>
        </row>
        <row r="141">
          <cell r="A141">
            <v>36192</v>
          </cell>
          <cell r="B141">
            <v>61274</v>
          </cell>
          <cell r="C141">
            <v>377916</v>
          </cell>
        </row>
        <row r="142">
          <cell r="A142">
            <v>36220</v>
          </cell>
          <cell r="B142">
            <v>64362</v>
          </cell>
          <cell r="C142">
            <v>402953</v>
          </cell>
        </row>
        <row r="143">
          <cell r="A143">
            <v>36251</v>
          </cell>
          <cell r="B143">
            <v>63276</v>
          </cell>
          <cell r="C143">
            <v>385317</v>
          </cell>
        </row>
        <row r="144">
          <cell r="A144">
            <v>36281</v>
          </cell>
          <cell r="B144">
            <v>65627</v>
          </cell>
          <cell r="C144">
            <v>397987</v>
          </cell>
        </row>
        <row r="145">
          <cell r="A145">
            <v>36312</v>
          </cell>
          <cell r="B145">
            <v>65291</v>
          </cell>
          <cell r="C145">
            <v>392888</v>
          </cell>
        </row>
        <row r="146">
          <cell r="A146">
            <v>36342</v>
          </cell>
          <cell r="B146">
            <v>63953</v>
          </cell>
          <cell r="C146">
            <v>394582</v>
          </cell>
        </row>
        <row r="147">
          <cell r="A147">
            <v>36373</v>
          </cell>
          <cell r="B147">
            <v>61828</v>
          </cell>
          <cell r="C147">
            <v>370497</v>
          </cell>
        </row>
        <row r="148">
          <cell r="A148">
            <v>36404</v>
          </cell>
          <cell r="B148">
            <v>56215</v>
          </cell>
          <cell r="C148">
            <v>326833</v>
          </cell>
        </row>
        <row r="149">
          <cell r="A149">
            <v>36434</v>
          </cell>
          <cell r="B149">
            <v>62073</v>
          </cell>
          <cell r="C149">
            <v>351927</v>
          </cell>
        </row>
        <row r="150">
          <cell r="A150">
            <v>36465</v>
          </cell>
          <cell r="B150">
            <v>61501</v>
          </cell>
          <cell r="C150">
            <v>340927</v>
          </cell>
        </row>
        <row r="151">
          <cell r="A151">
            <v>36495</v>
          </cell>
          <cell r="B151">
            <v>57298</v>
          </cell>
          <cell r="C151">
            <v>322897</v>
          </cell>
        </row>
        <row r="152">
          <cell r="A152" t="str">
            <v>Totals:</v>
          </cell>
          <cell r="B152" t="str">
            <v>__________</v>
          </cell>
          <cell r="C152" t="str">
            <v>__________</v>
          </cell>
        </row>
        <row r="153">
          <cell r="A153">
            <v>1999</v>
          </cell>
          <cell r="B153">
            <v>751828</v>
          </cell>
          <cell r="C153">
            <v>4476697</v>
          </cell>
        </row>
        <row r="155">
          <cell r="A155">
            <v>36526</v>
          </cell>
          <cell r="B155">
            <v>62888</v>
          </cell>
          <cell r="C155">
            <v>331207</v>
          </cell>
        </row>
        <row r="156">
          <cell r="A156">
            <v>36557</v>
          </cell>
          <cell r="B156">
            <v>56078</v>
          </cell>
          <cell r="C156">
            <v>294800</v>
          </cell>
        </row>
        <row r="157">
          <cell r="A157">
            <v>36586</v>
          </cell>
          <cell r="B157">
            <v>59481</v>
          </cell>
          <cell r="C157">
            <v>395182</v>
          </cell>
        </row>
        <row r="158">
          <cell r="A158">
            <v>36617</v>
          </cell>
          <cell r="B158">
            <v>56265</v>
          </cell>
          <cell r="C158">
            <v>364413</v>
          </cell>
        </row>
        <row r="159">
          <cell r="A159">
            <v>36647</v>
          </cell>
          <cell r="B159">
            <v>62637</v>
          </cell>
          <cell r="C159">
            <v>359150</v>
          </cell>
        </row>
        <row r="160">
          <cell r="A160">
            <v>36678</v>
          </cell>
          <cell r="B160">
            <v>62154</v>
          </cell>
          <cell r="C160">
            <v>331611</v>
          </cell>
        </row>
        <row r="161">
          <cell r="A161">
            <v>36708</v>
          </cell>
          <cell r="B161">
            <v>63349</v>
          </cell>
          <cell r="C161">
            <v>364728</v>
          </cell>
        </row>
        <row r="162">
          <cell r="A162">
            <v>36739</v>
          </cell>
          <cell r="B162">
            <v>61555</v>
          </cell>
          <cell r="C162">
            <v>363593</v>
          </cell>
        </row>
        <row r="163">
          <cell r="A163">
            <v>36770</v>
          </cell>
          <cell r="B163">
            <v>60810</v>
          </cell>
          <cell r="C163">
            <v>345625</v>
          </cell>
        </row>
        <row r="164">
          <cell r="A164">
            <v>36800</v>
          </cell>
          <cell r="B164">
            <v>61666</v>
          </cell>
          <cell r="C164">
            <v>322022</v>
          </cell>
        </row>
        <row r="165">
          <cell r="A165">
            <v>36831</v>
          </cell>
          <cell r="B165">
            <v>58131</v>
          </cell>
          <cell r="C165">
            <v>293006</v>
          </cell>
        </row>
        <row r="166">
          <cell r="A166">
            <v>36861</v>
          </cell>
          <cell r="B166">
            <v>62113</v>
          </cell>
          <cell r="C166">
            <v>314178</v>
          </cell>
        </row>
        <row r="167">
          <cell r="A167" t="str">
            <v>Totals:</v>
          </cell>
          <cell r="B167" t="str">
            <v>__________</v>
          </cell>
          <cell r="C167" t="str">
            <v>__________</v>
          </cell>
        </row>
        <row r="168">
          <cell r="A168">
            <v>2000</v>
          </cell>
          <cell r="B168">
            <v>727127</v>
          </cell>
          <cell r="C168">
            <v>4079515</v>
          </cell>
        </row>
        <row r="170">
          <cell r="A170">
            <v>36892</v>
          </cell>
          <cell r="B170">
            <v>59914</v>
          </cell>
          <cell r="C170">
            <v>319055</v>
          </cell>
        </row>
        <row r="171">
          <cell r="A171">
            <v>36923</v>
          </cell>
          <cell r="B171">
            <v>56072</v>
          </cell>
          <cell r="C171">
            <v>271450</v>
          </cell>
        </row>
        <row r="172">
          <cell r="A172">
            <v>36951</v>
          </cell>
          <cell r="B172">
            <v>56941</v>
          </cell>
          <cell r="C172">
            <v>307314</v>
          </cell>
        </row>
        <row r="173">
          <cell r="A173">
            <v>36982</v>
          </cell>
          <cell r="B173">
            <v>55407</v>
          </cell>
          <cell r="C173">
            <v>279608</v>
          </cell>
        </row>
        <row r="174">
          <cell r="A174">
            <v>37012</v>
          </cell>
          <cell r="B174">
            <v>47990</v>
          </cell>
          <cell r="C174">
            <v>196618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ugust"/>
    </sheetNames>
    <sheetDataSet>
      <sheetData sheetId="0">
        <row r="55">
          <cell r="A55">
            <v>34547</v>
          </cell>
          <cell r="B55">
            <v>107005</v>
          </cell>
          <cell r="C55">
            <v>857668</v>
          </cell>
        </row>
        <row r="56">
          <cell r="A56">
            <v>34578</v>
          </cell>
          <cell r="B56">
            <v>151162</v>
          </cell>
          <cell r="C56">
            <v>1734317</v>
          </cell>
        </row>
        <row r="57">
          <cell r="A57">
            <v>34608</v>
          </cell>
          <cell r="B57">
            <v>135777</v>
          </cell>
          <cell r="C57">
            <v>1774494</v>
          </cell>
        </row>
        <row r="58">
          <cell r="A58">
            <v>34639</v>
          </cell>
          <cell r="B58">
            <v>122431</v>
          </cell>
          <cell r="C58">
            <v>1687528</v>
          </cell>
        </row>
        <row r="59">
          <cell r="A59">
            <v>34669</v>
          </cell>
          <cell r="B59">
            <v>121341</v>
          </cell>
          <cell r="C59">
            <v>1658079</v>
          </cell>
        </row>
        <row r="60">
          <cell r="A60" t="str">
            <v>Totals:</v>
          </cell>
          <cell r="B60" t="str">
            <v>__________</v>
          </cell>
          <cell r="C60" t="str">
            <v>__________</v>
          </cell>
        </row>
        <row r="61">
          <cell r="A61">
            <v>1994</v>
          </cell>
          <cell r="B61">
            <v>637716</v>
          </cell>
          <cell r="C61">
            <v>7712086</v>
          </cell>
        </row>
        <row r="63">
          <cell r="A63">
            <v>34700</v>
          </cell>
          <cell r="B63">
            <v>118791</v>
          </cell>
          <cell r="C63">
            <v>1603818</v>
          </cell>
        </row>
        <row r="64">
          <cell r="A64">
            <v>34731</v>
          </cell>
          <cell r="B64">
            <v>103569</v>
          </cell>
          <cell r="C64">
            <v>1484855</v>
          </cell>
        </row>
        <row r="65">
          <cell r="A65">
            <v>34759</v>
          </cell>
          <cell r="B65">
            <v>97731</v>
          </cell>
          <cell r="C65">
            <v>1537532</v>
          </cell>
        </row>
        <row r="66">
          <cell r="A66">
            <v>34790</v>
          </cell>
          <cell r="B66">
            <v>94577</v>
          </cell>
          <cell r="C66">
            <v>1309785</v>
          </cell>
        </row>
        <row r="67">
          <cell r="A67">
            <v>34820</v>
          </cell>
          <cell r="B67">
            <v>93780</v>
          </cell>
          <cell r="C67">
            <v>1366785</v>
          </cell>
        </row>
        <row r="68">
          <cell r="A68">
            <v>34851</v>
          </cell>
          <cell r="B68">
            <v>84000</v>
          </cell>
          <cell r="C68">
            <v>1206661</v>
          </cell>
        </row>
        <row r="69">
          <cell r="A69">
            <v>34881</v>
          </cell>
          <cell r="B69">
            <v>86130</v>
          </cell>
          <cell r="C69">
            <v>1160366</v>
          </cell>
        </row>
        <row r="70">
          <cell r="A70">
            <v>34912</v>
          </cell>
          <cell r="B70">
            <v>88491</v>
          </cell>
          <cell r="C70">
            <v>1111223</v>
          </cell>
        </row>
        <row r="71">
          <cell r="A71">
            <v>34943</v>
          </cell>
          <cell r="B71">
            <v>81189</v>
          </cell>
          <cell r="C71">
            <v>1027151</v>
          </cell>
        </row>
        <row r="72">
          <cell r="A72">
            <v>34973</v>
          </cell>
          <cell r="B72">
            <v>82537</v>
          </cell>
          <cell r="C72">
            <v>1095116</v>
          </cell>
        </row>
        <row r="73">
          <cell r="A73">
            <v>35004</v>
          </cell>
          <cell r="B73">
            <v>77812</v>
          </cell>
          <cell r="C73">
            <v>983958</v>
          </cell>
        </row>
        <row r="74">
          <cell r="A74">
            <v>35034</v>
          </cell>
          <cell r="B74">
            <v>71304</v>
          </cell>
          <cell r="C74">
            <v>942924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</row>
        <row r="76">
          <cell r="A76">
            <v>1995</v>
          </cell>
          <cell r="B76">
            <v>1079911</v>
          </cell>
          <cell r="C76">
            <v>14830174</v>
          </cell>
        </row>
        <row r="78">
          <cell r="A78">
            <v>35065</v>
          </cell>
          <cell r="B78">
            <v>68258</v>
          </cell>
          <cell r="C78">
            <v>992691</v>
          </cell>
        </row>
        <row r="79">
          <cell r="A79">
            <v>35096</v>
          </cell>
          <cell r="B79">
            <v>61601</v>
          </cell>
          <cell r="C79">
            <v>955433</v>
          </cell>
        </row>
        <row r="80">
          <cell r="A80">
            <v>35125</v>
          </cell>
          <cell r="B80">
            <v>65272</v>
          </cell>
          <cell r="C80">
            <v>936593</v>
          </cell>
        </row>
        <row r="81">
          <cell r="A81">
            <v>35156</v>
          </cell>
          <cell r="B81">
            <v>58604</v>
          </cell>
          <cell r="C81">
            <v>875035</v>
          </cell>
        </row>
        <row r="82">
          <cell r="A82">
            <v>35186</v>
          </cell>
          <cell r="B82">
            <v>55764</v>
          </cell>
          <cell r="C82">
            <v>919464</v>
          </cell>
        </row>
        <row r="83">
          <cell r="A83">
            <v>35217</v>
          </cell>
          <cell r="B83">
            <v>50869</v>
          </cell>
          <cell r="C83">
            <v>810406</v>
          </cell>
        </row>
        <row r="84">
          <cell r="A84">
            <v>35247</v>
          </cell>
          <cell r="B84">
            <v>53617</v>
          </cell>
          <cell r="C84">
            <v>853944</v>
          </cell>
        </row>
        <row r="85">
          <cell r="A85">
            <v>35278</v>
          </cell>
          <cell r="B85">
            <v>57042</v>
          </cell>
          <cell r="C85">
            <v>793427</v>
          </cell>
        </row>
        <row r="86">
          <cell r="A86">
            <v>35309</v>
          </cell>
          <cell r="B86">
            <v>51588</v>
          </cell>
          <cell r="C86">
            <v>801925</v>
          </cell>
        </row>
        <row r="87">
          <cell r="A87">
            <v>35339</v>
          </cell>
          <cell r="B87">
            <v>51269</v>
          </cell>
          <cell r="C87">
            <v>814423</v>
          </cell>
        </row>
        <row r="88">
          <cell r="A88">
            <v>35370</v>
          </cell>
          <cell r="B88">
            <v>47584</v>
          </cell>
          <cell r="C88">
            <v>766822</v>
          </cell>
        </row>
        <row r="89">
          <cell r="A89">
            <v>35400</v>
          </cell>
          <cell r="B89">
            <v>47825</v>
          </cell>
          <cell r="C89">
            <v>767478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</row>
        <row r="91">
          <cell r="A91">
            <v>1996</v>
          </cell>
          <cell r="B91">
            <v>669293</v>
          </cell>
          <cell r="C91">
            <v>10287641</v>
          </cell>
        </row>
        <row r="93">
          <cell r="A93">
            <v>35431</v>
          </cell>
          <cell r="B93">
            <v>48359</v>
          </cell>
          <cell r="C93">
            <v>717424</v>
          </cell>
        </row>
        <row r="94">
          <cell r="A94">
            <v>35462</v>
          </cell>
          <cell r="B94">
            <v>41264</v>
          </cell>
          <cell r="C94">
            <v>640448</v>
          </cell>
        </row>
        <row r="95">
          <cell r="A95">
            <v>35490</v>
          </cell>
          <cell r="B95">
            <v>48452</v>
          </cell>
          <cell r="C95">
            <v>728158</v>
          </cell>
        </row>
        <row r="96">
          <cell r="A96">
            <v>35521</v>
          </cell>
          <cell r="B96">
            <v>45598</v>
          </cell>
          <cell r="C96">
            <v>677937</v>
          </cell>
        </row>
        <row r="97">
          <cell r="A97">
            <v>35551</v>
          </cell>
          <cell r="B97">
            <v>42217</v>
          </cell>
          <cell r="C97">
            <v>679332</v>
          </cell>
        </row>
        <row r="98">
          <cell r="A98">
            <v>35582</v>
          </cell>
          <cell r="B98">
            <v>40745</v>
          </cell>
          <cell r="C98">
            <v>644096</v>
          </cell>
        </row>
        <row r="99">
          <cell r="A99">
            <v>35612</v>
          </cell>
          <cell r="B99">
            <v>38612</v>
          </cell>
          <cell r="C99">
            <v>654281</v>
          </cell>
        </row>
        <row r="100">
          <cell r="A100">
            <v>35643</v>
          </cell>
          <cell r="B100">
            <v>35411</v>
          </cell>
          <cell r="C100">
            <v>622264</v>
          </cell>
        </row>
        <row r="101">
          <cell r="A101">
            <v>35674</v>
          </cell>
          <cell r="B101">
            <v>34428</v>
          </cell>
          <cell r="C101">
            <v>588193</v>
          </cell>
        </row>
        <row r="102">
          <cell r="A102">
            <v>35704</v>
          </cell>
          <cell r="B102">
            <v>35125</v>
          </cell>
          <cell r="C102">
            <v>586968</v>
          </cell>
        </row>
        <row r="103">
          <cell r="A103">
            <v>35735</v>
          </cell>
          <cell r="B103">
            <v>33520</v>
          </cell>
          <cell r="C103">
            <v>546675</v>
          </cell>
        </row>
        <row r="104">
          <cell r="A104">
            <v>35765</v>
          </cell>
          <cell r="B104">
            <v>35780</v>
          </cell>
          <cell r="C104">
            <v>542297</v>
          </cell>
        </row>
        <row r="105">
          <cell r="A105" t="str">
            <v>Totals:</v>
          </cell>
          <cell r="B105" t="str">
            <v>__________</v>
          </cell>
          <cell r="C105" t="str">
            <v>__________</v>
          </cell>
        </row>
        <row r="106">
          <cell r="A106">
            <v>1997</v>
          </cell>
          <cell r="B106">
            <v>479511</v>
          </cell>
          <cell r="C106">
            <v>7628073</v>
          </cell>
        </row>
        <row r="108">
          <cell r="A108">
            <v>35796</v>
          </cell>
          <cell r="B108">
            <v>36661</v>
          </cell>
          <cell r="C108">
            <v>498935</v>
          </cell>
        </row>
        <row r="109">
          <cell r="A109">
            <v>35827</v>
          </cell>
          <cell r="B109">
            <v>32419</v>
          </cell>
          <cell r="C109">
            <v>479315</v>
          </cell>
        </row>
        <row r="110">
          <cell r="A110">
            <v>35855</v>
          </cell>
          <cell r="B110">
            <v>39027</v>
          </cell>
          <cell r="C110">
            <v>534626</v>
          </cell>
        </row>
        <row r="111">
          <cell r="A111">
            <v>35886</v>
          </cell>
          <cell r="B111">
            <v>35667</v>
          </cell>
          <cell r="C111">
            <v>511215</v>
          </cell>
        </row>
        <row r="112">
          <cell r="A112">
            <v>35916</v>
          </cell>
          <cell r="B112">
            <v>37482</v>
          </cell>
          <cell r="C112">
            <v>520693</v>
          </cell>
        </row>
        <row r="113">
          <cell r="A113">
            <v>35947</v>
          </cell>
          <cell r="B113">
            <v>33337</v>
          </cell>
          <cell r="C113">
            <v>493423</v>
          </cell>
        </row>
        <row r="114">
          <cell r="A114">
            <v>35977</v>
          </cell>
          <cell r="B114">
            <v>33256</v>
          </cell>
          <cell r="C114">
            <v>506198</v>
          </cell>
        </row>
        <row r="115">
          <cell r="A115">
            <v>36008</v>
          </cell>
          <cell r="B115">
            <v>33510</v>
          </cell>
          <cell r="C115">
            <v>491527</v>
          </cell>
        </row>
        <row r="116">
          <cell r="A116">
            <v>36039</v>
          </cell>
          <cell r="B116">
            <v>32140</v>
          </cell>
          <cell r="C116">
            <v>469661</v>
          </cell>
        </row>
        <row r="117">
          <cell r="A117">
            <v>36069</v>
          </cell>
          <cell r="B117">
            <v>33803</v>
          </cell>
          <cell r="C117">
            <v>482982</v>
          </cell>
        </row>
        <row r="118">
          <cell r="A118">
            <v>36100</v>
          </cell>
          <cell r="B118">
            <v>31383</v>
          </cell>
          <cell r="C118">
            <v>456042</v>
          </cell>
        </row>
        <row r="119">
          <cell r="A119">
            <v>36130</v>
          </cell>
          <cell r="B119">
            <v>31904</v>
          </cell>
          <cell r="C119">
            <v>448377</v>
          </cell>
        </row>
        <row r="120">
          <cell r="A120" t="str">
            <v>Totals:</v>
          </cell>
          <cell r="B120" t="str">
            <v>__________</v>
          </cell>
          <cell r="C120" t="str">
            <v>__________</v>
          </cell>
        </row>
        <row r="121">
          <cell r="A121">
            <v>1998</v>
          </cell>
          <cell r="B121">
            <v>410589</v>
          </cell>
          <cell r="C121">
            <v>5892994</v>
          </cell>
        </row>
        <row r="123">
          <cell r="A123">
            <v>36161</v>
          </cell>
          <cell r="B123">
            <v>31512</v>
          </cell>
          <cell r="C123">
            <v>454388</v>
          </cell>
        </row>
        <row r="124">
          <cell r="A124">
            <v>36192</v>
          </cell>
          <cell r="B124">
            <v>32164</v>
          </cell>
          <cell r="C124">
            <v>416964</v>
          </cell>
        </row>
        <row r="125">
          <cell r="A125">
            <v>36220</v>
          </cell>
          <cell r="B125">
            <v>34323</v>
          </cell>
          <cell r="C125">
            <v>458978</v>
          </cell>
        </row>
        <row r="126">
          <cell r="A126">
            <v>36251</v>
          </cell>
          <cell r="B126">
            <v>33138</v>
          </cell>
          <cell r="C126">
            <v>443348</v>
          </cell>
        </row>
        <row r="127">
          <cell r="A127">
            <v>36281</v>
          </cell>
          <cell r="B127">
            <v>32848</v>
          </cell>
          <cell r="C127">
            <v>458201</v>
          </cell>
        </row>
        <row r="128">
          <cell r="A128">
            <v>36312</v>
          </cell>
          <cell r="B128">
            <v>29473</v>
          </cell>
          <cell r="C128">
            <v>534822</v>
          </cell>
        </row>
        <row r="129">
          <cell r="A129">
            <v>36342</v>
          </cell>
          <cell r="B129">
            <v>31009</v>
          </cell>
          <cell r="C129">
            <v>459971</v>
          </cell>
        </row>
        <row r="130">
          <cell r="A130">
            <v>36373</v>
          </cell>
          <cell r="B130">
            <v>29398</v>
          </cell>
          <cell r="C130">
            <v>443017</v>
          </cell>
        </row>
        <row r="131">
          <cell r="A131">
            <v>36404</v>
          </cell>
          <cell r="B131">
            <v>28012</v>
          </cell>
          <cell r="C131">
            <v>397822</v>
          </cell>
        </row>
        <row r="132">
          <cell r="A132">
            <v>36434</v>
          </cell>
          <cell r="B132">
            <v>29128</v>
          </cell>
          <cell r="C132">
            <v>420107</v>
          </cell>
        </row>
        <row r="133">
          <cell r="A133">
            <v>36465</v>
          </cell>
          <cell r="B133">
            <v>29945</v>
          </cell>
          <cell r="C133">
            <v>410646</v>
          </cell>
        </row>
        <row r="134">
          <cell r="A134">
            <v>36495</v>
          </cell>
          <cell r="B134">
            <v>30463</v>
          </cell>
          <cell r="C134">
            <v>414378</v>
          </cell>
        </row>
        <row r="135">
          <cell r="A135" t="str">
            <v>Totals:</v>
          </cell>
          <cell r="B135" t="str">
            <v>__________</v>
          </cell>
          <cell r="C135" t="str">
            <v>__________</v>
          </cell>
        </row>
        <row r="136">
          <cell r="A136">
            <v>1999</v>
          </cell>
          <cell r="B136">
            <v>371413</v>
          </cell>
          <cell r="C136">
            <v>5312642</v>
          </cell>
        </row>
        <row r="138">
          <cell r="A138">
            <v>36526</v>
          </cell>
          <cell r="B138">
            <v>30245</v>
          </cell>
          <cell r="C138">
            <v>400833</v>
          </cell>
        </row>
        <row r="139">
          <cell r="A139">
            <v>36557</v>
          </cell>
          <cell r="B139">
            <v>28536</v>
          </cell>
          <cell r="C139">
            <v>365726</v>
          </cell>
        </row>
        <row r="140">
          <cell r="A140">
            <v>36586</v>
          </cell>
          <cell r="B140">
            <v>31549</v>
          </cell>
          <cell r="C140">
            <v>401633</v>
          </cell>
        </row>
        <row r="141">
          <cell r="A141">
            <v>36617</v>
          </cell>
          <cell r="B141">
            <v>31157</v>
          </cell>
          <cell r="C141">
            <v>381470</v>
          </cell>
        </row>
        <row r="142">
          <cell r="A142">
            <v>36647</v>
          </cell>
          <cell r="B142">
            <v>30343</v>
          </cell>
          <cell r="C142">
            <v>384262</v>
          </cell>
        </row>
        <row r="143">
          <cell r="A143">
            <v>36678</v>
          </cell>
          <cell r="B143">
            <v>29332</v>
          </cell>
          <cell r="C143">
            <v>382317</v>
          </cell>
        </row>
        <row r="144">
          <cell r="A144">
            <v>36708</v>
          </cell>
          <cell r="B144">
            <v>31489</v>
          </cell>
          <cell r="C144">
            <v>395921</v>
          </cell>
        </row>
        <row r="145">
          <cell r="A145">
            <v>36739</v>
          </cell>
          <cell r="B145">
            <v>29706</v>
          </cell>
          <cell r="C145">
            <v>380090</v>
          </cell>
        </row>
        <row r="146">
          <cell r="A146">
            <v>36770</v>
          </cell>
          <cell r="B146">
            <v>28146</v>
          </cell>
          <cell r="C146">
            <v>374630</v>
          </cell>
        </row>
        <row r="147">
          <cell r="A147">
            <v>36800</v>
          </cell>
          <cell r="B147">
            <v>28447</v>
          </cell>
          <cell r="C147">
            <v>377802</v>
          </cell>
        </row>
        <row r="148">
          <cell r="A148">
            <v>36831</v>
          </cell>
          <cell r="B148">
            <v>27399</v>
          </cell>
          <cell r="C148">
            <v>361618</v>
          </cell>
        </row>
        <row r="149">
          <cell r="A149">
            <v>36861</v>
          </cell>
          <cell r="B149">
            <v>29969</v>
          </cell>
          <cell r="C149">
            <v>371754</v>
          </cell>
        </row>
        <row r="150">
          <cell r="A150" t="str">
            <v>Totals:</v>
          </cell>
          <cell r="B150" t="str">
            <v>__________</v>
          </cell>
          <cell r="C150" t="str">
            <v>__________</v>
          </cell>
        </row>
        <row r="151">
          <cell r="A151">
            <v>2000</v>
          </cell>
          <cell r="B151">
            <v>356318</v>
          </cell>
          <cell r="C151">
            <v>4578056</v>
          </cell>
        </row>
        <row r="153">
          <cell r="A153">
            <v>36892</v>
          </cell>
          <cell r="B153">
            <v>29347</v>
          </cell>
          <cell r="C153">
            <v>356950</v>
          </cell>
        </row>
        <row r="154">
          <cell r="A154">
            <v>36923</v>
          </cell>
          <cell r="B154">
            <v>26875</v>
          </cell>
          <cell r="C154">
            <v>320387</v>
          </cell>
        </row>
        <row r="155">
          <cell r="A155">
            <v>36951</v>
          </cell>
          <cell r="B155">
            <v>28839</v>
          </cell>
          <cell r="C155">
            <v>343718</v>
          </cell>
        </row>
        <row r="156">
          <cell r="A156">
            <v>36982</v>
          </cell>
          <cell r="B156">
            <v>26316</v>
          </cell>
          <cell r="C156">
            <v>304765</v>
          </cell>
        </row>
        <row r="157">
          <cell r="A157">
            <v>37012</v>
          </cell>
          <cell r="B157">
            <v>20930</v>
          </cell>
          <cell r="C157">
            <v>288502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59">
          <cell r="A59">
            <v>34578</v>
          </cell>
          <cell r="B59">
            <v>159977</v>
          </cell>
          <cell r="C59">
            <v>882416</v>
          </cell>
        </row>
        <row r="60">
          <cell r="A60">
            <v>34608</v>
          </cell>
          <cell r="B60">
            <v>252940</v>
          </cell>
          <cell r="C60">
            <v>1486581</v>
          </cell>
        </row>
        <row r="61">
          <cell r="A61">
            <v>34639</v>
          </cell>
          <cell r="B61">
            <v>236897</v>
          </cell>
          <cell r="C61">
            <v>1287697</v>
          </cell>
        </row>
        <row r="62">
          <cell r="A62">
            <v>34669</v>
          </cell>
          <cell r="B62">
            <v>221871</v>
          </cell>
          <cell r="C62">
            <v>1285707</v>
          </cell>
        </row>
        <row r="63">
          <cell r="A63" t="str">
            <v>Totals:</v>
          </cell>
          <cell r="B63" t="str">
            <v>__________</v>
          </cell>
          <cell r="C63" t="str">
            <v>__________</v>
          </cell>
        </row>
        <row r="64">
          <cell r="A64">
            <v>1994</v>
          </cell>
          <cell r="B64">
            <v>871685</v>
          </cell>
          <cell r="C64">
            <v>4942401</v>
          </cell>
        </row>
        <row r="66">
          <cell r="A66">
            <v>34700</v>
          </cell>
          <cell r="B66">
            <v>201814</v>
          </cell>
          <cell r="C66">
            <v>1115612</v>
          </cell>
        </row>
        <row r="67">
          <cell r="A67">
            <v>34731</v>
          </cell>
          <cell r="B67">
            <v>167644</v>
          </cell>
          <cell r="C67">
            <v>958931</v>
          </cell>
        </row>
        <row r="68">
          <cell r="A68">
            <v>34759</v>
          </cell>
          <cell r="B68">
            <v>179619</v>
          </cell>
          <cell r="C68">
            <v>993194</v>
          </cell>
        </row>
        <row r="69">
          <cell r="A69">
            <v>34790</v>
          </cell>
          <cell r="B69">
            <v>173612</v>
          </cell>
          <cell r="C69">
            <v>997263</v>
          </cell>
        </row>
        <row r="70">
          <cell r="A70">
            <v>34820</v>
          </cell>
          <cell r="B70">
            <v>173344</v>
          </cell>
          <cell r="C70">
            <v>951087</v>
          </cell>
        </row>
        <row r="71">
          <cell r="A71">
            <v>34851</v>
          </cell>
          <cell r="B71">
            <v>167433</v>
          </cell>
          <cell r="C71">
            <v>919366</v>
          </cell>
        </row>
        <row r="72">
          <cell r="A72">
            <v>34881</v>
          </cell>
          <cell r="B72">
            <v>166945</v>
          </cell>
          <cell r="C72">
            <v>947383</v>
          </cell>
        </row>
        <row r="73">
          <cell r="A73">
            <v>34912</v>
          </cell>
          <cell r="B73">
            <v>171985</v>
          </cell>
          <cell r="C73">
            <v>884814</v>
          </cell>
        </row>
        <row r="74">
          <cell r="A74">
            <v>34943</v>
          </cell>
          <cell r="B74">
            <v>168655</v>
          </cell>
          <cell r="C74">
            <v>859812</v>
          </cell>
        </row>
        <row r="75">
          <cell r="A75">
            <v>34973</v>
          </cell>
          <cell r="B75">
            <v>171287</v>
          </cell>
          <cell r="C75">
            <v>879438</v>
          </cell>
        </row>
        <row r="76">
          <cell r="A76">
            <v>35004</v>
          </cell>
          <cell r="B76">
            <v>162827</v>
          </cell>
          <cell r="C76">
            <v>857559</v>
          </cell>
        </row>
        <row r="77">
          <cell r="A77">
            <v>35034</v>
          </cell>
          <cell r="B77">
            <v>159032</v>
          </cell>
          <cell r="C77">
            <v>822895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1995</v>
          </cell>
          <cell r="B79">
            <v>2064197</v>
          </cell>
          <cell r="C79">
            <v>11187354</v>
          </cell>
        </row>
        <row r="81">
          <cell r="A81">
            <v>35065</v>
          </cell>
          <cell r="B81">
            <v>160057</v>
          </cell>
          <cell r="C81">
            <v>814137</v>
          </cell>
        </row>
        <row r="82">
          <cell r="A82">
            <v>35096</v>
          </cell>
          <cell r="B82">
            <v>146098</v>
          </cell>
          <cell r="C82">
            <v>802831</v>
          </cell>
        </row>
        <row r="83">
          <cell r="A83">
            <v>35125</v>
          </cell>
          <cell r="B83">
            <v>152560</v>
          </cell>
          <cell r="C83">
            <v>744664</v>
          </cell>
        </row>
        <row r="84">
          <cell r="A84">
            <v>35156</v>
          </cell>
          <cell r="B84">
            <v>138831</v>
          </cell>
          <cell r="C84">
            <v>722865</v>
          </cell>
        </row>
        <row r="85">
          <cell r="A85">
            <v>35186</v>
          </cell>
          <cell r="B85">
            <v>140130</v>
          </cell>
          <cell r="C85">
            <v>766337</v>
          </cell>
        </row>
        <row r="86">
          <cell r="A86">
            <v>35217</v>
          </cell>
          <cell r="B86">
            <v>131061</v>
          </cell>
          <cell r="C86">
            <v>666120</v>
          </cell>
        </row>
        <row r="87">
          <cell r="A87">
            <v>35247</v>
          </cell>
          <cell r="B87">
            <v>127504</v>
          </cell>
          <cell r="C87">
            <v>627202</v>
          </cell>
        </row>
        <row r="88">
          <cell r="A88">
            <v>35278</v>
          </cell>
          <cell r="B88">
            <v>117018</v>
          </cell>
          <cell r="C88">
            <v>566753</v>
          </cell>
        </row>
        <row r="89">
          <cell r="A89">
            <v>35309</v>
          </cell>
          <cell r="B89">
            <v>111875</v>
          </cell>
          <cell r="C89">
            <v>635545</v>
          </cell>
        </row>
        <row r="90">
          <cell r="A90">
            <v>35339</v>
          </cell>
          <cell r="B90">
            <v>114904</v>
          </cell>
          <cell r="C90">
            <v>693207</v>
          </cell>
        </row>
        <row r="91">
          <cell r="A91">
            <v>35370</v>
          </cell>
          <cell r="B91">
            <v>100388</v>
          </cell>
          <cell r="C91">
            <v>757796</v>
          </cell>
        </row>
        <row r="92">
          <cell r="A92">
            <v>35400</v>
          </cell>
          <cell r="B92">
            <v>95025</v>
          </cell>
          <cell r="C92">
            <v>746881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1996</v>
          </cell>
          <cell r="B94">
            <v>1535451</v>
          </cell>
          <cell r="C94">
            <v>8544338</v>
          </cell>
        </row>
        <row r="96">
          <cell r="A96">
            <v>35431</v>
          </cell>
          <cell r="B96">
            <v>95940</v>
          </cell>
          <cell r="C96">
            <v>760195</v>
          </cell>
        </row>
        <row r="97">
          <cell r="A97">
            <v>35462</v>
          </cell>
          <cell r="B97">
            <v>80416</v>
          </cell>
          <cell r="C97">
            <v>675563</v>
          </cell>
        </row>
        <row r="98">
          <cell r="A98">
            <v>35490</v>
          </cell>
          <cell r="B98">
            <v>93341</v>
          </cell>
          <cell r="C98">
            <v>753365</v>
          </cell>
        </row>
        <row r="99">
          <cell r="A99">
            <v>35521</v>
          </cell>
          <cell r="B99">
            <v>89619</v>
          </cell>
          <cell r="C99">
            <v>720143</v>
          </cell>
        </row>
        <row r="100">
          <cell r="A100">
            <v>35551</v>
          </cell>
          <cell r="B100">
            <v>88171</v>
          </cell>
          <cell r="C100">
            <v>904053</v>
          </cell>
        </row>
        <row r="101">
          <cell r="A101">
            <v>35582</v>
          </cell>
          <cell r="B101">
            <v>83123</v>
          </cell>
          <cell r="C101">
            <v>673202</v>
          </cell>
        </row>
        <row r="102">
          <cell r="A102">
            <v>35612</v>
          </cell>
          <cell r="B102">
            <v>84642</v>
          </cell>
          <cell r="C102">
            <v>701979</v>
          </cell>
        </row>
        <row r="103">
          <cell r="A103">
            <v>35643</v>
          </cell>
          <cell r="B103">
            <v>81903</v>
          </cell>
          <cell r="C103">
            <v>666561</v>
          </cell>
        </row>
        <row r="104">
          <cell r="A104">
            <v>35674</v>
          </cell>
          <cell r="B104">
            <v>80050</v>
          </cell>
          <cell r="C104">
            <v>629399</v>
          </cell>
        </row>
        <row r="105">
          <cell r="A105">
            <v>35704</v>
          </cell>
          <cell r="B105">
            <v>80605</v>
          </cell>
          <cell r="C105">
            <v>663471</v>
          </cell>
        </row>
        <row r="106">
          <cell r="A106">
            <v>35735</v>
          </cell>
          <cell r="B106">
            <v>78965</v>
          </cell>
          <cell r="C106">
            <v>676270</v>
          </cell>
        </row>
        <row r="107">
          <cell r="A107">
            <v>35765</v>
          </cell>
          <cell r="B107">
            <v>82568</v>
          </cell>
          <cell r="C107">
            <v>678525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1997</v>
          </cell>
          <cell r="B109">
            <v>1019343</v>
          </cell>
          <cell r="C109">
            <v>8502726</v>
          </cell>
        </row>
        <row r="111">
          <cell r="A111">
            <v>35796</v>
          </cell>
          <cell r="B111">
            <v>81959</v>
          </cell>
          <cell r="C111">
            <v>687927</v>
          </cell>
        </row>
        <row r="112">
          <cell r="A112">
            <v>35827</v>
          </cell>
          <cell r="B112">
            <v>74824</v>
          </cell>
          <cell r="C112">
            <v>580911</v>
          </cell>
        </row>
        <row r="113">
          <cell r="A113">
            <v>35855</v>
          </cell>
          <cell r="B113">
            <v>80605</v>
          </cell>
          <cell r="C113">
            <v>644597</v>
          </cell>
        </row>
        <row r="114">
          <cell r="A114">
            <v>35886</v>
          </cell>
          <cell r="B114">
            <v>77182</v>
          </cell>
          <cell r="C114">
            <v>621953</v>
          </cell>
        </row>
        <row r="115">
          <cell r="A115">
            <v>35916</v>
          </cell>
          <cell r="B115">
            <v>75651</v>
          </cell>
          <cell r="C115">
            <v>640470</v>
          </cell>
        </row>
        <row r="116">
          <cell r="A116">
            <v>35947</v>
          </cell>
          <cell r="B116">
            <v>68754</v>
          </cell>
          <cell r="C116">
            <v>605163</v>
          </cell>
        </row>
        <row r="117">
          <cell r="A117">
            <v>35977</v>
          </cell>
          <cell r="B117">
            <v>66148</v>
          </cell>
          <cell r="C117">
            <v>617264</v>
          </cell>
        </row>
        <row r="118">
          <cell r="A118">
            <v>36008</v>
          </cell>
          <cell r="B118">
            <v>63550</v>
          </cell>
          <cell r="C118">
            <v>580759</v>
          </cell>
        </row>
        <row r="119">
          <cell r="A119">
            <v>36039</v>
          </cell>
          <cell r="B119">
            <v>61017</v>
          </cell>
          <cell r="C119">
            <v>523334</v>
          </cell>
        </row>
        <row r="120">
          <cell r="A120">
            <v>36069</v>
          </cell>
          <cell r="B120">
            <v>61746</v>
          </cell>
          <cell r="C120">
            <v>519855</v>
          </cell>
        </row>
        <row r="121">
          <cell r="A121">
            <v>36100</v>
          </cell>
          <cell r="B121">
            <v>60395</v>
          </cell>
          <cell r="C121">
            <v>484561</v>
          </cell>
        </row>
        <row r="122">
          <cell r="A122">
            <v>36130</v>
          </cell>
          <cell r="B122">
            <v>60836</v>
          </cell>
          <cell r="C122">
            <v>506013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1998</v>
          </cell>
          <cell r="B124">
            <v>832667</v>
          </cell>
          <cell r="C124">
            <v>7012807</v>
          </cell>
        </row>
        <row r="126">
          <cell r="A126">
            <v>36161</v>
          </cell>
          <cell r="B126">
            <v>57973</v>
          </cell>
          <cell r="C126">
            <v>506843</v>
          </cell>
        </row>
        <row r="127">
          <cell r="A127">
            <v>36192</v>
          </cell>
          <cell r="B127">
            <v>52255</v>
          </cell>
          <cell r="C127">
            <v>452990</v>
          </cell>
        </row>
        <row r="128">
          <cell r="A128">
            <v>36220</v>
          </cell>
          <cell r="B128">
            <v>59428</v>
          </cell>
          <cell r="C128">
            <v>497155</v>
          </cell>
        </row>
        <row r="129">
          <cell r="A129">
            <v>36251</v>
          </cell>
          <cell r="B129">
            <v>56279</v>
          </cell>
          <cell r="C129">
            <v>541518</v>
          </cell>
        </row>
        <row r="130">
          <cell r="A130">
            <v>36281</v>
          </cell>
          <cell r="B130">
            <v>57407</v>
          </cell>
          <cell r="C130">
            <v>481424</v>
          </cell>
        </row>
        <row r="131">
          <cell r="A131">
            <v>36312</v>
          </cell>
          <cell r="B131">
            <v>54782</v>
          </cell>
          <cell r="C131">
            <v>426806</v>
          </cell>
        </row>
        <row r="132">
          <cell r="A132">
            <v>36342</v>
          </cell>
          <cell r="B132">
            <v>53667</v>
          </cell>
          <cell r="C132">
            <v>485667</v>
          </cell>
        </row>
        <row r="133">
          <cell r="A133">
            <v>36373</v>
          </cell>
          <cell r="B133">
            <v>52462</v>
          </cell>
          <cell r="C133">
            <v>431003</v>
          </cell>
        </row>
        <row r="134">
          <cell r="A134">
            <v>36404</v>
          </cell>
          <cell r="B134">
            <v>51357</v>
          </cell>
          <cell r="C134">
            <v>438901</v>
          </cell>
        </row>
        <row r="135">
          <cell r="A135">
            <v>36434</v>
          </cell>
          <cell r="B135">
            <v>53525</v>
          </cell>
          <cell r="C135">
            <v>427178</v>
          </cell>
        </row>
        <row r="136">
          <cell r="A136">
            <v>36465</v>
          </cell>
          <cell r="B136">
            <v>53760</v>
          </cell>
          <cell r="C136">
            <v>401753</v>
          </cell>
        </row>
        <row r="137">
          <cell r="A137">
            <v>36495</v>
          </cell>
          <cell r="B137">
            <v>54048</v>
          </cell>
          <cell r="C137">
            <v>402329</v>
          </cell>
        </row>
        <row r="138">
          <cell r="A138" t="str">
            <v>Totals:</v>
          </cell>
          <cell r="B138" t="str">
            <v>__________</v>
          </cell>
          <cell r="C138" t="str">
            <v>__________</v>
          </cell>
        </row>
        <row r="139">
          <cell r="A139">
            <v>1999</v>
          </cell>
          <cell r="B139">
            <v>656943</v>
          </cell>
          <cell r="C139">
            <v>5493567</v>
          </cell>
        </row>
        <row r="141">
          <cell r="A141">
            <v>36526</v>
          </cell>
          <cell r="B141">
            <v>53888</v>
          </cell>
          <cell r="C141">
            <v>371741</v>
          </cell>
        </row>
        <row r="142">
          <cell r="A142">
            <v>36557</v>
          </cell>
          <cell r="B142">
            <v>49868</v>
          </cell>
          <cell r="C142">
            <v>326106</v>
          </cell>
        </row>
        <row r="143">
          <cell r="A143">
            <v>36586</v>
          </cell>
          <cell r="B143">
            <v>53276</v>
          </cell>
          <cell r="C143">
            <v>354904</v>
          </cell>
        </row>
        <row r="144">
          <cell r="A144">
            <v>36617</v>
          </cell>
          <cell r="B144">
            <v>53660</v>
          </cell>
          <cell r="C144">
            <v>319329</v>
          </cell>
        </row>
        <row r="145">
          <cell r="A145">
            <v>36647</v>
          </cell>
          <cell r="B145">
            <v>54702</v>
          </cell>
          <cell r="C145">
            <v>341672</v>
          </cell>
        </row>
        <row r="146">
          <cell r="A146">
            <v>36678</v>
          </cell>
          <cell r="B146">
            <v>53910</v>
          </cell>
          <cell r="C146">
            <v>328298</v>
          </cell>
        </row>
        <row r="147">
          <cell r="A147">
            <v>36708</v>
          </cell>
          <cell r="B147">
            <v>55285</v>
          </cell>
          <cell r="C147">
            <v>315564</v>
          </cell>
        </row>
        <row r="148">
          <cell r="A148">
            <v>36739</v>
          </cell>
          <cell r="B148">
            <v>54044</v>
          </cell>
          <cell r="C148">
            <v>340757</v>
          </cell>
        </row>
        <row r="149">
          <cell r="A149">
            <v>36770</v>
          </cell>
          <cell r="B149">
            <v>52292</v>
          </cell>
          <cell r="C149">
            <v>305959</v>
          </cell>
        </row>
        <row r="150">
          <cell r="A150">
            <v>36800</v>
          </cell>
          <cell r="B150">
            <v>54028</v>
          </cell>
          <cell r="C150">
            <v>311327</v>
          </cell>
        </row>
        <row r="151">
          <cell r="A151">
            <v>36831</v>
          </cell>
          <cell r="B151">
            <v>50699</v>
          </cell>
          <cell r="C151">
            <v>301386</v>
          </cell>
        </row>
        <row r="152">
          <cell r="A152">
            <v>36861</v>
          </cell>
          <cell r="B152">
            <v>50301</v>
          </cell>
          <cell r="C152">
            <v>295719</v>
          </cell>
        </row>
        <row r="153">
          <cell r="A153" t="str">
            <v>Totals:</v>
          </cell>
          <cell r="B153" t="str">
            <v>__________</v>
          </cell>
          <cell r="C153" t="str">
            <v>__________</v>
          </cell>
        </row>
        <row r="154">
          <cell r="A154">
            <v>2000</v>
          </cell>
          <cell r="B154">
            <v>635953</v>
          </cell>
          <cell r="C154">
            <v>3912762</v>
          </cell>
        </row>
        <row r="156">
          <cell r="A156">
            <v>36892</v>
          </cell>
          <cell r="B156">
            <v>51897</v>
          </cell>
          <cell r="C156">
            <v>300792</v>
          </cell>
        </row>
        <row r="157">
          <cell r="A157">
            <v>36923</v>
          </cell>
          <cell r="B157">
            <v>45730</v>
          </cell>
          <cell r="C157">
            <v>271840</v>
          </cell>
        </row>
        <row r="158">
          <cell r="A158">
            <v>36951</v>
          </cell>
          <cell r="B158">
            <v>52621</v>
          </cell>
          <cell r="C158">
            <v>290227</v>
          </cell>
        </row>
        <row r="159">
          <cell r="A159">
            <v>36982</v>
          </cell>
          <cell r="B159">
            <v>49126</v>
          </cell>
          <cell r="C159">
            <v>255975</v>
          </cell>
        </row>
        <row r="160">
          <cell r="A160">
            <v>37012</v>
          </cell>
          <cell r="B160">
            <v>42436</v>
          </cell>
          <cell r="C160">
            <v>221968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54">
          <cell r="A54">
            <v>34608</v>
          </cell>
          <cell r="B54">
            <v>118578</v>
          </cell>
          <cell r="C54">
            <v>680887</v>
          </cell>
        </row>
        <row r="55">
          <cell r="A55">
            <v>34639</v>
          </cell>
          <cell r="B55">
            <v>188868</v>
          </cell>
          <cell r="C55">
            <v>1104349</v>
          </cell>
        </row>
        <row r="56">
          <cell r="A56">
            <v>34669</v>
          </cell>
          <cell r="B56">
            <v>179256</v>
          </cell>
          <cell r="C56">
            <v>1066734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</row>
        <row r="58">
          <cell r="A58">
            <v>1994</v>
          </cell>
          <cell r="B58">
            <v>486702</v>
          </cell>
          <cell r="C58">
            <v>2851970</v>
          </cell>
        </row>
        <row r="60">
          <cell r="A60">
            <v>34700</v>
          </cell>
          <cell r="B60">
            <v>174328</v>
          </cell>
          <cell r="C60">
            <v>1113221</v>
          </cell>
        </row>
        <row r="61">
          <cell r="A61">
            <v>34731</v>
          </cell>
          <cell r="B61">
            <v>145115</v>
          </cell>
          <cell r="C61">
            <v>942233</v>
          </cell>
        </row>
        <row r="62">
          <cell r="A62">
            <v>34759</v>
          </cell>
          <cell r="B62">
            <v>155666</v>
          </cell>
          <cell r="C62">
            <v>1031333</v>
          </cell>
        </row>
        <row r="63">
          <cell r="A63">
            <v>34790</v>
          </cell>
          <cell r="B63">
            <v>141230</v>
          </cell>
          <cell r="C63">
            <v>925476</v>
          </cell>
        </row>
        <row r="64">
          <cell r="A64">
            <v>34820</v>
          </cell>
          <cell r="B64">
            <v>146345</v>
          </cell>
          <cell r="C64">
            <v>900079</v>
          </cell>
        </row>
        <row r="65">
          <cell r="A65">
            <v>34851</v>
          </cell>
          <cell r="B65">
            <v>127539</v>
          </cell>
          <cell r="C65">
            <v>847672</v>
          </cell>
        </row>
        <row r="66">
          <cell r="A66">
            <v>34881</v>
          </cell>
          <cell r="B66">
            <v>128818</v>
          </cell>
          <cell r="C66">
            <v>903150</v>
          </cell>
        </row>
        <row r="67">
          <cell r="A67">
            <v>34912</v>
          </cell>
          <cell r="B67">
            <v>122213</v>
          </cell>
          <cell r="C67">
            <v>949758</v>
          </cell>
        </row>
        <row r="68">
          <cell r="A68">
            <v>34943</v>
          </cell>
          <cell r="B68">
            <v>124424</v>
          </cell>
          <cell r="C68">
            <v>902229</v>
          </cell>
        </row>
        <row r="69">
          <cell r="A69">
            <v>34973</v>
          </cell>
          <cell r="B69">
            <v>127205</v>
          </cell>
          <cell r="C69">
            <v>887636</v>
          </cell>
        </row>
        <row r="70">
          <cell r="A70">
            <v>35004</v>
          </cell>
          <cell r="B70">
            <v>125628</v>
          </cell>
          <cell r="C70">
            <v>870308</v>
          </cell>
        </row>
        <row r="71">
          <cell r="A71">
            <v>35034</v>
          </cell>
          <cell r="B71">
            <v>114427</v>
          </cell>
          <cell r="C71">
            <v>755485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1995</v>
          </cell>
          <cell r="B73">
            <v>1632938</v>
          </cell>
          <cell r="C73">
            <v>11028580</v>
          </cell>
        </row>
        <row r="75">
          <cell r="A75">
            <v>35065</v>
          </cell>
          <cell r="B75">
            <v>122273</v>
          </cell>
          <cell r="C75">
            <v>701828</v>
          </cell>
        </row>
        <row r="76">
          <cell r="A76">
            <v>35096</v>
          </cell>
          <cell r="B76">
            <v>106427</v>
          </cell>
          <cell r="C76">
            <v>665785</v>
          </cell>
        </row>
        <row r="77">
          <cell r="A77">
            <v>35125</v>
          </cell>
          <cell r="B77">
            <v>111652</v>
          </cell>
          <cell r="C77">
            <v>648249</v>
          </cell>
        </row>
        <row r="78">
          <cell r="A78">
            <v>35156</v>
          </cell>
          <cell r="B78">
            <v>99650</v>
          </cell>
          <cell r="C78">
            <v>702362</v>
          </cell>
        </row>
        <row r="79">
          <cell r="A79">
            <v>35186</v>
          </cell>
          <cell r="B79">
            <v>101343</v>
          </cell>
          <cell r="C79">
            <v>708146</v>
          </cell>
        </row>
        <row r="80">
          <cell r="A80">
            <v>35217</v>
          </cell>
          <cell r="B80">
            <v>100585</v>
          </cell>
          <cell r="C80">
            <v>714021</v>
          </cell>
        </row>
        <row r="81">
          <cell r="A81">
            <v>35247</v>
          </cell>
          <cell r="B81">
            <v>99944</v>
          </cell>
          <cell r="C81">
            <v>736856</v>
          </cell>
        </row>
        <row r="82">
          <cell r="A82">
            <v>35278</v>
          </cell>
          <cell r="B82">
            <v>96237</v>
          </cell>
          <cell r="C82">
            <v>726955</v>
          </cell>
        </row>
        <row r="83">
          <cell r="A83">
            <v>35309</v>
          </cell>
          <cell r="B83">
            <v>83628</v>
          </cell>
          <cell r="C83">
            <v>637025</v>
          </cell>
        </row>
        <row r="84">
          <cell r="A84">
            <v>35339</v>
          </cell>
          <cell r="B84">
            <v>88838</v>
          </cell>
          <cell r="C84">
            <v>661967</v>
          </cell>
        </row>
        <row r="85">
          <cell r="A85">
            <v>35370</v>
          </cell>
          <cell r="B85">
            <v>83092</v>
          </cell>
          <cell r="C85">
            <v>795087</v>
          </cell>
        </row>
        <row r="86">
          <cell r="A86">
            <v>35400</v>
          </cell>
          <cell r="B86">
            <v>87764</v>
          </cell>
          <cell r="C86">
            <v>617936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1996</v>
          </cell>
          <cell r="B88">
            <v>1181433</v>
          </cell>
          <cell r="C88">
            <v>8316217</v>
          </cell>
        </row>
        <row r="90">
          <cell r="A90">
            <v>35431</v>
          </cell>
          <cell r="B90">
            <v>84956</v>
          </cell>
          <cell r="C90">
            <v>587869</v>
          </cell>
        </row>
        <row r="91">
          <cell r="A91">
            <v>35462</v>
          </cell>
          <cell r="B91">
            <v>77005</v>
          </cell>
          <cell r="C91">
            <v>591676</v>
          </cell>
        </row>
        <row r="92">
          <cell r="A92">
            <v>35490</v>
          </cell>
          <cell r="B92">
            <v>81653</v>
          </cell>
          <cell r="C92">
            <v>673089</v>
          </cell>
        </row>
        <row r="93">
          <cell r="A93">
            <v>35521</v>
          </cell>
          <cell r="B93">
            <v>77713</v>
          </cell>
          <cell r="C93">
            <v>597109</v>
          </cell>
        </row>
        <row r="94">
          <cell r="A94">
            <v>35551</v>
          </cell>
          <cell r="B94">
            <v>75408</v>
          </cell>
          <cell r="C94">
            <v>601937</v>
          </cell>
        </row>
        <row r="95">
          <cell r="A95">
            <v>35582</v>
          </cell>
          <cell r="B95">
            <v>71413</v>
          </cell>
          <cell r="C95">
            <v>595368</v>
          </cell>
        </row>
        <row r="96">
          <cell r="A96">
            <v>35612</v>
          </cell>
          <cell r="B96">
            <v>70723</v>
          </cell>
          <cell r="C96">
            <v>584897</v>
          </cell>
        </row>
        <row r="97">
          <cell r="A97">
            <v>35643</v>
          </cell>
          <cell r="B97">
            <v>65661</v>
          </cell>
          <cell r="C97">
            <v>570480</v>
          </cell>
        </row>
        <row r="98">
          <cell r="A98">
            <v>35674</v>
          </cell>
          <cell r="B98">
            <v>67167</v>
          </cell>
          <cell r="C98">
            <v>580231</v>
          </cell>
        </row>
        <row r="99">
          <cell r="A99">
            <v>35704</v>
          </cell>
          <cell r="B99">
            <v>68100</v>
          </cell>
          <cell r="C99">
            <v>582170</v>
          </cell>
        </row>
        <row r="100">
          <cell r="A100">
            <v>35735</v>
          </cell>
          <cell r="B100">
            <v>74333</v>
          </cell>
          <cell r="C100">
            <v>543617</v>
          </cell>
        </row>
        <row r="101">
          <cell r="A101">
            <v>35765</v>
          </cell>
          <cell r="B101">
            <v>71704</v>
          </cell>
          <cell r="C101">
            <v>530642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1997</v>
          </cell>
          <cell r="B103">
            <v>885836</v>
          </cell>
          <cell r="C103">
            <v>7039085</v>
          </cell>
        </row>
        <row r="105">
          <cell r="A105">
            <v>35796</v>
          </cell>
          <cell r="B105">
            <v>73739</v>
          </cell>
          <cell r="C105">
            <v>550283</v>
          </cell>
        </row>
        <row r="106">
          <cell r="A106">
            <v>35827</v>
          </cell>
          <cell r="B106">
            <v>64963</v>
          </cell>
          <cell r="C106">
            <v>451506</v>
          </cell>
        </row>
        <row r="107">
          <cell r="A107">
            <v>35855</v>
          </cell>
          <cell r="B107">
            <v>70921</v>
          </cell>
          <cell r="C107">
            <v>514947</v>
          </cell>
        </row>
        <row r="108">
          <cell r="A108">
            <v>35886</v>
          </cell>
          <cell r="B108">
            <v>66751</v>
          </cell>
          <cell r="C108">
            <v>477933</v>
          </cell>
        </row>
        <row r="109">
          <cell r="A109">
            <v>35916</v>
          </cell>
          <cell r="B109">
            <v>67065</v>
          </cell>
          <cell r="C109">
            <v>498108</v>
          </cell>
        </row>
        <row r="110">
          <cell r="A110">
            <v>35947</v>
          </cell>
          <cell r="B110">
            <v>66899</v>
          </cell>
          <cell r="C110">
            <v>475590</v>
          </cell>
        </row>
        <row r="111">
          <cell r="A111">
            <v>35977</v>
          </cell>
          <cell r="B111">
            <v>66507</v>
          </cell>
          <cell r="C111">
            <v>462473</v>
          </cell>
        </row>
        <row r="112">
          <cell r="A112">
            <v>36008</v>
          </cell>
          <cell r="B112">
            <v>60829</v>
          </cell>
          <cell r="C112">
            <v>443625</v>
          </cell>
        </row>
        <row r="113">
          <cell r="A113">
            <v>36039</v>
          </cell>
          <cell r="B113">
            <v>55157</v>
          </cell>
          <cell r="C113">
            <v>411904</v>
          </cell>
        </row>
        <row r="114">
          <cell r="A114">
            <v>36069</v>
          </cell>
          <cell r="B114">
            <v>56535</v>
          </cell>
          <cell r="C114">
            <v>418587</v>
          </cell>
        </row>
        <row r="115">
          <cell r="A115">
            <v>36100</v>
          </cell>
          <cell r="B115">
            <v>52558</v>
          </cell>
          <cell r="C115">
            <v>392463</v>
          </cell>
        </row>
        <row r="116">
          <cell r="A116">
            <v>36130</v>
          </cell>
          <cell r="B116">
            <v>52804</v>
          </cell>
          <cell r="C116">
            <v>396302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</row>
        <row r="118">
          <cell r="A118">
            <v>1998</v>
          </cell>
          <cell r="B118">
            <v>754728</v>
          </cell>
          <cell r="C118">
            <v>5493721</v>
          </cell>
        </row>
        <row r="120">
          <cell r="A120">
            <v>36161</v>
          </cell>
          <cell r="B120">
            <v>55038</v>
          </cell>
          <cell r="C120">
            <v>388262</v>
          </cell>
        </row>
        <row r="121">
          <cell r="A121">
            <v>36192</v>
          </cell>
          <cell r="B121">
            <v>50712</v>
          </cell>
          <cell r="C121">
            <v>339222</v>
          </cell>
        </row>
        <row r="122">
          <cell r="A122">
            <v>36220</v>
          </cell>
          <cell r="B122">
            <v>52434</v>
          </cell>
          <cell r="C122">
            <v>351713</v>
          </cell>
        </row>
        <row r="123">
          <cell r="A123">
            <v>36251</v>
          </cell>
          <cell r="B123">
            <v>51589</v>
          </cell>
          <cell r="C123">
            <v>360329</v>
          </cell>
        </row>
        <row r="124">
          <cell r="A124">
            <v>36281</v>
          </cell>
          <cell r="B124">
            <v>58877</v>
          </cell>
          <cell r="C124">
            <v>396042</v>
          </cell>
        </row>
        <row r="125">
          <cell r="A125">
            <v>36312</v>
          </cell>
          <cell r="B125">
            <v>58588</v>
          </cell>
          <cell r="C125">
            <v>389906</v>
          </cell>
        </row>
        <row r="126">
          <cell r="A126">
            <v>36342</v>
          </cell>
          <cell r="B126">
            <v>56256</v>
          </cell>
          <cell r="C126">
            <v>407167</v>
          </cell>
        </row>
        <row r="127">
          <cell r="A127">
            <v>36373</v>
          </cell>
          <cell r="B127">
            <v>57156</v>
          </cell>
          <cell r="C127">
            <v>438297</v>
          </cell>
        </row>
        <row r="128">
          <cell r="A128">
            <v>36404</v>
          </cell>
          <cell r="B128">
            <v>52821</v>
          </cell>
          <cell r="C128">
            <v>421654</v>
          </cell>
        </row>
        <row r="129">
          <cell r="A129">
            <v>36434</v>
          </cell>
          <cell r="B129">
            <v>61742</v>
          </cell>
          <cell r="C129">
            <v>433286</v>
          </cell>
        </row>
        <row r="130">
          <cell r="A130">
            <v>36465</v>
          </cell>
          <cell r="B130">
            <v>53883</v>
          </cell>
          <cell r="C130">
            <v>421706</v>
          </cell>
        </row>
        <row r="131">
          <cell r="A131">
            <v>36495</v>
          </cell>
          <cell r="B131">
            <v>57503</v>
          </cell>
          <cell r="C131">
            <v>426255</v>
          </cell>
        </row>
        <row r="132">
          <cell r="A132" t="str">
            <v>Totals:</v>
          </cell>
          <cell r="B132" t="str">
            <v>__________</v>
          </cell>
          <cell r="C132" t="str">
            <v>__________</v>
          </cell>
        </row>
        <row r="133">
          <cell r="A133">
            <v>1999</v>
          </cell>
          <cell r="B133">
            <v>666599</v>
          </cell>
          <cell r="C133">
            <v>4773839</v>
          </cell>
        </row>
        <row r="135">
          <cell r="A135">
            <v>36526</v>
          </cell>
          <cell r="B135">
            <v>56453</v>
          </cell>
          <cell r="C135">
            <v>416529</v>
          </cell>
        </row>
        <row r="136">
          <cell r="A136">
            <v>36557</v>
          </cell>
          <cell r="B136">
            <v>50391</v>
          </cell>
          <cell r="C136">
            <v>431642</v>
          </cell>
        </row>
        <row r="137">
          <cell r="A137">
            <v>36586</v>
          </cell>
          <cell r="B137">
            <v>52238</v>
          </cell>
          <cell r="C137">
            <v>422662</v>
          </cell>
        </row>
        <row r="138">
          <cell r="A138">
            <v>36617</v>
          </cell>
          <cell r="B138">
            <v>45974</v>
          </cell>
          <cell r="C138">
            <v>394496</v>
          </cell>
        </row>
        <row r="139">
          <cell r="A139">
            <v>36647</v>
          </cell>
          <cell r="B139">
            <v>45143</v>
          </cell>
          <cell r="C139">
            <v>375803</v>
          </cell>
        </row>
        <row r="140">
          <cell r="A140">
            <v>36678</v>
          </cell>
          <cell r="B140">
            <v>39092</v>
          </cell>
          <cell r="C140">
            <v>329960</v>
          </cell>
        </row>
        <row r="141">
          <cell r="A141">
            <v>36708</v>
          </cell>
          <cell r="B141">
            <v>43587</v>
          </cell>
          <cell r="C141">
            <v>348159</v>
          </cell>
        </row>
        <row r="142">
          <cell r="A142">
            <v>36739</v>
          </cell>
          <cell r="B142">
            <v>44262</v>
          </cell>
          <cell r="C142">
            <v>341058</v>
          </cell>
        </row>
        <row r="143">
          <cell r="A143">
            <v>36770</v>
          </cell>
          <cell r="B143">
            <v>45123</v>
          </cell>
          <cell r="C143">
            <v>338292</v>
          </cell>
        </row>
        <row r="144">
          <cell r="A144">
            <v>36800</v>
          </cell>
          <cell r="B144">
            <v>45425</v>
          </cell>
          <cell r="C144">
            <v>334708</v>
          </cell>
        </row>
        <row r="145">
          <cell r="A145">
            <v>36831</v>
          </cell>
          <cell r="B145">
            <v>41362</v>
          </cell>
          <cell r="C145">
            <v>323997</v>
          </cell>
        </row>
        <row r="146">
          <cell r="A146">
            <v>36861</v>
          </cell>
          <cell r="B146">
            <v>43098</v>
          </cell>
          <cell r="C146">
            <v>329679</v>
          </cell>
        </row>
        <row r="147">
          <cell r="A147" t="str">
            <v>Totals:</v>
          </cell>
          <cell r="B147" t="str">
            <v>__________</v>
          </cell>
          <cell r="C147" t="str">
            <v>__________</v>
          </cell>
        </row>
        <row r="148">
          <cell r="A148">
            <v>2000</v>
          </cell>
          <cell r="B148">
            <v>552148</v>
          </cell>
          <cell r="C148">
            <v>4386985</v>
          </cell>
        </row>
        <row r="150">
          <cell r="A150">
            <v>36892</v>
          </cell>
          <cell r="B150">
            <v>38647</v>
          </cell>
          <cell r="C150">
            <v>294029</v>
          </cell>
        </row>
        <row r="151">
          <cell r="A151">
            <v>36923</v>
          </cell>
          <cell r="B151">
            <v>39898</v>
          </cell>
          <cell r="C151">
            <v>259535</v>
          </cell>
        </row>
        <row r="152">
          <cell r="A152">
            <v>36951</v>
          </cell>
          <cell r="B152">
            <v>47031</v>
          </cell>
          <cell r="C152">
            <v>272462</v>
          </cell>
        </row>
        <row r="153">
          <cell r="A153">
            <v>36982</v>
          </cell>
          <cell r="B153">
            <v>48285</v>
          </cell>
          <cell r="C153">
            <v>277797</v>
          </cell>
        </row>
        <row r="154">
          <cell r="A154">
            <v>37012</v>
          </cell>
          <cell r="B154">
            <v>39912</v>
          </cell>
          <cell r="C154">
            <v>250918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55">
          <cell r="A55">
            <v>34639</v>
          </cell>
          <cell r="B55">
            <v>151801</v>
          </cell>
          <cell r="C55">
            <v>2541756</v>
          </cell>
        </row>
        <row r="56">
          <cell r="A56">
            <v>34669</v>
          </cell>
          <cell r="B56">
            <v>222580</v>
          </cell>
          <cell r="C56">
            <v>3453853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</row>
        <row r="58">
          <cell r="A58">
            <v>1994</v>
          </cell>
          <cell r="B58">
            <v>374381</v>
          </cell>
          <cell r="C58">
            <v>5995609</v>
          </cell>
        </row>
        <row r="60">
          <cell r="A60">
            <v>34700</v>
          </cell>
          <cell r="B60">
            <v>186209</v>
          </cell>
          <cell r="C60">
            <v>3534098</v>
          </cell>
        </row>
        <row r="61">
          <cell r="A61">
            <v>34731</v>
          </cell>
          <cell r="B61">
            <v>165093</v>
          </cell>
          <cell r="C61">
            <v>3405653</v>
          </cell>
        </row>
        <row r="62">
          <cell r="A62">
            <v>34759</v>
          </cell>
          <cell r="B62">
            <v>209677</v>
          </cell>
          <cell r="C62">
            <v>3546353</v>
          </cell>
        </row>
        <row r="63">
          <cell r="A63">
            <v>34790</v>
          </cell>
          <cell r="B63">
            <v>179516</v>
          </cell>
          <cell r="C63">
            <v>3284920</v>
          </cell>
        </row>
        <row r="64">
          <cell r="A64">
            <v>34820</v>
          </cell>
          <cell r="B64">
            <v>173963</v>
          </cell>
          <cell r="C64">
            <v>3488195</v>
          </cell>
        </row>
        <row r="65">
          <cell r="A65">
            <v>34851</v>
          </cell>
          <cell r="B65">
            <v>158198</v>
          </cell>
          <cell r="C65">
            <v>3048554</v>
          </cell>
        </row>
        <row r="66">
          <cell r="A66">
            <v>34881</v>
          </cell>
          <cell r="B66">
            <v>150502</v>
          </cell>
          <cell r="C66">
            <v>3214535</v>
          </cell>
        </row>
        <row r="67">
          <cell r="A67">
            <v>34912</v>
          </cell>
          <cell r="B67">
            <v>154764</v>
          </cell>
          <cell r="C67">
            <v>3092738</v>
          </cell>
        </row>
        <row r="68">
          <cell r="A68">
            <v>34943</v>
          </cell>
          <cell r="B68">
            <v>161683</v>
          </cell>
          <cell r="C68">
            <v>3006447</v>
          </cell>
        </row>
        <row r="69">
          <cell r="A69">
            <v>34973</v>
          </cell>
          <cell r="B69">
            <v>165482</v>
          </cell>
          <cell r="C69">
            <v>3049809</v>
          </cell>
        </row>
        <row r="70">
          <cell r="A70">
            <v>35004</v>
          </cell>
          <cell r="B70">
            <v>164082</v>
          </cell>
          <cell r="C70">
            <v>2850019</v>
          </cell>
        </row>
        <row r="71">
          <cell r="A71">
            <v>35034</v>
          </cell>
          <cell r="B71">
            <v>162005</v>
          </cell>
          <cell r="C71">
            <v>2776286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1995</v>
          </cell>
          <cell r="B73">
            <v>2031174</v>
          </cell>
          <cell r="C73">
            <v>38297607</v>
          </cell>
        </row>
        <row r="75">
          <cell r="A75">
            <v>35065</v>
          </cell>
          <cell r="B75">
            <v>153614</v>
          </cell>
          <cell r="C75">
            <v>2868167</v>
          </cell>
        </row>
        <row r="76">
          <cell r="A76">
            <v>35096</v>
          </cell>
          <cell r="B76">
            <v>132636</v>
          </cell>
          <cell r="C76">
            <v>2635873</v>
          </cell>
        </row>
        <row r="77">
          <cell r="A77">
            <v>35125</v>
          </cell>
          <cell r="B77">
            <v>141392</v>
          </cell>
          <cell r="C77">
            <v>3134082</v>
          </cell>
        </row>
        <row r="78">
          <cell r="A78">
            <v>35156</v>
          </cell>
          <cell r="B78">
            <v>145181</v>
          </cell>
          <cell r="C78">
            <v>3146583</v>
          </cell>
        </row>
        <row r="79">
          <cell r="A79">
            <v>35186</v>
          </cell>
          <cell r="B79">
            <v>159034</v>
          </cell>
          <cell r="C79">
            <v>3305950</v>
          </cell>
        </row>
        <row r="80">
          <cell r="A80">
            <v>35217</v>
          </cell>
          <cell r="B80">
            <v>147698</v>
          </cell>
          <cell r="C80">
            <v>3059006</v>
          </cell>
        </row>
        <row r="81">
          <cell r="A81">
            <v>35247</v>
          </cell>
          <cell r="B81">
            <v>144401</v>
          </cell>
          <cell r="C81">
            <v>3155207</v>
          </cell>
        </row>
        <row r="82">
          <cell r="A82">
            <v>35278</v>
          </cell>
          <cell r="B82">
            <v>144594</v>
          </cell>
          <cell r="C82">
            <v>3103124</v>
          </cell>
        </row>
        <row r="83">
          <cell r="A83">
            <v>35309</v>
          </cell>
          <cell r="B83">
            <v>136820</v>
          </cell>
          <cell r="C83">
            <v>3143268</v>
          </cell>
        </row>
        <row r="84">
          <cell r="A84">
            <v>35339</v>
          </cell>
          <cell r="B84">
            <v>144441</v>
          </cell>
          <cell r="C84">
            <v>3168366</v>
          </cell>
        </row>
        <row r="85">
          <cell r="A85">
            <v>35370</v>
          </cell>
          <cell r="B85">
            <v>146539</v>
          </cell>
          <cell r="C85">
            <v>3269976</v>
          </cell>
        </row>
        <row r="86">
          <cell r="A86">
            <v>35400</v>
          </cell>
          <cell r="B86">
            <v>151443</v>
          </cell>
          <cell r="C86">
            <v>3301028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1996</v>
          </cell>
          <cell r="B88">
            <v>1747793</v>
          </cell>
          <cell r="C88">
            <v>37290630</v>
          </cell>
        </row>
        <row r="90">
          <cell r="A90">
            <v>35431</v>
          </cell>
          <cell r="B90">
            <v>146575</v>
          </cell>
          <cell r="C90">
            <v>3152561</v>
          </cell>
        </row>
        <row r="91">
          <cell r="A91">
            <v>35462</v>
          </cell>
          <cell r="B91">
            <v>133189</v>
          </cell>
          <cell r="C91">
            <v>2815644</v>
          </cell>
        </row>
        <row r="92">
          <cell r="A92">
            <v>35490</v>
          </cell>
          <cell r="B92">
            <v>139330</v>
          </cell>
          <cell r="C92">
            <v>3122359</v>
          </cell>
        </row>
        <row r="93">
          <cell r="A93">
            <v>35521</v>
          </cell>
          <cell r="B93">
            <v>138224</v>
          </cell>
          <cell r="C93">
            <v>2779491</v>
          </cell>
        </row>
        <row r="94">
          <cell r="A94">
            <v>35551</v>
          </cell>
          <cell r="B94">
            <v>153510</v>
          </cell>
          <cell r="C94">
            <v>2885766</v>
          </cell>
        </row>
        <row r="95">
          <cell r="A95">
            <v>35582</v>
          </cell>
          <cell r="B95">
            <v>156905</v>
          </cell>
          <cell r="C95">
            <v>2677527</v>
          </cell>
        </row>
        <row r="96">
          <cell r="A96">
            <v>35612</v>
          </cell>
          <cell r="B96">
            <v>159345</v>
          </cell>
          <cell r="C96">
            <v>2694339</v>
          </cell>
        </row>
        <row r="97">
          <cell r="A97">
            <v>35643</v>
          </cell>
          <cell r="B97">
            <v>161529</v>
          </cell>
          <cell r="C97">
            <v>2823490</v>
          </cell>
        </row>
        <row r="98">
          <cell r="A98">
            <v>35674</v>
          </cell>
          <cell r="B98">
            <v>167840</v>
          </cell>
          <cell r="C98">
            <v>2714994</v>
          </cell>
        </row>
        <row r="99">
          <cell r="A99">
            <v>35704</v>
          </cell>
          <cell r="B99">
            <v>162185</v>
          </cell>
          <cell r="C99">
            <v>2736803</v>
          </cell>
        </row>
        <row r="100">
          <cell r="A100">
            <v>35735</v>
          </cell>
          <cell r="B100">
            <v>144943</v>
          </cell>
          <cell r="C100">
            <v>2715495</v>
          </cell>
        </row>
        <row r="101">
          <cell r="A101">
            <v>35765</v>
          </cell>
          <cell r="B101">
            <v>151334</v>
          </cell>
          <cell r="C101">
            <v>2723810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1997</v>
          </cell>
          <cell r="B103">
            <v>1814909</v>
          </cell>
          <cell r="C103">
            <v>33842279</v>
          </cell>
        </row>
        <row r="105">
          <cell r="A105">
            <v>35796</v>
          </cell>
          <cell r="B105">
            <v>146985</v>
          </cell>
          <cell r="C105">
            <v>2572600</v>
          </cell>
        </row>
        <row r="106">
          <cell r="A106">
            <v>35827</v>
          </cell>
          <cell r="B106">
            <v>126636</v>
          </cell>
          <cell r="C106">
            <v>2177551</v>
          </cell>
        </row>
        <row r="107">
          <cell r="A107">
            <v>35855</v>
          </cell>
          <cell r="B107">
            <v>135023</v>
          </cell>
          <cell r="C107">
            <v>2429232</v>
          </cell>
        </row>
        <row r="108">
          <cell r="A108">
            <v>35886</v>
          </cell>
          <cell r="B108">
            <v>131282</v>
          </cell>
          <cell r="C108">
            <v>2335831</v>
          </cell>
        </row>
        <row r="109">
          <cell r="A109">
            <v>35916</v>
          </cell>
          <cell r="B109">
            <v>139286</v>
          </cell>
          <cell r="C109">
            <v>2409716</v>
          </cell>
        </row>
        <row r="110">
          <cell r="A110">
            <v>35947</v>
          </cell>
          <cell r="B110">
            <v>124306</v>
          </cell>
          <cell r="C110">
            <v>2239934</v>
          </cell>
        </row>
        <row r="111">
          <cell r="A111">
            <v>35977</v>
          </cell>
          <cell r="B111">
            <v>127809</v>
          </cell>
          <cell r="C111">
            <v>2240171</v>
          </cell>
        </row>
        <row r="112">
          <cell r="A112">
            <v>36008</v>
          </cell>
          <cell r="B112">
            <v>119772</v>
          </cell>
          <cell r="C112">
            <v>2197265</v>
          </cell>
        </row>
        <row r="113">
          <cell r="A113">
            <v>36039</v>
          </cell>
          <cell r="B113">
            <v>114573</v>
          </cell>
          <cell r="C113">
            <v>2295939</v>
          </cell>
        </row>
        <row r="114">
          <cell r="A114">
            <v>36069</v>
          </cell>
          <cell r="B114">
            <v>120490</v>
          </cell>
          <cell r="C114">
            <v>2281635</v>
          </cell>
        </row>
        <row r="115">
          <cell r="A115">
            <v>36100</v>
          </cell>
          <cell r="B115">
            <v>114895</v>
          </cell>
          <cell r="C115">
            <v>2242170</v>
          </cell>
        </row>
        <row r="116">
          <cell r="A116">
            <v>36130</v>
          </cell>
          <cell r="B116">
            <v>111948</v>
          </cell>
          <cell r="C116">
            <v>2128236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</row>
        <row r="118">
          <cell r="A118">
            <v>1998</v>
          </cell>
          <cell r="B118">
            <v>1513005</v>
          </cell>
          <cell r="C118">
            <v>27550280</v>
          </cell>
        </row>
        <row r="120">
          <cell r="A120">
            <v>36161</v>
          </cell>
          <cell r="B120">
            <v>109696</v>
          </cell>
          <cell r="C120">
            <v>2214913</v>
          </cell>
        </row>
        <row r="121">
          <cell r="A121">
            <v>36192</v>
          </cell>
          <cell r="B121">
            <v>101384</v>
          </cell>
          <cell r="C121">
            <v>2093260</v>
          </cell>
        </row>
        <row r="122">
          <cell r="A122">
            <v>36220</v>
          </cell>
          <cell r="B122">
            <v>105708</v>
          </cell>
          <cell r="C122">
            <v>2470832</v>
          </cell>
        </row>
        <row r="123">
          <cell r="A123">
            <v>36251</v>
          </cell>
          <cell r="B123">
            <v>102634</v>
          </cell>
          <cell r="C123">
            <v>2180035</v>
          </cell>
        </row>
        <row r="124">
          <cell r="A124">
            <v>36281</v>
          </cell>
          <cell r="B124">
            <v>101582</v>
          </cell>
          <cell r="C124">
            <v>2139020</v>
          </cell>
        </row>
        <row r="125">
          <cell r="A125">
            <v>36312</v>
          </cell>
          <cell r="B125">
            <v>100325</v>
          </cell>
          <cell r="C125">
            <v>2233792</v>
          </cell>
        </row>
        <row r="126">
          <cell r="A126">
            <v>36342</v>
          </cell>
          <cell r="B126">
            <v>100013</v>
          </cell>
          <cell r="C126">
            <v>2304827</v>
          </cell>
        </row>
        <row r="127">
          <cell r="A127">
            <v>36373</v>
          </cell>
          <cell r="B127">
            <v>99943</v>
          </cell>
          <cell r="C127">
            <v>2267967</v>
          </cell>
        </row>
        <row r="128">
          <cell r="A128">
            <v>36404</v>
          </cell>
          <cell r="B128">
            <v>96992</v>
          </cell>
          <cell r="C128">
            <v>2312535</v>
          </cell>
        </row>
        <row r="129">
          <cell r="A129">
            <v>36434</v>
          </cell>
          <cell r="B129">
            <v>98409</v>
          </cell>
          <cell r="C129">
            <v>2365635</v>
          </cell>
        </row>
        <row r="130">
          <cell r="A130">
            <v>36465</v>
          </cell>
          <cell r="B130">
            <v>100096</v>
          </cell>
          <cell r="C130">
            <v>2298546</v>
          </cell>
        </row>
        <row r="131">
          <cell r="A131">
            <v>36495</v>
          </cell>
          <cell r="B131">
            <v>100134</v>
          </cell>
          <cell r="C131">
            <v>2309031</v>
          </cell>
        </row>
        <row r="132">
          <cell r="A132" t="str">
            <v>Totals:</v>
          </cell>
          <cell r="B132" t="str">
            <v>__________</v>
          </cell>
          <cell r="C132" t="str">
            <v>__________</v>
          </cell>
        </row>
        <row r="133">
          <cell r="A133">
            <v>1999</v>
          </cell>
          <cell r="B133">
            <v>1216916</v>
          </cell>
          <cell r="C133">
            <v>27190393</v>
          </cell>
        </row>
        <row r="135">
          <cell r="A135">
            <v>36526</v>
          </cell>
          <cell r="B135">
            <v>100561</v>
          </cell>
          <cell r="C135">
            <v>2309587</v>
          </cell>
        </row>
        <row r="136">
          <cell r="A136">
            <v>36557</v>
          </cell>
          <cell r="B136">
            <v>86645</v>
          </cell>
          <cell r="C136">
            <v>2093317</v>
          </cell>
        </row>
        <row r="137">
          <cell r="A137">
            <v>36586</v>
          </cell>
          <cell r="B137">
            <v>90310</v>
          </cell>
          <cell r="C137">
            <v>2184847</v>
          </cell>
        </row>
        <row r="138">
          <cell r="A138">
            <v>36617</v>
          </cell>
          <cell r="B138">
            <v>86103</v>
          </cell>
          <cell r="C138">
            <v>2081944</v>
          </cell>
        </row>
        <row r="139">
          <cell r="A139">
            <v>36647</v>
          </cell>
          <cell r="B139">
            <v>85574</v>
          </cell>
          <cell r="C139">
            <v>2148559</v>
          </cell>
        </row>
        <row r="140">
          <cell r="A140">
            <v>36678</v>
          </cell>
          <cell r="B140">
            <v>82430</v>
          </cell>
          <cell r="C140">
            <v>2045932</v>
          </cell>
        </row>
        <row r="141">
          <cell r="A141">
            <v>36708</v>
          </cell>
          <cell r="B141">
            <v>83993</v>
          </cell>
          <cell r="C141">
            <v>2057905</v>
          </cell>
        </row>
        <row r="142">
          <cell r="A142">
            <v>36739</v>
          </cell>
          <cell r="B142">
            <v>83325</v>
          </cell>
          <cell r="C142">
            <v>2001387</v>
          </cell>
        </row>
        <row r="143">
          <cell r="A143">
            <v>36770</v>
          </cell>
          <cell r="B143">
            <v>78548</v>
          </cell>
          <cell r="C143">
            <v>1836904</v>
          </cell>
        </row>
        <row r="144">
          <cell r="A144">
            <v>36800</v>
          </cell>
          <cell r="B144">
            <v>91346</v>
          </cell>
          <cell r="C144">
            <v>1877744</v>
          </cell>
        </row>
        <row r="145">
          <cell r="A145">
            <v>36831</v>
          </cell>
          <cell r="B145">
            <v>90071</v>
          </cell>
          <cell r="C145">
            <v>1920791</v>
          </cell>
        </row>
        <row r="146">
          <cell r="A146">
            <v>36861</v>
          </cell>
          <cell r="B146">
            <v>86301</v>
          </cell>
          <cell r="C146">
            <v>1727850</v>
          </cell>
        </row>
        <row r="147">
          <cell r="A147" t="str">
            <v>Totals:</v>
          </cell>
          <cell r="B147" t="str">
            <v>__________</v>
          </cell>
          <cell r="C147" t="str">
            <v>__________</v>
          </cell>
        </row>
        <row r="148">
          <cell r="A148">
            <v>2000</v>
          </cell>
          <cell r="B148">
            <v>1045207</v>
          </cell>
          <cell r="C148">
            <v>24286767</v>
          </cell>
        </row>
        <row r="150">
          <cell r="A150">
            <v>36892</v>
          </cell>
          <cell r="B150">
            <v>74132</v>
          </cell>
          <cell r="C150">
            <v>1737507</v>
          </cell>
        </row>
        <row r="151">
          <cell r="A151">
            <v>36923</v>
          </cell>
          <cell r="B151">
            <v>73677</v>
          </cell>
          <cell r="C151">
            <v>1757271</v>
          </cell>
        </row>
        <row r="152">
          <cell r="A152">
            <v>36951</v>
          </cell>
          <cell r="B152">
            <v>86627</v>
          </cell>
          <cell r="C152">
            <v>1783993</v>
          </cell>
        </row>
        <row r="153">
          <cell r="A153">
            <v>36982</v>
          </cell>
          <cell r="B153">
            <v>79105</v>
          </cell>
          <cell r="C153">
            <v>1678632</v>
          </cell>
        </row>
        <row r="154">
          <cell r="A154">
            <v>37012</v>
          </cell>
          <cell r="B154">
            <v>54613</v>
          </cell>
          <cell r="C154">
            <v>1221248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64">
          <cell r="A64">
            <v>34669</v>
          </cell>
          <cell r="B64">
            <v>131477</v>
          </cell>
          <cell r="C64">
            <v>1054291</v>
          </cell>
        </row>
        <row r="65">
          <cell r="A65" t="str">
            <v>Totals:</v>
          </cell>
          <cell r="B65" t="str">
            <v>__________</v>
          </cell>
          <cell r="C65" t="str">
            <v>__________</v>
          </cell>
        </row>
        <row r="66">
          <cell r="A66">
            <v>1994</v>
          </cell>
          <cell r="B66">
            <v>131477</v>
          </cell>
          <cell r="C66">
            <v>1054291</v>
          </cell>
        </row>
        <row r="68">
          <cell r="A68">
            <v>34700</v>
          </cell>
          <cell r="B68">
            <v>162854</v>
          </cell>
          <cell r="C68">
            <v>1503850</v>
          </cell>
        </row>
        <row r="69">
          <cell r="A69">
            <v>34731</v>
          </cell>
          <cell r="B69">
            <v>151221</v>
          </cell>
          <cell r="C69">
            <v>1344562</v>
          </cell>
        </row>
        <row r="70">
          <cell r="A70">
            <v>34759</v>
          </cell>
          <cell r="B70">
            <v>146685</v>
          </cell>
          <cell r="C70">
            <v>1393844</v>
          </cell>
        </row>
        <row r="71">
          <cell r="A71">
            <v>34790</v>
          </cell>
          <cell r="B71">
            <v>133311</v>
          </cell>
          <cell r="C71">
            <v>1314840</v>
          </cell>
        </row>
        <row r="72">
          <cell r="A72">
            <v>34820</v>
          </cell>
          <cell r="B72">
            <v>131733</v>
          </cell>
          <cell r="C72">
            <v>1286171</v>
          </cell>
        </row>
        <row r="73">
          <cell r="A73">
            <v>34851</v>
          </cell>
          <cell r="B73">
            <v>127275</v>
          </cell>
          <cell r="C73">
            <v>1187048</v>
          </cell>
        </row>
        <row r="74">
          <cell r="A74">
            <v>34881</v>
          </cell>
          <cell r="B74">
            <v>126651</v>
          </cell>
          <cell r="C74">
            <v>1195615</v>
          </cell>
        </row>
        <row r="75">
          <cell r="A75">
            <v>34912</v>
          </cell>
          <cell r="B75">
            <v>127092</v>
          </cell>
          <cell r="C75">
            <v>1121137</v>
          </cell>
        </row>
        <row r="76">
          <cell r="A76">
            <v>34943</v>
          </cell>
          <cell r="B76">
            <v>122884</v>
          </cell>
          <cell r="C76">
            <v>1072522</v>
          </cell>
        </row>
        <row r="77">
          <cell r="A77">
            <v>34973</v>
          </cell>
          <cell r="B77">
            <v>122171</v>
          </cell>
          <cell r="C77">
            <v>1111743</v>
          </cell>
        </row>
        <row r="78">
          <cell r="A78">
            <v>35004</v>
          </cell>
          <cell r="B78">
            <v>120446</v>
          </cell>
          <cell r="C78">
            <v>1028300</v>
          </cell>
        </row>
        <row r="79">
          <cell r="A79">
            <v>35034</v>
          </cell>
          <cell r="B79">
            <v>118488</v>
          </cell>
          <cell r="C79">
            <v>1033583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</row>
        <row r="81">
          <cell r="A81">
            <v>1995</v>
          </cell>
          <cell r="B81">
            <v>1590811</v>
          </cell>
          <cell r="C81">
            <v>14593215</v>
          </cell>
        </row>
        <row r="83">
          <cell r="A83">
            <v>35065</v>
          </cell>
          <cell r="B83">
            <v>117601</v>
          </cell>
          <cell r="C83">
            <v>973408</v>
          </cell>
        </row>
        <row r="84">
          <cell r="A84">
            <v>35096</v>
          </cell>
          <cell r="B84">
            <v>106804</v>
          </cell>
          <cell r="C84">
            <v>850194</v>
          </cell>
        </row>
        <row r="85">
          <cell r="A85">
            <v>35125</v>
          </cell>
          <cell r="B85">
            <v>109614</v>
          </cell>
          <cell r="C85">
            <v>903265</v>
          </cell>
        </row>
        <row r="86">
          <cell r="A86">
            <v>35156</v>
          </cell>
          <cell r="B86">
            <v>100388</v>
          </cell>
          <cell r="C86">
            <v>885026</v>
          </cell>
        </row>
        <row r="87">
          <cell r="A87">
            <v>35186</v>
          </cell>
          <cell r="B87">
            <v>101076</v>
          </cell>
          <cell r="C87">
            <v>965687</v>
          </cell>
        </row>
        <row r="88">
          <cell r="A88">
            <v>35217</v>
          </cell>
          <cell r="B88">
            <v>91750</v>
          </cell>
          <cell r="C88">
            <v>915174</v>
          </cell>
        </row>
        <row r="89">
          <cell r="A89">
            <v>35247</v>
          </cell>
          <cell r="B89">
            <v>95296</v>
          </cell>
          <cell r="C89">
            <v>917751</v>
          </cell>
        </row>
        <row r="90">
          <cell r="A90">
            <v>35278</v>
          </cell>
          <cell r="B90">
            <v>87233</v>
          </cell>
          <cell r="C90">
            <v>839049</v>
          </cell>
        </row>
        <row r="91">
          <cell r="A91">
            <v>35309</v>
          </cell>
          <cell r="B91">
            <v>83762</v>
          </cell>
          <cell r="C91">
            <v>819444</v>
          </cell>
        </row>
        <row r="92">
          <cell r="A92">
            <v>35339</v>
          </cell>
          <cell r="B92">
            <v>91928</v>
          </cell>
          <cell r="C92">
            <v>798925</v>
          </cell>
        </row>
        <row r="93">
          <cell r="A93">
            <v>35370</v>
          </cell>
          <cell r="B93">
            <v>79596</v>
          </cell>
          <cell r="C93">
            <v>749391</v>
          </cell>
        </row>
        <row r="94">
          <cell r="A94">
            <v>35400</v>
          </cell>
          <cell r="B94">
            <v>86197</v>
          </cell>
          <cell r="C94">
            <v>724768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</row>
        <row r="96">
          <cell r="A96">
            <v>1996</v>
          </cell>
          <cell r="B96">
            <v>1151245</v>
          </cell>
          <cell r="C96">
            <v>10342082</v>
          </cell>
        </row>
        <row r="98">
          <cell r="A98">
            <v>35431</v>
          </cell>
          <cell r="B98">
            <v>84934</v>
          </cell>
          <cell r="C98">
            <v>719387</v>
          </cell>
        </row>
        <row r="99">
          <cell r="A99">
            <v>35462</v>
          </cell>
          <cell r="B99">
            <v>67651</v>
          </cell>
          <cell r="C99">
            <v>640572</v>
          </cell>
        </row>
        <row r="100">
          <cell r="A100">
            <v>35490</v>
          </cell>
          <cell r="B100">
            <v>77104</v>
          </cell>
          <cell r="C100">
            <v>736338</v>
          </cell>
        </row>
        <row r="101">
          <cell r="A101">
            <v>35521</v>
          </cell>
          <cell r="B101">
            <v>78873</v>
          </cell>
          <cell r="C101">
            <v>717235</v>
          </cell>
        </row>
        <row r="102">
          <cell r="A102">
            <v>35551</v>
          </cell>
          <cell r="B102">
            <v>78376</v>
          </cell>
          <cell r="C102">
            <v>749767</v>
          </cell>
        </row>
        <row r="103">
          <cell r="A103">
            <v>35582</v>
          </cell>
          <cell r="B103">
            <v>72255</v>
          </cell>
          <cell r="C103">
            <v>696611</v>
          </cell>
        </row>
        <row r="104">
          <cell r="A104">
            <v>35612</v>
          </cell>
          <cell r="B104">
            <v>71682</v>
          </cell>
          <cell r="C104">
            <v>669044</v>
          </cell>
        </row>
        <row r="105">
          <cell r="A105">
            <v>35643</v>
          </cell>
          <cell r="B105">
            <v>70036</v>
          </cell>
          <cell r="C105">
            <v>638810</v>
          </cell>
        </row>
        <row r="106">
          <cell r="A106">
            <v>35674</v>
          </cell>
          <cell r="B106">
            <v>62835</v>
          </cell>
          <cell r="C106">
            <v>640538</v>
          </cell>
        </row>
        <row r="107">
          <cell r="A107">
            <v>35704</v>
          </cell>
          <cell r="B107">
            <v>70991</v>
          </cell>
          <cell r="C107">
            <v>688401</v>
          </cell>
        </row>
        <row r="108">
          <cell r="A108">
            <v>35735</v>
          </cell>
          <cell r="B108">
            <v>64629</v>
          </cell>
          <cell r="C108">
            <v>638190</v>
          </cell>
        </row>
        <row r="109">
          <cell r="A109">
            <v>35765</v>
          </cell>
          <cell r="B109">
            <v>68697</v>
          </cell>
          <cell r="C109">
            <v>645378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</row>
        <row r="111">
          <cell r="A111">
            <v>1997</v>
          </cell>
          <cell r="B111">
            <v>868063</v>
          </cell>
          <cell r="C111">
            <v>8180271</v>
          </cell>
        </row>
        <row r="113">
          <cell r="A113">
            <v>35796</v>
          </cell>
          <cell r="B113">
            <v>64989</v>
          </cell>
          <cell r="C113">
            <v>624354</v>
          </cell>
        </row>
        <row r="114">
          <cell r="A114">
            <v>35827</v>
          </cell>
          <cell r="B114">
            <v>56595</v>
          </cell>
          <cell r="C114">
            <v>584113</v>
          </cell>
        </row>
        <row r="115">
          <cell r="A115">
            <v>35855</v>
          </cell>
          <cell r="B115">
            <v>62289</v>
          </cell>
          <cell r="C115">
            <v>595308</v>
          </cell>
        </row>
        <row r="116">
          <cell r="A116">
            <v>35886</v>
          </cell>
          <cell r="B116">
            <v>54323</v>
          </cell>
          <cell r="C116">
            <v>550036</v>
          </cell>
        </row>
        <row r="117">
          <cell r="A117">
            <v>35916</v>
          </cell>
          <cell r="B117">
            <v>54523</v>
          </cell>
          <cell r="C117">
            <v>566792</v>
          </cell>
        </row>
        <row r="118">
          <cell r="A118">
            <v>35947</v>
          </cell>
          <cell r="B118">
            <v>50511</v>
          </cell>
          <cell r="C118">
            <v>543803</v>
          </cell>
        </row>
        <row r="119">
          <cell r="A119">
            <v>35977</v>
          </cell>
          <cell r="B119">
            <v>50223</v>
          </cell>
          <cell r="C119">
            <v>528509</v>
          </cell>
        </row>
        <row r="120">
          <cell r="A120">
            <v>36008</v>
          </cell>
          <cell r="B120">
            <v>47526</v>
          </cell>
          <cell r="C120">
            <v>475178</v>
          </cell>
        </row>
        <row r="121">
          <cell r="A121">
            <v>36039</v>
          </cell>
          <cell r="B121">
            <v>48458</v>
          </cell>
          <cell r="C121">
            <v>481179</v>
          </cell>
        </row>
        <row r="122">
          <cell r="A122">
            <v>36069</v>
          </cell>
          <cell r="B122">
            <v>51346</v>
          </cell>
          <cell r="C122">
            <v>420335</v>
          </cell>
        </row>
        <row r="123">
          <cell r="A123">
            <v>36100</v>
          </cell>
          <cell r="B123">
            <v>49062</v>
          </cell>
          <cell r="C123">
            <v>452690</v>
          </cell>
        </row>
        <row r="124">
          <cell r="A124">
            <v>36130</v>
          </cell>
          <cell r="B124">
            <v>44000</v>
          </cell>
          <cell r="C124">
            <v>478360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</row>
        <row r="126">
          <cell r="A126">
            <v>1998</v>
          </cell>
          <cell r="B126">
            <v>633845</v>
          </cell>
          <cell r="C126">
            <v>6300657</v>
          </cell>
        </row>
        <row r="128">
          <cell r="A128">
            <v>36161</v>
          </cell>
          <cell r="B128">
            <v>42084</v>
          </cell>
          <cell r="C128">
            <v>476750</v>
          </cell>
        </row>
        <row r="129">
          <cell r="A129">
            <v>36192</v>
          </cell>
          <cell r="B129">
            <v>38275</v>
          </cell>
          <cell r="C129">
            <v>433456</v>
          </cell>
        </row>
        <row r="130">
          <cell r="A130">
            <v>36220</v>
          </cell>
          <cell r="B130">
            <v>44874</v>
          </cell>
          <cell r="C130">
            <v>462445</v>
          </cell>
        </row>
        <row r="131">
          <cell r="A131">
            <v>36251</v>
          </cell>
          <cell r="B131">
            <v>44532</v>
          </cell>
          <cell r="C131">
            <v>479376</v>
          </cell>
        </row>
        <row r="132">
          <cell r="A132">
            <v>36281</v>
          </cell>
          <cell r="B132">
            <v>41843</v>
          </cell>
          <cell r="C132">
            <v>475699</v>
          </cell>
        </row>
        <row r="133">
          <cell r="A133">
            <v>36312</v>
          </cell>
          <cell r="B133">
            <v>43200</v>
          </cell>
          <cell r="C133">
            <v>407010</v>
          </cell>
        </row>
        <row r="134">
          <cell r="A134">
            <v>36342</v>
          </cell>
          <cell r="B134">
            <v>47689</v>
          </cell>
          <cell r="C134">
            <v>484659</v>
          </cell>
        </row>
        <row r="135">
          <cell r="A135">
            <v>36373</v>
          </cell>
          <cell r="B135">
            <v>47641</v>
          </cell>
          <cell r="C135">
            <v>490824</v>
          </cell>
        </row>
        <row r="136">
          <cell r="A136">
            <v>36404</v>
          </cell>
          <cell r="B136">
            <v>41074</v>
          </cell>
          <cell r="C136">
            <v>466559</v>
          </cell>
        </row>
        <row r="137">
          <cell r="A137">
            <v>36434</v>
          </cell>
          <cell r="B137">
            <v>44212</v>
          </cell>
          <cell r="C137">
            <v>418082</v>
          </cell>
        </row>
        <row r="138">
          <cell r="A138">
            <v>36465</v>
          </cell>
          <cell r="B138">
            <v>42776</v>
          </cell>
          <cell r="C138">
            <v>444725</v>
          </cell>
        </row>
        <row r="139">
          <cell r="A139">
            <v>36495</v>
          </cell>
          <cell r="B139">
            <v>41250</v>
          </cell>
          <cell r="C139">
            <v>379815</v>
          </cell>
        </row>
        <row r="140">
          <cell r="A140" t="str">
            <v>Totals:</v>
          </cell>
          <cell r="B140" t="str">
            <v>__________</v>
          </cell>
          <cell r="C140" t="str">
            <v>__________</v>
          </cell>
        </row>
        <row r="141">
          <cell r="A141">
            <v>1999</v>
          </cell>
          <cell r="B141">
            <v>519450</v>
          </cell>
          <cell r="C141">
            <v>5419400</v>
          </cell>
        </row>
        <row r="143">
          <cell r="A143">
            <v>36526</v>
          </cell>
          <cell r="B143">
            <v>42080</v>
          </cell>
          <cell r="C143">
            <v>386771</v>
          </cell>
        </row>
        <row r="144">
          <cell r="A144">
            <v>36557</v>
          </cell>
          <cell r="B144">
            <v>37931</v>
          </cell>
          <cell r="C144">
            <v>363078</v>
          </cell>
        </row>
        <row r="145">
          <cell r="A145">
            <v>36586</v>
          </cell>
          <cell r="B145">
            <v>38233</v>
          </cell>
          <cell r="C145">
            <v>377357</v>
          </cell>
        </row>
        <row r="146">
          <cell r="A146">
            <v>36617</v>
          </cell>
          <cell r="B146">
            <v>40461</v>
          </cell>
          <cell r="C146">
            <v>371386</v>
          </cell>
        </row>
        <row r="147">
          <cell r="A147">
            <v>36647</v>
          </cell>
          <cell r="B147">
            <v>39762</v>
          </cell>
          <cell r="C147">
            <v>362693</v>
          </cell>
        </row>
        <row r="148">
          <cell r="A148">
            <v>36678</v>
          </cell>
          <cell r="B148">
            <v>33476</v>
          </cell>
          <cell r="C148">
            <v>332637</v>
          </cell>
        </row>
        <row r="149">
          <cell r="A149">
            <v>36708</v>
          </cell>
          <cell r="B149">
            <v>37690</v>
          </cell>
          <cell r="C149">
            <v>349200</v>
          </cell>
        </row>
        <row r="150">
          <cell r="A150">
            <v>36739</v>
          </cell>
          <cell r="B150">
            <v>36013</v>
          </cell>
          <cell r="C150">
            <v>323492</v>
          </cell>
        </row>
        <row r="151">
          <cell r="A151">
            <v>36770</v>
          </cell>
          <cell r="B151">
            <v>34322</v>
          </cell>
          <cell r="C151">
            <v>305841</v>
          </cell>
        </row>
        <row r="152">
          <cell r="A152">
            <v>36800</v>
          </cell>
          <cell r="B152">
            <v>33338</v>
          </cell>
          <cell r="C152">
            <v>309310</v>
          </cell>
        </row>
        <row r="153">
          <cell r="A153">
            <v>36831</v>
          </cell>
          <cell r="B153">
            <v>34533</v>
          </cell>
          <cell r="C153">
            <v>335832</v>
          </cell>
        </row>
        <row r="154">
          <cell r="A154">
            <v>36861</v>
          </cell>
          <cell r="B154">
            <v>36730</v>
          </cell>
          <cell r="C154">
            <v>328411</v>
          </cell>
        </row>
        <row r="155">
          <cell r="A155" t="str">
            <v>Totals:</v>
          </cell>
          <cell r="B155" t="str">
            <v>__________</v>
          </cell>
          <cell r="C155" t="str">
            <v>__________</v>
          </cell>
        </row>
        <row r="156">
          <cell r="A156">
            <v>2000</v>
          </cell>
          <cell r="B156">
            <v>444569</v>
          </cell>
          <cell r="C156">
            <v>4146008</v>
          </cell>
        </row>
        <row r="158">
          <cell r="A158">
            <v>36892</v>
          </cell>
          <cell r="B158">
            <v>36813</v>
          </cell>
          <cell r="C158">
            <v>325562</v>
          </cell>
        </row>
        <row r="159">
          <cell r="A159">
            <v>36923</v>
          </cell>
          <cell r="B159">
            <v>36508</v>
          </cell>
          <cell r="C159">
            <v>284844</v>
          </cell>
        </row>
        <row r="160">
          <cell r="A160">
            <v>36951</v>
          </cell>
          <cell r="B160">
            <v>38199</v>
          </cell>
          <cell r="C160">
            <v>311675</v>
          </cell>
        </row>
        <row r="161">
          <cell r="A161">
            <v>36982</v>
          </cell>
          <cell r="B161">
            <v>33122</v>
          </cell>
          <cell r="C161">
            <v>282674</v>
          </cell>
        </row>
        <row r="162">
          <cell r="A162">
            <v>37012</v>
          </cell>
          <cell r="B162">
            <v>23020</v>
          </cell>
          <cell r="C162">
            <v>216160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71">
          <cell r="A71">
            <v>34700</v>
          </cell>
          <cell r="B71">
            <v>161904</v>
          </cell>
          <cell r="C71">
            <v>982204</v>
          </cell>
        </row>
        <row r="72">
          <cell r="A72">
            <v>34731</v>
          </cell>
          <cell r="B72">
            <v>204733</v>
          </cell>
          <cell r="C72">
            <v>1794790</v>
          </cell>
        </row>
        <row r="73">
          <cell r="A73">
            <v>34759</v>
          </cell>
          <cell r="B73">
            <v>188150</v>
          </cell>
          <cell r="C73">
            <v>2179020</v>
          </cell>
        </row>
        <row r="74">
          <cell r="A74">
            <v>34790</v>
          </cell>
          <cell r="B74">
            <v>182027</v>
          </cell>
          <cell r="C74">
            <v>2084578</v>
          </cell>
        </row>
        <row r="75">
          <cell r="A75">
            <v>34820</v>
          </cell>
          <cell r="B75">
            <v>183715</v>
          </cell>
          <cell r="C75">
            <v>2014695</v>
          </cell>
        </row>
        <row r="76">
          <cell r="A76">
            <v>34851</v>
          </cell>
          <cell r="B76">
            <v>179005</v>
          </cell>
          <cell r="C76">
            <v>1952760</v>
          </cell>
        </row>
        <row r="77">
          <cell r="A77">
            <v>34881</v>
          </cell>
          <cell r="B77">
            <v>188477</v>
          </cell>
          <cell r="C77">
            <v>1871533</v>
          </cell>
        </row>
        <row r="78">
          <cell r="A78">
            <v>34912</v>
          </cell>
          <cell r="B78">
            <v>183183</v>
          </cell>
          <cell r="C78">
            <v>1605718</v>
          </cell>
        </row>
        <row r="79">
          <cell r="A79">
            <v>34943</v>
          </cell>
          <cell r="B79">
            <v>175436</v>
          </cell>
          <cell r="C79">
            <v>1545511</v>
          </cell>
        </row>
        <row r="80">
          <cell r="A80">
            <v>34973</v>
          </cell>
          <cell r="B80">
            <v>168747</v>
          </cell>
          <cell r="C80">
            <v>1612988</v>
          </cell>
        </row>
        <row r="81">
          <cell r="A81">
            <v>35004</v>
          </cell>
          <cell r="B81">
            <v>160632</v>
          </cell>
          <cell r="C81">
            <v>1584424</v>
          </cell>
        </row>
        <row r="82">
          <cell r="A82">
            <v>35034</v>
          </cell>
          <cell r="B82">
            <v>163887</v>
          </cell>
          <cell r="C82">
            <v>1481052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</row>
        <row r="84">
          <cell r="A84">
            <v>1995</v>
          </cell>
          <cell r="B84">
            <v>2139896</v>
          </cell>
          <cell r="C84">
            <v>20709273</v>
          </cell>
        </row>
        <row r="86">
          <cell r="A86">
            <v>35065</v>
          </cell>
          <cell r="B86">
            <v>159531</v>
          </cell>
          <cell r="C86">
            <v>1331018</v>
          </cell>
        </row>
        <row r="87">
          <cell r="A87">
            <v>35096</v>
          </cell>
          <cell r="B87">
            <v>149189</v>
          </cell>
          <cell r="C87">
            <v>1154516</v>
          </cell>
        </row>
        <row r="88">
          <cell r="A88">
            <v>35125</v>
          </cell>
          <cell r="B88">
            <v>154533</v>
          </cell>
          <cell r="C88">
            <v>1346645</v>
          </cell>
        </row>
        <row r="89">
          <cell r="A89">
            <v>35156</v>
          </cell>
          <cell r="B89">
            <v>147655</v>
          </cell>
          <cell r="C89">
            <v>1223634</v>
          </cell>
        </row>
        <row r="90">
          <cell r="A90">
            <v>35186</v>
          </cell>
          <cell r="B90">
            <v>142908</v>
          </cell>
          <cell r="C90">
            <v>1298603</v>
          </cell>
        </row>
        <row r="91">
          <cell r="A91">
            <v>35217</v>
          </cell>
          <cell r="B91">
            <v>136088</v>
          </cell>
          <cell r="C91">
            <v>1147407</v>
          </cell>
        </row>
        <row r="92">
          <cell r="A92">
            <v>35247</v>
          </cell>
          <cell r="B92">
            <v>141658</v>
          </cell>
          <cell r="C92">
            <v>1155059</v>
          </cell>
        </row>
        <row r="93">
          <cell r="A93">
            <v>35278</v>
          </cell>
          <cell r="B93">
            <v>136926</v>
          </cell>
          <cell r="C93">
            <v>1114253</v>
          </cell>
        </row>
        <row r="94">
          <cell r="A94">
            <v>35309</v>
          </cell>
          <cell r="B94">
            <v>131354</v>
          </cell>
          <cell r="C94">
            <v>1121865</v>
          </cell>
        </row>
        <row r="95">
          <cell r="A95">
            <v>35339</v>
          </cell>
          <cell r="B95">
            <v>139947</v>
          </cell>
          <cell r="C95">
            <v>1076337</v>
          </cell>
        </row>
        <row r="96">
          <cell r="A96">
            <v>35370</v>
          </cell>
          <cell r="B96">
            <v>138472</v>
          </cell>
          <cell r="C96">
            <v>997572</v>
          </cell>
        </row>
        <row r="97">
          <cell r="A97">
            <v>35400</v>
          </cell>
          <cell r="B97">
            <v>148948</v>
          </cell>
          <cell r="C97">
            <v>998142</v>
          </cell>
        </row>
        <row r="98">
          <cell r="A98" t="str">
            <v>Totals:</v>
          </cell>
          <cell r="B98" t="str">
            <v>__________</v>
          </cell>
          <cell r="C98" t="str">
            <v>__________</v>
          </cell>
        </row>
        <row r="99">
          <cell r="A99">
            <v>1996</v>
          </cell>
          <cell r="B99">
            <v>1727209</v>
          </cell>
          <cell r="C99">
            <v>13965051</v>
          </cell>
        </row>
        <row r="101">
          <cell r="A101">
            <v>35431</v>
          </cell>
          <cell r="B101">
            <v>149055</v>
          </cell>
          <cell r="C101">
            <v>961448</v>
          </cell>
        </row>
        <row r="102">
          <cell r="A102">
            <v>35462</v>
          </cell>
          <cell r="B102">
            <v>133081</v>
          </cell>
          <cell r="C102">
            <v>920394</v>
          </cell>
        </row>
        <row r="103">
          <cell r="A103">
            <v>35490</v>
          </cell>
          <cell r="B103">
            <v>135501</v>
          </cell>
          <cell r="C103">
            <v>958303</v>
          </cell>
        </row>
        <row r="104">
          <cell r="A104">
            <v>35521</v>
          </cell>
          <cell r="B104">
            <v>125377</v>
          </cell>
          <cell r="C104">
            <v>961913</v>
          </cell>
        </row>
        <row r="105">
          <cell r="A105">
            <v>35551</v>
          </cell>
          <cell r="B105">
            <v>125772</v>
          </cell>
          <cell r="C105">
            <v>970034</v>
          </cell>
        </row>
        <row r="106">
          <cell r="A106">
            <v>35582</v>
          </cell>
          <cell r="B106">
            <v>130457</v>
          </cell>
          <cell r="C106">
            <v>944252</v>
          </cell>
        </row>
        <row r="107">
          <cell r="A107">
            <v>35612</v>
          </cell>
          <cell r="B107">
            <v>122107</v>
          </cell>
          <cell r="C107">
            <v>944629</v>
          </cell>
        </row>
        <row r="108">
          <cell r="A108">
            <v>35643</v>
          </cell>
          <cell r="B108">
            <v>120316</v>
          </cell>
          <cell r="C108">
            <v>862141</v>
          </cell>
        </row>
        <row r="109">
          <cell r="A109">
            <v>35674</v>
          </cell>
          <cell r="B109">
            <v>108637</v>
          </cell>
          <cell r="C109">
            <v>797595</v>
          </cell>
        </row>
        <row r="110">
          <cell r="A110">
            <v>35704</v>
          </cell>
          <cell r="B110">
            <v>115528</v>
          </cell>
          <cell r="C110">
            <v>830423</v>
          </cell>
        </row>
        <row r="111">
          <cell r="A111">
            <v>35735</v>
          </cell>
          <cell r="B111">
            <v>112796</v>
          </cell>
          <cell r="C111">
            <v>777017</v>
          </cell>
        </row>
        <row r="112">
          <cell r="A112">
            <v>35765</v>
          </cell>
          <cell r="B112">
            <v>111547</v>
          </cell>
          <cell r="C112">
            <v>777263</v>
          </cell>
        </row>
        <row r="113">
          <cell r="A113" t="str">
            <v>Totals:</v>
          </cell>
          <cell r="B113" t="str">
            <v>__________</v>
          </cell>
          <cell r="C113" t="str">
            <v>__________</v>
          </cell>
        </row>
        <row r="114">
          <cell r="A114">
            <v>1997</v>
          </cell>
          <cell r="B114">
            <v>1490174</v>
          </cell>
          <cell r="C114">
            <v>10705412</v>
          </cell>
        </row>
        <row r="116">
          <cell r="A116">
            <v>35796</v>
          </cell>
          <cell r="B116">
            <v>107171</v>
          </cell>
          <cell r="C116">
            <v>759677</v>
          </cell>
        </row>
        <row r="117">
          <cell r="A117">
            <v>35827</v>
          </cell>
          <cell r="B117">
            <v>91891</v>
          </cell>
          <cell r="C117">
            <v>663775</v>
          </cell>
        </row>
        <row r="118">
          <cell r="A118">
            <v>35855</v>
          </cell>
          <cell r="B118">
            <v>95862</v>
          </cell>
          <cell r="C118">
            <v>720069</v>
          </cell>
        </row>
        <row r="119">
          <cell r="A119">
            <v>35886</v>
          </cell>
          <cell r="B119">
            <v>91359</v>
          </cell>
          <cell r="C119">
            <v>716328</v>
          </cell>
        </row>
        <row r="120">
          <cell r="A120">
            <v>35916</v>
          </cell>
          <cell r="B120">
            <v>89097</v>
          </cell>
          <cell r="C120">
            <v>729596</v>
          </cell>
        </row>
        <row r="121">
          <cell r="A121">
            <v>35947</v>
          </cell>
          <cell r="B121">
            <v>82846</v>
          </cell>
          <cell r="C121">
            <v>691510</v>
          </cell>
        </row>
        <row r="122">
          <cell r="A122">
            <v>35977</v>
          </cell>
          <cell r="B122">
            <v>78302</v>
          </cell>
          <cell r="C122">
            <v>702483</v>
          </cell>
        </row>
        <row r="123">
          <cell r="A123">
            <v>36008</v>
          </cell>
          <cell r="B123">
            <v>78152</v>
          </cell>
          <cell r="C123">
            <v>689023</v>
          </cell>
        </row>
        <row r="124">
          <cell r="A124">
            <v>36039</v>
          </cell>
          <cell r="B124">
            <v>74381</v>
          </cell>
          <cell r="C124">
            <v>656578</v>
          </cell>
        </row>
        <row r="125">
          <cell r="A125">
            <v>36069</v>
          </cell>
          <cell r="B125">
            <v>80475</v>
          </cell>
          <cell r="C125">
            <v>646779</v>
          </cell>
        </row>
        <row r="126">
          <cell r="A126">
            <v>36100</v>
          </cell>
          <cell r="B126">
            <v>74933</v>
          </cell>
          <cell r="C126">
            <v>587596</v>
          </cell>
        </row>
        <row r="127">
          <cell r="A127">
            <v>36130</v>
          </cell>
          <cell r="B127">
            <v>70473</v>
          </cell>
          <cell r="C127">
            <v>579672</v>
          </cell>
        </row>
        <row r="128">
          <cell r="A128" t="str">
            <v>Totals:</v>
          </cell>
          <cell r="B128" t="str">
            <v>__________</v>
          </cell>
          <cell r="C128" t="str">
            <v>__________</v>
          </cell>
        </row>
        <row r="129">
          <cell r="A129">
            <v>1998</v>
          </cell>
          <cell r="B129">
            <v>1014942</v>
          </cell>
          <cell r="C129">
            <v>8143086</v>
          </cell>
        </row>
        <row r="131">
          <cell r="A131">
            <v>36161</v>
          </cell>
          <cell r="B131">
            <v>77526</v>
          </cell>
          <cell r="C131">
            <v>562453</v>
          </cell>
        </row>
        <row r="132">
          <cell r="A132">
            <v>36192</v>
          </cell>
          <cell r="B132">
            <v>64863</v>
          </cell>
          <cell r="C132">
            <v>534171</v>
          </cell>
        </row>
        <row r="133">
          <cell r="A133">
            <v>36220</v>
          </cell>
          <cell r="B133">
            <v>71173</v>
          </cell>
          <cell r="C133">
            <v>579790</v>
          </cell>
        </row>
        <row r="134">
          <cell r="A134">
            <v>36251</v>
          </cell>
          <cell r="B134">
            <v>68117</v>
          </cell>
          <cell r="C134">
            <v>568449</v>
          </cell>
        </row>
        <row r="135">
          <cell r="A135">
            <v>36281</v>
          </cell>
          <cell r="B135">
            <v>67841</v>
          </cell>
          <cell r="C135">
            <v>566373</v>
          </cell>
        </row>
        <row r="136">
          <cell r="A136">
            <v>36312</v>
          </cell>
          <cell r="B136">
            <v>66879</v>
          </cell>
          <cell r="C136">
            <v>553346</v>
          </cell>
        </row>
        <row r="137">
          <cell r="A137">
            <v>36342</v>
          </cell>
          <cell r="B137">
            <v>60513</v>
          </cell>
          <cell r="C137">
            <v>522591</v>
          </cell>
        </row>
        <row r="138">
          <cell r="A138">
            <v>36373</v>
          </cell>
          <cell r="B138">
            <v>62126</v>
          </cell>
          <cell r="C138">
            <v>508237</v>
          </cell>
        </row>
        <row r="139">
          <cell r="A139">
            <v>36404</v>
          </cell>
          <cell r="B139">
            <v>63068</v>
          </cell>
          <cell r="C139">
            <v>478990</v>
          </cell>
        </row>
        <row r="140">
          <cell r="A140">
            <v>36434</v>
          </cell>
          <cell r="B140">
            <v>65039</v>
          </cell>
          <cell r="C140">
            <v>505869</v>
          </cell>
        </row>
        <row r="141">
          <cell r="A141">
            <v>36465</v>
          </cell>
          <cell r="B141">
            <v>64001</v>
          </cell>
          <cell r="C141">
            <v>506347</v>
          </cell>
        </row>
        <row r="142">
          <cell r="A142">
            <v>36495</v>
          </cell>
          <cell r="B142">
            <v>68205</v>
          </cell>
          <cell r="C142">
            <v>504789</v>
          </cell>
        </row>
        <row r="143">
          <cell r="A143" t="str">
            <v>Totals:</v>
          </cell>
          <cell r="B143" t="str">
            <v>__________</v>
          </cell>
          <cell r="C143" t="str">
            <v>__________</v>
          </cell>
        </row>
        <row r="144">
          <cell r="A144">
            <v>1999</v>
          </cell>
          <cell r="B144">
            <v>799351</v>
          </cell>
          <cell r="C144">
            <v>6391405</v>
          </cell>
        </row>
        <row r="146">
          <cell r="A146">
            <v>36526</v>
          </cell>
          <cell r="B146">
            <v>64297</v>
          </cell>
          <cell r="C146">
            <v>490072</v>
          </cell>
        </row>
        <row r="147">
          <cell r="A147">
            <v>36557</v>
          </cell>
          <cell r="B147">
            <v>57964</v>
          </cell>
          <cell r="C147">
            <v>451420</v>
          </cell>
        </row>
        <row r="148">
          <cell r="A148">
            <v>36586</v>
          </cell>
          <cell r="B148">
            <v>61556</v>
          </cell>
          <cell r="C148">
            <v>479681</v>
          </cell>
        </row>
        <row r="149">
          <cell r="A149">
            <v>36617</v>
          </cell>
          <cell r="B149">
            <v>60909</v>
          </cell>
          <cell r="C149">
            <v>466739</v>
          </cell>
        </row>
        <row r="150">
          <cell r="A150">
            <v>36647</v>
          </cell>
          <cell r="B150">
            <v>60258</v>
          </cell>
          <cell r="C150">
            <v>468425</v>
          </cell>
        </row>
        <row r="151">
          <cell r="A151">
            <v>36678</v>
          </cell>
          <cell r="B151">
            <v>49310</v>
          </cell>
          <cell r="C151">
            <v>439943</v>
          </cell>
        </row>
        <row r="152">
          <cell r="A152">
            <v>36708</v>
          </cell>
          <cell r="B152">
            <v>51499</v>
          </cell>
          <cell r="C152">
            <v>447929</v>
          </cell>
        </row>
        <row r="153">
          <cell r="A153">
            <v>36739</v>
          </cell>
          <cell r="B153">
            <v>46955</v>
          </cell>
          <cell r="C153">
            <v>423683</v>
          </cell>
        </row>
        <row r="154">
          <cell r="A154">
            <v>36770</v>
          </cell>
          <cell r="B154">
            <v>44656</v>
          </cell>
          <cell r="C154">
            <v>411528</v>
          </cell>
        </row>
        <row r="155">
          <cell r="A155">
            <v>36800</v>
          </cell>
          <cell r="B155">
            <v>47288</v>
          </cell>
          <cell r="C155">
            <v>411528</v>
          </cell>
        </row>
        <row r="156">
          <cell r="A156">
            <v>36831</v>
          </cell>
          <cell r="B156">
            <v>43484</v>
          </cell>
          <cell r="C156">
            <v>389709</v>
          </cell>
        </row>
        <row r="157">
          <cell r="A157">
            <v>36861</v>
          </cell>
          <cell r="B157">
            <v>44185</v>
          </cell>
          <cell r="C157">
            <v>390632</v>
          </cell>
        </row>
        <row r="158">
          <cell r="A158" t="str">
            <v>Totals:</v>
          </cell>
          <cell r="B158" t="str">
            <v>__________</v>
          </cell>
          <cell r="C158" t="str">
            <v>__________</v>
          </cell>
        </row>
        <row r="159">
          <cell r="A159">
            <v>2000</v>
          </cell>
          <cell r="B159">
            <v>632361</v>
          </cell>
          <cell r="C159">
            <v>5271289</v>
          </cell>
        </row>
        <row r="161">
          <cell r="A161">
            <v>36892</v>
          </cell>
          <cell r="B161">
            <v>48785</v>
          </cell>
          <cell r="C161">
            <v>395152</v>
          </cell>
        </row>
        <row r="162">
          <cell r="A162">
            <v>36923</v>
          </cell>
          <cell r="B162">
            <v>41389</v>
          </cell>
          <cell r="C162">
            <v>460499</v>
          </cell>
        </row>
        <row r="163">
          <cell r="A163">
            <v>36951</v>
          </cell>
          <cell r="B163">
            <v>46045</v>
          </cell>
          <cell r="C163">
            <v>360637</v>
          </cell>
        </row>
        <row r="164">
          <cell r="A164">
            <v>36982</v>
          </cell>
          <cell r="B164">
            <v>45900</v>
          </cell>
          <cell r="C164">
            <v>357612</v>
          </cell>
        </row>
        <row r="165">
          <cell r="A165">
            <v>37012</v>
          </cell>
          <cell r="B165">
            <v>37589</v>
          </cell>
          <cell r="C165">
            <v>335173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55">
          <cell r="A55">
            <v>34731</v>
          </cell>
          <cell r="B55">
            <v>186644</v>
          </cell>
          <cell r="C55">
            <v>814806</v>
          </cell>
        </row>
        <row r="56">
          <cell r="A56">
            <v>34759</v>
          </cell>
          <cell r="B56">
            <v>297576</v>
          </cell>
          <cell r="C56">
            <v>1677470</v>
          </cell>
        </row>
        <row r="57">
          <cell r="A57">
            <v>34790</v>
          </cell>
          <cell r="B57">
            <v>268189</v>
          </cell>
          <cell r="C57">
            <v>1676380</v>
          </cell>
        </row>
        <row r="58">
          <cell r="A58">
            <v>34820</v>
          </cell>
          <cell r="B58">
            <v>262160</v>
          </cell>
          <cell r="C58">
            <v>1853858</v>
          </cell>
        </row>
        <row r="59">
          <cell r="A59">
            <v>34851</v>
          </cell>
          <cell r="B59">
            <v>226495</v>
          </cell>
          <cell r="C59">
            <v>1511981</v>
          </cell>
        </row>
        <row r="60">
          <cell r="A60">
            <v>34881</v>
          </cell>
          <cell r="B60">
            <v>209821</v>
          </cell>
          <cell r="C60">
            <v>1569336</v>
          </cell>
        </row>
        <row r="61">
          <cell r="A61">
            <v>34912</v>
          </cell>
          <cell r="B61">
            <v>203911</v>
          </cell>
          <cell r="C61">
            <v>1443363</v>
          </cell>
        </row>
        <row r="62">
          <cell r="A62">
            <v>34943</v>
          </cell>
          <cell r="B62">
            <v>194231</v>
          </cell>
          <cell r="C62">
            <v>1286196</v>
          </cell>
        </row>
        <row r="63">
          <cell r="A63">
            <v>34973</v>
          </cell>
          <cell r="B63">
            <v>212319</v>
          </cell>
          <cell r="C63">
            <v>1247522</v>
          </cell>
        </row>
        <row r="64">
          <cell r="A64">
            <v>35004</v>
          </cell>
          <cell r="B64">
            <v>197336</v>
          </cell>
          <cell r="C64">
            <v>1149323</v>
          </cell>
        </row>
        <row r="65">
          <cell r="A65">
            <v>35034</v>
          </cell>
          <cell r="B65">
            <v>203617</v>
          </cell>
          <cell r="C65">
            <v>1114617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1995</v>
          </cell>
          <cell r="B67">
            <v>2462299</v>
          </cell>
          <cell r="C67">
            <v>15344852</v>
          </cell>
        </row>
        <row r="69">
          <cell r="A69">
            <v>35065</v>
          </cell>
          <cell r="B69">
            <v>196182</v>
          </cell>
          <cell r="C69">
            <v>1070687</v>
          </cell>
        </row>
        <row r="70">
          <cell r="A70">
            <v>35096</v>
          </cell>
          <cell r="B70">
            <v>184368</v>
          </cell>
          <cell r="C70">
            <v>965874</v>
          </cell>
        </row>
        <row r="71">
          <cell r="A71">
            <v>35125</v>
          </cell>
          <cell r="B71">
            <v>185087</v>
          </cell>
          <cell r="C71">
            <v>1025961</v>
          </cell>
        </row>
        <row r="72">
          <cell r="A72">
            <v>35156</v>
          </cell>
          <cell r="B72">
            <v>154428</v>
          </cell>
          <cell r="C72">
            <v>842552</v>
          </cell>
        </row>
        <row r="73">
          <cell r="A73">
            <v>35186</v>
          </cell>
          <cell r="B73">
            <v>149722</v>
          </cell>
          <cell r="C73">
            <v>801892</v>
          </cell>
        </row>
        <row r="74">
          <cell r="A74">
            <v>35217</v>
          </cell>
          <cell r="B74">
            <v>147745</v>
          </cell>
          <cell r="C74">
            <v>765454</v>
          </cell>
        </row>
        <row r="75">
          <cell r="A75">
            <v>35247</v>
          </cell>
          <cell r="B75">
            <v>145976</v>
          </cell>
          <cell r="C75">
            <v>734152</v>
          </cell>
        </row>
        <row r="76">
          <cell r="A76">
            <v>35278</v>
          </cell>
          <cell r="B76">
            <v>142763</v>
          </cell>
          <cell r="C76">
            <v>723141</v>
          </cell>
        </row>
        <row r="77">
          <cell r="A77">
            <v>35309</v>
          </cell>
          <cell r="B77">
            <v>137948</v>
          </cell>
          <cell r="C77">
            <v>647805</v>
          </cell>
        </row>
        <row r="78">
          <cell r="A78">
            <v>35339</v>
          </cell>
          <cell r="B78">
            <v>142065</v>
          </cell>
          <cell r="C78">
            <v>621310</v>
          </cell>
        </row>
        <row r="79">
          <cell r="A79">
            <v>35370</v>
          </cell>
          <cell r="B79">
            <v>143329</v>
          </cell>
          <cell r="C79">
            <v>580352</v>
          </cell>
        </row>
        <row r="80">
          <cell r="A80">
            <v>35400</v>
          </cell>
          <cell r="B80">
            <v>146454</v>
          </cell>
          <cell r="C80">
            <v>612936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</row>
        <row r="82">
          <cell r="A82">
            <v>1996</v>
          </cell>
          <cell r="B82">
            <v>1876067</v>
          </cell>
          <cell r="C82">
            <v>9392116</v>
          </cell>
        </row>
        <row r="84">
          <cell r="A84">
            <v>35431</v>
          </cell>
          <cell r="B84">
            <v>133856</v>
          </cell>
          <cell r="C84">
            <v>570852</v>
          </cell>
        </row>
        <row r="85">
          <cell r="A85">
            <v>35462</v>
          </cell>
          <cell r="B85">
            <v>122300</v>
          </cell>
          <cell r="C85">
            <v>527468</v>
          </cell>
        </row>
        <row r="86">
          <cell r="A86">
            <v>35490</v>
          </cell>
          <cell r="B86">
            <v>138302</v>
          </cell>
          <cell r="C86">
            <v>603052</v>
          </cell>
        </row>
        <row r="87">
          <cell r="A87">
            <v>35521</v>
          </cell>
          <cell r="B87">
            <v>131786</v>
          </cell>
          <cell r="C87">
            <v>582315</v>
          </cell>
        </row>
        <row r="88">
          <cell r="A88">
            <v>35551</v>
          </cell>
          <cell r="B88">
            <v>125062</v>
          </cell>
          <cell r="C88">
            <v>585767</v>
          </cell>
        </row>
        <row r="89">
          <cell r="A89">
            <v>35582</v>
          </cell>
          <cell r="B89">
            <v>125054</v>
          </cell>
          <cell r="C89">
            <v>545464</v>
          </cell>
        </row>
        <row r="90">
          <cell r="A90">
            <v>35612</v>
          </cell>
          <cell r="B90">
            <v>129918</v>
          </cell>
          <cell r="C90">
            <v>604342</v>
          </cell>
        </row>
        <row r="91">
          <cell r="A91">
            <v>35643</v>
          </cell>
          <cell r="B91">
            <v>122285</v>
          </cell>
          <cell r="C91">
            <v>600370</v>
          </cell>
        </row>
        <row r="92">
          <cell r="A92">
            <v>35674</v>
          </cell>
          <cell r="B92">
            <v>118691</v>
          </cell>
          <cell r="C92">
            <v>546974</v>
          </cell>
        </row>
        <row r="93">
          <cell r="A93">
            <v>35704</v>
          </cell>
          <cell r="B93">
            <v>123817</v>
          </cell>
          <cell r="C93">
            <v>552600</v>
          </cell>
        </row>
        <row r="94">
          <cell r="A94">
            <v>35735</v>
          </cell>
          <cell r="B94">
            <v>116459</v>
          </cell>
          <cell r="C94">
            <v>501366</v>
          </cell>
        </row>
        <row r="95">
          <cell r="A95">
            <v>35765</v>
          </cell>
          <cell r="B95">
            <v>117016</v>
          </cell>
          <cell r="C95">
            <v>497975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</row>
        <row r="97">
          <cell r="A97">
            <v>1997</v>
          </cell>
          <cell r="B97">
            <v>1504546</v>
          </cell>
          <cell r="C97">
            <v>6718545</v>
          </cell>
        </row>
        <row r="99">
          <cell r="A99">
            <v>35796</v>
          </cell>
          <cell r="B99">
            <v>112707</v>
          </cell>
          <cell r="C99">
            <v>491064</v>
          </cell>
        </row>
        <row r="100">
          <cell r="A100">
            <v>35827</v>
          </cell>
          <cell r="B100">
            <v>98200</v>
          </cell>
          <cell r="C100">
            <v>425138</v>
          </cell>
        </row>
        <row r="101">
          <cell r="A101">
            <v>35855</v>
          </cell>
          <cell r="B101">
            <v>105098</v>
          </cell>
          <cell r="C101">
            <v>462110</v>
          </cell>
        </row>
        <row r="102">
          <cell r="A102">
            <v>35886</v>
          </cell>
          <cell r="B102">
            <v>98740</v>
          </cell>
          <cell r="C102">
            <v>429633</v>
          </cell>
        </row>
        <row r="103">
          <cell r="A103">
            <v>35916</v>
          </cell>
          <cell r="B103">
            <v>94645</v>
          </cell>
          <cell r="C103">
            <v>441469</v>
          </cell>
        </row>
        <row r="104">
          <cell r="A104">
            <v>35947</v>
          </cell>
          <cell r="B104">
            <v>86216</v>
          </cell>
          <cell r="C104">
            <v>416531</v>
          </cell>
        </row>
        <row r="105">
          <cell r="A105">
            <v>35977</v>
          </cell>
          <cell r="B105">
            <v>88916</v>
          </cell>
          <cell r="C105">
            <v>428318</v>
          </cell>
        </row>
        <row r="106">
          <cell r="A106">
            <v>36008</v>
          </cell>
          <cell r="B106">
            <v>88857</v>
          </cell>
          <cell r="C106">
            <v>413017</v>
          </cell>
        </row>
        <row r="107">
          <cell r="A107">
            <v>36039</v>
          </cell>
          <cell r="B107">
            <v>83051</v>
          </cell>
          <cell r="C107">
            <v>389449</v>
          </cell>
        </row>
        <row r="108">
          <cell r="A108">
            <v>36069</v>
          </cell>
          <cell r="B108">
            <v>88123</v>
          </cell>
          <cell r="C108">
            <v>423940</v>
          </cell>
        </row>
        <row r="109">
          <cell r="A109">
            <v>36100</v>
          </cell>
          <cell r="B109">
            <v>83862</v>
          </cell>
          <cell r="C109">
            <v>384309</v>
          </cell>
        </row>
        <row r="110">
          <cell r="A110">
            <v>36130</v>
          </cell>
          <cell r="B110">
            <v>83073</v>
          </cell>
          <cell r="C110">
            <v>372197</v>
          </cell>
        </row>
        <row r="111">
          <cell r="A111" t="str">
            <v>Totals:</v>
          </cell>
          <cell r="B111" t="str">
            <v>__________</v>
          </cell>
          <cell r="C111" t="str">
            <v>__________</v>
          </cell>
        </row>
        <row r="112">
          <cell r="A112">
            <v>1998</v>
          </cell>
          <cell r="B112">
            <v>1111488</v>
          </cell>
          <cell r="C112">
            <v>5077175</v>
          </cell>
        </row>
        <row r="114">
          <cell r="A114">
            <v>36161</v>
          </cell>
          <cell r="B114">
            <v>79490</v>
          </cell>
          <cell r="C114">
            <v>365995</v>
          </cell>
        </row>
        <row r="115">
          <cell r="A115">
            <v>36192</v>
          </cell>
          <cell r="B115">
            <v>68198</v>
          </cell>
          <cell r="C115">
            <v>325821</v>
          </cell>
        </row>
        <row r="116">
          <cell r="A116">
            <v>36220</v>
          </cell>
          <cell r="B116">
            <v>75597</v>
          </cell>
          <cell r="C116">
            <v>353128</v>
          </cell>
        </row>
        <row r="117">
          <cell r="A117">
            <v>36251</v>
          </cell>
          <cell r="B117">
            <v>69030</v>
          </cell>
          <cell r="C117">
            <v>330324</v>
          </cell>
        </row>
        <row r="118">
          <cell r="A118">
            <v>36281</v>
          </cell>
          <cell r="B118">
            <v>73396</v>
          </cell>
          <cell r="C118">
            <v>341145</v>
          </cell>
        </row>
        <row r="119">
          <cell r="A119">
            <v>36312</v>
          </cell>
          <cell r="B119">
            <v>73871</v>
          </cell>
          <cell r="C119">
            <v>333080</v>
          </cell>
        </row>
        <row r="120">
          <cell r="A120">
            <v>36342</v>
          </cell>
          <cell r="B120">
            <v>74265</v>
          </cell>
          <cell r="C120">
            <v>378589</v>
          </cell>
        </row>
        <row r="121">
          <cell r="A121">
            <v>36373</v>
          </cell>
          <cell r="B121">
            <v>70171</v>
          </cell>
          <cell r="C121">
            <v>373448</v>
          </cell>
        </row>
        <row r="122">
          <cell r="A122">
            <v>36404</v>
          </cell>
          <cell r="B122">
            <v>69365</v>
          </cell>
          <cell r="C122">
            <v>337828</v>
          </cell>
        </row>
        <row r="123">
          <cell r="A123">
            <v>36434</v>
          </cell>
          <cell r="B123">
            <v>70920</v>
          </cell>
          <cell r="C123">
            <v>365692</v>
          </cell>
        </row>
        <row r="124">
          <cell r="A124">
            <v>36465</v>
          </cell>
          <cell r="B124">
            <v>65717</v>
          </cell>
          <cell r="C124">
            <v>348977</v>
          </cell>
        </row>
        <row r="125">
          <cell r="A125">
            <v>36495</v>
          </cell>
          <cell r="B125">
            <v>66650</v>
          </cell>
          <cell r="C125">
            <v>371714</v>
          </cell>
        </row>
        <row r="126">
          <cell r="A126" t="str">
            <v>Totals:</v>
          </cell>
          <cell r="B126" t="str">
            <v>__________</v>
          </cell>
          <cell r="C126" t="str">
            <v>__________</v>
          </cell>
        </row>
        <row r="127">
          <cell r="A127">
            <v>1999</v>
          </cell>
          <cell r="B127">
            <v>856670</v>
          </cell>
          <cell r="C127">
            <v>4225741</v>
          </cell>
        </row>
        <row r="129">
          <cell r="A129">
            <v>36526</v>
          </cell>
          <cell r="B129">
            <v>68018</v>
          </cell>
          <cell r="C129">
            <v>367743</v>
          </cell>
        </row>
        <row r="130">
          <cell r="A130">
            <v>36557</v>
          </cell>
          <cell r="B130">
            <v>66223</v>
          </cell>
          <cell r="C130">
            <v>338363</v>
          </cell>
        </row>
        <row r="131">
          <cell r="A131">
            <v>36586</v>
          </cell>
          <cell r="B131">
            <v>68672</v>
          </cell>
          <cell r="C131">
            <v>361923</v>
          </cell>
        </row>
        <row r="132">
          <cell r="A132">
            <v>36617</v>
          </cell>
          <cell r="B132">
            <v>66041</v>
          </cell>
          <cell r="C132">
            <v>345722</v>
          </cell>
        </row>
        <row r="133">
          <cell r="A133">
            <v>36647</v>
          </cell>
          <cell r="B133">
            <v>68707</v>
          </cell>
          <cell r="C133">
            <v>349176</v>
          </cell>
        </row>
        <row r="134">
          <cell r="A134">
            <v>36678</v>
          </cell>
          <cell r="B134">
            <v>64680</v>
          </cell>
          <cell r="C134">
            <v>338605</v>
          </cell>
        </row>
        <row r="135">
          <cell r="A135">
            <v>36708</v>
          </cell>
          <cell r="B135">
            <v>64519</v>
          </cell>
          <cell r="C135">
            <v>348170</v>
          </cell>
        </row>
        <row r="136">
          <cell r="A136">
            <v>36739</v>
          </cell>
          <cell r="B136">
            <v>60368</v>
          </cell>
          <cell r="C136">
            <v>338247</v>
          </cell>
        </row>
        <row r="137">
          <cell r="A137">
            <v>36770</v>
          </cell>
          <cell r="B137">
            <v>57567</v>
          </cell>
          <cell r="C137">
            <v>341828</v>
          </cell>
        </row>
        <row r="138">
          <cell r="A138">
            <v>36800</v>
          </cell>
          <cell r="B138">
            <v>59745</v>
          </cell>
          <cell r="C138">
            <v>1001364</v>
          </cell>
        </row>
        <row r="139">
          <cell r="A139">
            <v>36831</v>
          </cell>
          <cell r="B139">
            <v>58443</v>
          </cell>
          <cell r="C139">
            <v>317138</v>
          </cell>
        </row>
        <row r="140">
          <cell r="A140">
            <v>36861</v>
          </cell>
          <cell r="B140">
            <v>56701</v>
          </cell>
          <cell r="C140">
            <v>323166</v>
          </cell>
        </row>
        <row r="141">
          <cell r="A141" t="str">
            <v>Totals:</v>
          </cell>
          <cell r="B141" t="str">
            <v>__________</v>
          </cell>
          <cell r="C141" t="str">
            <v>__________</v>
          </cell>
        </row>
        <row r="142">
          <cell r="A142">
            <v>2000</v>
          </cell>
          <cell r="B142">
            <v>759684</v>
          </cell>
          <cell r="C142">
            <v>4771445</v>
          </cell>
        </row>
        <row r="144">
          <cell r="A144">
            <v>36892</v>
          </cell>
          <cell r="B144">
            <v>55680</v>
          </cell>
          <cell r="C144">
            <v>324564</v>
          </cell>
        </row>
        <row r="145">
          <cell r="A145">
            <v>36923</v>
          </cell>
          <cell r="B145">
            <v>49164</v>
          </cell>
          <cell r="C145">
            <v>286110</v>
          </cell>
        </row>
        <row r="146">
          <cell r="A146">
            <v>36951</v>
          </cell>
          <cell r="B146">
            <v>53165</v>
          </cell>
          <cell r="C146">
            <v>319319</v>
          </cell>
        </row>
        <row r="147">
          <cell r="A147">
            <v>36982</v>
          </cell>
          <cell r="B147">
            <v>50829</v>
          </cell>
          <cell r="C147">
            <v>302765</v>
          </cell>
        </row>
        <row r="148">
          <cell r="A148">
            <v>37012</v>
          </cell>
          <cell r="B148">
            <v>45329</v>
          </cell>
          <cell r="C148">
            <v>234257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rch"/>
    </sheetNames>
    <sheetDataSet>
      <sheetData sheetId="0">
        <row r="62">
          <cell r="A62">
            <v>34759</v>
          </cell>
          <cell r="B62">
            <v>157247</v>
          </cell>
          <cell r="C62">
            <v>729860</v>
          </cell>
        </row>
        <row r="63">
          <cell r="A63">
            <v>34790</v>
          </cell>
          <cell r="B63">
            <v>215664</v>
          </cell>
          <cell r="C63">
            <v>1443020</v>
          </cell>
        </row>
        <row r="64">
          <cell r="A64">
            <v>34820</v>
          </cell>
          <cell r="B64">
            <v>188446</v>
          </cell>
          <cell r="C64">
            <v>1442534</v>
          </cell>
        </row>
        <row r="65">
          <cell r="A65">
            <v>34851</v>
          </cell>
          <cell r="B65">
            <v>168429</v>
          </cell>
          <cell r="C65">
            <v>1396164</v>
          </cell>
        </row>
        <row r="66">
          <cell r="A66">
            <v>34881</v>
          </cell>
          <cell r="B66">
            <v>156532</v>
          </cell>
          <cell r="C66">
            <v>1520281</v>
          </cell>
        </row>
        <row r="67">
          <cell r="A67">
            <v>34912</v>
          </cell>
          <cell r="B67">
            <v>154124</v>
          </cell>
          <cell r="C67">
            <v>1390037</v>
          </cell>
        </row>
        <row r="68">
          <cell r="A68">
            <v>34943</v>
          </cell>
          <cell r="B68">
            <v>142536</v>
          </cell>
          <cell r="C68">
            <v>1298799</v>
          </cell>
        </row>
        <row r="69">
          <cell r="A69">
            <v>34973</v>
          </cell>
          <cell r="B69">
            <v>167279</v>
          </cell>
          <cell r="C69">
            <v>1233186</v>
          </cell>
        </row>
        <row r="70">
          <cell r="A70">
            <v>35004</v>
          </cell>
          <cell r="B70">
            <v>146513</v>
          </cell>
          <cell r="C70">
            <v>1099382</v>
          </cell>
        </row>
        <row r="71">
          <cell r="A71">
            <v>35034</v>
          </cell>
          <cell r="B71">
            <v>147418</v>
          </cell>
          <cell r="C71">
            <v>1075964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1995</v>
          </cell>
          <cell r="B73">
            <v>1644188</v>
          </cell>
          <cell r="C73">
            <v>12629227</v>
          </cell>
        </row>
        <row r="75">
          <cell r="A75">
            <v>35065</v>
          </cell>
          <cell r="B75">
            <v>144589</v>
          </cell>
          <cell r="C75">
            <v>1124990</v>
          </cell>
        </row>
        <row r="76">
          <cell r="A76">
            <v>35096</v>
          </cell>
          <cell r="B76">
            <v>132393</v>
          </cell>
          <cell r="C76">
            <v>933393</v>
          </cell>
        </row>
        <row r="77">
          <cell r="A77">
            <v>35125</v>
          </cell>
          <cell r="B77">
            <v>135097</v>
          </cell>
          <cell r="C77">
            <v>972957</v>
          </cell>
        </row>
        <row r="78">
          <cell r="A78">
            <v>35156</v>
          </cell>
          <cell r="B78">
            <v>118084</v>
          </cell>
          <cell r="C78">
            <v>873727</v>
          </cell>
        </row>
        <row r="79">
          <cell r="A79">
            <v>35186</v>
          </cell>
          <cell r="B79">
            <v>119330</v>
          </cell>
          <cell r="C79">
            <v>833020</v>
          </cell>
        </row>
        <row r="80">
          <cell r="A80">
            <v>35217</v>
          </cell>
          <cell r="B80">
            <v>112151</v>
          </cell>
          <cell r="C80">
            <v>837581</v>
          </cell>
        </row>
        <row r="81">
          <cell r="A81">
            <v>35247</v>
          </cell>
          <cell r="B81">
            <v>115415</v>
          </cell>
          <cell r="C81">
            <v>851877</v>
          </cell>
        </row>
        <row r="82">
          <cell r="A82">
            <v>35278</v>
          </cell>
          <cell r="B82">
            <v>113337</v>
          </cell>
          <cell r="C82">
            <v>832994</v>
          </cell>
        </row>
        <row r="83">
          <cell r="A83">
            <v>35309</v>
          </cell>
          <cell r="B83">
            <v>110990</v>
          </cell>
          <cell r="C83">
            <v>798717</v>
          </cell>
        </row>
        <row r="84">
          <cell r="A84">
            <v>35339</v>
          </cell>
          <cell r="B84">
            <v>105757</v>
          </cell>
          <cell r="C84">
            <v>747619</v>
          </cell>
        </row>
        <row r="85">
          <cell r="A85">
            <v>35370</v>
          </cell>
          <cell r="B85">
            <v>99488</v>
          </cell>
          <cell r="C85">
            <v>715333</v>
          </cell>
        </row>
        <row r="86">
          <cell r="A86">
            <v>35400</v>
          </cell>
          <cell r="B86">
            <v>102965</v>
          </cell>
          <cell r="C86">
            <v>724489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1996</v>
          </cell>
          <cell r="B88">
            <v>1409596</v>
          </cell>
          <cell r="C88">
            <v>10246697</v>
          </cell>
        </row>
        <row r="90">
          <cell r="A90">
            <v>35431</v>
          </cell>
          <cell r="B90">
            <v>111469</v>
          </cell>
          <cell r="C90">
            <v>741830</v>
          </cell>
        </row>
        <row r="91">
          <cell r="A91">
            <v>35462</v>
          </cell>
          <cell r="B91">
            <v>93980</v>
          </cell>
          <cell r="C91">
            <v>705725</v>
          </cell>
        </row>
        <row r="92">
          <cell r="A92">
            <v>35490</v>
          </cell>
          <cell r="B92">
            <v>103537</v>
          </cell>
          <cell r="C92">
            <v>758994</v>
          </cell>
        </row>
        <row r="93">
          <cell r="A93">
            <v>35521</v>
          </cell>
          <cell r="B93">
            <v>110053</v>
          </cell>
          <cell r="C93">
            <v>719967</v>
          </cell>
        </row>
        <row r="94">
          <cell r="A94">
            <v>35551</v>
          </cell>
          <cell r="B94">
            <v>127328</v>
          </cell>
          <cell r="C94">
            <v>727245</v>
          </cell>
        </row>
        <row r="95">
          <cell r="A95">
            <v>35582</v>
          </cell>
          <cell r="B95">
            <v>133546</v>
          </cell>
          <cell r="C95">
            <v>673282</v>
          </cell>
        </row>
        <row r="96">
          <cell r="A96">
            <v>35612</v>
          </cell>
          <cell r="B96">
            <v>143337</v>
          </cell>
          <cell r="C96">
            <v>628933</v>
          </cell>
        </row>
        <row r="97">
          <cell r="A97">
            <v>35643</v>
          </cell>
          <cell r="B97">
            <v>135594</v>
          </cell>
          <cell r="C97">
            <v>695933</v>
          </cell>
        </row>
        <row r="98">
          <cell r="A98">
            <v>35674</v>
          </cell>
          <cell r="B98">
            <v>134438</v>
          </cell>
          <cell r="C98">
            <v>667251</v>
          </cell>
        </row>
        <row r="99">
          <cell r="A99">
            <v>35704</v>
          </cell>
          <cell r="B99">
            <v>137858</v>
          </cell>
          <cell r="C99">
            <v>671280</v>
          </cell>
        </row>
        <row r="100">
          <cell r="A100">
            <v>35735</v>
          </cell>
          <cell r="B100">
            <v>126017</v>
          </cell>
          <cell r="C100">
            <v>592370</v>
          </cell>
        </row>
        <row r="101">
          <cell r="A101">
            <v>35765</v>
          </cell>
          <cell r="B101">
            <v>121215</v>
          </cell>
          <cell r="C101">
            <v>615704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1997</v>
          </cell>
          <cell r="B103">
            <v>1478372</v>
          </cell>
          <cell r="C103">
            <v>8198514</v>
          </cell>
        </row>
        <row r="105">
          <cell r="A105">
            <v>35796</v>
          </cell>
          <cell r="B105">
            <v>122059</v>
          </cell>
          <cell r="C105">
            <v>600843</v>
          </cell>
        </row>
        <row r="106">
          <cell r="A106">
            <v>35827</v>
          </cell>
          <cell r="B106">
            <v>104865</v>
          </cell>
          <cell r="C106">
            <v>516264</v>
          </cell>
        </row>
        <row r="107">
          <cell r="A107">
            <v>35855</v>
          </cell>
          <cell r="B107">
            <v>107653</v>
          </cell>
          <cell r="C107">
            <v>530602</v>
          </cell>
        </row>
        <row r="108">
          <cell r="A108">
            <v>35886</v>
          </cell>
          <cell r="B108">
            <v>111094</v>
          </cell>
          <cell r="C108">
            <v>505641</v>
          </cell>
        </row>
        <row r="109">
          <cell r="A109">
            <v>35916</v>
          </cell>
          <cell r="B109">
            <v>112372</v>
          </cell>
          <cell r="C109">
            <v>517767</v>
          </cell>
        </row>
        <row r="110">
          <cell r="A110">
            <v>35947</v>
          </cell>
          <cell r="B110">
            <v>108458</v>
          </cell>
          <cell r="C110">
            <v>511356</v>
          </cell>
        </row>
        <row r="111">
          <cell r="A111">
            <v>35977</v>
          </cell>
          <cell r="B111">
            <v>116949</v>
          </cell>
          <cell r="C111">
            <v>496701</v>
          </cell>
        </row>
        <row r="112">
          <cell r="A112">
            <v>36008</v>
          </cell>
          <cell r="B112">
            <v>111326</v>
          </cell>
          <cell r="C112">
            <v>491298</v>
          </cell>
        </row>
        <row r="113">
          <cell r="A113">
            <v>36039</v>
          </cell>
          <cell r="B113">
            <v>100267</v>
          </cell>
          <cell r="C113">
            <v>454562</v>
          </cell>
        </row>
        <row r="114">
          <cell r="A114">
            <v>36069</v>
          </cell>
          <cell r="B114">
            <v>104919</v>
          </cell>
          <cell r="C114">
            <v>440312</v>
          </cell>
        </row>
        <row r="115">
          <cell r="A115">
            <v>36100</v>
          </cell>
          <cell r="B115">
            <v>96167</v>
          </cell>
          <cell r="C115">
            <v>441259</v>
          </cell>
        </row>
        <row r="116">
          <cell r="A116">
            <v>36130</v>
          </cell>
          <cell r="B116">
            <v>93474</v>
          </cell>
          <cell r="C116">
            <v>476492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</row>
        <row r="118">
          <cell r="A118">
            <v>1998</v>
          </cell>
          <cell r="B118">
            <v>1289603</v>
          </cell>
          <cell r="C118">
            <v>5983097</v>
          </cell>
        </row>
        <row r="120">
          <cell r="A120">
            <v>36161</v>
          </cell>
          <cell r="B120">
            <v>95059</v>
          </cell>
          <cell r="C120">
            <v>520616</v>
          </cell>
        </row>
        <row r="121">
          <cell r="A121">
            <v>36192</v>
          </cell>
          <cell r="B121">
            <v>81508</v>
          </cell>
          <cell r="C121">
            <v>436433</v>
          </cell>
        </row>
        <row r="122">
          <cell r="A122">
            <v>36220</v>
          </cell>
          <cell r="B122">
            <v>90426</v>
          </cell>
          <cell r="C122">
            <v>448698</v>
          </cell>
        </row>
        <row r="123">
          <cell r="A123">
            <v>36251</v>
          </cell>
          <cell r="B123">
            <v>89578</v>
          </cell>
          <cell r="C123">
            <v>442947</v>
          </cell>
        </row>
        <row r="124">
          <cell r="A124">
            <v>36281</v>
          </cell>
          <cell r="B124">
            <v>88434</v>
          </cell>
          <cell r="C124">
            <v>467421</v>
          </cell>
        </row>
        <row r="125">
          <cell r="A125">
            <v>36312</v>
          </cell>
          <cell r="B125">
            <v>84679</v>
          </cell>
          <cell r="C125">
            <v>472856</v>
          </cell>
        </row>
        <row r="126">
          <cell r="A126">
            <v>36342</v>
          </cell>
          <cell r="B126">
            <v>80880</v>
          </cell>
          <cell r="C126">
            <v>488546</v>
          </cell>
        </row>
        <row r="127">
          <cell r="A127">
            <v>36373</v>
          </cell>
          <cell r="B127">
            <v>78924</v>
          </cell>
          <cell r="C127">
            <v>483941</v>
          </cell>
        </row>
        <row r="128">
          <cell r="A128">
            <v>36404</v>
          </cell>
          <cell r="B128">
            <v>78077</v>
          </cell>
          <cell r="C128">
            <v>437118</v>
          </cell>
        </row>
        <row r="129">
          <cell r="A129">
            <v>36434</v>
          </cell>
          <cell r="B129">
            <v>80578</v>
          </cell>
          <cell r="C129">
            <v>431081</v>
          </cell>
        </row>
        <row r="130">
          <cell r="A130">
            <v>36465</v>
          </cell>
          <cell r="B130">
            <v>73418</v>
          </cell>
          <cell r="C130">
            <v>365905</v>
          </cell>
        </row>
        <row r="131">
          <cell r="A131">
            <v>36495</v>
          </cell>
          <cell r="B131">
            <v>74573</v>
          </cell>
          <cell r="C131">
            <v>396961</v>
          </cell>
        </row>
        <row r="132">
          <cell r="A132" t="str">
            <v>Totals:</v>
          </cell>
          <cell r="B132" t="str">
            <v>__________</v>
          </cell>
          <cell r="C132" t="str">
            <v>__________</v>
          </cell>
        </row>
        <row r="133">
          <cell r="A133">
            <v>1999</v>
          </cell>
          <cell r="B133">
            <v>996134</v>
          </cell>
          <cell r="C133">
            <v>5392523</v>
          </cell>
        </row>
        <row r="135">
          <cell r="A135">
            <v>36526</v>
          </cell>
          <cell r="B135">
            <v>74779</v>
          </cell>
          <cell r="C135">
            <v>383383</v>
          </cell>
        </row>
        <row r="136">
          <cell r="A136">
            <v>36557</v>
          </cell>
          <cell r="B136">
            <v>69775</v>
          </cell>
          <cell r="C136">
            <v>356847</v>
          </cell>
        </row>
        <row r="137">
          <cell r="A137">
            <v>36586</v>
          </cell>
          <cell r="B137">
            <v>77639</v>
          </cell>
          <cell r="C137">
            <v>411278</v>
          </cell>
        </row>
        <row r="138">
          <cell r="A138">
            <v>36617</v>
          </cell>
          <cell r="B138">
            <v>70768</v>
          </cell>
          <cell r="C138">
            <v>402541</v>
          </cell>
        </row>
        <row r="139">
          <cell r="A139">
            <v>36647</v>
          </cell>
          <cell r="B139">
            <v>73000</v>
          </cell>
          <cell r="C139">
            <v>408749</v>
          </cell>
        </row>
        <row r="140">
          <cell r="A140">
            <v>36678</v>
          </cell>
          <cell r="B140">
            <v>67580</v>
          </cell>
          <cell r="C140">
            <v>381077</v>
          </cell>
        </row>
        <row r="141">
          <cell r="A141">
            <v>36708</v>
          </cell>
          <cell r="B141">
            <v>65769</v>
          </cell>
          <cell r="C141">
            <v>378410</v>
          </cell>
        </row>
        <row r="142">
          <cell r="A142">
            <v>36739</v>
          </cell>
          <cell r="B142">
            <v>66106</v>
          </cell>
          <cell r="C142">
            <v>364750</v>
          </cell>
        </row>
        <row r="143">
          <cell r="A143">
            <v>36770</v>
          </cell>
          <cell r="B143">
            <v>62173</v>
          </cell>
          <cell r="C143">
            <v>365724</v>
          </cell>
        </row>
        <row r="144">
          <cell r="A144">
            <v>36800</v>
          </cell>
          <cell r="B144">
            <v>63557</v>
          </cell>
          <cell r="C144">
            <v>355483</v>
          </cell>
        </row>
        <row r="145">
          <cell r="A145">
            <v>36831</v>
          </cell>
          <cell r="B145">
            <v>61803</v>
          </cell>
          <cell r="C145">
            <v>327216</v>
          </cell>
        </row>
        <row r="146">
          <cell r="A146">
            <v>36861</v>
          </cell>
          <cell r="B146">
            <v>67596</v>
          </cell>
          <cell r="C146">
            <v>349642</v>
          </cell>
        </row>
        <row r="147">
          <cell r="A147" t="str">
            <v>Totals:</v>
          </cell>
          <cell r="B147" t="str">
            <v>__________</v>
          </cell>
          <cell r="C147" t="str">
            <v>__________</v>
          </cell>
        </row>
        <row r="148">
          <cell r="A148">
            <v>2000</v>
          </cell>
          <cell r="B148">
            <v>820545</v>
          </cell>
          <cell r="C148">
            <v>4485100</v>
          </cell>
        </row>
        <row r="150">
          <cell r="A150">
            <v>36892</v>
          </cell>
          <cell r="B150">
            <v>66744</v>
          </cell>
          <cell r="C150">
            <v>357736</v>
          </cell>
        </row>
        <row r="151">
          <cell r="A151">
            <v>36923</v>
          </cell>
          <cell r="B151">
            <v>52238</v>
          </cell>
          <cell r="C151">
            <v>323541</v>
          </cell>
        </row>
        <row r="152">
          <cell r="A152">
            <v>36951</v>
          </cell>
          <cell r="B152">
            <v>56764</v>
          </cell>
          <cell r="C152">
            <v>358601</v>
          </cell>
        </row>
        <row r="153">
          <cell r="A153">
            <v>36982</v>
          </cell>
          <cell r="B153">
            <v>54750</v>
          </cell>
          <cell r="C153">
            <v>350224</v>
          </cell>
        </row>
        <row r="154">
          <cell r="A154">
            <v>37012</v>
          </cell>
          <cell r="B154">
            <v>52098</v>
          </cell>
          <cell r="C154">
            <v>349646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951-1956"/>
    </sheetNames>
    <sheetDataSet>
      <sheetData sheetId="0">
        <row r="648">
          <cell r="A648">
            <v>34335</v>
          </cell>
          <cell r="B648">
            <v>2366970</v>
          </cell>
          <cell r="C648">
            <v>6809465</v>
          </cell>
        </row>
        <row r="649">
          <cell r="A649">
            <v>34366</v>
          </cell>
          <cell r="B649">
            <v>2135856</v>
          </cell>
          <cell r="C649">
            <v>6019022</v>
          </cell>
        </row>
        <row r="650">
          <cell r="A650">
            <v>34394</v>
          </cell>
          <cell r="B650">
            <v>2363814</v>
          </cell>
          <cell r="C650">
            <v>6784875</v>
          </cell>
        </row>
        <row r="651">
          <cell r="A651">
            <v>34425</v>
          </cell>
          <cell r="B651">
            <v>2275757</v>
          </cell>
          <cell r="C651">
            <v>6539944</v>
          </cell>
        </row>
        <row r="652">
          <cell r="A652">
            <v>34455</v>
          </cell>
          <cell r="B652">
            <v>2322239</v>
          </cell>
          <cell r="C652">
            <v>6598669</v>
          </cell>
        </row>
        <row r="653">
          <cell r="A653">
            <v>34486</v>
          </cell>
          <cell r="B653">
            <v>2204677</v>
          </cell>
          <cell r="C653">
            <v>6854603</v>
          </cell>
        </row>
        <row r="654">
          <cell r="A654">
            <v>34516</v>
          </cell>
          <cell r="B654">
            <v>2287117</v>
          </cell>
          <cell r="C654">
            <v>7187956</v>
          </cell>
        </row>
        <row r="655">
          <cell r="A655">
            <v>34547</v>
          </cell>
          <cell r="B655">
            <v>2283607</v>
          </cell>
          <cell r="C655">
            <v>7049245</v>
          </cell>
        </row>
        <row r="656">
          <cell r="A656">
            <v>34578</v>
          </cell>
          <cell r="B656">
            <v>2184392</v>
          </cell>
          <cell r="C656">
            <v>6594452</v>
          </cell>
        </row>
        <row r="657">
          <cell r="A657">
            <v>34608</v>
          </cell>
          <cell r="B657">
            <v>2276182</v>
          </cell>
          <cell r="C657">
            <v>6794554</v>
          </cell>
        </row>
        <row r="658">
          <cell r="A658">
            <v>34639</v>
          </cell>
          <cell r="B658">
            <v>2209406</v>
          </cell>
          <cell r="C658">
            <v>6500584</v>
          </cell>
        </row>
        <row r="659">
          <cell r="A659">
            <v>34669</v>
          </cell>
          <cell r="B659">
            <v>2296018</v>
          </cell>
          <cell r="C659">
            <v>6607925</v>
          </cell>
        </row>
        <row r="660">
          <cell r="A660" t="str">
            <v>Totals:</v>
          </cell>
          <cell r="B660" t="str">
            <v>__________</v>
          </cell>
          <cell r="C660" t="str">
            <v>__________</v>
          </cell>
        </row>
        <row r="661">
          <cell r="A661">
            <v>1994</v>
          </cell>
          <cell r="B661">
            <v>27206035</v>
          </cell>
          <cell r="C661">
            <v>80341294</v>
          </cell>
        </row>
        <row r="663">
          <cell r="A663">
            <v>34700</v>
          </cell>
          <cell r="B663">
            <v>2265670</v>
          </cell>
          <cell r="C663">
            <v>6310510</v>
          </cell>
        </row>
        <row r="664">
          <cell r="A664">
            <v>34731</v>
          </cell>
          <cell r="B664">
            <v>2053579</v>
          </cell>
          <cell r="C664">
            <v>5793626</v>
          </cell>
        </row>
        <row r="665">
          <cell r="A665">
            <v>34759</v>
          </cell>
          <cell r="B665">
            <v>2241681</v>
          </cell>
          <cell r="C665">
            <v>6469767</v>
          </cell>
        </row>
        <row r="666">
          <cell r="A666">
            <v>34790</v>
          </cell>
          <cell r="B666">
            <v>2147090</v>
          </cell>
          <cell r="C666">
            <v>6290615</v>
          </cell>
        </row>
        <row r="667">
          <cell r="A667">
            <v>34820</v>
          </cell>
          <cell r="B667">
            <v>2178873</v>
          </cell>
          <cell r="C667">
            <v>6239401</v>
          </cell>
        </row>
        <row r="668">
          <cell r="A668">
            <v>34851</v>
          </cell>
          <cell r="B668">
            <v>2121251</v>
          </cell>
          <cell r="C668">
            <v>6247190</v>
          </cell>
        </row>
        <row r="669">
          <cell r="A669">
            <v>34881</v>
          </cell>
          <cell r="B669">
            <v>2228889</v>
          </cell>
          <cell r="C669">
            <v>6508321</v>
          </cell>
        </row>
        <row r="670">
          <cell r="A670">
            <v>34912</v>
          </cell>
          <cell r="B670">
            <v>2257050</v>
          </cell>
          <cell r="C670">
            <v>6365246</v>
          </cell>
        </row>
        <row r="671">
          <cell r="A671">
            <v>34943</v>
          </cell>
          <cell r="B671">
            <v>2168432</v>
          </cell>
          <cell r="C671">
            <v>6490296</v>
          </cell>
        </row>
        <row r="672">
          <cell r="A672">
            <v>34973</v>
          </cell>
          <cell r="B672">
            <v>2255996</v>
          </cell>
          <cell r="C672">
            <v>6480529</v>
          </cell>
        </row>
        <row r="673">
          <cell r="A673">
            <v>35004</v>
          </cell>
          <cell r="B673">
            <v>2193384</v>
          </cell>
          <cell r="C673">
            <v>6430797</v>
          </cell>
        </row>
        <row r="674">
          <cell r="A674">
            <v>35034</v>
          </cell>
          <cell r="B674">
            <v>2269375</v>
          </cell>
          <cell r="C674">
            <v>6874837</v>
          </cell>
        </row>
        <row r="675">
          <cell r="A675" t="str">
            <v>Totals:</v>
          </cell>
          <cell r="B675" t="str">
            <v>__________</v>
          </cell>
          <cell r="C675" t="str">
            <v>__________</v>
          </cell>
        </row>
        <row r="676">
          <cell r="A676">
            <v>1995</v>
          </cell>
          <cell r="B676">
            <v>26381270</v>
          </cell>
          <cell r="C676">
            <v>76501135</v>
          </cell>
        </row>
        <row r="678">
          <cell r="A678">
            <v>35065</v>
          </cell>
          <cell r="B678">
            <v>2289056</v>
          </cell>
          <cell r="C678">
            <v>7078230</v>
          </cell>
        </row>
        <row r="679">
          <cell r="A679">
            <v>35096</v>
          </cell>
          <cell r="B679">
            <v>2124516</v>
          </cell>
          <cell r="C679">
            <v>6676164</v>
          </cell>
        </row>
        <row r="680">
          <cell r="A680">
            <v>35125</v>
          </cell>
          <cell r="B680">
            <v>2281605</v>
          </cell>
          <cell r="C680">
            <v>7282175</v>
          </cell>
        </row>
        <row r="681">
          <cell r="A681">
            <v>35156</v>
          </cell>
          <cell r="B681">
            <v>2181660</v>
          </cell>
          <cell r="C681">
            <v>7086040</v>
          </cell>
        </row>
        <row r="682">
          <cell r="A682">
            <v>35186</v>
          </cell>
          <cell r="B682">
            <v>2231436</v>
          </cell>
          <cell r="C682">
            <v>7402171</v>
          </cell>
        </row>
        <row r="683">
          <cell r="A683">
            <v>35217</v>
          </cell>
          <cell r="B683">
            <v>2156256</v>
          </cell>
          <cell r="C683">
            <v>7558486</v>
          </cell>
        </row>
        <row r="684">
          <cell r="A684">
            <v>35247</v>
          </cell>
          <cell r="B684">
            <v>2227377</v>
          </cell>
          <cell r="C684">
            <v>7591400</v>
          </cell>
        </row>
        <row r="685">
          <cell r="A685">
            <v>35278</v>
          </cell>
          <cell r="B685">
            <v>2245775</v>
          </cell>
          <cell r="C685">
            <v>7727662</v>
          </cell>
        </row>
        <row r="686">
          <cell r="A686">
            <v>35309</v>
          </cell>
          <cell r="B686">
            <v>2229591</v>
          </cell>
          <cell r="C686">
            <v>7511746</v>
          </cell>
        </row>
        <row r="687">
          <cell r="A687">
            <v>35339</v>
          </cell>
          <cell r="B687">
            <v>2361189</v>
          </cell>
          <cell r="C687">
            <v>7873029</v>
          </cell>
        </row>
        <row r="688">
          <cell r="A688">
            <v>35370</v>
          </cell>
          <cell r="B688">
            <v>2315623</v>
          </cell>
          <cell r="C688">
            <v>7739655</v>
          </cell>
        </row>
        <row r="689">
          <cell r="A689">
            <v>35400</v>
          </cell>
          <cell r="B689">
            <v>2442415</v>
          </cell>
          <cell r="C689">
            <v>7928362</v>
          </cell>
        </row>
        <row r="690">
          <cell r="A690" t="str">
            <v>Totals:</v>
          </cell>
          <cell r="B690" t="str">
            <v>__________</v>
          </cell>
          <cell r="C690" t="str">
            <v>__________</v>
          </cell>
        </row>
        <row r="691">
          <cell r="A691">
            <v>1996</v>
          </cell>
          <cell r="B691">
            <v>27086499</v>
          </cell>
          <cell r="C691">
            <v>89455120</v>
          </cell>
        </row>
        <row r="693">
          <cell r="A693">
            <v>35431</v>
          </cell>
          <cell r="B693">
            <v>2401319</v>
          </cell>
          <cell r="C693">
            <v>8005796</v>
          </cell>
        </row>
        <row r="694">
          <cell r="A694">
            <v>35462</v>
          </cell>
          <cell r="B694">
            <v>2199039</v>
          </cell>
          <cell r="C694">
            <v>7333823</v>
          </cell>
        </row>
        <row r="695">
          <cell r="A695">
            <v>35490</v>
          </cell>
          <cell r="B695">
            <v>2429330</v>
          </cell>
          <cell r="C695">
            <v>8377135</v>
          </cell>
        </row>
        <row r="696">
          <cell r="A696">
            <v>35521</v>
          </cell>
          <cell r="B696">
            <v>2308543</v>
          </cell>
          <cell r="C696">
            <v>8034810</v>
          </cell>
        </row>
        <row r="697">
          <cell r="A697">
            <v>35551</v>
          </cell>
          <cell r="B697">
            <v>2383132</v>
          </cell>
          <cell r="C697">
            <v>8395621</v>
          </cell>
        </row>
        <row r="698">
          <cell r="A698">
            <v>35582</v>
          </cell>
          <cell r="B698">
            <v>2310277</v>
          </cell>
          <cell r="C698">
            <v>8003544</v>
          </cell>
        </row>
        <row r="699">
          <cell r="A699">
            <v>35612</v>
          </cell>
          <cell r="B699">
            <v>2341187</v>
          </cell>
          <cell r="C699">
            <v>7941558</v>
          </cell>
        </row>
        <row r="700">
          <cell r="A700">
            <v>35643</v>
          </cell>
          <cell r="B700">
            <v>2327804</v>
          </cell>
          <cell r="C700">
            <v>8146996</v>
          </cell>
        </row>
        <row r="701">
          <cell r="A701">
            <v>35674</v>
          </cell>
          <cell r="B701">
            <v>2251869</v>
          </cell>
          <cell r="C701">
            <v>7270292</v>
          </cell>
        </row>
        <row r="702">
          <cell r="A702">
            <v>35704</v>
          </cell>
          <cell r="B702">
            <v>2365008</v>
          </cell>
          <cell r="C702">
            <v>7505971</v>
          </cell>
        </row>
        <row r="703">
          <cell r="A703">
            <v>35735</v>
          </cell>
          <cell r="B703">
            <v>2296314</v>
          </cell>
          <cell r="C703">
            <v>7095605</v>
          </cell>
        </row>
        <row r="704">
          <cell r="A704">
            <v>35765</v>
          </cell>
          <cell r="B704">
            <v>2352137</v>
          </cell>
          <cell r="C704">
            <v>7022396</v>
          </cell>
        </row>
        <row r="705">
          <cell r="A705" t="str">
            <v>Totals:</v>
          </cell>
          <cell r="B705" t="str">
            <v>__________</v>
          </cell>
          <cell r="C705" t="str">
            <v>__________</v>
          </cell>
        </row>
        <row r="706">
          <cell r="A706">
            <v>1997</v>
          </cell>
          <cell r="B706">
            <v>27965959</v>
          </cell>
          <cell r="C706">
            <v>93133547</v>
          </cell>
        </row>
        <row r="708">
          <cell r="A708">
            <v>35796</v>
          </cell>
          <cell r="B708">
            <v>2347212</v>
          </cell>
          <cell r="C708">
            <v>7169819</v>
          </cell>
        </row>
        <row r="709">
          <cell r="A709">
            <v>35827</v>
          </cell>
          <cell r="B709">
            <v>2107184</v>
          </cell>
          <cell r="C709">
            <v>6419158</v>
          </cell>
        </row>
        <row r="710">
          <cell r="A710">
            <v>35855</v>
          </cell>
          <cell r="B710">
            <v>2334751</v>
          </cell>
          <cell r="C710">
            <v>6857400</v>
          </cell>
        </row>
        <row r="711">
          <cell r="A711">
            <v>35886</v>
          </cell>
          <cell r="B711">
            <v>2256354</v>
          </cell>
          <cell r="C711">
            <v>6768951</v>
          </cell>
        </row>
        <row r="712">
          <cell r="A712">
            <v>35916</v>
          </cell>
          <cell r="B712">
            <v>2272952</v>
          </cell>
          <cell r="C712">
            <v>8024128</v>
          </cell>
        </row>
        <row r="713">
          <cell r="A713">
            <v>35947</v>
          </cell>
          <cell r="B713">
            <v>2183227</v>
          </cell>
          <cell r="C713">
            <v>7247802</v>
          </cell>
        </row>
        <row r="714">
          <cell r="A714">
            <v>35977</v>
          </cell>
          <cell r="B714">
            <v>2199748</v>
          </cell>
          <cell r="C714">
            <v>8339134</v>
          </cell>
        </row>
        <row r="715">
          <cell r="A715">
            <v>36008</v>
          </cell>
          <cell r="B715">
            <v>2185350</v>
          </cell>
          <cell r="C715">
            <v>8368979</v>
          </cell>
        </row>
        <row r="716">
          <cell r="A716">
            <v>36039</v>
          </cell>
          <cell r="B716">
            <v>2088322</v>
          </cell>
          <cell r="C716">
            <v>8512953</v>
          </cell>
        </row>
        <row r="717">
          <cell r="A717">
            <v>36069</v>
          </cell>
          <cell r="B717">
            <v>2100564</v>
          </cell>
          <cell r="C717">
            <v>8553351</v>
          </cell>
        </row>
        <row r="718">
          <cell r="A718">
            <v>36100</v>
          </cell>
          <cell r="B718">
            <v>2061036</v>
          </cell>
          <cell r="C718">
            <v>8220724</v>
          </cell>
        </row>
        <row r="719">
          <cell r="A719">
            <v>36130</v>
          </cell>
          <cell r="B719">
            <v>2067289</v>
          </cell>
          <cell r="C719">
            <v>8189397</v>
          </cell>
        </row>
        <row r="720">
          <cell r="A720" t="str">
            <v>Totals:</v>
          </cell>
          <cell r="B720" t="str">
            <v>__________</v>
          </cell>
          <cell r="C720" t="str">
            <v>__________</v>
          </cell>
        </row>
        <row r="721">
          <cell r="A721">
            <v>1998</v>
          </cell>
          <cell r="B721">
            <v>26203989</v>
          </cell>
          <cell r="C721">
            <v>92671796</v>
          </cell>
        </row>
        <row r="723">
          <cell r="A723">
            <v>36161</v>
          </cell>
          <cell r="B723">
            <v>2082399</v>
          </cell>
          <cell r="C723">
            <v>8782291</v>
          </cell>
        </row>
        <row r="724">
          <cell r="A724">
            <v>36192</v>
          </cell>
          <cell r="B724">
            <v>1862083</v>
          </cell>
          <cell r="C724">
            <v>8156729</v>
          </cell>
        </row>
        <row r="725">
          <cell r="A725">
            <v>36220</v>
          </cell>
          <cell r="B725">
            <v>2063960</v>
          </cell>
          <cell r="C725">
            <v>8376871</v>
          </cell>
        </row>
        <row r="726">
          <cell r="A726">
            <v>36251</v>
          </cell>
          <cell r="B726">
            <v>1937921</v>
          </cell>
          <cell r="C726">
            <v>8554516</v>
          </cell>
        </row>
        <row r="727">
          <cell r="A727">
            <v>36281</v>
          </cell>
          <cell r="B727">
            <v>2006210</v>
          </cell>
          <cell r="C727">
            <v>8762456</v>
          </cell>
        </row>
        <row r="728">
          <cell r="A728">
            <v>36312</v>
          </cell>
          <cell r="B728">
            <v>1890641</v>
          </cell>
          <cell r="C728">
            <v>8637852</v>
          </cell>
        </row>
        <row r="729">
          <cell r="A729">
            <v>36342</v>
          </cell>
          <cell r="B729">
            <v>1956918</v>
          </cell>
          <cell r="C729">
            <v>9183838</v>
          </cell>
        </row>
        <row r="730">
          <cell r="A730">
            <v>36373</v>
          </cell>
          <cell r="B730">
            <v>1927644</v>
          </cell>
          <cell r="C730">
            <v>8952486</v>
          </cell>
        </row>
        <row r="731">
          <cell r="A731">
            <v>36404</v>
          </cell>
          <cell r="B731">
            <v>1895550</v>
          </cell>
          <cell r="C731">
            <v>8651550</v>
          </cell>
        </row>
        <row r="732">
          <cell r="A732">
            <v>36434</v>
          </cell>
          <cell r="B732">
            <v>2024601</v>
          </cell>
          <cell r="C732">
            <v>7977002</v>
          </cell>
        </row>
        <row r="733">
          <cell r="A733">
            <v>36465</v>
          </cell>
          <cell r="B733">
            <v>1959424</v>
          </cell>
          <cell r="C733">
            <v>7920837</v>
          </cell>
        </row>
        <row r="734">
          <cell r="A734">
            <v>36495</v>
          </cell>
          <cell r="B734">
            <v>2025398</v>
          </cell>
          <cell r="C734">
            <v>7459493</v>
          </cell>
        </row>
        <row r="735">
          <cell r="A735" t="str">
            <v>Totals:</v>
          </cell>
          <cell r="B735" t="str">
            <v>__________</v>
          </cell>
          <cell r="C735" t="str">
            <v>__________</v>
          </cell>
        </row>
        <row r="736">
          <cell r="A736">
            <v>1999</v>
          </cell>
          <cell r="B736">
            <v>23632749</v>
          </cell>
          <cell r="C736">
            <v>101415921</v>
          </cell>
        </row>
        <row r="738">
          <cell r="A738">
            <v>36526</v>
          </cell>
          <cell r="B738">
            <v>2048848</v>
          </cell>
          <cell r="C738">
            <v>7637389</v>
          </cell>
        </row>
        <row r="739">
          <cell r="A739">
            <v>36557</v>
          </cell>
          <cell r="B739">
            <v>1931057</v>
          </cell>
          <cell r="C739">
            <v>7098960</v>
          </cell>
        </row>
        <row r="740">
          <cell r="A740">
            <v>36586</v>
          </cell>
          <cell r="B740">
            <v>2017055</v>
          </cell>
          <cell r="C740">
            <v>7522348</v>
          </cell>
        </row>
        <row r="741">
          <cell r="A741">
            <v>36617</v>
          </cell>
          <cell r="B741">
            <v>1941692</v>
          </cell>
          <cell r="C741">
            <v>7238467</v>
          </cell>
        </row>
        <row r="742">
          <cell r="A742">
            <v>36647</v>
          </cell>
          <cell r="B742">
            <v>1992226</v>
          </cell>
          <cell r="C742">
            <v>7804023</v>
          </cell>
        </row>
        <row r="743">
          <cell r="A743">
            <v>36678</v>
          </cell>
          <cell r="B743">
            <v>1917203</v>
          </cell>
          <cell r="C743">
            <v>7654894</v>
          </cell>
        </row>
        <row r="744">
          <cell r="A744">
            <v>36708</v>
          </cell>
          <cell r="B744">
            <v>1952984</v>
          </cell>
          <cell r="C744">
            <v>7602532</v>
          </cell>
        </row>
        <row r="745">
          <cell r="A745">
            <v>36739</v>
          </cell>
          <cell r="B745">
            <v>1904261</v>
          </cell>
          <cell r="C745">
            <v>7751079</v>
          </cell>
        </row>
        <row r="746">
          <cell r="A746">
            <v>36770</v>
          </cell>
          <cell r="B746">
            <v>1892574</v>
          </cell>
          <cell r="C746">
            <v>7940052</v>
          </cell>
        </row>
        <row r="747">
          <cell r="A747">
            <v>36800</v>
          </cell>
          <cell r="B747">
            <v>1959744</v>
          </cell>
          <cell r="C747">
            <v>7030808</v>
          </cell>
        </row>
        <row r="748">
          <cell r="A748">
            <v>36831</v>
          </cell>
          <cell r="B748">
            <v>1913251</v>
          </cell>
          <cell r="C748">
            <v>7039051</v>
          </cell>
        </row>
        <row r="749">
          <cell r="A749">
            <v>36861</v>
          </cell>
          <cell r="B749">
            <v>1945138</v>
          </cell>
          <cell r="C749">
            <v>7099121</v>
          </cell>
        </row>
        <row r="750">
          <cell r="A750" t="str">
            <v>Totals:</v>
          </cell>
          <cell r="B750" t="str">
            <v>__________</v>
          </cell>
          <cell r="C750" t="str">
            <v>__________</v>
          </cell>
        </row>
        <row r="751">
          <cell r="A751">
            <v>2000</v>
          </cell>
          <cell r="B751">
            <v>23416033</v>
          </cell>
          <cell r="C751">
            <v>89418724</v>
          </cell>
        </row>
        <row r="753">
          <cell r="A753">
            <v>36892</v>
          </cell>
          <cell r="B753">
            <v>1977470</v>
          </cell>
          <cell r="C753">
            <v>7416474</v>
          </cell>
        </row>
        <row r="754">
          <cell r="A754">
            <v>36923</v>
          </cell>
          <cell r="B754">
            <v>1760142</v>
          </cell>
          <cell r="C754">
            <v>6818062</v>
          </cell>
        </row>
        <row r="755">
          <cell r="A755">
            <v>36951</v>
          </cell>
          <cell r="B755">
            <v>1986915</v>
          </cell>
          <cell r="C755">
            <v>7420459</v>
          </cell>
        </row>
        <row r="756">
          <cell r="A756">
            <v>36982</v>
          </cell>
          <cell r="B756">
            <v>1872317</v>
          </cell>
          <cell r="C756">
            <v>6998540</v>
          </cell>
        </row>
        <row r="757">
          <cell r="A757">
            <v>37012</v>
          </cell>
          <cell r="B757">
            <v>1880782</v>
          </cell>
          <cell r="C757">
            <v>7495122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66">
          <cell r="A66">
            <v>34790</v>
          </cell>
          <cell r="B66">
            <v>233647</v>
          </cell>
          <cell r="C66">
            <v>1063732</v>
          </cell>
        </row>
        <row r="67">
          <cell r="A67">
            <v>34820</v>
          </cell>
          <cell r="B67">
            <v>303181</v>
          </cell>
          <cell r="C67">
            <v>1438792</v>
          </cell>
        </row>
        <row r="68">
          <cell r="A68">
            <v>34851</v>
          </cell>
          <cell r="B68">
            <v>249803</v>
          </cell>
          <cell r="C68">
            <v>1292798</v>
          </cell>
        </row>
        <row r="69">
          <cell r="A69">
            <v>34881</v>
          </cell>
          <cell r="B69">
            <v>238245</v>
          </cell>
          <cell r="C69">
            <v>1278858</v>
          </cell>
        </row>
        <row r="70">
          <cell r="A70">
            <v>34912</v>
          </cell>
          <cell r="B70">
            <v>235099</v>
          </cell>
          <cell r="C70">
            <v>1190791</v>
          </cell>
        </row>
        <row r="71">
          <cell r="A71">
            <v>34943</v>
          </cell>
          <cell r="B71">
            <v>229530</v>
          </cell>
          <cell r="C71">
            <v>1073484</v>
          </cell>
        </row>
        <row r="72">
          <cell r="A72">
            <v>34973</v>
          </cell>
          <cell r="B72">
            <v>231508</v>
          </cell>
          <cell r="C72">
            <v>1065832</v>
          </cell>
        </row>
        <row r="73">
          <cell r="A73">
            <v>35004</v>
          </cell>
          <cell r="B73">
            <v>222450</v>
          </cell>
          <cell r="C73">
            <v>1010827</v>
          </cell>
        </row>
        <row r="74">
          <cell r="A74">
            <v>35034</v>
          </cell>
          <cell r="B74">
            <v>233062</v>
          </cell>
          <cell r="C74">
            <v>1050129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</row>
        <row r="76">
          <cell r="A76">
            <v>1995</v>
          </cell>
          <cell r="B76">
            <v>2176525</v>
          </cell>
          <cell r="C76">
            <v>10465243</v>
          </cell>
        </row>
        <row r="78">
          <cell r="A78">
            <v>35065</v>
          </cell>
          <cell r="B78">
            <v>224670</v>
          </cell>
          <cell r="C78">
            <v>1019903</v>
          </cell>
        </row>
        <row r="79">
          <cell r="A79">
            <v>35096</v>
          </cell>
          <cell r="B79">
            <v>208973</v>
          </cell>
          <cell r="C79">
            <v>968907</v>
          </cell>
        </row>
        <row r="80">
          <cell r="A80">
            <v>35125</v>
          </cell>
          <cell r="B80">
            <v>212544</v>
          </cell>
          <cell r="C80">
            <v>1045431</v>
          </cell>
        </row>
        <row r="81">
          <cell r="A81">
            <v>35156</v>
          </cell>
          <cell r="B81">
            <v>179912</v>
          </cell>
          <cell r="C81">
            <v>940624</v>
          </cell>
        </row>
        <row r="82">
          <cell r="A82">
            <v>35186</v>
          </cell>
          <cell r="B82">
            <v>184879</v>
          </cell>
          <cell r="C82">
            <v>965507</v>
          </cell>
        </row>
        <row r="83">
          <cell r="A83">
            <v>35217</v>
          </cell>
          <cell r="B83">
            <v>170347</v>
          </cell>
          <cell r="C83">
            <v>928135</v>
          </cell>
        </row>
        <row r="84">
          <cell r="A84">
            <v>35247</v>
          </cell>
          <cell r="B84">
            <v>163231</v>
          </cell>
          <cell r="C84">
            <v>940431</v>
          </cell>
        </row>
        <row r="85">
          <cell r="A85">
            <v>35278</v>
          </cell>
          <cell r="B85">
            <v>164349</v>
          </cell>
          <cell r="C85">
            <v>893188</v>
          </cell>
        </row>
        <row r="86">
          <cell r="A86">
            <v>35309</v>
          </cell>
          <cell r="B86">
            <v>157098</v>
          </cell>
          <cell r="C86">
            <v>896575</v>
          </cell>
        </row>
        <row r="87">
          <cell r="A87">
            <v>35339</v>
          </cell>
          <cell r="B87">
            <v>157178</v>
          </cell>
          <cell r="C87">
            <v>870150</v>
          </cell>
        </row>
        <row r="88">
          <cell r="A88">
            <v>35370</v>
          </cell>
          <cell r="B88">
            <v>153864</v>
          </cell>
          <cell r="C88">
            <v>859309</v>
          </cell>
        </row>
        <row r="89">
          <cell r="A89">
            <v>35400</v>
          </cell>
          <cell r="B89">
            <v>152583</v>
          </cell>
          <cell r="C89">
            <v>871908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</row>
        <row r="91">
          <cell r="A91">
            <v>1996</v>
          </cell>
          <cell r="B91">
            <v>2129628</v>
          </cell>
          <cell r="C91">
            <v>11200068</v>
          </cell>
        </row>
        <row r="93">
          <cell r="A93">
            <v>35431</v>
          </cell>
          <cell r="B93">
            <v>151671</v>
          </cell>
          <cell r="C93">
            <v>869525</v>
          </cell>
        </row>
        <row r="94">
          <cell r="A94">
            <v>35462</v>
          </cell>
          <cell r="B94">
            <v>136934</v>
          </cell>
          <cell r="C94">
            <v>802940</v>
          </cell>
        </row>
        <row r="95">
          <cell r="A95">
            <v>35490</v>
          </cell>
          <cell r="B95">
            <v>137601</v>
          </cell>
          <cell r="C95">
            <v>865028</v>
          </cell>
        </row>
        <row r="96">
          <cell r="A96">
            <v>35521</v>
          </cell>
          <cell r="B96">
            <v>118572</v>
          </cell>
          <cell r="C96">
            <v>805081</v>
          </cell>
        </row>
        <row r="97">
          <cell r="A97">
            <v>35551</v>
          </cell>
          <cell r="B97">
            <v>133216</v>
          </cell>
          <cell r="C97">
            <v>815751</v>
          </cell>
        </row>
        <row r="98">
          <cell r="A98">
            <v>35582</v>
          </cell>
          <cell r="B98">
            <v>124377</v>
          </cell>
          <cell r="C98">
            <v>811542</v>
          </cell>
        </row>
        <row r="99">
          <cell r="A99">
            <v>35612</v>
          </cell>
          <cell r="B99">
            <v>126998</v>
          </cell>
          <cell r="C99">
            <v>874233</v>
          </cell>
        </row>
        <row r="100">
          <cell r="A100">
            <v>35643</v>
          </cell>
          <cell r="B100">
            <v>126201</v>
          </cell>
          <cell r="C100">
            <v>851357</v>
          </cell>
        </row>
        <row r="101">
          <cell r="A101">
            <v>35674</v>
          </cell>
          <cell r="B101">
            <v>113021</v>
          </cell>
          <cell r="C101">
            <v>780850</v>
          </cell>
        </row>
        <row r="102">
          <cell r="A102">
            <v>35704</v>
          </cell>
          <cell r="B102">
            <v>115767</v>
          </cell>
          <cell r="C102">
            <v>808749</v>
          </cell>
        </row>
        <row r="103">
          <cell r="A103">
            <v>35735</v>
          </cell>
          <cell r="B103">
            <v>111834</v>
          </cell>
          <cell r="C103">
            <v>744107</v>
          </cell>
        </row>
        <row r="104">
          <cell r="A104">
            <v>35765</v>
          </cell>
          <cell r="B104">
            <v>112623</v>
          </cell>
          <cell r="C104">
            <v>747904</v>
          </cell>
        </row>
        <row r="105">
          <cell r="A105" t="str">
            <v>Totals:</v>
          </cell>
          <cell r="B105" t="str">
            <v>__________</v>
          </cell>
          <cell r="C105" t="str">
            <v>__________</v>
          </cell>
        </row>
        <row r="106">
          <cell r="A106">
            <v>1997</v>
          </cell>
          <cell r="B106">
            <v>1508815</v>
          </cell>
          <cell r="C106">
            <v>9777067</v>
          </cell>
        </row>
        <row r="108">
          <cell r="A108">
            <v>35796</v>
          </cell>
          <cell r="B108">
            <v>110792</v>
          </cell>
          <cell r="C108">
            <v>745427</v>
          </cell>
        </row>
        <row r="109">
          <cell r="A109">
            <v>35827</v>
          </cell>
          <cell r="B109">
            <v>91287</v>
          </cell>
          <cell r="C109">
            <v>650039</v>
          </cell>
        </row>
        <row r="110">
          <cell r="A110">
            <v>35855</v>
          </cell>
          <cell r="B110">
            <v>98739</v>
          </cell>
          <cell r="C110">
            <v>691804</v>
          </cell>
        </row>
        <row r="111">
          <cell r="A111">
            <v>35886</v>
          </cell>
          <cell r="B111">
            <v>90435</v>
          </cell>
          <cell r="C111">
            <v>675215</v>
          </cell>
        </row>
        <row r="112">
          <cell r="A112">
            <v>35916</v>
          </cell>
          <cell r="B112">
            <v>86531</v>
          </cell>
          <cell r="C112">
            <v>688489</v>
          </cell>
        </row>
        <row r="113">
          <cell r="A113">
            <v>35947</v>
          </cell>
          <cell r="B113">
            <v>77571</v>
          </cell>
          <cell r="C113">
            <v>659327</v>
          </cell>
        </row>
        <row r="114">
          <cell r="A114">
            <v>35977</v>
          </cell>
          <cell r="B114">
            <v>78276</v>
          </cell>
          <cell r="C114">
            <v>702553</v>
          </cell>
        </row>
        <row r="115">
          <cell r="A115">
            <v>36008</v>
          </cell>
          <cell r="B115">
            <v>76037</v>
          </cell>
          <cell r="C115">
            <v>694650</v>
          </cell>
        </row>
        <row r="116">
          <cell r="A116">
            <v>36039</v>
          </cell>
          <cell r="B116">
            <v>70552</v>
          </cell>
          <cell r="C116">
            <v>638899</v>
          </cell>
        </row>
        <row r="117">
          <cell r="A117">
            <v>36069</v>
          </cell>
          <cell r="B117">
            <v>75282</v>
          </cell>
          <cell r="C117">
            <v>695057</v>
          </cell>
        </row>
        <row r="118">
          <cell r="A118">
            <v>36100</v>
          </cell>
          <cell r="B118">
            <v>75917</v>
          </cell>
          <cell r="C118">
            <v>643061</v>
          </cell>
        </row>
        <row r="119">
          <cell r="A119">
            <v>36130</v>
          </cell>
          <cell r="B119">
            <v>67327</v>
          </cell>
          <cell r="C119">
            <v>622248</v>
          </cell>
        </row>
        <row r="120">
          <cell r="A120" t="str">
            <v>Totals:</v>
          </cell>
          <cell r="B120" t="str">
            <v>__________</v>
          </cell>
          <cell r="C120" t="str">
            <v>__________</v>
          </cell>
        </row>
        <row r="121">
          <cell r="A121">
            <v>1998</v>
          </cell>
          <cell r="B121">
            <v>998746</v>
          </cell>
          <cell r="C121">
            <v>8106769</v>
          </cell>
        </row>
        <row r="123">
          <cell r="A123">
            <v>36161</v>
          </cell>
          <cell r="B123">
            <v>69841</v>
          </cell>
          <cell r="C123">
            <v>628718</v>
          </cell>
        </row>
        <row r="124">
          <cell r="A124">
            <v>36192</v>
          </cell>
          <cell r="B124">
            <v>59573</v>
          </cell>
          <cell r="C124">
            <v>544080</v>
          </cell>
        </row>
        <row r="125">
          <cell r="A125">
            <v>36220</v>
          </cell>
          <cell r="B125">
            <v>65931</v>
          </cell>
          <cell r="C125">
            <v>590236</v>
          </cell>
        </row>
        <row r="126">
          <cell r="A126">
            <v>36251</v>
          </cell>
          <cell r="B126">
            <v>60585</v>
          </cell>
          <cell r="C126">
            <v>578080</v>
          </cell>
        </row>
        <row r="127">
          <cell r="A127">
            <v>36281</v>
          </cell>
          <cell r="B127">
            <v>62379</v>
          </cell>
          <cell r="C127">
            <v>594498</v>
          </cell>
        </row>
        <row r="128">
          <cell r="A128">
            <v>36312</v>
          </cell>
          <cell r="B128">
            <v>63320</v>
          </cell>
          <cell r="C128">
            <v>582053</v>
          </cell>
        </row>
        <row r="129">
          <cell r="A129">
            <v>36342</v>
          </cell>
          <cell r="B129">
            <v>65698</v>
          </cell>
          <cell r="C129">
            <v>599204</v>
          </cell>
        </row>
        <row r="130">
          <cell r="A130">
            <v>36373</v>
          </cell>
          <cell r="B130">
            <v>63914</v>
          </cell>
          <cell r="C130">
            <v>592871</v>
          </cell>
        </row>
        <row r="131">
          <cell r="A131">
            <v>36404</v>
          </cell>
          <cell r="B131">
            <v>62872</v>
          </cell>
          <cell r="C131">
            <v>543743</v>
          </cell>
        </row>
        <row r="132">
          <cell r="A132">
            <v>36434</v>
          </cell>
          <cell r="B132">
            <v>63657</v>
          </cell>
          <cell r="C132">
            <v>568292</v>
          </cell>
        </row>
        <row r="133">
          <cell r="A133">
            <v>36465</v>
          </cell>
          <cell r="B133">
            <v>63525</v>
          </cell>
          <cell r="C133">
            <v>521562</v>
          </cell>
        </row>
        <row r="134">
          <cell r="A134">
            <v>36495</v>
          </cell>
          <cell r="B134">
            <v>58581</v>
          </cell>
          <cell r="C134">
            <v>546579</v>
          </cell>
        </row>
        <row r="135">
          <cell r="A135" t="str">
            <v>Totals:</v>
          </cell>
          <cell r="B135" t="str">
            <v>__________</v>
          </cell>
          <cell r="C135" t="str">
            <v>__________</v>
          </cell>
        </row>
        <row r="136">
          <cell r="A136">
            <v>1999</v>
          </cell>
          <cell r="B136">
            <v>759876</v>
          </cell>
          <cell r="C136">
            <v>6889916</v>
          </cell>
        </row>
        <row r="138">
          <cell r="A138">
            <v>36526</v>
          </cell>
          <cell r="B138">
            <v>64542</v>
          </cell>
          <cell r="C138">
            <v>545537</v>
          </cell>
        </row>
        <row r="139">
          <cell r="A139">
            <v>36557</v>
          </cell>
          <cell r="B139">
            <v>60761</v>
          </cell>
          <cell r="C139">
            <v>516308</v>
          </cell>
        </row>
        <row r="140">
          <cell r="A140">
            <v>36586</v>
          </cell>
          <cell r="B140">
            <v>63428</v>
          </cell>
          <cell r="C140">
            <v>542539</v>
          </cell>
        </row>
        <row r="141">
          <cell r="A141">
            <v>36617</v>
          </cell>
          <cell r="B141">
            <v>60054</v>
          </cell>
          <cell r="C141">
            <v>512454</v>
          </cell>
        </row>
        <row r="142">
          <cell r="A142">
            <v>36647</v>
          </cell>
          <cell r="B142">
            <v>92614</v>
          </cell>
          <cell r="C142">
            <v>515217</v>
          </cell>
        </row>
        <row r="143">
          <cell r="A143">
            <v>36678</v>
          </cell>
          <cell r="B143">
            <v>57018</v>
          </cell>
          <cell r="C143">
            <v>504187</v>
          </cell>
        </row>
        <row r="144">
          <cell r="A144">
            <v>36708</v>
          </cell>
          <cell r="B144">
            <v>57681</v>
          </cell>
          <cell r="C144">
            <v>528624</v>
          </cell>
        </row>
        <row r="145">
          <cell r="A145">
            <v>36739</v>
          </cell>
          <cell r="B145">
            <v>57502</v>
          </cell>
          <cell r="C145">
            <v>529922</v>
          </cell>
        </row>
        <row r="146">
          <cell r="A146">
            <v>36770</v>
          </cell>
          <cell r="B146">
            <v>71483</v>
          </cell>
          <cell r="C146">
            <v>521297</v>
          </cell>
        </row>
        <row r="147">
          <cell r="A147">
            <v>36800</v>
          </cell>
          <cell r="B147">
            <v>76482</v>
          </cell>
          <cell r="C147">
            <v>511644</v>
          </cell>
        </row>
        <row r="148">
          <cell r="A148">
            <v>36831</v>
          </cell>
          <cell r="B148">
            <v>69150</v>
          </cell>
          <cell r="C148">
            <v>457720</v>
          </cell>
        </row>
        <row r="149">
          <cell r="A149">
            <v>36861</v>
          </cell>
          <cell r="B149">
            <v>76033</v>
          </cell>
          <cell r="C149">
            <v>470258</v>
          </cell>
        </row>
        <row r="150">
          <cell r="A150" t="str">
            <v>Totals:</v>
          </cell>
          <cell r="B150" t="str">
            <v>__________</v>
          </cell>
          <cell r="C150" t="str">
            <v>__________</v>
          </cell>
        </row>
        <row r="151">
          <cell r="A151">
            <v>2000</v>
          </cell>
          <cell r="B151">
            <v>806748</v>
          </cell>
          <cell r="C151">
            <v>6155707</v>
          </cell>
        </row>
        <row r="153">
          <cell r="A153">
            <v>36892</v>
          </cell>
          <cell r="B153">
            <v>69883</v>
          </cell>
          <cell r="C153">
            <v>481679</v>
          </cell>
        </row>
        <row r="154">
          <cell r="A154">
            <v>36923</v>
          </cell>
          <cell r="B154">
            <v>57569</v>
          </cell>
          <cell r="C154">
            <v>418427</v>
          </cell>
        </row>
        <row r="155">
          <cell r="A155">
            <v>36951</v>
          </cell>
          <cell r="B155">
            <v>51948</v>
          </cell>
          <cell r="C155">
            <v>459904</v>
          </cell>
        </row>
        <row r="156">
          <cell r="A156">
            <v>36982</v>
          </cell>
          <cell r="B156">
            <v>62223</v>
          </cell>
          <cell r="C156">
            <v>458434</v>
          </cell>
        </row>
        <row r="157">
          <cell r="A157">
            <v>37012</v>
          </cell>
          <cell r="B157">
            <v>37641</v>
          </cell>
          <cell r="C157">
            <v>346812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54">
          <cell r="A54">
            <v>34820</v>
          </cell>
          <cell r="B54">
            <v>226487</v>
          </cell>
          <cell r="C54">
            <v>1288781</v>
          </cell>
        </row>
        <row r="55">
          <cell r="A55">
            <v>34851</v>
          </cell>
          <cell r="B55">
            <v>255812</v>
          </cell>
          <cell r="C55">
            <v>1806342</v>
          </cell>
        </row>
        <row r="56">
          <cell r="A56">
            <v>34881</v>
          </cell>
          <cell r="B56">
            <v>253691</v>
          </cell>
          <cell r="C56">
            <v>1840538</v>
          </cell>
        </row>
        <row r="57">
          <cell r="A57">
            <v>34912</v>
          </cell>
          <cell r="B57">
            <v>236706</v>
          </cell>
          <cell r="C57">
            <v>1684728</v>
          </cell>
        </row>
        <row r="58">
          <cell r="A58">
            <v>34943</v>
          </cell>
          <cell r="B58">
            <v>216920</v>
          </cell>
          <cell r="C58">
            <v>1590655</v>
          </cell>
        </row>
        <row r="59">
          <cell r="A59">
            <v>34973</v>
          </cell>
          <cell r="B59">
            <v>212041</v>
          </cell>
          <cell r="C59">
            <v>1525155</v>
          </cell>
        </row>
        <row r="60">
          <cell r="A60">
            <v>35004</v>
          </cell>
          <cell r="B60">
            <v>216471</v>
          </cell>
          <cell r="C60">
            <v>1411476</v>
          </cell>
        </row>
        <row r="61">
          <cell r="A61">
            <v>35034</v>
          </cell>
          <cell r="B61">
            <v>205248</v>
          </cell>
          <cell r="C61">
            <v>1307856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</row>
        <row r="63">
          <cell r="A63">
            <v>1995</v>
          </cell>
          <cell r="B63">
            <v>1823376</v>
          </cell>
          <cell r="C63">
            <v>12455531</v>
          </cell>
        </row>
        <row r="65">
          <cell r="A65">
            <v>35065</v>
          </cell>
          <cell r="B65">
            <v>197075</v>
          </cell>
          <cell r="C65">
            <v>1278524</v>
          </cell>
        </row>
        <row r="66">
          <cell r="A66">
            <v>35096</v>
          </cell>
          <cell r="B66">
            <v>178316</v>
          </cell>
          <cell r="C66">
            <v>1206031</v>
          </cell>
        </row>
        <row r="67">
          <cell r="A67">
            <v>35125</v>
          </cell>
          <cell r="B67">
            <v>186869</v>
          </cell>
          <cell r="C67">
            <v>1198743</v>
          </cell>
        </row>
        <row r="68">
          <cell r="A68">
            <v>35156</v>
          </cell>
          <cell r="B68">
            <v>155832</v>
          </cell>
          <cell r="C68">
            <v>1027320</v>
          </cell>
        </row>
        <row r="69">
          <cell r="A69">
            <v>35186</v>
          </cell>
          <cell r="B69">
            <v>137497</v>
          </cell>
          <cell r="C69">
            <v>1035009</v>
          </cell>
        </row>
        <row r="70">
          <cell r="A70">
            <v>35217</v>
          </cell>
          <cell r="B70">
            <v>141279</v>
          </cell>
          <cell r="C70">
            <v>1114402</v>
          </cell>
        </row>
        <row r="71">
          <cell r="A71">
            <v>35247</v>
          </cell>
          <cell r="B71">
            <v>149188</v>
          </cell>
          <cell r="C71">
            <v>1257375</v>
          </cell>
        </row>
        <row r="72">
          <cell r="A72">
            <v>35278</v>
          </cell>
          <cell r="B72">
            <v>138612</v>
          </cell>
          <cell r="C72">
            <v>1095503</v>
          </cell>
        </row>
        <row r="73">
          <cell r="A73">
            <v>35309</v>
          </cell>
          <cell r="B73">
            <v>115476</v>
          </cell>
          <cell r="C73">
            <v>1037730</v>
          </cell>
        </row>
        <row r="74">
          <cell r="A74">
            <v>35339</v>
          </cell>
          <cell r="B74">
            <v>121818</v>
          </cell>
          <cell r="C74">
            <v>1053647</v>
          </cell>
        </row>
        <row r="75">
          <cell r="A75">
            <v>35370</v>
          </cell>
          <cell r="B75">
            <v>119723</v>
          </cell>
          <cell r="C75">
            <v>1006008</v>
          </cell>
        </row>
        <row r="76">
          <cell r="A76">
            <v>35400</v>
          </cell>
          <cell r="B76">
            <v>113468</v>
          </cell>
          <cell r="C76">
            <v>1014969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</row>
        <row r="78">
          <cell r="A78">
            <v>1996</v>
          </cell>
          <cell r="B78">
            <v>1755153</v>
          </cell>
          <cell r="C78">
            <v>13325261</v>
          </cell>
        </row>
        <row r="80">
          <cell r="A80">
            <v>35431</v>
          </cell>
          <cell r="B80">
            <v>114018</v>
          </cell>
          <cell r="C80">
            <v>973206</v>
          </cell>
        </row>
        <row r="81">
          <cell r="A81">
            <v>35462</v>
          </cell>
          <cell r="B81">
            <v>107879</v>
          </cell>
          <cell r="C81">
            <v>893792</v>
          </cell>
        </row>
        <row r="82">
          <cell r="A82">
            <v>35490</v>
          </cell>
          <cell r="B82">
            <v>109253</v>
          </cell>
          <cell r="C82">
            <v>966924</v>
          </cell>
        </row>
        <row r="83">
          <cell r="A83">
            <v>35521</v>
          </cell>
          <cell r="B83">
            <v>101102</v>
          </cell>
          <cell r="C83">
            <v>905299</v>
          </cell>
        </row>
        <row r="84">
          <cell r="A84">
            <v>35551</v>
          </cell>
          <cell r="B84">
            <v>106817</v>
          </cell>
          <cell r="C84">
            <v>1041682</v>
          </cell>
        </row>
        <row r="85">
          <cell r="A85">
            <v>35582</v>
          </cell>
          <cell r="B85">
            <v>103956</v>
          </cell>
          <cell r="C85">
            <v>1023388</v>
          </cell>
        </row>
        <row r="86">
          <cell r="A86">
            <v>35612</v>
          </cell>
          <cell r="B86">
            <v>94337</v>
          </cell>
          <cell r="C86">
            <v>997601</v>
          </cell>
        </row>
        <row r="87">
          <cell r="A87">
            <v>35643</v>
          </cell>
          <cell r="B87">
            <v>90778</v>
          </cell>
          <cell r="C87">
            <v>993757</v>
          </cell>
        </row>
        <row r="88">
          <cell r="A88">
            <v>35674</v>
          </cell>
          <cell r="B88">
            <v>86851</v>
          </cell>
          <cell r="C88">
            <v>881710</v>
          </cell>
        </row>
        <row r="89">
          <cell r="A89">
            <v>35704</v>
          </cell>
          <cell r="B89">
            <v>86633</v>
          </cell>
          <cell r="C89">
            <v>911756</v>
          </cell>
        </row>
        <row r="90">
          <cell r="A90">
            <v>35735</v>
          </cell>
          <cell r="B90">
            <v>83084</v>
          </cell>
          <cell r="C90">
            <v>885048</v>
          </cell>
        </row>
        <row r="91">
          <cell r="A91">
            <v>35765</v>
          </cell>
          <cell r="B91">
            <v>84092</v>
          </cell>
          <cell r="C91">
            <v>878576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</row>
        <row r="93">
          <cell r="A93">
            <v>1997</v>
          </cell>
          <cell r="B93">
            <v>1168800</v>
          </cell>
          <cell r="C93">
            <v>11352739</v>
          </cell>
        </row>
        <row r="95">
          <cell r="A95">
            <v>35796</v>
          </cell>
          <cell r="B95">
            <v>87925</v>
          </cell>
          <cell r="C95">
            <v>860244</v>
          </cell>
        </row>
        <row r="96">
          <cell r="A96">
            <v>35827</v>
          </cell>
          <cell r="B96">
            <v>72887</v>
          </cell>
          <cell r="C96">
            <v>726286</v>
          </cell>
        </row>
        <row r="97">
          <cell r="A97">
            <v>35855</v>
          </cell>
          <cell r="B97">
            <v>81303</v>
          </cell>
          <cell r="C97">
            <v>838674</v>
          </cell>
        </row>
        <row r="98">
          <cell r="A98">
            <v>35886</v>
          </cell>
          <cell r="B98">
            <v>74015</v>
          </cell>
          <cell r="C98">
            <v>781701</v>
          </cell>
        </row>
        <row r="99">
          <cell r="A99">
            <v>35916</v>
          </cell>
          <cell r="B99">
            <v>70138</v>
          </cell>
          <cell r="C99">
            <v>788047</v>
          </cell>
        </row>
        <row r="100">
          <cell r="A100">
            <v>35947</v>
          </cell>
          <cell r="B100">
            <v>62924</v>
          </cell>
          <cell r="C100">
            <v>746892</v>
          </cell>
        </row>
        <row r="101">
          <cell r="A101">
            <v>35977</v>
          </cell>
          <cell r="B101">
            <v>55055</v>
          </cell>
          <cell r="C101">
            <v>707389</v>
          </cell>
        </row>
        <row r="102">
          <cell r="A102">
            <v>36008</v>
          </cell>
          <cell r="B102">
            <v>57941</v>
          </cell>
          <cell r="C102">
            <v>701414</v>
          </cell>
        </row>
        <row r="103">
          <cell r="A103">
            <v>36039</v>
          </cell>
          <cell r="B103">
            <v>56853</v>
          </cell>
          <cell r="C103">
            <v>645947</v>
          </cell>
        </row>
        <row r="104">
          <cell r="A104">
            <v>36069</v>
          </cell>
          <cell r="B104">
            <v>69888</v>
          </cell>
          <cell r="C104">
            <v>622719</v>
          </cell>
        </row>
        <row r="105">
          <cell r="A105">
            <v>36100</v>
          </cell>
          <cell r="B105">
            <v>60913</v>
          </cell>
          <cell r="C105">
            <v>630067</v>
          </cell>
        </row>
        <row r="106">
          <cell r="A106">
            <v>36130</v>
          </cell>
          <cell r="B106">
            <v>50761</v>
          </cell>
          <cell r="C106">
            <v>577103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</row>
        <row r="108">
          <cell r="A108">
            <v>1998</v>
          </cell>
          <cell r="B108">
            <v>800603</v>
          </cell>
          <cell r="C108">
            <v>8626483</v>
          </cell>
        </row>
        <row r="110">
          <cell r="A110">
            <v>36161</v>
          </cell>
          <cell r="B110">
            <v>50903</v>
          </cell>
          <cell r="C110">
            <v>607086</v>
          </cell>
        </row>
        <row r="111">
          <cell r="A111">
            <v>36192</v>
          </cell>
          <cell r="B111">
            <v>45795</v>
          </cell>
          <cell r="C111">
            <v>515775</v>
          </cell>
        </row>
        <row r="112">
          <cell r="A112">
            <v>36220</v>
          </cell>
          <cell r="B112">
            <v>58024</v>
          </cell>
          <cell r="C112">
            <v>558605</v>
          </cell>
        </row>
        <row r="113">
          <cell r="A113">
            <v>36251</v>
          </cell>
          <cell r="B113">
            <v>55074</v>
          </cell>
          <cell r="C113">
            <v>517586</v>
          </cell>
        </row>
        <row r="114">
          <cell r="A114">
            <v>36281</v>
          </cell>
          <cell r="B114">
            <v>56178</v>
          </cell>
          <cell r="C114">
            <v>525337</v>
          </cell>
        </row>
        <row r="115">
          <cell r="A115">
            <v>36312</v>
          </cell>
          <cell r="B115">
            <v>52971</v>
          </cell>
          <cell r="C115">
            <v>502587</v>
          </cell>
        </row>
        <row r="116">
          <cell r="A116">
            <v>36342</v>
          </cell>
          <cell r="B116">
            <v>53934</v>
          </cell>
          <cell r="C116">
            <v>540255</v>
          </cell>
        </row>
        <row r="117">
          <cell r="A117">
            <v>36373</v>
          </cell>
          <cell r="B117">
            <v>53027</v>
          </cell>
          <cell r="C117">
            <v>484160</v>
          </cell>
        </row>
        <row r="118">
          <cell r="A118">
            <v>36404</v>
          </cell>
          <cell r="B118">
            <v>51029</v>
          </cell>
          <cell r="C118">
            <v>517342</v>
          </cell>
        </row>
        <row r="119">
          <cell r="A119">
            <v>36434</v>
          </cell>
          <cell r="B119">
            <v>50907</v>
          </cell>
          <cell r="C119">
            <v>492427</v>
          </cell>
        </row>
        <row r="120">
          <cell r="A120">
            <v>36465</v>
          </cell>
          <cell r="B120">
            <v>45927</v>
          </cell>
          <cell r="C120">
            <v>462561</v>
          </cell>
        </row>
        <row r="121">
          <cell r="A121">
            <v>36495</v>
          </cell>
          <cell r="B121">
            <v>50332</v>
          </cell>
          <cell r="C121">
            <v>469957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</row>
        <row r="123">
          <cell r="A123">
            <v>1999</v>
          </cell>
          <cell r="B123">
            <v>624101</v>
          </cell>
          <cell r="C123">
            <v>6193678</v>
          </cell>
        </row>
        <row r="125">
          <cell r="A125">
            <v>36526</v>
          </cell>
          <cell r="B125">
            <v>47632</v>
          </cell>
          <cell r="C125">
            <v>475802</v>
          </cell>
        </row>
        <row r="126">
          <cell r="A126">
            <v>36557</v>
          </cell>
          <cell r="B126">
            <v>44753</v>
          </cell>
          <cell r="C126">
            <v>444568</v>
          </cell>
        </row>
        <row r="127">
          <cell r="A127">
            <v>36586</v>
          </cell>
          <cell r="B127">
            <v>43540</v>
          </cell>
          <cell r="C127">
            <v>454590</v>
          </cell>
        </row>
        <row r="128">
          <cell r="A128">
            <v>36617</v>
          </cell>
          <cell r="B128">
            <v>42745</v>
          </cell>
          <cell r="C128">
            <v>447362</v>
          </cell>
        </row>
        <row r="129">
          <cell r="A129">
            <v>36647</v>
          </cell>
          <cell r="B129">
            <v>39535</v>
          </cell>
          <cell r="C129">
            <v>504169</v>
          </cell>
        </row>
        <row r="130">
          <cell r="A130">
            <v>36678</v>
          </cell>
          <cell r="B130">
            <v>40599</v>
          </cell>
          <cell r="C130">
            <v>435883</v>
          </cell>
        </row>
        <row r="131">
          <cell r="A131">
            <v>36708</v>
          </cell>
          <cell r="B131">
            <v>40125</v>
          </cell>
          <cell r="C131">
            <v>442346</v>
          </cell>
        </row>
        <row r="132">
          <cell r="A132">
            <v>36739</v>
          </cell>
          <cell r="B132">
            <v>37973</v>
          </cell>
          <cell r="C132">
            <v>436514</v>
          </cell>
        </row>
        <row r="133">
          <cell r="A133">
            <v>36770</v>
          </cell>
          <cell r="B133">
            <v>42665</v>
          </cell>
          <cell r="C133">
            <v>428274</v>
          </cell>
        </row>
        <row r="134">
          <cell r="A134">
            <v>36800</v>
          </cell>
          <cell r="B134">
            <v>38169</v>
          </cell>
          <cell r="C134">
            <v>364610</v>
          </cell>
        </row>
        <row r="135">
          <cell r="A135">
            <v>36831</v>
          </cell>
          <cell r="B135">
            <v>34190</v>
          </cell>
          <cell r="C135">
            <v>352597</v>
          </cell>
        </row>
        <row r="136">
          <cell r="A136">
            <v>36861</v>
          </cell>
          <cell r="B136">
            <v>34468</v>
          </cell>
          <cell r="C136">
            <v>385169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</row>
        <row r="138">
          <cell r="A138">
            <v>2000</v>
          </cell>
          <cell r="B138">
            <v>486394</v>
          </cell>
          <cell r="C138">
            <v>5171884</v>
          </cell>
        </row>
        <row r="140">
          <cell r="A140">
            <v>36892</v>
          </cell>
          <cell r="B140">
            <v>35630</v>
          </cell>
          <cell r="C140">
            <v>392633</v>
          </cell>
        </row>
        <row r="141">
          <cell r="A141">
            <v>36923</v>
          </cell>
          <cell r="B141">
            <v>31256</v>
          </cell>
          <cell r="C141">
            <v>349983</v>
          </cell>
        </row>
        <row r="142">
          <cell r="A142">
            <v>36951</v>
          </cell>
          <cell r="B142">
            <v>33920</v>
          </cell>
          <cell r="C142">
            <v>377300</v>
          </cell>
        </row>
        <row r="143">
          <cell r="A143">
            <v>36982</v>
          </cell>
          <cell r="B143">
            <v>31200</v>
          </cell>
          <cell r="C143">
            <v>368735</v>
          </cell>
        </row>
        <row r="144">
          <cell r="A144">
            <v>37012</v>
          </cell>
          <cell r="B144">
            <v>21800</v>
          </cell>
          <cell r="C144">
            <v>331415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63">
          <cell r="A63">
            <v>34851</v>
          </cell>
          <cell r="B63">
            <v>212993</v>
          </cell>
          <cell r="C63">
            <v>1163823</v>
          </cell>
        </row>
        <row r="64">
          <cell r="A64">
            <v>34881</v>
          </cell>
          <cell r="B64">
            <v>285034</v>
          </cell>
          <cell r="C64">
            <v>1957990</v>
          </cell>
        </row>
        <row r="65">
          <cell r="A65">
            <v>34912</v>
          </cell>
          <cell r="B65">
            <v>268998</v>
          </cell>
          <cell r="C65">
            <v>1954691</v>
          </cell>
        </row>
        <row r="66">
          <cell r="A66">
            <v>34943</v>
          </cell>
          <cell r="B66">
            <v>231069</v>
          </cell>
          <cell r="C66">
            <v>1618929</v>
          </cell>
        </row>
        <row r="67">
          <cell r="A67">
            <v>34973</v>
          </cell>
          <cell r="B67">
            <v>263367</v>
          </cell>
          <cell r="C67">
            <v>1747682</v>
          </cell>
        </row>
        <row r="68">
          <cell r="A68">
            <v>35004</v>
          </cell>
          <cell r="B68">
            <v>249178</v>
          </cell>
          <cell r="C68">
            <v>1563054</v>
          </cell>
        </row>
        <row r="69">
          <cell r="A69">
            <v>35034</v>
          </cell>
          <cell r="B69">
            <v>233998</v>
          </cell>
          <cell r="C69">
            <v>1528860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</row>
        <row r="71">
          <cell r="A71">
            <v>1995</v>
          </cell>
          <cell r="B71">
            <v>1744637</v>
          </cell>
          <cell r="C71">
            <v>11535029</v>
          </cell>
        </row>
        <row r="73">
          <cell r="A73">
            <v>35065</v>
          </cell>
          <cell r="B73">
            <v>233602</v>
          </cell>
          <cell r="C73">
            <v>1445311</v>
          </cell>
        </row>
        <row r="74">
          <cell r="A74">
            <v>35096</v>
          </cell>
          <cell r="B74">
            <v>211970</v>
          </cell>
          <cell r="C74">
            <v>1476564</v>
          </cell>
        </row>
        <row r="75">
          <cell r="A75">
            <v>35125</v>
          </cell>
          <cell r="B75">
            <v>215063</v>
          </cell>
          <cell r="C75">
            <v>1517503</v>
          </cell>
        </row>
        <row r="76">
          <cell r="A76">
            <v>35156</v>
          </cell>
          <cell r="B76">
            <v>185609</v>
          </cell>
          <cell r="C76">
            <v>1246585</v>
          </cell>
        </row>
        <row r="77">
          <cell r="A77">
            <v>35186</v>
          </cell>
          <cell r="B77">
            <v>183864</v>
          </cell>
          <cell r="C77">
            <v>1270940</v>
          </cell>
        </row>
        <row r="78">
          <cell r="A78">
            <v>35217</v>
          </cell>
          <cell r="B78">
            <v>166146</v>
          </cell>
          <cell r="C78">
            <v>1268612</v>
          </cell>
        </row>
        <row r="79">
          <cell r="A79">
            <v>35247</v>
          </cell>
          <cell r="B79">
            <v>171457</v>
          </cell>
          <cell r="C79">
            <v>1335050</v>
          </cell>
        </row>
        <row r="80">
          <cell r="A80">
            <v>35278</v>
          </cell>
          <cell r="B80">
            <v>158611</v>
          </cell>
          <cell r="C80">
            <v>1254237</v>
          </cell>
        </row>
        <row r="81">
          <cell r="A81">
            <v>35309</v>
          </cell>
          <cell r="B81">
            <v>150593</v>
          </cell>
          <cell r="C81">
            <v>1168858</v>
          </cell>
        </row>
        <row r="82">
          <cell r="A82">
            <v>35339</v>
          </cell>
          <cell r="B82">
            <v>145181</v>
          </cell>
          <cell r="C82">
            <v>1060017</v>
          </cell>
        </row>
        <row r="83">
          <cell r="A83">
            <v>35370</v>
          </cell>
          <cell r="B83">
            <v>136646</v>
          </cell>
          <cell r="C83">
            <v>909684</v>
          </cell>
        </row>
        <row r="84">
          <cell r="A84">
            <v>35400</v>
          </cell>
          <cell r="B84">
            <v>149339</v>
          </cell>
          <cell r="C84">
            <v>956601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</row>
        <row r="86">
          <cell r="A86">
            <v>1996</v>
          </cell>
          <cell r="B86">
            <v>2108081</v>
          </cell>
          <cell r="C86">
            <v>14909962</v>
          </cell>
        </row>
        <row r="88">
          <cell r="A88">
            <v>35431</v>
          </cell>
          <cell r="B88">
            <v>158716</v>
          </cell>
          <cell r="C88">
            <v>990717</v>
          </cell>
        </row>
        <row r="89">
          <cell r="A89">
            <v>35462</v>
          </cell>
          <cell r="B89">
            <v>140773</v>
          </cell>
          <cell r="C89">
            <v>936555</v>
          </cell>
        </row>
        <row r="90">
          <cell r="A90">
            <v>35490</v>
          </cell>
          <cell r="B90">
            <v>157247</v>
          </cell>
          <cell r="C90">
            <v>1076950</v>
          </cell>
        </row>
        <row r="91">
          <cell r="A91">
            <v>35521</v>
          </cell>
          <cell r="B91">
            <v>145008</v>
          </cell>
          <cell r="C91">
            <v>987385</v>
          </cell>
        </row>
        <row r="92">
          <cell r="A92">
            <v>35551</v>
          </cell>
          <cell r="B92">
            <v>135930</v>
          </cell>
          <cell r="C92">
            <v>957631</v>
          </cell>
        </row>
        <row r="93">
          <cell r="A93">
            <v>35582</v>
          </cell>
          <cell r="B93">
            <v>125597</v>
          </cell>
          <cell r="C93">
            <v>889755</v>
          </cell>
        </row>
        <row r="94">
          <cell r="A94">
            <v>35612</v>
          </cell>
          <cell r="B94">
            <v>127677</v>
          </cell>
          <cell r="C94">
            <v>924873</v>
          </cell>
        </row>
        <row r="95">
          <cell r="A95">
            <v>35643</v>
          </cell>
          <cell r="B95">
            <v>121091</v>
          </cell>
          <cell r="C95">
            <v>870309</v>
          </cell>
        </row>
        <row r="96">
          <cell r="A96">
            <v>35674</v>
          </cell>
          <cell r="B96">
            <v>110842</v>
          </cell>
          <cell r="C96">
            <v>791391</v>
          </cell>
        </row>
        <row r="97">
          <cell r="A97">
            <v>35704</v>
          </cell>
          <cell r="B97">
            <v>112848</v>
          </cell>
          <cell r="C97">
            <v>818994</v>
          </cell>
        </row>
        <row r="98">
          <cell r="A98">
            <v>35735</v>
          </cell>
          <cell r="B98">
            <v>104688</v>
          </cell>
          <cell r="C98">
            <v>749929</v>
          </cell>
        </row>
        <row r="99">
          <cell r="A99">
            <v>35765</v>
          </cell>
          <cell r="B99">
            <v>106315</v>
          </cell>
          <cell r="C99">
            <v>762198</v>
          </cell>
        </row>
        <row r="100">
          <cell r="A100" t="str">
            <v>Totals:</v>
          </cell>
          <cell r="B100" t="str">
            <v>__________</v>
          </cell>
          <cell r="C100" t="str">
            <v>__________</v>
          </cell>
        </row>
        <row r="101">
          <cell r="A101">
            <v>1997</v>
          </cell>
          <cell r="B101">
            <v>1546732</v>
          </cell>
          <cell r="C101">
            <v>10756687</v>
          </cell>
        </row>
        <row r="103">
          <cell r="A103">
            <v>35796</v>
          </cell>
          <cell r="B103">
            <v>110502</v>
          </cell>
          <cell r="C103">
            <v>802152</v>
          </cell>
        </row>
        <row r="104">
          <cell r="A104">
            <v>35827</v>
          </cell>
          <cell r="B104">
            <v>100726</v>
          </cell>
          <cell r="C104">
            <v>727118</v>
          </cell>
        </row>
        <row r="105">
          <cell r="A105">
            <v>35855</v>
          </cell>
          <cell r="B105">
            <v>107348</v>
          </cell>
          <cell r="C105">
            <v>789792</v>
          </cell>
        </row>
        <row r="106">
          <cell r="A106">
            <v>35886</v>
          </cell>
          <cell r="B106">
            <v>97808</v>
          </cell>
          <cell r="C106">
            <v>762167</v>
          </cell>
        </row>
        <row r="107">
          <cell r="A107">
            <v>35916</v>
          </cell>
          <cell r="B107">
            <v>96856</v>
          </cell>
          <cell r="C107">
            <v>725856</v>
          </cell>
        </row>
        <row r="108">
          <cell r="A108">
            <v>35947</v>
          </cell>
          <cell r="B108">
            <v>81077</v>
          </cell>
          <cell r="C108">
            <v>672411</v>
          </cell>
        </row>
        <row r="109">
          <cell r="A109">
            <v>35977</v>
          </cell>
          <cell r="B109">
            <v>79892</v>
          </cell>
          <cell r="C109">
            <v>697028</v>
          </cell>
        </row>
        <row r="110">
          <cell r="A110">
            <v>36008</v>
          </cell>
          <cell r="B110">
            <v>76623</v>
          </cell>
          <cell r="C110">
            <v>666223</v>
          </cell>
        </row>
        <row r="111">
          <cell r="A111">
            <v>36039</v>
          </cell>
          <cell r="B111">
            <v>71910</v>
          </cell>
          <cell r="C111">
            <v>572821</v>
          </cell>
        </row>
        <row r="112">
          <cell r="A112">
            <v>36069</v>
          </cell>
          <cell r="B112">
            <v>79618</v>
          </cell>
          <cell r="C112">
            <v>558790</v>
          </cell>
        </row>
        <row r="113">
          <cell r="A113">
            <v>36100</v>
          </cell>
          <cell r="B113">
            <v>73555</v>
          </cell>
          <cell r="C113">
            <v>554951</v>
          </cell>
        </row>
        <row r="114">
          <cell r="A114">
            <v>36130</v>
          </cell>
          <cell r="B114">
            <v>63502</v>
          </cell>
          <cell r="C114">
            <v>521230</v>
          </cell>
        </row>
        <row r="115">
          <cell r="A115" t="str">
            <v>Totals:</v>
          </cell>
          <cell r="B115" t="str">
            <v>__________</v>
          </cell>
          <cell r="C115" t="str">
            <v>__________</v>
          </cell>
        </row>
        <row r="116">
          <cell r="A116">
            <v>1998</v>
          </cell>
          <cell r="B116">
            <v>1039417</v>
          </cell>
          <cell r="C116">
            <v>8050539</v>
          </cell>
        </row>
        <row r="118">
          <cell r="A118">
            <v>36161</v>
          </cell>
          <cell r="B118">
            <v>59572</v>
          </cell>
          <cell r="C118">
            <v>554248</v>
          </cell>
        </row>
        <row r="119">
          <cell r="A119">
            <v>36192</v>
          </cell>
          <cell r="B119">
            <v>52688</v>
          </cell>
          <cell r="C119">
            <v>479601</v>
          </cell>
        </row>
        <row r="120">
          <cell r="A120">
            <v>36220</v>
          </cell>
          <cell r="B120">
            <v>68751</v>
          </cell>
          <cell r="C120">
            <v>563551</v>
          </cell>
        </row>
        <row r="121">
          <cell r="A121">
            <v>36251</v>
          </cell>
          <cell r="B121">
            <v>69190</v>
          </cell>
          <cell r="C121">
            <v>559173</v>
          </cell>
        </row>
        <row r="122">
          <cell r="A122">
            <v>36281</v>
          </cell>
          <cell r="B122">
            <v>66186</v>
          </cell>
          <cell r="C122">
            <v>576529</v>
          </cell>
        </row>
        <row r="123">
          <cell r="A123">
            <v>36312</v>
          </cell>
          <cell r="B123">
            <v>66479</v>
          </cell>
          <cell r="C123">
            <v>552477</v>
          </cell>
        </row>
        <row r="124">
          <cell r="A124">
            <v>36342</v>
          </cell>
          <cell r="B124">
            <v>66882</v>
          </cell>
          <cell r="C124">
            <v>550237</v>
          </cell>
        </row>
        <row r="125">
          <cell r="A125">
            <v>36373</v>
          </cell>
          <cell r="B125">
            <v>64223</v>
          </cell>
          <cell r="C125">
            <v>539769</v>
          </cell>
        </row>
        <row r="126">
          <cell r="A126">
            <v>36404</v>
          </cell>
          <cell r="B126">
            <v>57808</v>
          </cell>
          <cell r="C126">
            <v>471675</v>
          </cell>
        </row>
        <row r="127">
          <cell r="A127">
            <v>36434</v>
          </cell>
          <cell r="B127">
            <v>58530</v>
          </cell>
          <cell r="C127">
            <v>446043</v>
          </cell>
        </row>
        <row r="128">
          <cell r="A128">
            <v>36465</v>
          </cell>
          <cell r="B128">
            <v>55706</v>
          </cell>
          <cell r="C128">
            <v>477245</v>
          </cell>
        </row>
        <row r="129">
          <cell r="A129">
            <v>36495</v>
          </cell>
          <cell r="B129">
            <v>58068</v>
          </cell>
          <cell r="C129">
            <v>487319</v>
          </cell>
        </row>
        <row r="130">
          <cell r="A130" t="str">
            <v>Totals:</v>
          </cell>
          <cell r="B130" t="str">
            <v>__________</v>
          </cell>
          <cell r="C130" t="str">
            <v>__________</v>
          </cell>
        </row>
        <row r="131">
          <cell r="A131">
            <v>1999</v>
          </cell>
          <cell r="B131">
            <v>744083</v>
          </cell>
          <cell r="C131">
            <v>6257867</v>
          </cell>
        </row>
        <row r="133">
          <cell r="A133">
            <v>36526</v>
          </cell>
          <cell r="B133">
            <v>59679</v>
          </cell>
          <cell r="C133">
            <v>473972</v>
          </cell>
        </row>
        <row r="134">
          <cell r="A134">
            <v>36557</v>
          </cell>
          <cell r="B134">
            <v>56023</v>
          </cell>
          <cell r="C134">
            <v>450010</v>
          </cell>
        </row>
        <row r="135">
          <cell r="A135">
            <v>36586</v>
          </cell>
          <cell r="B135">
            <v>51659</v>
          </cell>
          <cell r="C135">
            <v>475119</v>
          </cell>
        </row>
        <row r="136">
          <cell r="A136">
            <v>36617</v>
          </cell>
          <cell r="B136">
            <v>61339</v>
          </cell>
          <cell r="C136">
            <v>456047</v>
          </cell>
        </row>
        <row r="137">
          <cell r="A137">
            <v>36647</v>
          </cell>
          <cell r="B137">
            <v>55521</v>
          </cell>
          <cell r="C137">
            <v>456263</v>
          </cell>
        </row>
        <row r="138">
          <cell r="A138">
            <v>36678</v>
          </cell>
          <cell r="B138">
            <v>51581</v>
          </cell>
          <cell r="C138">
            <v>403188</v>
          </cell>
        </row>
        <row r="139">
          <cell r="A139">
            <v>36708</v>
          </cell>
          <cell r="B139">
            <v>51338</v>
          </cell>
          <cell r="C139">
            <v>373991</v>
          </cell>
        </row>
        <row r="140">
          <cell r="A140">
            <v>36739</v>
          </cell>
          <cell r="B140">
            <v>49637</v>
          </cell>
          <cell r="C140">
            <v>409091</v>
          </cell>
        </row>
        <row r="141">
          <cell r="A141">
            <v>36770</v>
          </cell>
          <cell r="B141">
            <v>49754</v>
          </cell>
          <cell r="C141">
            <v>390245</v>
          </cell>
        </row>
        <row r="142">
          <cell r="A142">
            <v>36800</v>
          </cell>
          <cell r="B142">
            <v>50496</v>
          </cell>
          <cell r="C142">
            <v>326394</v>
          </cell>
        </row>
        <row r="143">
          <cell r="A143">
            <v>36831</v>
          </cell>
          <cell r="B143">
            <v>48197</v>
          </cell>
          <cell r="C143">
            <v>342794</v>
          </cell>
        </row>
        <row r="144">
          <cell r="A144">
            <v>36861</v>
          </cell>
          <cell r="B144">
            <v>47540</v>
          </cell>
          <cell r="C144">
            <v>299736</v>
          </cell>
        </row>
        <row r="145">
          <cell r="A145" t="str">
            <v>Totals:</v>
          </cell>
          <cell r="B145" t="str">
            <v>__________</v>
          </cell>
          <cell r="C145" t="str">
            <v>__________</v>
          </cell>
        </row>
        <row r="146">
          <cell r="A146">
            <v>2000</v>
          </cell>
          <cell r="B146">
            <v>632764</v>
          </cell>
          <cell r="C146">
            <v>4856850</v>
          </cell>
        </row>
        <row r="148">
          <cell r="A148">
            <v>36892</v>
          </cell>
          <cell r="B148">
            <v>47253</v>
          </cell>
          <cell r="C148">
            <v>320083</v>
          </cell>
        </row>
        <row r="149">
          <cell r="A149">
            <v>36923</v>
          </cell>
          <cell r="B149">
            <v>42881</v>
          </cell>
          <cell r="C149">
            <v>446239</v>
          </cell>
        </row>
        <row r="150">
          <cell r="A150">
            <v>36951</v>
          </cell>
          <cell r="B150">
            <v>46377</v>
          </cell>
          <cell r="C150">
            <v>323902</v>
          </cell>
        </row>
        <row r="151">
          <cell r="A151">
            <v>36982</v>
          </cell>
          <cell r="B151">
            <v>46827</v>
          </cell>
          <cell r="C151">
            <v>320339</v>
          </cell>
        </row>
        <row r="152">
          <cell r="A152">
            <v>37012</v>
          </cell>
          <cell r="B152">
            <v>21919</v>
          </cell>
          <cell r="C152">
            <v>217514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64">
          <cell r="A64">
            <v>34881</v>
          </cell>
          <cell r="B64">
            <v>154766</v>
          </cell>
          <cell r="C64">
            <v>1407758</v>
          </cell>
        </row>
        <row r="65">
          <cell r="A65">
            <v>34912</v>
          </cell>
          <cell r="B65">
            <v>211285</v>
          </cell>
          <cell r="C65">
            <v>1921972</v>
          </cell>
        </row>
        <row r="66">
          <cell r="A66">
            <v>34943</v>
          </cell>
          <cell r="B66">
            <v>177306</v>
          </cell>
          <cell r="C66">
            <v>1752260</v>
          </cell>
        </row>
        <row r="67">
          <cell r="A67">
            <v>34973</v>
          </cell>
          <cell r="B67">
            <v>165633</v>
          </cell>
          <cell r="C67">
            <v>1830407</v>
          </cell>
        </row>
        <row r="68">
          <cell r="A68">
            <v>35004</v>
          </cell>
          <cell r="B68">
            <v>156218</v>
          </cell>
          <cell r="C68">
            <v>1778313</v>
          </cell>
        </row>
        <row r="69">
          <cell r="A69">
            <v>35034</v>
          </cell>
          <cell r="B69">
            <v>157166</v>
          </cell>
          <cell r="C69">
            <v>1747659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</row>
        <row r="71">
          <cell r="A71">
            <v>1995</v>
          </cell>
          <cell r="B71">
            <v>1022374</v>
          </cell>
          <cell r="C71">
            <v>10438369</v>
          </cell>
        </row>
        <row r="73">
          <cell r="A73">
            <v>35065</v>
          </cell>
          <cell r="B73">
            <v>171094</v>
          </cell>
          <cell r="C73">
            <v>1809479</v>
          </cell>
        </row>
        <row r="74">
          <cell r="A74">
            <v>35096</v>
          </cell>
          <cell r="B74">
            <v>153365</v>
          </cell>
          <cell r="C74">
            <v>1472811</v>
          </cell>
        </row>
        <row r="75">
          <cell r="A75">
            <v>35125</v>
          </cell>
          <cell r="B75">
            <v>159508</v>
          </cell>
          <cell r="C75">
            <v>1560458</v>
          </cell>
        </row>
        <row r="76">
          <cell r="A76">
            <v>35156</v>
          </cell>
          <cell r="B76">
            <v>132302</v>
          </cell>
          <cell r="C76">
            <v>1337416</v>
          </cell>
        </row>
        <row r="77">
          <cell r="A77">
            <v>35186</v>
          </cell>
          <cell r="B77">
            <v>138472</v>
          </cell>
          <cell r="C77">
            <v>1439946</v>
          </cell>
        </row>
        <row r="78">
          <cell r="A78">
            <v>35217</v>
          </cell>
          <cell r="B78">
            <v>129702</v>
          </cell>
          <cell r="C78">
            <v>1386556</v>
          </cell>
        </row>
        <row r="79">
          <cell r="A79">
            <v>35247</v>
          </cell>
          <cell r="B79">
            <v>133949</v>
          </cell>
          <cell r="C79">
            <v>1405691</v>
          </cell>
        </row>
        <row r="80">
          <cell r="A80">
            <v>35278</v>
          </cell>
          <cell r="B80">
            <v>113169</v>
          </cell>
          <cell r="C80">
            <v>1370698</v>
          </cell>
        </row>
        <row r="81">
          <cell r="A81">
            <v>35309</v>
          </cell>
          <cell r="B81">
            <v>109187</v>
          </cell>
          <cell r="C81">
            <v>1303457</v>
          </cell>
        </row>
        <row r="82">
          <cell r="A82">
            <v>35339</v>
          </cell>
          <cell r="B82">
            <v>107800</v>
          </cell>
          <cell r="C82">
            <v>1250922</v>
          </cell>
        </row>
        <row r="83">
          <cell r="A83">
            <v>35370</v>
          </cell>
          <cell r="B83">
            <v>104909</v>
          </cell>
          <cell r="C83">
            <v>1180359</v>
          </cell>
        </row>
        <row r="84">
          <cell r="A84">
            <v>35400</v>
          </cell>
          <cell r="B84">
            <v>104091</v>
          </cell>
          <cell r="C84">
            <v>1209756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</row>
        <row r="86">
          <cell r="A86">
            <v>1996</v>
          </cell>
          <cell r="B86">
            <v>1557548</v>
          </cell>
          <cell r="C86">
            <v>16727549</v>
          </cell>
        </row>
        <row r="88">
          <cell r="A88">
            <v>35431</v>
          </cell>
          <cell r="B88">
            <v>101847</v>
          </cell>
          <cell r="C88">
            <v>1162439</v>
          </cell>
        </row>
        <row r="89">
          <cell r="A89">
            <v>35462</v>
          </cell>
          <cell r="B89">
            <v>90579</v>
          </cell>
          <cell r="C89">
            <v>1082257</v>
          </cell>
        </row>
        <row r="90">
          <cell r="A90">
            <v>35490</v>
          </cell>
          <cell r="B90">
            <v>93290</v>
          </cell>
          <cell r="C90">
            <v>1136477</v>
          </cell>
        </row>
        <row r="91">
          <cell r="A91">
            <v>35521</v>
          </cell>
          <cell r="B91">
            <v>97884</v>
          </cell>
          <cell r="C91">
            <v>1116810</v>
          </cell>
        </row>
        <row r="92">
          <cell r="A92">
            <v>35551</v>
          </cell>
          <cell r="B92">
            <v>87661</v>
          </cell>
          <cell r="C92">
            <v>1128282</v>
          </cell>
        </row>
        <row r="93">
          <cell r="A93">
            <v>35582</v>
          </cell>
          <cell r="B93">
            <v>82769</v>
          </cell>
          <cell r="C93">
            <v>1102830</v>
          </cell>
        </row>
        <row r="94">
          <cell r="A94">
            <v>35612</v>
          </cell>
          <cell r="B94">
            <v>79068</v>
          </cell>
          <cell r="C94">
            <v>1105284</v>
          </cell>
        </row>
        <row r="95">
          <cell r="A95">
            <v>35643</v>
          </cell>
          <cell r="B95">
            <v>73722</v>
          </cell>
          <cell r="C95">
            <v>1045383</v>
          </cell>
        </row>
        <row r="96">
          <cell r="A96">
            <v>35674</v>
          </cell>
          <cell r="B96">
            <v>71868</v>
          </cell>
          <cell r="C96">
            <v>962225</v>
          </cell>
        </row>
        <row r="97">
          <cell r="A97">
            <v>35704</v>
          </cell>
          <cell r="B97">
            <v>74673</v>
          </cell>
          <cell r="C97">
            <v>992642</v>
          </cell>
        </row>
        <row r="98">
          <cell r="A98">
            <v>35735</v>
          </cell>
          <cell r="B98">
            <v>78255</v>
          </cell>
          <cell r="C98">
            <v>963088</v>
          </cell>
        </row>
        <row r="99">
          <cell r="A99">
            <v>35765</v>
          </cell>
          <cell r="B99">
            <v>75814</v>
          </cell>
          <cell r="C99">
            <v>973768</v>
          </cell>
        </row>
        <row r="100">
          <cell r="A100" t="str">
            <v>Totals:</v>
          </cell>
          <cell r="B100" t="str">
            <v>__________</v>
          </cell>
          <cell r="C100" t="str">
            <v>__________</v>
          </cell>
        </row>
        <row r="101">
          <cell r="A101">
            <v>1997</v>
          </cell>
          <cell r="B101">
            <v>1007430</v>
          </cell>
          <cell r="C101">
            <v>12771485</v>
          </cell>
        </row>
        <row r="103">
          <cell r="A103">
            <v>35796</v>
          </cell>
          <cell r="B103">
            <v>72885</v>
          </cell>
          <cell r="C103">
            <v>918641</v>
          </cell>
        </row>
        <row r="104">
          <cell r="A104">
            <v>35827</v>
          </cell>
          <cell r="B104">
            <v>61764</v>
          </cell>
          <cell r="C104">
            <v>802307</v>
          </cell>
        </row>
        <row r="105">
          <cell r="A105">
            <v>35855</v>
          </cell>
          <cell r="B105">
            <v>70152</v>
          </cell>
          <cell r="C105">
            <v>854704</v>
          </cell>
        </row>
        <row r="106">
          <cell r="A106">
            <v>35886</v>
          </cell>
          <cell r="B106">
            <v>66863</v>
          </cell>
          <cell r="C106">
            <v>820712</v>
          </cell>
        </row>
        <row r="107">
          <cell r="A107">
            <v>35916</v>
          </cell>
          <cell r="B107">
            <v>65246</v>
          </cell>
          <cell r="C107">
            <v>818773</v>
          </cell>
        </row>
        <row r="108">
          <cell r="A108">
            <v>35947</v>
          </cell>
          <cell r="B108">
            <v>59340</v>
          </cell>
          <cell r="C108">
            <v>737621</v>
          </cell>
        </row>
        <row r="109">
          <cell r="A109">
            <v>35977</v>
          </cell>
          <cell r="B109">
            <v>61079</v>
          </cell>
          <cell r="C109">
            <v>715184</v>
          </cell>
        </row>
        <row r="110">
          <cell r="A110">
            <v>36008</v>
          </cell>
          <cell r="B110">
            <v>60400</v>
          </cell>
          <cell r="C110">
            <v>722515</v>
          </cell>
        </row>
        <row r="111">
          <cell r="A111">
            <v>36039</v>
          </cell>
          <cell r="B111">
            <v>56764</v>
          </cell>
          <cell r="C111">
            <v>668889</v>
          </cell>
        </row>
        <row r="112">
          <cell r="A112">
            <v>36069</v>
          </cell>
          <cell r="B112">
            <v>55460</v>
          </cell>
          <cell r="C112">
            <v>669271</v>
          </cell>
        </row>
        <row r="113">
          <cell r="A113">
            <v>36100</v>
          </cell>
          <cell r="B113">
            <v>53577</v>
          </cell>
          <cell r="C113">
            <v>633827</v>
          </cell>
        </row>
        <row r="114">
          <cell r="A114">
            <v>36130</v>
          </cell>
          <cell r="B114">
            <v>49231</v>
          </cell>
          <cell r="C114">
            <v>643464</v>
          </cell>
        </row>
        <row r="115">
          <cell r="A115" t="str">
            <v>Totals:</v>
          </cell>
          <cell r="B115" t="str">
            <v>__________</v>
          </cell>
          <cell r="C115" t="str">
            <v>__________</v>
          </cell>
        </row>
        <row r="116">
          <cell r="A116">
            <v>1998</v>
          </cell>
          <cell r="B116">
            <v>732761</v>
          </cell>
          <cell r="C116">
            <v>9005908</v>
          </cell>
        </row>
        <row r="118">
          <cell r="A118">
            <v>36161</v>
          </cell>
          <cell r="B118">
            <v>50742</v>
          </cell>
          <cell r="C118">
            <v>666789</v>
          </cell>
        </row>
        <row r="119">
          <cell r="A119">
            <v>36192</v>
          </cell>
          <cell r="B119">
            <v>45978</v>
          </cell>
          <cell r="C119">
            <v>609009</v>
          </cell>
        </row>
        <row r="120">
          <cell r="A120">
            <v>36220</v>
          </cell>
          <cell r="B120">
            <v>50665</v>
          </cell>
          <cell r="C120">
            <v>617698</v>
          </cell>
        </row>
        <row r="121">
          <cell r="A121">
            <v>36251</v>
          </cell>
          <cell r="B121">
            <v>51658</v>
          </cell>
          <cell r="C121">
            <v>603598</v>
          </cell>
        </row>
        <row r="122">
          <cell r="A122">
            <v>36281</v>
          </cell>
          <cell r="B122">
            <v>50208</v>
          </cell>
          <cell r="C122">
            <v>572095</v>
          </cell>
        </row>
        <row r="123">
          <cell r="A123">
            <v>36312</v>
          </cell>
          <cell r="B123">
            <v>44679</v>
          </cell>
          <cell r="C123">
            <v>526577</v>
          </cell>
        </row>
        <row r="124">
          <cell r="A124">
            <v>36342</v>
          </cell>
          <cell r="B124">
            <v>47470</v>
          </cell>
          <cell r="C124">
            <v>542540</v>
          </cell>
        </row>
        <row r="125">
          <cell r="A125">
            <v>36373</v>
          </cell>
          <cell r="B125">
            <v>47094</v>
          </cell>
          <cell r="C125">
            <v>550261</v>
          </cell>
        </row>
        <row r="126">
          <cell r="A126">
            <v>36404</v>
          </cell>
          <cell r="B126">
            <v>43284</v>
          </cell>
          <cell r="C126">
            <v>563863</v>
          </cell>
        </row>
        <row r="127">
          <cell r="A127">
            <v>36434</v>
          </cell>
          <cell r="B127">
            <v>45545</v>
          </cell>
          <cell r="C127">
            <v>519433</v>
          </cell>
        </row>
        <row r="128">
          <cell r="A128">
            <v>36465</v>
          </cell>
          <cell r="B128">
            <v>40032</v>
          </cell>
          <cell r="C128">
            <v>492868</v>
          </cell>
        </row>
        <row r="129">
          <cell r="A129">
            <v>36495</v>
          </cell>
          <cell r="B129">
            <v>38496</v>
          </cell>
          <cell r="C129">
            <v>517352</v>
          </cell>
        </row>
        <row r="130">
          <cell r="A130" t="str">
            <v>Totals:</v>
          </cell>
          <cell r="B130" t="str">
            <v>__________</v>
          </cell>
          <cell r="C130" t="str">
            <v>__________</v>
          </cell>
        </row>
        <row r="131">
          <cell r="A131">
            <v>1999</v>
          </cell>
          <cell r="B131">
            <v>555851</v>
          </cell>
          <cell r="C131">
            <v>6782083</v>
          </cell>
        </row>
        <row r="133">
          <cell r="A133">
            <v>36526</v>
          </cell>
          <cell r="B133">
            <v>38493</v>
          </cell>
          <cell r="C133">
            <v>527626</v>
          </cell>
        </row>
        <row r="134">
          <cell r="A134">
            <v>36557</v>
          </cell>
          <cell r="B134">
            <v>37791</v>
          </cell>
          <cell r="C134">
            <v>441418</v>
          </cell>
        </row>
        <row r="135">
          <cell r="A135">
            <v>36586</v>
          </cell>
          <cell r="B135">
            <v>40263</v>
          </cell>
          <cell r="C135">
            <v>450944</v>
          </cell>
        </row>
        <row r="136">
          <cell r="A136">
            <v>36617</v>
          </cell>
          <cell r="B136">
            <v>38171</v>
          </cell>
          <cell r="C136">
            <v>405386</v>
          </cell>
        </row>
        <row r="137">
          <cell r="A137">
            <v>36647</v>
          </cell>
          <cell r="B137">
            <v>38374</v>
          </cell>
          <cell r="C137">
            <v>445262</v>
          </cell>
        </row>
        <row r="138">
          <cell r="A138">
            <v>36678</v>
          </cell>
          <cell r="B138">
            <v>38428</v>
          </cell>
          <cell r="C138">
            <v>421219</v>
          </cell>
        </row>
        <row r="139">
          <cell r="A139">
            <v>36708</v>
          </cell>
          <cell r="B139">
            <v>38121</v>
          </cell>
          <cell r="C139">
            <v>461963</v>
          </cell>
        </row>
        <row r="140">
          <cell r="A140">
            <v>36739</v>
          </cell>
          <cell r="B140">
            <v>37812</v>
          </cell>
          <cell r="C140">
            <v>420619</v>
          </cell>
        </row>
        <row r="141">
          <cell r="A141">
            <v>36770</v>
          </cell>
          <cell r="B141">
            <v>38790</v>
          </cell>
          <cell r="C141">
            <v>479316</v>
          </cell>
        </row>
        <row r="142">
          <cell r="A142">
            <v>36800</v>
          </cell>
          <cell r="B142">
            <v>36699</v>
          </cell>
          <cell r="C142">
            <v>404020</v>
          </cell>
        </row>
        <row r="143">
          <cell r="A143">
            <v>36831</v>
          </cell>
          <cell r="B143">
            <v>37761</v>
          </cell>
          <cell r="C143">
            <v>380766</v>
          </cell>
        </row>
        <row r="144">
          <cell r="A144">
            <v>36861</v>
          </cell>
          <cell r="B144">
            <v>34954</v>
          </cell>
          <cell r="C144">
            <v>367476</v>
          </cell>
        </row>
        <row r="145">
          <cell r="A145" t="str">
            <v>Totals:</v>
          </cell>
          <cell r="B145" t="str">
            <v>__________</v>
          </cell>
          <cell r="C145" t="str">
            <v>__________</v>
          </cell>
        </row>
        <row r="146">
          <cell r="A146">
            <v>2000</v>
          </cell>
          <cell r="B146">
            <v>455657</v>
          </cell>
          <cell r="C146">
            <v>5206015</v>
          </cell>
        </row>
        <row r="148">
          <cell r="A148">
            <v>36892</v>
          </cell>
          <cell r="B148">
            <v>34630</v>
          </cell>
          <cell r="C148">
            <v>378671</v>
          </cell>
        </row>
        <row r="149">
          <cell r="A149">
            <v>36923</v>
          </cell>
          <cell r="B149">
            <v>31206</v>
          </cell>
          <cell r="C149">
            <v>383263</v>
          </cell>
        </row>
        <row r="150">
          <cell r="A150">
            <v>36951</v>
          </cell>
          <cell r="B150">
            <v>34580</v>
          </cell>
          <cell r="C150">
            <v>439660</v>
          </cell>
        </row>
        <row r="151">
          <cell r="A151">
            <v>36982</v>
          </cell>
          <cell r="B151">
            <v>33917</v>
          </cell>
          <cell r="C151">
            <v>405208</v>
          </cell>
        </row>
        <row r="152">
          <cell r="A152">
            <v>37012</v>
          </cell>
          <cell r="B152">
            <v>21374</v>
          </cell>
          <cell r="C152">
            <v>265587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august"/>
    </sheetNames>
    <sheetDataSet>
      <sheetData sheetId="0">
        <row r="54">
          <cell r="A54">
            <v>34912</v>
          </cell>
          <cell r="B54">
            <v>213453</v>
          </cell>
          <cell r="C54">
            <v>1008827</v>
          </cell>
        </row>
        <row r="55">
          <cell r="A55">
            <v>34943</v>
          </cell>
          <cell r="B55">
            <v>293801</v>
          </cell>
          <cell r="C55">
            <v>1708982</v>
          </cell>
        </row>
        <row r="56">
          <cell r="A56">
            <v>34973</v>
          </cell>
          <cell r="B56">
            <v>261558</v>
          </cell>
          <cell r="C56">
            <v>1473387</v>
          </cell>
        </row>
        <row r="57">
          <cell r="A57">
            <v>35004</v>
          </cell>
          <cell r="B57">
            <v>252578</v>
          </cell>
          <cell r="C57">
            <v>1273653</v>
          </cell>
        </row>
        <row r="58">
          <cell r="A58">
            <v>35034</v>
          </cell>
          <cell r="B58">
            <v>236525</v>
          </cell>
          <cell r="C58">
            <v>1231656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</row>
        <row r="60">
          <cell r="A60">
            <v>1995</v>
          </cell>
          <cell r="B60">
            <v>1257915</v>
          </cell>
          <cell r="C60">
            <v>6696505</v>
          </cell>
        </row>
        <row r="62">
          <cell r="A62">
            <v>35065</v>
          </cell>
          <cell r="B62">
            <v>238897</v>
          </cell>
          <cell r="C62">
            <v>1314670</v>
          </cell>
        </row>
        <row r="63">
          <cell r="A63">
            <v>35096</v>
          </cell>
          <cell r="B63">
            <v>201401</v>
          </cell>
          <cell r="C63">
            <v>1210085</v>
          </cell>
        </row>
        <row r="64">
          <cell r="A64">
            <v>35125</v>
          </cell>
          <cell r="B64">
            <v>199180</v>
          </cell>
          <cell r="C64">
            <v>1235111</v>
          </cell>
        </row>
        <row r="65">
          <cell r="A65">
            <v>35156</v>
          </cell>
          <cell r="B65">
            <v>199340</v>
          </cell>
          <cell r="C65">
            <v>1158911</v>
          </cell>
        </row>
        <row r="66">
          <cell r="A66">
            <v>35186</v>
          </cell>
          <cell r="B66">
            <v>200756</v>
          </cell>
          <cell r="C66">
            <v>1109691</v>
          </cell>
        </row>
        <row r="67">
          <cell r="A67">
            <v>35217</v>
          </cell>
          <cell r="B67">
            <v>183244</v>
          </cell>
          <cell r="C67">
            <v>1028934</v>
          </cell>
        </row>
        <row r="68">
          <cell r="A68">
            <v>35247</v>
          </cell>
          <cell r="B68">
            <v>177043</v>
          </cell>
          <cell r="C68">
            <v>1002726</v>
          </cell>
        </row>
        <row r="69">
          <cell r="A69">
            <v>35278</v>
          </cell>
          <cell r="B69">
            <v>170804</v>
          </cell>
          <cell r="C69">
            <v>951798</v>
          </cell>
        </row>
        <row r="70">
          <cell r="A70">
            <v>35309</v>
          </cell>
          <cell r="B70">
            <v>169029</v>
          </cell>
          <cell r="C70">
            <v>1003534</v>
          </cell>
        </row>
        <row r="71">
          <cell r="A71">
            <v>35339</v>
          </cell>
          <cell r="B71">
            <v>169211</v>
          </cell>
          <cell r="C71">
            <v>958001</v>
          </cell>
        </row>
        <row r="72">
          <cell r="A72">
            <v>35370</v>
          </cell>
          <cell r="B72">
            <v>166130</v>
          </cell>
          <cell r="C72">
            <v>921367</v>
          </cell>
        </row>
        <row r="73">
          <cell r="A73">
            <v>35400</v>
          </cell>
          <cell r="B73">
            <v>161473</v>
          </cell>
          <cell r="C73">
            <v>948607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</row>
        <row r="75">
          <cell r="A75">
            <v>1996</v>
          </cell>
          <cell r="B75">
            <v>2236508</v>
          </cell>
          <cell r="C75">
            <v>12843435</v>
          </cell>
        </row>
        <row r="77">
          <cell r="A77">
            <v>35431</v>
          </cell>
          <cell r="B77">
            <v>152304</v>
          </cell>
          <cell r="C77">
            <v>947853</v>
          </cell>
        </row>
        <row r="78">
          <cell r="A78">
            <v>35462</v>
          </cell>
          <cell r="B78">
            <v>135711</v>
          </cell>
          <cell r="C78">
            <v>862081</v>
          </cell>
        </row>
        <row r="79">
          <cell r="A79">
            <v>35490</v>
          </cell>
          <cell r="B79">
            <v>152499</v>
          </cell>
          <cell r="C79">
            <v>951905</v>
          </cell>
        </row>
        <row r="80">
          <cell r="A80">
            <v>35521</v>
          </cell>
          <cell r="B80">
            <v>145602</v>
          </cell>
          <cell r="C80">
            <v>820058</v>
          </cell>
        </row>
        <row r="81">
          <cell r="A81">
            <v>35551</v>
          </cell>
          <cell r="B81">
            <v>143698</v>
          </cell>
          <cell r="C81">
            <v>843450</v>
          </cell>
        </row>
        <row r="82">
          <cell r="A82">
            <v>35582</v>
          </cell>
          <cell r="B82">
            <v>133659</v>
          </cell>
          <cell r="C82">
            <v>748768</v>
          </cell>
        </row>
        <row r="83">
          <cell r="A83">
            <v>35612</v>
          </cell>
          <cell r="B83">
            <v>136584</v>
          </cell>
          <cell r="C83">
            <v>757040</v>
          </cell>
        </row>
        <row r="84">
          <cell r="A84">
            <v>35643</v>
          </cell>
          <cell r="B84">
            <v>134579</v>
          </cell>
          <cell r="C84">
            <v>737600</v>
          </cell>
        </row>
        <row r="85">
          <cell r="A85">
            <v>35674</v>
          </cell>
          <cell r="B85">
            <v>133928</v>
          </cell>
          <cell r="C85">
            <v>672112</v>
          </cell>
        </row>
        <row r="86">
          <cell r="A86">
            <v>35704</v>
          </cell>
          <cell r="B86">
            <v>141876</v>
          </cell>
          <cell r="C86">
            <v>695705</v>
          </cell>
        </row>
        <row r="87">
          <cell r="A87">
            <v>35735</v>
          </cell>
          <cell r="B87">
            <v>136928</v>
          </cell>
          <cell r="C87">
            <v>656821</v>
          </cell>
        </row>
        <row r="88">
          <cell r="A88">
            <v>35765</v>
          </cell>
          <cell r="B88">
            <v>136654</v>
          </cell>
          <cell r="C88">
            <v>655444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</row>
        <row r="90">
          <cell r="A90">
            <v>1997</v>
          </cell>
          <cell r="B90">
            <v>1684022</v>
          </cell>
          <cell r="C90">
            <v>9348837</v>
          </cell>
        </row>
        <row r="92">
          <cell r="A92">
            <v>35796</v>
          </cell>
          <cell r="B92">
            <v>134524</v>
          </cell>
          <cell r="C92">
            <v>664025</v>
          </cell>
        </row>
        <row r="93">
          <cell r="A93">
            <v>35827</v>
          </cell>
          <cell r="B93">
            <v>115238</v>
          </cell>
          <cell r="C93">
            <v>582150</v>
          </cell>
        </row>
        <row r="94">
          <cell r="A94">
            <v>35855</v>
          </cell>
          <cell r="B94">
            <v>126716</v>
          </cell>
          <cell r="C94">
            <v>622536</v>
          </cell>
        </row>
        <row r="95">
          <cell r="A95">
            <v>35886</v>
          </cell>
          <cell r="B95">
            <v>128850</v>
          </cell>
          <cell r="C95">
            <v>623870</v>
          </cell>
        </row>
        <row r="96">
          <cell r="A96">
            <v>35916</v>
          </cell>
          <cell r="B96">
            <v>129769</v>
          </cell>
          <cell r="C96">
            <v>611299</v>
          </cell>
        </row>
        <row r="97">
          <cell r="A97">
            <v>35947</v>
          </cell>
          <cell r="B97">
            <v>121114</v>
          </cell>
          <cell r="C97">
            <v>565879</v>
          </cell>
        </row>
        <row r="98">
          <cell r="A98">
            <v>35977</v>
          </cell>
          <cell r="B98">
            <v>120826</v>
          </cell>
          <cell r="C98">
            <v>544966</v>
          </cell>
        </row>
        <row r="99">
          <cell r="A99">
            <v>36008</v>
          </cell>
          <cell r="B99">
            <v>118058</v>
          </cell>
          <cell r="C99">
            <v>513642</v>
          </cell>
        </row>
        <row r="100">
          <cell r="A100">
            <v>36039</v>
          </cell>
          <cell r="B100">
            <v>118215</v>
          </cell>
          <cell r="C100">
            <v>529633</v>
          </cell>
        </row>
        <row r="101">
          <cell r="A101">
            <v>36069</v>
          </cell>
          <cell r="B101">
            <v>122708</v>
          </cell>
          <cell r="C101">
            <v>513916</v>
          </cell>
        </row>
        <row r="102">
          <cell r="A102">
            <v>36100</v>
          </cell>
          <cell r="B102">
            <v>113778</v>
          </cell>
          <cell r="C102">
            <v>499104</v>
          </cell>
        </row>
        <row r="103">
          <cell r="A103">
            <v>36130</v>
          </cell>
          <cell r="B103">
            <v>113946</v>
          </cell>
          <cell r="C103">
            <v>469658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</row>
        <row r="105">
          <cell r="A105">
            <v>1998</v>
          </cell>
          <cell r="B105">
            <v>1463742</v>
          </cell>
          <cell r="C105">
            <v>6740678</v>
          </cell>
        </row>
        <row r="107">
          <cell r="A107">
            <v>36161</v>
          </cell>
          <cell r="B107">
            <v>109153</v>
          </cell>
          <cell r="C107">
            <v>482298</v>
          </cell>
        </row>
        <row r="108">
          <cell r="A108">
            <v>36192</v>
          </cell>
          <cell r="B108">
            <v>92911</v>
          </cell>
          <cell r="C108">
            <v>421015</v>
          </cell>
        </row>
        <row r="109">
          <cell r="A109">
            <v>36220</v>
          </cell>
          <cell r="B109">
            <v>110118</v>
          </cell>
          <cell r="C109">
            <v>480335</v>
          </cell>
        </row>
        <row r="110">
          <cell r="A110">
            <v>36251</v>
          </cell>
          <cell r="B110">
            <v>112015</v>
          </cell>
          <cell r="C110">
            <v>469379</v>
          </cell>
        </row>
        <row r="111">
          <cell r="A111">
            <v>36281</v>
          </cell>
          <cell r="B111">
            <v>106945</v>
          </cell>
          <cell r="C111">
            <v>443199</v>
          </cell>
        </row>
        <row r="112">
          <cell r="A112">
            <v>36312</v>
          </cell>
          <cell r="B112">
            <v>105841</v>
          </cell>
          <cell r="C112">
            <v>411536</v>
          </cell>
        </row>
        <row r="113">
          <cell r="A113">
            <v>36342</v>
          </cell>
          <cell r="B113">
            <v>110712</v>
          </cell>
          <cell r="C113">
            <v>413215</v>
          </cell>
        </row>
        <row r="114">
          <cell r="A114">
            <v>36373</v>
          </cell>
          <cell r="B114">
            <v>106741</v>
          </cell>
          <cell r="C114">
            <v>411531</v>
          </cell>
        </row>
        <row r="115">
          <cell r="A115">
            <v>36404</v>
          </cell>
          <cell r="B115">
            <v>104599</v>
          </cell>
          <cell r="C115">
            <v>390631</v>
          </cell>
        </row>
        <row r="116">
          <cell r="A116">
            <v>36434</v>
          </cell>
          <cell r="B116">
            <v>104375</v>
          </cell>
          <cell r="C116">
            <v>394510</v>
          </cell>
        </row>
        <row r="117">
          <cell r="A117">
            <v>36465</v>
          </cell>
          <cell r="B117">
            <v>98570</v>
          </cell>
          <cell r="C117">
            <v>401258</v>
          </cell>
        </row>
        <row r="118">
          <cell r="A118">
            <v>36495</v>
          </cell>
          <cell r="B118">
            <v>102021</v>
          </cell>
          <cell r="C118">
            <v>421865</v>
          </cell>
        </row>
        <row r="119">
          <cell r="A119" t="str">
            <v>Totals:</v>
          </cell>
          <cell r="B119" t="str">
            <v>__________</v>
          </cell>
          <cell r="C119" t="str">
            <v>__________</v>
          </cell>
        </row>
        <row r="120">
          <cell r="A120">
            <v>1999</v>
          </cell>
          <cell r="B120">
            <v>1264001</v>
          </cell>
          <cell r="C120">
            <v>5140772</v>
          </cell>
        </row>
        <row r="122">
          <cell r="A122">
            <v>36526</v>
          </cell>
          <cell r="B122">
            <v>101685</v>
          </cell>
          <cell r="C122">
            <v>423138</v>
          </cell>
        </row>
        <row r="123">
          <cell r="A123">
            <v>36557</v>
          </cell>
          <cell r="B123">
            <v>95603</v>
          </cell>
          <cell r="C123">
            <v>372578</v>
          </cell>
        </row>
        <row r="124">
          <cell r="A124">
            <v>36586</v>
          </cell>
          <cell r="B124">
            <v>101640</v>
          </cell>
          <cell r="C124">
            <v>402551</v>
          </cell>
        </row>
        <row r="125">
          <cell r="A125">
            <v>36617</v>
          </cell>
          <cell r="B125">
            <v>103695</v>
          </cell>
          <cell r="C125">
            <v>398791</v>
          </cell>
        </row>
        <row r="126">
          <cell r="A126">
            <v>36647</v>
          </cell>
          <cell r="B126">
            <v>99893</v>
          </cell>
          <cell r="C126">
            <v>381160</v>
          </cell>
        </row>
        <row r="127">
          <cell r="A127">
            <v>36678</v>
          </cell>
          <cell r="B127">
            <v>94612</v>
          </cell>
          <cell r="C127">
            <v>367251</v>
          </cell>
        </row>
        <row r="128">
          <cell r="A128">
            <v>36708</v>
          </cell>
          <cell r="B128">
            <v>95778</v>
          </cell>
          <cell r="C128">
            <v>395897</v>
          </cell>
        </row>
        <row r="129">
          <cell r="A129">
            <v>36739</v>
          </cell>
          <cell r="B129">
            <v>92054</v>
          </cell>
          <cell r="C129">
            <v>381383</v>
          </cell>
        </row>
        <row r="130">
          <cell r="A130">
            <v>36770</v>
          </cell>
          <cell r="B130">
            <v>90812</v>
          </cell>
          <cell r="C130">
            <v>381144</v>
          </cell>
        </row>
        <row r="131">
          <cell r="A131">
            <v>36800</v>
          </cell>
          <cell r="B131">
            <v>91031</v>
          </cell>
          <cell r="C131">
            <v>623910</v>
          </cell>
        </row>
        <row r="132">
          <cell r="A132">
            <v>36831</v>
          </cell>
          <cell r="B132">
            <v>93736</v>
          </cell>
          <cell r="C132">
            <v>488621</v>
          </cell>
        </row>
        <row r="133">
          <cell r="A133">
            <v>36861</v>
          </cell>
          <cell r="B133">
            <v>93582</v>
          </cell>
          <cell r="C133">
            <v>318380</v>
          </cell>
        </row>
        <row r="134">
          <cell r="A134" t="str">
            <v>Totals:</v>
          </cell>
          <cell r="B134" t="str">
            <v>__________</v>
          </cell>
          <cell r="C134" t="str">
            <v>__________</v>
          </cell>
        </row>
        <row r="135">
          <cell r="A135">
            <v>2000</v>
          </cell>
          <cell r="B135">
            <v>1154121</v>
          </cell>
          <cell r="C135">
            <v>4934804</v>
          </cell>
        </row>
        <row r="137">
          <cell r="A137">
            <v>36892</v>
          </cell>
          <cell r="B137">
            <v>85704</v>
          </cell>
          <cell r="C137">
            <v>311181</v>
          </cell>
        </row>
        <row r="138">
          <cell r="A138">
            <v>36923</v>
          </cell>
          <cell r="B138">
            <v>79837</v>
          </cell>
          <cell r="C138">
            <v>292800</v>
          </cell>
        </row>
        <row r="139">
          <cell r="A139">
            <v>36951</v>
          </cell>
          <cell r="B139">
            <v>96201</v>
          </cell>
          <cell r="C139">
            <v>324136</v>
          </cell>
        </row>
        <row r="140">
          <cell r="A140">
            <v>36982</v>
          </cell>
          <cell r="B140">
            <v>89437</v>
          </cell>
          <cell r="C140">
            <v>290608</v>
          </cell>
        </row>
        <row r="141">
          <cell r="A141">
            <v>37012</v>
          </cell>
          <cell r="B141">
            <v>85303</v>
          </cell>
          <cell r="C141">
            <v>281298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55">
          <cell r="A55">
            <v>34943</v>
          </cell>
          <cell r="B55">
            <v>152544</v>
          </cell>
          <cell r="C55">
            <v>894716</v>
          </cell>
        </row>
        <row r="56">
          <cell r="A56">
            <v>34973</v>
          </cell>
          <cell r="B56">
            <v>192053</v>
          </cell>
          <cell r="C56">
            <v>1022942</v>
          </cell>
        </row>
        <row r="57">
          <cell r="A57">
            <v>35004</v>
          </cell>
          <cell r="B57">
            <v>166921</v>
          </cell>
          <cell r="C57">
            <v>819821</v>
          </cell>
        </row>
        <row r="58">
          <cell r="A58">
            <v>35034</v>
          </cell>
          <cell r="B58">
            <v>157244</v>
          </cell>
          <cell r="C58">
            <v>750884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</row>
        <row r="60">
          <cell r="A60">
            <v>1995</v>
          </cell>
          <cell r="B60">
            <v>668762</v>
          </cell>
          <cell r="C60">
            <v>3488363</v>
          </cell>
        </row>
        <row r="62">
          <cell r="A62">
            <v>35065</v>
          </cell>
          <cell r="B62">
            <v>158391</v>
          </cell>
          <cell r="C62">
            <v>991609</v>
          </cell>
        </row>
        <row r="63">
          <cell r="A63">
            <v>35096</v>
          </cell>
          <cell r="B63">
            <v>148311</v>
          </cell>
          <cell r="C63">
            <v>775313</v>
          </cell>
        </row>
        <row r="64">
          <cell r="A64">
            <v>35125</v>
          </cell>
          <cell r="B64">
            <v>141195</v>
          </cell>
          <cell r="C64">
            <v>800263</v>
          </cell>
        </row>
        <row r="65">
          <cell r="A65">
            <v>35156</v>
          </cell>
          <cell r="B65">
            <v>125036</v>
          </cell>
          <cell r="C65">
            <v>705491</v>
          </cell>
        </row>
        <row r="66">
          <cell r="A66">
            <v>35186</v>
          </cell>
          <cell r="B66">
            <v>113230</v>
          </cell>
          <cell r="C66">
            <v>695119</v>
          </cell>
        </row>
        <row r="67">
          <cell r="A67">
            <v>35217</v>
          </cell>
          <cell r="B67">
            <v>105744</v>
          </cell>
          <cell r="C67">
            <v>644771</v>
          </cell>
        </row>
        <row r="68">
          <cell r="A68">
            <v>35247</v>
          </cell>
          <cell r="B68">
            <v>100806</v>
          </cell>
          <cell r="C68">
            <v>637034</v>
          </cell>
        </row>
        <row r="69">
          <cell r="A69">
            <v>35278</v>
          </cell>
          <cell r="B69">
            <v>92732</v>
          </cell>
          <cell r="C69">
            <v>653620</v>
          </cell>
        </row>
        <row r="70">
          <cell r="A70">
            <v>35309</v>
          </cell>
          <cell r="B70">
            <v>91875</v>
          </cell>
          <cell r="C70">
            <v>606654</v>
          </cell>
        </row>
        <row r="71">
          <cell r="A71">
            <v>35339</v>
          </cell>
          <cell r="B71">
            <v>84666</v>
          </cell>
          <cell r="C71">
            <v>585810</v>
          </cell>
        </row>
        <row r="72">
          <cell r="A72">
            <v>35370</v>
          </cell>
          <cell r="B72">
            <v>77185</v>
          </cell>
          <cell r="C72">
            <v>557561</v>
          </cell>
        </row>
        <row r="73">
          <cell r="A73">
            <v>35400</v>
          </cell>
          <cell r="B73">
            <v>79833</v>
          </cell>
          <cell r="C73">
            <v>614789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</row>
        <row r="75">
          <cell r="A75">
            <v>1996</v>
          </cell>
          <cell r="B75">
            <v>1319004</v>
          </cell>
          <cell r="C75">
            <v>8268034</v>
          </cell>
        </row>
        <row r="77">
          <cell r="A77">
            <v>35431</v>
          </cell>
          <cell r="B77">
            <v>78478</v>
          </cell>
          <cell r="C77">
            <v>537727</v>
          </cell>
        </row>
        <row r="78">
          <cell r="A78">
            <v>35462</v>
          </cell>
          <cell r="B78">
            <v>67809</v>
          </cell>
          <cell r="C78">
            <v>474283</v>
          </cell>
        </row>
        <row r="79">
          <cell r="A79">
            <v>35490</v>
          </cell>
          <cell r="B79">
            <v>70267</v>
          </cell>
          <cell r="C79">
            <v>555526</v>
          </cell>
        </row>
        <row r="80">
          <cell r="A80">
            <v>35521</v>
          </cell>
          <cell r="B80">
            <v>71619</v>
          </cell>
          <cell r="C80">
            <v>474451</v>
          </cell>
        </row>
        <row r="81">
          <cell r="A81">
            <v>35551</v>
          </cell>
          <cell r="B81">
            <v>66495</v>
          </cell>
          <cell r="C81">
            <v>471305</v>
          </cell>
        </row>
        <row r="82">
          <cell r="A82">
            <v>35582</v>
          </cell>
          <cell r="B82">
            <v>59223</v>
          </cell>
          <cell r="C82">
            <v>433499</v>
          </cell>
        </row>
        <row r="83">
          <cell r="A83">
            <v>35612</v>
          </cell>
          <cell r="B83">
            <v>62559</v>
          </cell>
          <cell r="C83">
            <v>446063</v>
          </cell>
        </row>
        <row r="84">
          <cell r="A84">
            <v>35643</v>
          </cell>
          <cell r="B84">
            <v>62930</v>
          </cell>
          <cell r="C84">
            <v>439066</v>
          </cell>
        </row>
        <row r="85">
          <cell r="A85">
            <v>35674</v>
          </cell>
          <cell r="B85">
            <v>54021</v>
          </cell>
          <cell r="C85">
            <v>405030</v>
          </cell>
        </row>
        <row r="86">
          <cell r="A86">
            <v>35704</v>
          </cell>
          <cell r="B86">
            <v>51281</v>
          </cell>
          <cell r="C86">
            <v>420703</v>
          </cell>
        </row>
        <row r="87">
          <cell r="A87">
            <v>35735</v>
          </cell>
          <cell r="B87">
            <v>49099</v>
          </cell>
          <cell r="C87">
            <v>374128</v>
          </cell>
        </row>
        <row r="88">
          <cell r="A88">
            <v>35765</v>
          </cell>
          <cell r="B88">
            <v>50807</v>
          </cell>
          <cell r="C88">
            <v>363282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</row>
        <row r="90">
          <cell r="A90">
            <v>1997</v>
          </cell>
          <cell r="B90">
            <v>744588</v>
          </cell>
          <cell r="C90">
            <v>5395063</v>
          </cell>
        </row>
        <row r="92">
          <cell r="A92">
            <v>35796</v>
          </cell>
          <cell r="B92">
            <v>50964</v>
          </cell>
          <cell r="C92">
            <v>371148</v>
          </cell>
        </row>
        <row r="93">
          <cell r="A93">
            <v>35827</v>
          </cell>
          <cell r="B93">
            <v>46024</v>
          </cell>
          <cell r="C93">
            <v>335138</v>
          </cell>
        </row>
        <row r="94">
          <cell r="A94">
            <v>35855</v>
          </cell>
          <cell r="B94">
            <v>49066</v>
          </cell>
          <cell r="C94">
            <v>353643</v>
          </cell>
        </row>
        <row r="95">
          <cell r="A95">
            <v>35886</v>
          </cell>
          <cell r="B95">
            <v>43304</v>
          </cell>
          <cell r="C95">
            <v>362561</v>
          </cell>
        </row>
        <row r="96">
          <cell r="A96">
            <v>35916</v>
          </cell>
          <cell r="B96">
            <v>38015</v>
          </cell>
          <cell r="C96">
            <v>349776</v>
          </cell>
        </row>
        <row r="97">
          <cell r="A97">
            <v>35947</v>
          </cell>
          <cell r="B97">
            <v>36813</v>
          </cell>
          <cell r="C97">
            <v>319549</v>
          </cell>
        </row>
        <row r="98">
          <cell r="A98">
            <v>35977</v>
          </cell>
          <cell r="B98">
            <v>35856</v>
          </cell>
          <cell r="C98">
            <v>359869</v>
          </cell>
        </row>
        <row r="99">
          <cell r="A99">
            <v>36008</v>
          </cell>
          <cell r="B99">
            <v>38214</v>
          </cell>
          <cell r="C99">
            <v>431724</v>
          </cell>
        </row>
        <row r="100">
          <cell r="A100">
            <v>36039</v>
          </cell>
          <cell r="B100">
            <v>35206</v>
          </cell>
          <cell r="C100">
            <v>411225</v>
          </cell>
        </row>
        <row r="101">
          <cell r="A101">
            <v>36069</v>
          </cell>
          <cell r="B101">
            <v>37021</v>
          </cell>
          <cell r="C101">
            <v>397752</v>
          </cell>
        </row>
        <row r="102">
          <cell r="A102">
            <v>36100</v>
          </cell>
          <cell r="B102">
            <v>39569</v>
          </cell>
          <cell r="C102">
            <v>380440</v>
          </cell>
        </row>
        <row r="103">
          <cell r="A103">
            <v>36130</v>
          </cell>
          <cell r="B103">
            <v>35582</v>
          </cell>
          <cell r="C103">
            <v>402567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</row>
        <row r="105">
          <cell r="A105">
            <v>1998</v>
          </cell>
          <cell r="B105">
            <v>485634</v>
          </cell>
          <cell r="C105">
            <v>4475392</v>
          </cell>
        </row>
        <row r="107">
          <cell r="A107">
            <v>36161</v>
          </cell>
          <cell r="B107">
            <v>38126</v>
          </cell>
          <cell r="C107">
            <v>391980</v>
          </cell>
        </row>
        <row r="108">
          <cell r="A108">
            <v>36192</v>
          </cell>
          <cell r="B108">
            <v>33366</v>
          </cell>
          <cell r="C108">
            <v>382241</v>
          </cell>
        </row>
        <row r="109">
          <cell r="A109">
            <v>36220</v>
          </cell>
          <cell r="B109">
            <v>39492</v>
          </cell>
          <cell r="C109">
            <v>404980</v>
          </cell>
        </row>
        <row r="110">
          <cell r="A110">
            <v>36251</v>
          </cell>
          <cell r="B110">
            <v>40083</v>
          </cell>
          <cell r="C110">
            <v>378048</v>
          </cell>
        </row>
        <row r="111">
          <cell r="A111">
            <v>36281</v>
          </cell>
          <cell r="B111">
            <v>36185</v>
          </cell>
          <cell r="C111">
            <v>396356</v>
          </cell>
        </row>
        <row r="112">
          <cell r="A112">
            <v>36312</v>
          </cell>
          <cell r="B112">
            <v>37352</v>
          </cell>
          <cell r="C112">
            <v>387124</v>
          </cell>
        </row>
        <row r="113">
          <cell r="A113">
            <v>36342</v>
          </cell>
          <cell r="B113">
            <v>36677</v>
          </cell>
          <cell r="C113">
            <v>360152</v>
          </cell>
        </row>
        <row r="114">
          <cell r="A114">
            <v>36373</v>
          </cell>
          <cell r="B114">
            <v>37112</v>
          </cell>
          <cell r="C114">
            <v>387591</v>
          </cell>
        </row>
        <row r="115">
          <cell r="A115">
            <v>36404</v>
          </cell>
          <cell r="B115">
            <v>34900</v>
          </cell>
          <cell r="C115">
            <v>400980</v>
          </cell>
        </row>
        <row r="116">
          <cell r="A116">
            <v>36434</v>
          </cell>
          <cell r="B116">
            <v>36899</v>
          </cell>
          <cell r="C116">
            <v>393656</v>
          </cell>
        </row>
        <row r="117">
          <cell r="A117">
            <v>36465</v>
          </cell>
          <cell r="B117">
            <v>35563</v>
          </cell>
          <cell r="C117">
            <v>359821</v>
          </cell>
        </row>
        <row r="118">
          <cell r="A118">
            <v>36495</v>
          </cell>
          <cell r="B118">
            <v>34006</v>
          </cell>
          <cell r="C118">
            <v>356267</v>
          </cell>
        </row>
        <row r="119">
          <cell r="A119" t="str">
            <v>Totals:</v>
          </cell>
          <cell r="B119" t="str">
            <v>__________</v>
          </cell>
          <cell r="C119" t="str">
            <v>__________</v>
          </cell>
        </row>
        <row r="120">
          <cell r="A120">
            <v>1999</v>
          </cell>
          <cell r="B120">
            <v>439761</v>
          </cell>
          <cell r="C120">
            <v>4599196</v>
          </cell>
        </row>
        <row r="122">
          <cell r="A122">
            <v>36526</v>
          </cell>
          <cell r="B122">
            <v>30983</v>
          </cell>
          <cell r="C122">
            <v>282142</v>
          </cell>
        </row>
        <row r="123">
          <cell r="A123">
            <v>36557</v>
          </cell>
          <cell r="B123">
            <v>28672</v>
          </cell>
          <cell r="C123">
            <v>284932</v>
          </cell>
        </row>
        <row r="124">
          <cell r="A124">
            <v>36586</v>
          </cell>
          <cell r="B124">
            <v>32520</v>
          </cell>
          <cell r="C124">
            <v>351663</v>
          </cell>
        </row>
        <row r="125">
          <cell r="A125">
            <v>36617</v>
          </cell>
          <cell r="B125">
            <v>27056</v>
          </cell>
          <cell r="C125">
            <v>329916</v>
          </cell>
        </row>
        <row r="126">
          <cell r="A126">
            <v>36647</v>
          </cell>
          <cell r="B126">
            <v>28195</v>
          </cell>
          <cell r="C126">
            <v>313162</v>
          </cell>
        </row>
        <row r="127">
          <cell r="A127">
            <v>36678</v>
          </cell>
          <cell r="B127">
            <v>27442</v>
          </cell>
          <cell r="C127">
            <v>299237</v>
          </cell>
        </row>
        <row r="128">
          <cell r="A128">
            <v>36708</v>
          </cell>
          <cell r="B128">
            <v>24994</v>
          </cell>
          <cell r="C128">
            <v>335489</v>
          </cell>
        </row>
        <row r="129">
          <cell r="A129">
            <v>36739</v>
          </cell>
          <cell r="B129">
            <v>26222</v>
          </cell>
          <cell r="C129">
            <v>368493</v>
          </cell>
        </row>
        <row r="130">
          <cell r="A130">
            <v>36770</v>
          </cell>
          <cell r="B130">
            <v>24863</v>
          </cell>
          <cell r="C130">
            <v>340919</v>
          </cell>
        </row>
        <row r="131">
          <cell r="A131">
            <v>36800</v>
          </cell>
          <cell r="B131">
            <v>26160</v>
          </cell>
          <cell r="C131">
            <v>349726</v>
          </cell>
        </row>
        <row r="132">
          <cell r="A132">
            <v>36831</v>
          </cell>
          <cell r="B132">
            <v>23930</v>
          </cell>
          <cell r="C132">
            <v>325201</v>
          </cell>
        </row>
        <row r="133">
          <cell r="A133">
            <v>36861</v>
          </cell>
          <cell r="B133">
            <v>27407</v>
          </cell>
          <cell r="C133">
            <v>334184</v>
          </cell>
        </row>
        <row r="134">
          <cell r="A134" t="str">
            <v>Totals:</v>
          </cell>
          <cell r="B134" t="str">
            <v>__________</v>
          </cell>
          <cell r="C134" t="str">
            <v>__________</v>
          </cell>
        </row>
        <row r="135">
          <cell r="A135">
            <v>2000</v>
          </cell>
          <cell r="B135">
            <v>328444</v>
          </cell>
          <cell r="C135">
            <v>3915064</v>
          </cell>
        </row>
        <row r="137">
          <cell r="A137">
            <v>36892</v>
          </cell>
          <cell r="B137">
            <v>24375</v>
          </cell>
          <cell r="C137">
            <v>326644</v>
          </cell>
        </row>
        <row r="138">
          <cell r="A138">
            <v>36923</v>
          </cell>
          <cell r="B138">
            <v>22150</v>
          </cell>
          <cell r="C138">
            <v>300153</v>
          </cell>
        </row>
        <row r="139">
          <cell r="A139">
            <v>36951</v>
          </cell>
          <cell r="B139">
            <v>24209</v>
          </cell>
          <cell r="C139">
            <v>319722</v>
          </cell>
        </row>
        <row r="140">
          <cell r="A140">
            <v>36982</v>
          </cell>
          <cell r="B140">
            <v>24879</v>
          </cell>
          <cell r="C140">
            <v>304760</v>
          </cell>
        </row>
        <row r="141">
          <cell r="A141">
            <v>37012</v>
          </cell>
          <cell r="B141">
            <v>18261</v>
          </cell>
          <cell r="C141">
            <v>279121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65">
          <cell r="A65">
            <v>34973</v>
          </cell>
          <cell r="B65">
            <v>232918</v>
          </cell>
          <cell r="C65">
            <v>1367271</v>
          </cell>
        </row>
        <row r="66">
          <cell r="A66">
            <v>35004</v>
          </cell>
          <cell r="B66">
            <v>299558</v>
          </cell>
          <cell r="C66">
            <v>2063998</v>
          </cell>
        </row>
        <row r="67">
          <cell r="A67">
            <v>35034</v>
          </cell>
          <cell r="B67">
            <v>282148</v>
          </cell>
          <cell r="C67">
            <v>2098315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</row>
        <row r="69">
          <cell r="A69">
            <v>1995</v>
          </cell>
          <cell r="B69">
            <v>814624</v>
          </cell>
          <cell r="C69">
            <v>5529584</v>
          </cell>
        </row>
        <row r="71">
          <cell r="A71">
            <v>35065</v>
          </cell>
          <cell r="B71">
            <v>265859</v>
          </cell>
          <cell r="C71">
            <v>1979360</v>
          </cell>
        </row>
        <row r="72">
          <cell r="A72">
            <v>35096</v>
          </cell>
          <cell r="B72">
            <v>241296</v>
          </cell>
          <cell r="C72">
            <v>1855278</v>
          </cell>
        </row>
        <row r="73">
          <cell r="A73">
            <v>35125</v>
          </cell>
          <cell r="B73">
            <v>262949</v>
          </cell>
          <cell r="C73">
            <v>1764647</v>
          </cell>
        </row>
        <row r="74">
          <cell r="A74">
            <v>35156</v>
          </cell>
          <cell r="B74">
            <v>242177</v>
          </cell>
          <cell r="C74">
            <v>1797071</v>
          </cell>
        </row>
        <row r="75">
          <cell r="A75">
            <v>35186</v>
          </cell>
          <cell r="B75">
            <v>242453</v>
          </cell>
          <cell r="C75">
            <v>1797036</v>
          </cell>
        </row>
        <row r="76">
          <cell r="A76">
            <v>35217</v>
          </cell>
          <cell r="B76">
            <v>233418</v>
          </cell>
          <cell r="C76">
            <v>1693197</v>
          </cell>
        </row>
        <row r="77">
          <cell r="A77">
            <v>35247</v>
          </cell>
          <cell r="B77">
            <v>222187</v>
          </cell>
          <cell r="C77">
            <v>1667161</v>
          </cell>
        </row>
        <row r="78">
          <cell r="A78">
            <v>35278</v>
          </cell>
          <cell r="B78">
            <v>219897</v>
          </cell>
          <cell r="C78">
            <v>1665201</v>
          </cell>
        </row>
        <row r="79">
          <cell r="A79">
            <v>35309</v>
          </cell>
          <cell r="B79">
            <v>215906</v>
          </cell>
          <cell r="C79">
            <v>1519671</v>
          </cell>
        </row>
        <row r="80">
          <cell r="A80">
            <v>35339</v>
          </cell>
          <cell r="B80">
            <v>209598</v>
          </cell>
          <cell r="C80">
            <v>1550563</v>
          </cell>
        </row>
        <row r="81">
          <cell r="A81">
            <v>35370</v>
          </cell>
          <cell r="B81">
            <v>195527</v>
          </cell>
          <cell r="C81">
            <v>1449180</v>
          </cell>
        </row>
        <row r="82">
          <cell r="A82">
            <v>35400</v>
          </cell>
          <cell r="B82">
            <v>201867</v>
          </cell>
          <cell r="C82">
            <v>1546873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</row>
        <row r="84">
          <cell r="A84">
            <v>1996</v>
          </cell>
          <cell r="B84">
            <v>2753134</v>
          </cell>
          <cell r="C84">
            <v>20285238</v>
          </cell>
        </row>
        <row r="86">
          <cell r="A86">
            <v>35431</v>
          </cell>
          <cell r="B86">
            <v>197735</v>
          </cell>
          <cell r="C86">
            <v>1505649</v>
          </cell>
        </row>
        <row r="87">
          <cell r="A87">
            <v>35462</v>
          </cell>
          <cell r="B87">
            <v>184255</v>
          </cell>
          <cell r="C87">
            <v>1345184</v>
          </cell>
        </row>
        <row r="88">
          <cell r="A88">
            <v>35490</v>
          </cell>
          <cell r="B88">
            <v>193431</v>
          </cell>
          <cell r="C88">
            <v>1386223</v>
          </cell>
        </row>
        <row r="89">
          <cell r="A89">
            <v>35521</v>
          </cell>
          <cell r="B89">
            <v>178454</v>
          </cell>
          <cell r="C89">
            <v>1428928</v>
          </cell>
        </row>
        <row r="90">
          <cell r="A90">
            <v>35551</v>
          </cell>
          <cell r="B90">
            <v>187148</v>
          </cell>
          <cell r="C90">
            <v>1570835</v>
          </cell>
        </row>
        <row r="91">
          <cell r="A91">
            <v>35582</v>
          </cell>
          <cell r="B91">
            <v>183071</v>
          </cell>
          <cell r="C91">
            <v>1486053</v>
          </cell>
        </row>
        <row r="92">
          <cell r="A92">
            <v>35612</v>
          </cell>
          <cell r="B92">
            <v>187993</v>
          </cell>
          <cell r="C92">
            <v>1485185</v>
          </cell>
        </row>
        <row r="93">
          <cell r="A93">
            <v>35643</v>
          </cell>
          <cell r="B93">
            <v>183691</v>
          </cell>
          <cell r="C93">
            <v>1285859</v>
          </cell>
        </row>
        <row r="94">
          <cell r="A94">
            <v>35674</v>
          </cell>
          <cell r="B94">
            <v>172129</v>
          </cell>
          <cell r="C94">
            <v>1271397</v>
          </cell>
        </row>
        <row r="95">
          <cell r="A95">
            <v>35704</v>
          </cell>
          <cell r="B95">
            <v>175377</v>
          </cell>
          <cell r="C95">
            <v>1227409</v>
          </cell>
        </row>
        <row r="96">
          <cell r="A96">
            <v>35735</v>
          </cell>
          <cell r="B96">
            <v>171623</v>
          </cell>
          <cell r="C96">
            <v>1338076</v>
          </cell>
        </row>
        <row r="97">
          <cell r="A97">
            <v>35765</v>
          </cell>
          <cell r="B97">
            <v>151006</v>
          </cell>
          <cell r="C97">
            <v>1115816</v>
          </cell>
        </row>
        <row r="98">
          <cell r="A98" t="str">
            <v>Totals:</v>
          </cell>
          <cell r="B98" t="str">
            <v>__________</v>
          </cell>
          <cell r="C98" t="str">
            <v>__________</v>
          </cell>
        </row>
        <row r="99">
          <cell r="A99">
            <v>1997</v>
          </cell>
          <cell r="B99">
            <v>2165913</v>
          </cell>
          <cell r="C99">
            <v>16446614</v>
          </cell>
        </row>
        <row r="101">
          <cell r="A101">
            <v>35796</v>
          </cell>
          <cell r="B101">
            <v>154820</v>
          </cell>
          <cell r="C101">
            <v>1102146</v>
          </cell>
        </row>
        <row r="102">
          <cell r="A102">
            <v>35827</v>
          </cell>
          <cell r="B102">
            <v>137142</v>
          </cell>
          <cell r="C102">
            <v>1013642</v>
          </cell>
        </row>
        <row r="103">
          <cell r="A103">
            <v>35855</v>
          </cell>
          <cell r="B103">
            <v>150908</v>
          </cell>
          <cell r="C103">
            <v>1169768</v>
          </cell>
        </row>
        <row r="104">
          <cell r="A104">
            <v>35886</v>
          </cell>
          <cell r="B104">
            <v>139364</v>
          </cell>
          <cell r="C104">
            <v>1121687</v>
          </cell>
        </row>
        <row r="105">
          <cell r="A105">
            <v>35916</v>
          </cell>
          <cell r="B105">
            <v>138110</v>
          </cell>
          <cell r="C105">
            <v>1155259</v>
          </cell>
        </row>
        <row r="106">
          <cell r="A106">
            <v>35947</v>
          </cell>
          <cell r="B106">
            <v>130376</v>
          </cell>
          <cell r="C106">
            <v>1106751</v>
          </cell>
        </row>
        <row r="107">
          <cell r="A107">
            <v>35977</v>
          </cell>
          <cell r="B107">
            <v>126788</v>
          </cell>
          <cell r="C107">
            <v>1100296</v>
          </cell>
        </row>
        <row r="108">
          <cell r="A108">
            <v>36008</v>
          </cell>
          <cell r="B108">
            <v>127290</v>
          </cell>
          <cell r="C108">
            <v>1107332</v>
          </cell>
        </row>
        <row r="109">
          <cell r="A109">
            <v>36039</v>
          </cell>
          <cell r="B109">
            <v>122451</v>
          </cell>
          <cell r="C109">
            <v>1105697</v>
          </cell>
        </row>
        <row r="110">
          <cell r="A110">
            <v>36069</v>
          </cell>
          <cell r="B110">
            <v>123053</v>
          </cell>
          <cell r="C110">
            <v>1080934</v>
          </cell>
        </row>
        <row r="111">
          <cell r="A111">
            <v>36100</v>
          </cell>
          <cell r="B111">
            <v>113960</v>
          </cell>
          <cell r="C111">
            <v>1017419</v>
          </cell>
        </row>
        <row r="112">
          <cell r="A112">
            <v>36130</v>
          </cell>
          <cell r="B112">
            <v>110992</v>
          </cell>
          <cell r="C112">
            <v>977847</v>
          </cell>
        </row>
        <row r="113">
          <cell r="A113" t="str">
            <v>Totals:</v>
          </cell>
          <cell r="B113" t="str">
            <v>__________</v>
          </cell>
          <cell r="C113" t="str">
            <v>__________</v>
          </cell>
        </row>
        <row r="114">
          <cell r="A114">
            <v>1998</v>
          </cell>
          <cell r="B114">
            <v>1575254</v>
          </cell>
          <cell r="C114">
            <v>13058778</v>
          </cell>
        </row>
        <row r="116">
          <cell r="A116">
            <v>36161</v>
          </cell>
          <cell r="B116">
            <v>114166</v>
          </cell>
          <cell r="C116">
            <v>1083068</v>
          </cell>
        </row>
        <row r="117">
          <cell r="A117">
            <v>36192</v>
          </cell>
          <cell r="B117">
            <v>101743</v>
          </cell>
          <cell r="C117">
            <v>969434</v>
          </cell>
        </row>
        <row r="118">
          <cell r="A118">
            <v>36220</v>
          </cell>
          <cell r="B118">
            <v>113842</v>
          </cell>
          <cell r="C118">
            <v>1059247</v>
          </cell>
        </row>
        <row r="119">
          <cell r="A119">
            <v>36251</v>
          </cell>
          <cell r="B119">
            <v>112139</v>
          </cell>
          <cell r="C119">
            <v>1017740</v>
          </cell>
        </row>
        <row r="120">
          <cell r="A120">
            <v>36281</v>
          </cell>
          <cell r="B120">
            <v>112415</v>
          </cell>
          <cell r="C120">
            <v>1078061</v>
          </cell>
        </row>
        <row r="121">
          <cell r="A121">
            <v>36312</v>
          </cell>
          <cell r="B121">
            <v>106255</v>
          </cell>
          <cell r="C121">
            <v>1057704</v>
          </cell>
        </row>
        <row r="122">
          <cell r="A122">
            <v>36342</v>
          </cell>
          <cell r="B122">
            <v>109125</v>
          </cell>
          <cell r="C122">
            <v>1080756</v>
          </cell>
        </row>
        <row r="123">
          <cell r="A123">
            <v>36373</v>
          </cell>
          <cell r="B123">
            <v>106333</v>
          </cell>
          <cell r="C123">
            <v>1042844</v>
          </cell>
        </row>
        <row r="124">
          <cell r="A124">
            <v>36404</v>
          </cell>
          <cell r="B124">
            <v>113628</v>
          </cell>
          <cell r="C124">
            <v>1034349</v>
          </cell>
        </row>
        <row r="125">
          <cell r="A125">
            <v>36434</v>
          </cell>
          <cell r="B125">
            <v>116058</v>
          </cell>
          <cell r="C125">
            <v>1080576</v>
          </cell>
        </row>
        <row r="126">
          <cell r="A126">
            <v>36465</v>
          </cell>
          <cell r="B126">
            <v>109313</v>
          </cell>
          <cell r="C126">
            <v>973180</v>
          </cell>
        </row>
        <row r="127">
          <cell r="A127">
            <v>36495</v>
          </cell>
          <cell r="B127">
            <v>105927</v>
          </cell>
          <cell r="C127">
            <v>903468</v>
          </cell>
        </row>
        <row r="128">
          <cell r="A128" t="str">
            <v>Totals:</v>
          </cell>
          <cell r="B128" t="str">
            <v>__________</v>
          </cell>
          <cell r="C128" t="str">
            <v>__________</v>
          </cell>
        </row>
        <row r="129">
          <cell r="A129">
            <v>1999</v>
          </cell>
          <cell r="B129">
            <v>1320944</v>
          </cell>
          <cell r="C129">
            <v>12380427</v>
          </cell>
        </row>
        <row r="131">
          <cell r="A131">
            <v>36526</v>
          </cell>
          <cell r="B131">
            <v>111001</v>
          </cell>
          <cell r="C131">
            <v>905643</v>
          </cell>
        </row>
        <row r="132">
          <cell r="A132">
            <v>36557</v>
          </cell>
          <cell r="B132">
            <v>107434</v>
          </cell>
          <cell r="C132">
            <v>857548</v>
          </cell>
        </row>
        <row r="133">
          <cell r="A133">
            <v>36586</v>
          </cell>
          <cell r="B133">
            <v>102779</v>
          </cell>
          <cell r="C133">
            <v>886102</v>
          </cell>
        </row>
        <row r="134">
          <cell r="A134">
            <v>36617</v>
          </cell>
          <cell r="B134">
            <v>100495</v>
          </cell>
          <cell r="C134">
            <v>856032</v>
          </cell>
        </row>
        <row r="135">
          <cell r="A135">
            <v>36647</v>
          </cell>
          <cell r="B135">
            <v>99821</v>
          </cell>
          <cell r="C135">
            <v>868382</v>
          </cell>
        </row>
        <row r="136">
          <cell r="A136">
            <v>36678</v>
          </cell>
          <cell r="B136">
            <v>95366</v>
          </cell>
          <cell r="C136">
            <v>786676</v>
          </cell>
        </row>
        <row r="137">
          <cell r="A137">
            <v>36708</v>
          </cell>
          <cell r="B137">
            <v>94062</v>
          </cell>
          <cell r="C137">
            <v>816732</v>
          </cell>
        </row>
        <row r="138">
          <cell r="A138">
            <v>36739</v>
          </cell>
          <cell r="B138">
            <v>92992</v>
          </cell>
          <cell r="C138">
            <v>815316</v>
          </cell>
        </row>
        <row r="139">
          <cell r="A139">
            <v>36770</v>
          </cell>
          <cell r="B139">
            <v>89828</v>
          </cell>
          <cell r="C139">
            <v>733928</v>
          </cell>
        </row>
        <row r="140">
          <cell r="A140">
            <v>36800</v>
          </cell>
          <cell r="B140">
            <v>92263</v>
          </cell>
          <cell r="C140">
            <v>728029</v>
          </cell>
        </row>
        <row r="141">
          <cell r="A141">
            <v>36831</v>
          </cell>
          <cell r="B141">
            <v>91099</v>
          </cell>
          <cell r="C141">
            <v>663311</v>
          </cell>
        </row>
        <row r="142">
          <cell r="A142">
            <v>36861</v>
          </cell>
          <cell r="B142">
            <v>90627</v>
          </cell>
          <cell r="C142">
            <v>687962</v>
          </cell>
        </row>
        <row r="143">
          <cell r="A143" t="str">
            <v>Totals:</v>
          </cell>
          <cell r="B143" t="str">
            <v>__________</v>
          </cell>
          <cell r="C143" t="str">
            <v>__________</v>
          </cell>
        </row>
        <row r="144">
          <cell r="A144">
            <v>2000</v>
          </cell>
          <cell r="B144">
            <v>1167767</v>
          </cell>
          <cell r="C144">
            <v>9605661</v>
          </cell>
        </row>
        <row r="146">
          <cell r="A146">
            <v>36892</v>
          </cell>
          <cell r="B146">
            <v>87441</v>
          </cell>
          <cell r="C146">
            <v>625676</v>
          </cell>
        </row>
        <row r="147">
          <cell r="A147">
            <v>36923</v>
          </cell>
          <cell r="B147">
            <v>76521</v>
          </cell>
          <cell r="C147">
            <v>613697</v>
          </cell>
        </row>
        <row r="148">
          <cell r="A148">
            <v>36951</v>
          </cell>
          <cell r="B148">
            <v>83205</v>
          </cell>
          <cell r="C148">
            <v>694968</v>
          </cell>
        </row>
        <row r="149">
          <cell r="A149">
            <v>36982</v>
          </cell>
          <cell r="B149">
            <v>78419</v>
          </cell>
          <cell r="C149">
            <v>671030</v>
          </cell>
        </row>
        <row r="150">
          <cell r="A150">
            <v>37012</v>
          </cell>
          <cell r="B150">
            <v>63950</v>
          </cell>
          <cell r="C150">
            <v>565521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novemeber"/>
    </sheetNames>
    <sheetDataSet>
      <sheetData sheetId="0">
        <row r="63">
          <cell r="A63">
            <v>35004</v>
          </cell>
          <cell r="B63">
            <v>244243</v>
          </cell>
          <cell r="C63">
            <v>1128674</v>
          </cell>
        </row>
        <row r="64">
          <cell r="A64">
            <v>35034</v>
          </cell>
          <cell r="B64">
            <v>329800</v>
          </cell>
          <cell r="C64">
            <v>1630987</v>
          </cell>
        </row>
        <row r="65">
          <cell r="A65" t="str">
            <v>Totals:</v>
          </cell>
          <cell r="B65" t="str">
            <v>__________</v>
          </cell>
          <cell r="C65" t="str">
            <v>__________</v>
          </cell>
        </row>
        <row r="66">
          <cell r="A66">
            <v>1995</v>
          </cell>
          <cell r="B66">
            <v>574043</v>
          </cell>
          <cell r="C66">
            <v>2759661</v>
          </cell>
        </row>
        <row r="68">
          <cell r="A68">
            <v>35065</v>
          </cell>
          <cell r="B68">
            <v>288602</v>
          </cell>
          <cell r="C68">
            <v>1601522</v>
          </cell>
        </row>
        <row r="69">
          <cell r="A69">
            <v>35096</v>
          </cell>
          <cell r="B69">
            <v>263112</v>
          </cell>
          <cell r="C69">
            <v>1540702</v>
          </cell>
        </row>
        <row r="70">
          <cell r="A70">
            <v>35125</v>
          </cell>
          <cell r="B70">
            <v>282114</v>
          </cell>
          <cell r="C70">
            <v>1598269</v>
          </cell>
        </row>
        <row r="71">
          <cell r="A71">
            <v>35156</v>
          </cell>
          <cell r="B71">
            <v>263890</v>
          </cell>
          <cell r="C71">
            <v>1482911</v>
          </cell>
        </row>
        <row r="72">
          <cell r="A72">
            <v>35186</v>
          </cell>
          <cell r="B72">
            <v>259477</v>
          </cell>
          <cell r="C72">
            <v>1567617</v>
          </cell>
        </row>
        <row r="73">
          <cell r="A73">
            <v>35217</v>
          </cell>
          <cell r="B73">
            <v>242740</v>
          </cell>
          <cell r="C73">
            <v>1461825</v>
          </cell>
        </row>
        <row r="74">
          <cell r="A74">
            <v>35247</v>
          </cell>
          <cell r="B74">
            <v>251208</v>
          </cell>
          <cell r="C74">
            <v>1397861</v>
          </cell>
        </row>
        <row r="75">
          <cell r="A75">
            <v>35278</v>
          </cell>
          <cell r="B75">
            <v>237732</v>
          </cell>
          <cell r="C75">
            <v>1368176</v>
          </cell>
        </row>
        <row r="76">
          <cell r="A76">
            <v>35309</v>
          </cell>
          <cell r="B76">
            <v>213139</v>
          </cell>
          <cell r="C76">
            <v>1289508</v>
          </cell>
        </row>
        <row r="77">
          <cell r="A77">
            <v>35339</v>
          </cell>
          <cell r="B77">
            <v>218474</v>
          </cell>
          <cell r="C77">
            <v>1250079</v>
          </cell>
        </row>
        <row r="78">
          <cell r="A78">
            <v>35370</v>
          </cell>
          <cell r="B78">
            <v>206717</v>
          </cell>
          <cell r="C78">
            <v>1158137</v>
          </cell>
        </row>
        <row r="79">
          <cell r="A79">
            <v>35400</v>
          </cell>
          <cell r="B79">
            <v>210290</v>
          </cell>
          <cell r="C79">
            <v>1123690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</row>
        <row r="81">
          <cell r="A81">
            <v>1996</v>
          </cell>
          <cell r="B81">
            <v>2937495</v>
          </cell>
          <cell r="C81">
            <v>16840297</v>
          </cell>
        </row>
        <row r="83">
          <cell r="A83">
            <v>35431</v>
          </cell>
          <cell r="B83">
            <v>206564</v>
          </cell>
          <cell r="C83">
            <v>1072148</v>
          </cell>
        </row>
        <row r="84">
          <cell r="A84">
            <v>35462</v>
          </cell>
          <cell r="B84">
            <v>190806</v>
          </cell>
          <cell r="C84">
            <v>979898</v>
          </cell>
        </row>
        <row r="85">
          <cell r="A85">
            <v>35490</v>
          </cell>
          <cell r="B85">
            <v>203681</v>
          </cell>
          <cell r="C85">
            <v>1070135</v>
          </cell>
        </row>
        <row r="86">
          <cell r="A86">
            <v>35521</v>
          </cell>
          <cell r="B86">
            <v>197775</v>
          </cell>
          <cell r="C86">
            <v>1010908</v>
          </cell>
        </row>
        <row r="87">
          <cell r="A87">
            <v>35551</v>
          </cell>
          <cell r="B87">
            <v>194702</v>
          </cell>
          <cell r="C87">
            <v>1034300</v>
          </cell>
        </row>
        <row r="88">
          <cell r="A88">
            <v>35582</v>
          </cell>
          <cell r="B88">
            <v>181011</v>
          </cell>
          <cell r="C88">
            <v>997153</v>
          </cell>
        </row>
        <row r="89">
          <cell r="A89">
            <v>35612</v>
          </cell>
          <cell r="B89">
            <v>186305</v>
          </cell>
          <cell r="C89">
            <v>947245</v>
          </cell>
        </row>
        <row r="90">
          <cell r="A90">
            <v>35643</v>
          </cell>
          <cell r="B90">
            <v>175355</v>
          </cell>
          <cell r="C90">
            <v>925714</v>
          </cell>
        </row>
        <row r="91">
          <cell r="A91">
            <v>35674</v>
          </cell>
          <cell r="B91">
            <v>173525</v>
          </cell>
          <cell r="C91">
            <v>953008</v>
          </cell>
        </row>
        <row r="92">
          <cell r="A92">
            <v>35704</v>
          </cell>
          <cell r="B92">
            <v>185138</v>
          </cell>
          <cell r="C92">
            <v>949572</v>
          </cell>
        </row>
        <row r="93">
          <cell r="A93">
            <v>35735</v>
          </cell>
          <cell r="B93">
            <v>172460</v>
          </cell>
          <cell r="C93">
            <v>898534</v>
          </cell>
        </row>
        <row r="94">
          <cell r="A94">
            <v>35765</v>
          </cell>
          <cell r="B94">
            <v>172412</v>
          </cell>
          <cell r="C94">
            <v>885706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</row>
        <row r="96">
          <cell r="A96">
            <v>1997</v>
          </cell>
          <cell r="B96">
            <v>2239734</v>
          </cell>
          <cell r="C96">
            <v>11724321</v>
          </cell>
        </row>
        <row r="98">
          <cell r="A98">
            <v>35796</v>
          </cell>
          <cell r="B98">
            <v>169583</v>
          </cell>
          <cell r="C98">
            <v>875301</v>
          </cell>
        </row>
        <row r="99">
          <cell r="A99">
            <v>35827</v>
          </cell>
          <cell r="B99">
            <v>149108</v>
          </cell>
          <cell r="C99">
            <v>793755</v>
          </cell>
        </row>
        <row r="100">
          <cell r="A100">
            <v>35855</v>
          </cell>
          <cell r="B100">
            <v>159932</v>
          </cell>
          <cell r="C100">
            <v>883253</v>
          </cell>
        </row>
        <row r="101">
          <cell r="A101">
            <v>35886</v>
          </cell>
          <cell r="B101">
            <v>146725</v>
          </cell>
          <cell r="C101">
            <v>876194</v>
          </cell>
        </row>
        <row r="102">
          <cell r="A102">
            <v>35916</v>
          </cell>
          <cell r="B102">
            <v>161772</v>
          </cell>
          <cell r="C102">
            <v>931435</v>
          </cell>
        </row>
        <row r="103">
          <cell r="A103">
            <v>35947</v>
          </cell>
          <cell r="B103">
            <v>143231</v>
          </cell>
          <cell r="C103">
            <v>865109</v>
          </cell>
        </row>
        <row r="104">
          <cell r="A104">
            <v>35977</v>
          </cell>
          <cell r="B104">
            <v>137325</v>
          </cell>
          <cell r="C104">
            <v>857287</v>
          </cell>
        </row>
        <row r="105">
          <cell r="A105">
            <v>36008</v>
          </cell>
          <cell r="B105">
            <v>140171</v>
          </cell>
          <cell r="C105">
            <v>843174</v>
          </cell>
        </row>
        <row r="106">
          <cell r="A106">
            <v>36039</v>
          </cell>
          <cell r="B106">
            <v>130005</v>
          </cell>
          <cell r="C106">
            <v>797219</v>
          </cell>
        </row>
        <row r="107">
          <cell r="A107">
            <v>36069</v>
          </cell>
          <cell r="B107">
            <v>142431</v>
          </cell>
          <cell r="C107">
            <v>828967</v>
          </cell>
        </row>
        <row r="108">
          <cell r="A108">
            <v>36100</v>
          </cell>
          <cell r="B108">
            <v>134280</v>
          </cell>
          <cell r="C108">
            <v>780650</v>
          </cell>
        </row>
        <row r="109">
          <cell r="A109">
            <v>36130</v>
          </cell>
          <cell r="B109">
            <v>126022</v>
          </cell>
          <cell r="C109">
            <v>738081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</row>
        <row r="111">
          <cell r="A111">
            <v>1998</v>
          </cell>
          <cell r="B111">
            <v>1740585</v>
          </cell>
          <cell r="C111">
            <v>10070425</v>
          </cell>
        </row>
        <row r="113">
          <cell r="A113">
            <v>36161</v>
          </cell>
          <cell r="B113">
            <v>129231</v>
          </cell>
          <cell r="C113">
            <v>749222</v>
          </cell>
        </row>
        <row r="114">
          <cell r="A114">
            <v>36192</v>
          </cell>
          <cell r="B114">
            <v>117838</v>
          </cell>
          <cell r="C114">
            <v>670206</v>
          </cell>
        </row>
        <row r="115">
          <cell r="A115">
            <v>36220</v>
          </cell>
          <cell r="B115">
            <v>136948</v>
          </cell>
          <cell r="C115">
            <v>749701</v>
          </cell>
        </row>
        <row r="116">
          <cell r="A116">
            <v>36251</v>
          </cell>
          <cell r="B116">
            <v>134607</v>
          </cell>
          <cell r="C116">
            <v>738746</v>
          </cell>
        </row>
        <row r="117">
          <cell r="A117">
            <v>36281</v>
          </cell>
          <cell r="B117">
            <v>137770</v>
          </cell>
          <cell r="C117">
            <v>738428</v>
          </cell>
        </row>
        <row r="118">
          <cell r="A118">
            <v>36312</v>
          </cell>
          <cell r="B118">
            <v>130237</v>
          </cell>
          <cell r="C118">
            <v>683874</v>
          </cell>
        </row>
        <row r="119">
          <cell r="A119">
            <v>36342</v>
          </cell>
          <cell r="B119">
            <v>131947</v>
          </cell>
          <cell r="C119">
            <v>717479</v>
          </cell>
        </row>
        <row r="120">
          <cell r="A120">
            <v>36373</v>
          </cell>
          <cell r="B120">
            <v>130639</v>
          </cell>
          <cell r="C120">
            <v>687100</v>
          </cell>
        </row>
        <row r="121">
          <cell r="A121">
            <v>36404</v>
          </cell>
          <cell r="B121">
            <v>129879</v>
          </cell>
          <cell r="C121">
            <v>654863</v>
          </cell>
        </row>
        <row r="122">
          <cell r="A122">
            <v>36434</v>
          </cell>
          <cell r="B122">
            <v>136911</v>
          </cell>
          <cell r="C122">
            <v>668895</v>
          </cell>
        </row>
        <row r="123">
          <cell r="A123">
            <v>36465</v>
          </cell>
          <cell r="B123">
            <v>129235</v>
          </cell>
          <cell r="C123">
            <v>641888</v>
          </cell>
        </row>
        <row r="124">
          <cell r="A124">
            <v>36495</v>
          </cell>
          <cell r="B124">
            <v>135448</v>
          </cell>
          <cell r="C124">
            <v>649206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</row>
        <row r="126">
          <cell r="A126">
            <v>1999</v>
          </cell>
          <cell r="B126">
            <v>1580690</v>
          </cell>
          <cell r="C126">
            <v>8349608</v>
          </cell>
        </row>
        <row r="128">
          <cell r="A128">
            <v>36526</v>
          </cell>
          <cell r="B128">
            <v>133545</v>
          </cell>
          <cell r="C128">
            <v>653674</v>
          </cell>
        </row>
        <row r="129">
          <cell r="A129">
            <v>36557</v>
          </cell>
          <cell r="B129">
            <v>121847</v>
          </cell>
          <cell r="C129">
            <v>610425</v>
          </cell>
        </row>
        <row r="130">
          <cell r="A130">
            <v>36586</v>
          </cell>
          <cell r="B130">
            <v>128874</v>
          </cell>
          <cell r="C130">
            <v>647991</v>
          </cell>
        </row>
        <row r="131">
          <cell r="A131">
            <v>36617</v>
          </cell>
          <cell r="B131">
            <v>133905</v>
          </cell>
          <cell r="C131">
            <v>613974</v>
          </cell>
        </row>
        <row r="132">
          <cell r="A132">
            <v>36647</v>
          </cell>
          <cell r="B132">
            <v>122780</v>
          </cell>
          <cell r="C132">
            <v>622203</v>
          </cell>
        </row>
        <row r="133">
          <cell r="A133">
            <v>36678</v>
          </cell>
          <cell r="B133">
            <v>115495</v>
          </cell>
          <cell r="C133">
            <v>580922</v>
          </cell>
        </row>
        <row r="134">
          <cell r="A134">
            <v>36708</v>
          </cell>
          <cell r="B134">
            <v>115383</v>
          </cell>
          <cell r="C134">
            <v>560200</v>
          </cell>
        </row>
        <row r="135">
          <cell r="A135">
            <v>36739</v>
          </cell>
          <cell r="B135">
            <v>116345</v>
          </cell>
          <cell r="C135">
            <v>566613</v>
          </cell>
        </row>
        <row r="136">
          <cell r="A136">
            <v>36770</v>
          </cell>
          <cell r="B136">
            <v>112728</v>
          </cell>
          <cell r="C136">
            <v>542365</v>
          </cell>
        </row>
        <row r="137">
          <cell r="A137">
            <v>36800</v>
          </cell>
          <cell r="B137">
            <v>117858</v>
          </cell>
          <cell r="C137">
            <v>569539</v>
          </cell>
        </row>
        <row r="138">
          <cell r="A138">
            <v>36831</v>
          </cell>
          <cell r="B138">
            <v>117350</v>
          </cell>
          <cell r="C138">
            <v>542027</v>
          </cell>
        </row>
        <row r="139">
          <cell r="A139">
            <v>36861</v>
          </cell>
          <cell r="B139">
            <v>113204</v>
          </cell>
          <cell r="C139">
            <v>549549</v>
          </cell>
        </row>
        <row r="140">
          <cell r="A140" t="str">
            <v>Totals:</v>
          </cell>
          <cell r="B140" t="str">
            <v>__________</v>
          </cell>
          <cell r="C140" t="str">
            <v>__________</v>
          </cell>
        </row>
        <row r="141">
          <cell r="A141">
            <v>2000</v>
          </cell>
          <cell r="B141">
            <v>1449314</v>
          </cell>
          <cell r="C141">
            <v>7059482</v>
          </cell>
        </row>
        <row r="143">
          <cell r="A143">
            <v>36892</v>
          </cell>
          <cell r="B143">
            <v>125021</v>
          </cell>
          <cell r="C143">
            <v>553822</v>
          </cell>
        </row>
        <row r="144">
          <cell r="A144">
            <v>36923</v>
          </cell>
          <cell r="B144">
            <v>98304</v>
          </cell>
          <cell r="C144">
            <v>485416</v>
          </cell>
        </row>
        <row r="145">
          <cell r="A145">
            <v>36951</v>
          </cell>
          <cell r="B145">
            <v>108445</v>
          </cell>
          <cell r="C145">
            <v>538525</v>
          </cell>
        </row>
        <row r="146">
          <cell r="A146">
            <v>36982</v>
          </cell>
          <cell r="B146">
            <v>102143</v>
          </cell>
          <cell r="C146">
            <v>525096</v>
          </cell>
        </row>
        <row r="147">
          <cell r="A147">
            <v>37012</v>
          </cell>
          <cell r="B147">
            <v>93169</v>
          </cell>
          <cell r="C147">
            <v>492861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53">
          <cell r="A53">
            <v>35034</v>
          </cell>
          <cell r="B53">
            <v>170274</v>
          </cell>
          <cell r="C53">
            <v>931468</v>
          </cell>
        </row>
        <row r="54">
          <cell r="A54" t="str">
            <v>Totals:</v>
          </cell>
          <cell r="B54" t="str">
            <v>__________</v>
          </cell>
          <cell r="C54" t="str">
            <v>__________</v>
          </cell>
        </row>
        <row r="55">
          <cell r="A55">
            <v>1995</v>
          </cell>
          <cell r="B55">
            <v>170274</v>
          </cell>
          <cell r="C55">
            <v>931468</v>
          </cell>
        </row>
        <row r="57">
          <cell r="A57">
            <v>35065</v>
          </cell>
          <cell r="B57">
            <v>207898</v>
          </cell>
          <cell r="C57">
            <v>1525066</v>
          </cell>
        </row>
        <row r="58">
          <cell r="A58">
            <v>35096</v>
          </cell>
          <cell r="B58">
            <v>178389</v>
          </cell>
          <cell r="C58">
            <v>1467432</v>
          </cell>
        </row>
        <row r="59">
          <cell r="A59">
            <v>35125</v>
          </cell>
          <cell r="B59">
            <v>185815</v>
          </cell>
          <cell r="C59">
            <v>1364494</v>
          </cell>
        </row>
        <row r="60">
          <cell r="A60">
            <v>35156</v>
          </cell>
          <cell r="B60">
            <v>150576</v>
          </cell>
          <cell r="C60">
            <v>1093628</v>
          </cell>
        </row>
        <row r="61">
          <cell r="A61">
            <v>35186</v>
          </cell>
          <cell r="B61">
            <v>135000</v>
          </cell>
          <cell r="C61">
            <v>1055725</v>
          </cell>
        </row>
        <row r="62">
          <cell r="A62">
            <v>35217</v>
          </cell>
          <cell r="B62">
            <v>133533</v>
          </cell>
          <cell r="C62">
            <v>908512</v>
          </cell>
        </row>
        <row r="63">
          <cell r="A63">
            <v>35247</v>
          </cell>
          <cell r="B63">
            <v>148690</v>
          </cell>
          <cell r="C63">
            <v>895712</v>
          </cell>
        </row>
        <row r="64">
          <cell r="A64">
            <v>35278</v>
          </cell>
          <cell r="B64">
            <v>135893</v>
          </cell>
          <cell r="C64">
            <v>740898</v>
          </cell>
        </row>
        <row r="65">
          <cell r="A65">
            <v>35309</v>
          </cell>
          <cell r="B65">
            <v>115153</v>
          </cell>
          <cell r="C65">
            <v>651061</v>
          </cell>
        </row>
        <row r="66">
          <cell r="A66">
            <v>35339</v>
          </cell>
          <cell r="B66">
            <v>114894</v>
          </cell>
          <cell r="C66">
            <v>675952</v>
          </cell>
        </row>
        <row r="67">
          <cell r="A67">
            <v>35370</v>
          </cell>
          <cell r="B67">
            <v>97065</v>
          </cell>
          <cell r="C67">
            <v>627956</v>
          </cell>
        </row>
        <row r="68">
          <cell r="A68">
            <v>35400</v>
          </cell>
          <cell r="B68">
            <v>104813</v>
          </cell>
          <cell r="C68">
            <v>645325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</row>
        <row r="70">
          <cell r="A70">
            <v>1996</v>
          </cell>
          <cell r="B70">
            <v>1707719</v>
          </cell>
          <cell r="C70">
            <v>11651761</v>
          </cell>
        </row>
        <row r="72">
          <cell r="A72">
            <v>35431</v>
          </cell>
          <cell r="B72">
            <v>98755</v>
          </cell>
          <cell r="C72">
            <v>599408</v>
          </cell>
        </row>
        <row r="73">
          <cell r="A73">
            <v>35462</v>
          </cell>
          <cell r="B73">
            <v>92769</v>
          </cell>
          <cell r="C73">
            <v>536147</v>
          </cell>
        </row>
        <row r="74">
          <cell r="A74">
            <v>35490</v>
          </cell>
          <cell r="B74">
            <v>99481</v>
          </cell>
          <cell r="C74">
            <v>556897</v>
          </cell>
        </row>
        <row r="75">
          <cell r="A75">
            <v>35521</v>
          </cell>
          <cell r="B75">
            <v>107872</v>
          </cell>
          <cell r="C75">
            <v>528750</v>
          </cell>
        </row>
        <row r="76">
          <cell r="A76">
            <v>35551</v>
          </cell>
          <cell r="B76">
            <v>105886</v>
          </cell>
          <cell r="C76">
            <v>526108</v>
          </cell>
        </row>
        <row r="77">
          <cell r="A77">
            <v>35582</v>
          </cell>
          <cell r="B77">
            <v>98227</v>
          </cell>
          <cell r="C77">
            <v>513192</v>
          </cell>
        </row>
        <row r="78">
          <cell r="A78">
            <v>35612</v>
          </cell>
          <cell r="B78">
            <v>102754</v>
          </cell>
          <cell r="C78">
            <v>513179</v>
          </cell>
        </row>
        <row r="79">
          <cell r="A79">
            <v>35643</v>
          </cell>
          <cell r="B79">
            <v>98011</v>
          </cell>
          <cell r="C79">
            <v>492319</v>
          </cell>
        </row>
        <row r="80">
          <cell r="A80">
            <v>35674</v>
          </cell>
          <cell r="B80">
            <v>93969</v>
          </cell>
          <cell r="C80">
            <v>482130</v>
          </cell>
        </row>
        <row r="81">
          <cell r="A81">
            <v>35704</v>
          </cell>
          <cell r="B81">
            <v>94500</v>
          </cell>
          <cell r="C81">
            <v>513788</v>
          </cell>
        </row>
        <row r="82">
          <cell r="A82">
            <v>35735</v>
          </cell>
          <cell r="B82">
            <v>86724</v>
          </cell>
          <cell r="C82">
            <v>493706</v>
          </cell>
        </row>
        <row r="83">
          <cell r="A83">
            <v>35765</v>
          </cell>
          <cell r="B83">
            <v>81867</v>
          </cell>
          <cell r="C83">
            <v>492287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</row>
        <row r="85">
          <cell r="A85">
            <v>1997</v>
          </cell>
          <cell r="B85">
            <v>1160815</v>
          </cell>
          <cell r="C85">
            <v>6247911</v>
          </cell>
        </row>
        <row r="87">
          <cell r="A87">
            <v>35796</v>
          </cell>
          <cell r="B87">
            <v>83364</v>
          </cell>
          <cell r="C87">
            <v>487753</v>
          </cell>
        </row>
        <row r="88">
          <cell r="A88">
            <v>35827</v>
          </cell>
          <cell r="B88">
            <v>74802</v>
          </cell>
          <cell r="C88">
            <v>428698</v>
          </cell>
        </row>
        <row r="89">
          <cell r="A89">
            <v>35855</v>
          </cell>
          <cell r="B89">
            <v>77438</v>
          </cell>
          <cell r="C89">
            <v>456628</v>
          </cell>
        </row>
        <row r="90">
          <cell r="A90">
            <v>35886</v>
          </cell>
          <cell r="B90">
            <v>71748</v>
          </cell>
          <cell r="C90">
            <v>430508</v>
          </cell>
        </row>
        <row r="91">
          <cell r="A91">
            <v>35916</v>
          </cell>
          <cell r="B91">
            <v>64111</v>
          </cell>
          <cell r="C91">
            <v>414046</v>
          </cell>
        </row>
        <row r="92">
          <cell r="A92">
            <v>35947</v>
          </cell>
          <cell r="B92">
            <v>57845</v>
          </cell>
          <cell r="C92">
            <v>394848</v>
          </cell>
        </row>
        <row r="93">
          <cell r="A93">
            <v>35977</v>
          </cell>
          <cell r="B93">
            <v>54596</v>
          </cell>
          <cell r="C93">
            <v>388410</v>
          </cell>
        </row>
        <row r="94">
          <cell r="A94">
            <v>36008</v>
          </cell>
          <cell r="B94">
            <v>55483</v>
          </cell>
          <cell r="C94">
            <v>379645</v>
          </cell>
        </row>
        <row r="95">
          <cell r="A95">
            <v>36039</v>
          </cell>
          <cell r="B95">
            <v>52037</v>
          </cell>
          <cell r="C95">
            <v>342145</v>
          </cell>
        </row>
        <row r="96">
          <cell r="A96">
            <v>36069</v>
          </cell>
          <cell r="B96">
            <v>60256</v>
          </cell>
          <cell r="C96">
            <v>357741</v>
          </cell>
        </row>
        <row r="97">
          <cell r="A97">
            <v>36100</v>
          </cell>
          <cell r="B97">
            <v>58913</v>
          </cell>
          <cell r="C97">
            <v>370871</v>
          </cell>
        </row>
        <row r="98">
          <cell r="A98">
            <v>36130</v>
          </cell>
          <cell r="B98">
            <v>53627</v>
          </cell>
          <cell r="C98">
            <v>339090</v>
          </cell>
        </row>
        <row r="99">
          <cell r="A99" t="str">
            <v>Totals:</v>
          </cell>
          <cell r="B99" t="str">
            <v>__________</v>
          </cell>
          <cell r="C99" t="str">
            <v>__________</v>
          </cell>
        </row>
        <row r="100">
          <cell r="A100">
            <v>1998</v>
          </cell>
          <cell r="B100">
            <v>764220</v>
          </cell>
          <cell r="C100">
            <v>4790383</v>
          </cell>
        </row>
        <row r="102">
          <cell r="A102">
            <v>36161</v>
          </cell>
          <cell r="B102">
            <v>48481</v>
          </cell>
          <cell r="C102">
            <v>334754</v>
          </cell>
        </row>
        <row r="103">
          <cell r="A103">
            <v>36192</v>
          </cell>
          <cell r="B103">
            <v>46812</v>
          </cell>
          <cell r="C103">
            <v>314338</v>
          </cell>
        </row>
        <row r="104">
          <cell r="A104">
            <v>36220</v>
          </cell>
          <cell r="B104">
            <v>62268</v>
          </cell>
          <cell r="C104">
            <v>358767</v>
          </cell>
        </row>
        <row r="105">
          <cell r="A105">
            <v>36251</v>
          </cell>
          <cell r="B105">
            <v>60344</v>
          </cell>
          <cell r="C105">
            <v>341891</v>
          </cell>
        </row>
        <row r="106">
          <cell r="A106">
            <v>36281</v>
          </cell>
          <cell r="B106">
            <v>57383</v>
          </cell>
          <cell r="C106">
            <v>339576</v>
          </cell>
        </row>
        <row r="107">
          <cell r="A107">
            <v>36312</v>
          </cell>
          <cell r="B107">
            <v>53268</v>
          </cell>
          <cell r="C107">
            <v>322302</v>
          </cell>
        </row>
        <row r="108">
          <cell r="A108">
            <v>36342</v>
          </cell>
          <cell r="B108">
            <v>55684</v>
          </cell>
          <cell r="C108">
            <v>330895</v>
          </cell>
        </row>
        <row r="109">
          <cell r="A109">
            <v>36373</v>
          </cell>
          <cell r="B109">
            <v>52890</v>
          </cell>
          <cell r="C109">
            <v>354602</v>
          </cell>
        </row>
        <row r="110">
          <cell r="A110">
            <v>36404</v>
          </cell>
          <cell r="B110">
            <v>51002</v>
          </cell>
          <cell r="C110">
            <v>341150</v>
          </cell>
        </row>
        <row r="111">
          <cell r="A111">
            <v>36434</v>
          </cell>
          <cell r="B111">
            <v>51199</v>
          </cell>
          <cell r="C111">
            <v>330320</v>
          </cell>
        </row>
        <row r="112">
          <cell r="A112">
            <v>36465</v>
          </cell>
          <cell r="B112">
            <v>50152</v>
          </cell>
          <cell r="C112">
            <v>313310</v>
          </cell>
        </row>
        <row r="113">
          <cell r="A113">
            <v>36495</v>
          </cell>
          <cell r="B113">
            <v>51653</v>
          </cell>
          <cell r="C113">
            <v>327206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</row>
        <row r="115">
          <cell r="A115">
            <v>1999</v>
          </cell>
          <cell r="B115">
            <v>641136</v>
          </cell>
          <cell r="C115">
            <v>4009111</v>
          </cell>
        </row>
        <row r="117">
          <cell r="A117">
            <v>36526</v>
          </cell>
          <cell r="B117">
            <v>48603</v>
          </cell>
          <cell r="C117">
            <v>330458</v>
          </cell>
        </row>
        <row r="118">
          <cell r="A118">
            <v>36557</v>
          </cell>
          <cell r="B118">
            <v>47708</v>
          </cell>
          <cell r="C118">
            <v>291277</v>
          </cell>
        </row>
        <row r="119">
          <cell r="A119">
            <v>36586</v>
          </cell>
          <cell r="B119">
            <v>49889</v>
          </cell>
          <cell r="C119">
            <v>304625</v>
          </cell>
        </row>
        <row r="120">
          <cell r="A120">
            <v>36617</v>
          </cell>
          <cell r="B120">
            <v>47130</v>
          </cell>
          <cell r="C120">
            <v>292529</v>
          </cell>
        </row>
        <row r="121">
          <cell r="A121">
            <v>36647</v>
          </cell>
          <cell r="B121">
            <v>38883</v>
          </cell>
          <cell r="C121">
            <v>311361</v>
          </cell>
        </row>
        <row r="122">
          <cell r="A122">
            <v>36678</v>
          </cell>
          <cell r="B122">
            <v>45804</v>
          </cell>
          <cell r="C122">
            <v>295329</v>
          </cell>
        </row>
        <row r="123">
          <cell r="A123">
            <v>36708</v>
          </cell>
          <cell r="B123">
            <v>45774</v>
          </cell>
          <cell r="C123">
            <v>288425</v>
          </cell>
        </row>
        <row r="124">
          <cell r="A124">
            <v>36739</v>
          </cell>
          <cell r="B124">
            <v>46961</v>
          </cell>
          <cell r="C124">
            <v>322589</v>
          </cell>
        </row>
        <row r="125">
          <cell r="A125">
            <v>36770</v>
          </cell>
          <cell r="B125">
            <v>45428</v>
          </cell>
          <cell r="C125">
            <v>297873</v>
          </cell>
        </row>
        <row r="126">
          <cell r="A126">
            <v>36800</v>
          </cell>
          <cell r="B126">
            <v>46105</v>
          </cell>
          <cell r="C126">
            <v>297813</v>
          </cell>
        </row>
        <row r="127">
          <cell r="A127">
            <v>36831</v>
          </cell>
          <cell r="B127">
            <v>43886</v>
          </cell>
          <cell r="C127">
            <v>282123</v>
          </cell>
        </row>
        <row r="128">
          <cell r="A128">
            <v>36861</v>
          </cell>
          <cell r="B128">
            <v>42506</v>
          </cell>
          <cell r="C128">
            <v>274817</v>
          </cell>
        </row>
        <row r="129">
          <cell r="A129" t="str">
            <v>Totals:</v>
          </cell>
          <cell r="B129" t="str">
            <v>__________</v>
          </cell>
          <cell r="C129" t="str">
            <v>__________</v>
          </cell>
        </row>
        <row r="130">
          <cell r="A130">
            <v>2000</v>
          </cell>
          <cell r="B130">
            <v>548677</v>
          </cell>
          <cell r="C130">
            <v>3589219</v>
          </cell>
        </row>
        <row r="132">
          <cell r="A132">
            <v>36892</v>
          </cell>
          <cell r="B132">
            <v>42457</v>
          </cell>
          <cell r="C132">
            <v>279034</v>
          </cell>
        </row>
        <row r="133">
          <cell r="A133">
            <v>36923</v>
          </cell>
          <cell r="B133">
            <v>38843</v>
          </cell>
          <cell r="C133">
            <v>257393</v>
          </cell>
        </row>
        <row r="134">
          <cell r="A134">
            <v>36951</v>
          </cell>
          <cell r="B134">
            <v>42374</v>
          </cell>
          <cell r="C134">
            <v>277547</v>
          </cell>
        </row>
        <row r="135">
          <cell r="A135">
            <v>36982</v>
          </cell>
          <cell r="B135">
            <v>38495</v>
          </cell>
          <cell r="C135">
            <v>258458</v>
          </cell>
        </row>
        <row r="136">
          <cell r="A136">
            <v>37012</v>
          </cell>
          <cell r="B136">
            <v>33658</v>
          </cell>
          <cell r="C136">
            <v>238870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56">
          <cell r="A56">
            <v>35065</v>
          </cell>
          <cell r="B56">
            <v>134707</v>
          </cell>
          <cell r="C56">
            <v>1197972</v>
          </cell>
        </row>
        <row r="57">
          <cell r="A57">
            <v>35096</v>
          </cell>
          <cell r="B57">
            <v>172287</v>
          </cell>
          <cell r="C57">
            <v>1744930</v>
          </cell>
        </row>
        <row r="58">
          <cell r="A58">
            <v>35125</v>
          </cell>
          <cell r="B58">
            <v>162976</v>
          </cell>
          <cell r="C58">
            <v>1775019</v>
          </cell>
        </row>
        <row r="59">
          <cell r="A59">
            <v>35156</v>
          </cell>
          <cell r="B59">
            <v>148789</v>
          </cell>
          <cell r="C59">
            <v>1739486</v>
          </cell>
        </row>
        <row r="60">
          <cell r="A60">
            <v>35186</v>
          </cell>
          <cell r="B60">
            <v>140746</v>
          </cell>
          <cell r="C60">
            <v>1750177</v>
          </cell>
        </row>
        <row r="61">
          <cell r="A61">
            <v>35217</v>
          </cell>
          <cell r="B61">
            <v>129314</v>
          </cell>
          <cell r="C61">
            <v>1561734</v>
          </cell>
        </row>
        <row r="62">
          <cell r="A62">
            <v>35247</v>
          </cell>
          <cell r="B62">
            <v>134593</v>
          </cell>
          <cell r="C62">
            <v>1521346</v>
          </cell>
        </row>
        <row r="63">
          <cell r="A63">
            <v>35278</v>
          </cell>
          <cell r="B63">
            <v>128449</v>
          </cell>
          <cell r="C63">
            <v>1416643</v>
          </cell>
        </row>
        <row r="64">
          <cell r="A64">
            <v>35309</v>
          </cell>
          <cell r="B64">
            <v>115007</v>
          </cell>
          <cell r="C64">
            <v>1263370</v>
          </cell>
        </row>
        <row r="65">
          <cell r="A65">
            <v>35339</v>
          </cell>
          <cell r="B65">
            <v>118332</v>
          </cell>
          <cell r="C65">
            <v>1232390</v>
          </cell>
        </row>
        <row r="66">
          <cell r="A66">
            <v>35370</v>
          </cell>
          <cell r="B66">
            <v>118023</v>
          </cell>
          <cell r="C66">
            <v>1189274</v>
          </cell>
        </row>
        <row r="67">
          <cell r="A67">
            <v>35400</v>
          </cell>
          <cell r="B67">
            <v>113869</v>
          </cell>
          <cell r="C67">
            <v>1124638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</row>
        <row r="69">
          <cell r="A69">
            <v>1996</v>
          </cell>
          <cell r="B69">
            <v>1617092</v>
          </cell>
          <cell r="C69">
            <v>17516979</v>
          </cell>
        </row>
        <row r="71">
          <cell r="A71">
            <v>35431</v>
          </cell>
          <cell r="B71">
            <v>109644</v>
          </cell>
          <cell r="C71">
            <v>1055984</v>
          </cell>
        </row>
        <row r="72">
          <cell r="A72">
            <v>35462</v>
          </cell>
          <cell r="B72">
            <v>101633</v>
          </cell>
          <cell r="C72">
            <v>973377</v>
          </cell>
        </row>
        <row r="73">
          <cell r="A73">
            <v>35490</v>
          </cell>
          <cell r="B73">
            <v>103378</v>
          </cell>
          <cell r="C73">
            <v>1085165</v>
          </cell>
        </row>
        <row r="74">
          <cell r="A74">
            <v>35521</v>
          </cell>
          <cell r="B74">
            <v>93916</v>
          </cell>
          <cell r="C74">
            <v>939108</v>
          </cell>
        </row>
        <row r="75">
          <cell r="A75">
            <v>35551</v>
          </cell>
          <cell r="B75">
            <v>97786</v>
          </cell>
          <cell r="C75">
            <v>869563</v>
          </cell>
        </row>
        <row r="76">
          <cell r="A76">
            <v>35582</v>
          </cell>
          <cell r="B76">
            <v>90408</v>
          </cell>
          <cell r="C76">
            <v>836410</v>
          </cell>
        </row>
        <row r="77">
          <cell r="A77">
            <v>35612</v>
          </cell>
          <cell r="B77">
            <v>96785</v>
          </cell>
          <cell r="C77">
            <v>822330</v>
          </cell>
        </row>
        <row r="78">
          <cell r="A78">
            <v>35643</v>
          </cell>
          <cell r="B78">
            <v>98334</v>
          </cell>
          <cell r="C78">
            <v>822184</v>
          </cell>
        </row>
        <row r="79">
          <cell r="A79">
            <v>35674</v>
          </cell>
          <cell r="B79">
            <v>96713</v>
          </cell>
          <cell r="C79">
            <v>765272</v>
          </cell>
        </row>
        <row r="80">
          <cell r="A80">
            <v>35704</v>
          </cell>
          <cell r="B80">
            <v>103354</v>
          </cell>
          <cell r="C80">
            <v>827922</v>
          </cell>
        </row>
        <row r="81">
          <cell r="A81">
            <v>35735</v>
          </cell>
          <cell r="B81">
            <v>106460</v>
          </cell>
          <cell r="C81">
            <v>830493</v>
          </cell>
        </row>
        <row r="82">
          <cell r="A82">
            <v>35765</v>
          </cell>
          <cell r="B82">
            <v>107947</v>
          </cell>
          <cell r="C82">
            <v>835577</v>
          </cell>
        </row>
        <row r="83">
          <cell r="A83" t="str">
            <v>Totals:</v>
          </cell>
          <cell r="B83" t="str">
            <v>__________</v>
          </cell>
          <cell r="C83" t="str">
            <v>__________</v>
          </cell>
        </row>
        <row r="84">
          <cell r="A84">
            <v>1997</v>
          </cell>
          <cell r="B84">
            <v>1206358</v>
          </cell>
          <cell r="C84">
            <v>10663385</v>
          </cell>
        </row>
        <row r="86">
          <cell r="A86">
            <v>35796</v>
          </cell>
          <cell r="B86">
            <v>102740</v>
          </cell>
          <cell r="C86">
            <v>821706</v>
          </cell>
        </row>
        <row r="87">
          <cell r="A87">
            <v>35827</v>
          </cell>
          <cell r="B87">
            <v>92389</v>
          </cell>
          <cell r="C87">
            <v>704772</v>
          </cell>
        </row>
        <row r="88">
          <cell r="A88">
            <v>35855</v>
          </cell>
          <cell r="B88">
            <v>99933</v>
          </cell>
          <cell r="C88">
            <v>765893</v>
          </cell>
        </row>
        <row r="89">
          <cell r="A89">
            <v>35886</v>
          </cell>
          <cell r="B89">
            <v>103043</v>
          </cell>
          <cell r="C89">
            <v>739387</v>
          </cell>
        </row>
        <row r="90">
          <cell r="A90">
            <v>35916</v>
          </cell>
          <cell r="B90">
            <v>100808</v>
          </cell>
          <cell r="C90">
            <v>742287</v>
          </cell>
        </row>
        <row r="91">
          <cell r="A91">
            <v>35947</v>
          </cell>
          <cell r="B91">
            <v>85774</v>
          </cell>
          <cell r="C91">
            <v>688267</v>
          </cell>
        </row>
        <row r="92">
          <cell r="A92">
            <v>35977</v>
          </cell>
          <cell r="B92">
            <v>92988</v>
          </cell>
          <cell r="C92">
            <v>728200</v>
          </cell>
        </row>
        <row r="93">
          <cell r="A93">
            <v>36008</v>
          </cell>
          <cell r="B93">
            <v>91386</v>
          </cell>
          <cell r="C93">
            <v>728245</v>
          </cell>
        </row>
        <row r="94">
          <cell r="A94">
            <v>36039</v>
          </cell>
          <cell r="B94">
            <v>84266</v>
          </cell>
          <cell r="C94">
            <v>627581</v>
          </cell>
        </row>
        <row r="95">
          <cell r="A95">
            <v>36069</v>
          </cell>
          <cell r="B95">
            <v>87972</v>
          </cell>
          <cell r="C95">
            <v>628577</v>
          </cell>
        </row>
        <row r="96">
          <cell r="A96">
            <v>36100</v>
          </cell>
          <cell r="B96">
            <v>83407</v>
          </cell>
          <cell r="C96">
            <v>614735</v>
          </cell>
        </row>
        <row r="97">
          <cell r="A97">
            <v>36130</v>
          </cell>
          <cell r="B97">
            <v>77344</v>
          </cell>
          <cell r="C97">
            <v>594104</v>
          </cell>
        </row>
        <row r="98">
          <cell r="A98" t="str">
            <v>Totals:</v>
          </cell>
          <cell r="B98" t="str">
            <v>__________</v>
          </cell>
          <cell r="C98" t="str">
            <v>__________</v>
          </cell>
        </row>
        <row r="99">
          <cell r="A99">
            <v>1998</v>
          </cell>
          <cell r="B99">
            <v>1102050</v>
          </cell>
          <cell r="C99">
            <v>8383754</v>
          </cell>
        </row>
        <row r="101">
          <cell r="A101">
            <v>36161</v>
          </cell>
          <cell r="B101">
            <v>83852</v>
          </cell>
          <cell r="C101">
            <v>631896</v>
          </cell>
        </row>
        <row r="102">
          <cell r="A102">
            <v>36192</v>
          </cell>
          <cell r="B102">
            <v>69439</v>
          </cell>
          <cell r="C102">
            <v>581123</v>
          </cell>
        </row>
        <row r="103">
          <cell r="A103">
            <v>36220</v>
          </cell>
          <cell r="B103">
            <v>80223</v>
          </cell>
          <cell r="C103">
            <v>730300</v>
          </cell>
        </row>
        <row r="104">
          <cell r="A104">
            <v>36251</v>
          </cell>
          <cell r="B104">
            <v>86356</v>
          </cell>
          <cell r="C104">
            <v>504375</v>
          </cell>
        </row>
        <row r="105">
          <cell r="A105">
            <v>36281</v>
          </cell>
          <cell r="B105">
            <v>88271</v>
          </cell>
          <cell r="C105">
            <v>673606</v>
          </cell>
        </row>
        <row r="106">
          <cell r="A106">
            <v>36312</v>
          </cell>
          <cell r="B106">
            <v>80630</v>
          </cell>
          <cell r="C106">
            <v>511661</v>
          </cell>
        </row>
        <row r="107">
          <cell r="A107">
            <v>36342</v>
          </cell>
          <cell r="B107">
            <v>81153</v>
          </cell>
          <cell r="C107">
            <v>496030</v>
          </cell>
        </row>
        <row r="108">
          <cell r="A108">
            <v>36373</v>
          </cell>
          <cell r="B108">
            <v>79457</v>
          </cell>
          <cell r="C108">
            <v>566060</v>
          </cell>
        </row>
        <row r="109">
          <cell r="A109">
            <v>36404</v>
          </cell>
          <cell r="B109">
            <v>58467</v>
          </cell>
          <cell r="C109">
            <v>543097</v>
          </cell>
        </row>
        <row r="110">
          <cell r="A110">
            <v>36434</v>
          </cell>
          <cell r="B110">
            <v>62481</v>
          </cell>
          <cell r="C110">
            <v>557529</v>
          </cell>
        </row>
        <row r="111">
          <cell r="A111">
            <v>36465</v>
          </cell>
          <cell r="B111">
            <v>63797</v>
          </cell>
          <cell r="C111">
            <v>584085</v>
          </cell>
        </row>
        <row r="112">
          <cell r="A112">
            <v>36495</v>
          </cell>
          <cell r="B112">
            <v>66628</v>
          </cell>
          <cell r="C112">
            <v>616286</v>
          </cell>
        </row>
        <row r="113">
          <cell r="A113" t="str">
            <v>Totals:</v>
          </cell>
          <cell r="B113" t="str">
            <v>__________</v>
          </cell>
          <cell r="C113" t="str">
            <v>__________</v>
          </cell>
        </row>
        <row r="114">
          <cell r="A114">
            <v>1999</v>
          </cell>
          <cell r="B114">
            <v>900754</v>
          </cell>
          <cell r="C114">
            <v>6996048</v>
          </cell>
        </row>
        <row r="116">
          <cell r="A116">
            <v>36526</v>
          </cell>
          <cell r="B116">
            <v>65570</v>
          </cell>
          <cell r="C116">
            <v>671565</v>
          </cell>
        </row>
        <row r="117">
          <cell r="A117">
            <v>36557</v>
          </cell>
          <cell r="B117">
            <v>58635</v>
          </cell>
          <cell r="C117">
            <v>657115</v>
          </cell>
        </row>
        <row r="118">
          <cell r="A118">
            <v>36586</v>
          </cell>
          <cell r="B118">
            <v>60962</v>
          </cell>
          <cell r="C118">
            <v>738513</v>
          </cell>
        </row>
        <row r="119">
          <cell r="A119">
            <v>36617</v>
          </cell>
          <cell r="B119">
            <v>54305</v>
          </cell>
          <cell r="C119">
            <v>709703</v>
          </cell>
        </row>
        <row r="120">
          <cell r="A120">
            <v>36647</v>
          </cell>
          <cell r="B120">
            <v>56247</v>
          </cell>
          <cell r="C120">
            <v>722744</v>
          </cell>
        </row>
        <row r="121">
          <cell r="A121">
            <v>36678</v>
          </cell>
          <cell r="B121">
            <v>53184</v>
          </cell>
          <cell r="C121">
            <v>671644</v>
          </cell>
        </row>
        <row r="122">
          <cell r="A122">
            <v>36708</v>
          </cell>
          <cell r="B122">
            <v>62482</v>
          </cell>
          <cell r="C122">
            <v>661390</v>
          </cell>
        </row>
        <row r="123">
          <cell r="A123">
            <v>36739</v>
          </cell>
          <cell r="B123">
            <v>61119</v>
          </cell>
          <cell r="C123">
            <v>647374</v>
          </cell>
        </row>
        <row r="124">
          <cell r="A124">
            <v>36770</v>
          </cell>
          <cell r="B124">
            <v>56747</v>
          </cell>
          <cell r="C124">
            <v>556971</v>
          </cell>
        </row>
        <row r="125">
          <cell r="A125">
            <v>36800</v>
          </cell>
          <cell r="B125">
            <v>61083</v>
          </cell>
          <cell r="C125">
            <v>432053</v>
          </cell>
        </row>
        <row r="126">
          <cell r="A126">
            <v>36831</v>
          </cell>
          <cell r="B126">
            <v>60916</v>
          </cell>
          <cell r="C126">
            <v>404261</v>
          </cell>
        </row>
        <row r="127">
          <cell r="A127">
            <v>36861</v>
          </cell>
          <cell r="B127">
            <v>55912</v>
          </cell>
          <cell r="C127">
            <v>476420</v>
          </cell>
        </row>
        <row r="128">
          <cell r="A128" t="str">
            <v>Totals:</v>
          </cell>
          <cell r="B128" t="str">
            <v>__________</v>
          </cell>
          <cell r="C128" t="str">
            <v>__________</v>
          </cell>
        </row>
        <row r="129">
          <cell r="A129">
            <v>2000</v>
          </cell>
          <cell r="B129">
            <v>707162</v>
          </cell>
          <cell r="C129">
            <v>7349753</v>
          </cell>
        </row>
        <row r="131">
          <cell r="A131">
            <v>36892</v>
          </cell>
          <cell r="B131">
            <v>56529</v>
          </cell>
          <cell r="C131">
            <v>345798</v>
          </cell>
        </row>
        <row r="132">
          <cell r="A132">
            <v>36923</v>
          </cell>
          <cell r="B132">
            <v>49483</v>
          </cell>
          <cell r="C132">
            <v>446847</v>
          </cell>
        </row>
        <row r="133">
          <cell r="A133">
            <v>36951</v>
          </cell>
          <cell r="B133">
            <v>54391</v>
          </cell>
          <cell r="C133">
            <v>479620</v>
          </cell>
        </row>
        <row r="134">
          <cell r="A134">
            <v>36982</v>
          </cell>
          <cell r="B134">
            <v>53257</v>
          </cell>
          <cell r="C134">
            <v>573136</v>
          </cell>
        </row>
        <row r="135">
          <cell r="A135">
            <v>37012</v>
          </cell>
          <cell r="B135">
            <v>42687</v>
          </cell>
          <cell r="C135">
            <v>324769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57-1960"/>
    </sheetNames>
    <sheetDataSet>
      <sheetData sheetId="0">
        <row r="648">
          <cell r="A648">
            <v>34335</v>
          </cell>
          <cell r="B648">
            <v>741136</v>
          </cell>
          <cell r="C648">
            <v>5047328</v>
          </cell>
        </row>
        <row r="649">
          <cell r="A649">
            <v>34366</v>
          </cell>
          <cell r="B649">
            <v>676740</v>
          </cell>
          <cell r="C649">
            <v>4588687</v>
          </cell>
        </row>
        <row r="650">
          <cell r="A650">
            <v>34394</v>
          </cell>
          <cell r="B650">
            <v>731769</v>
          </cell>
          <cell r="C650">
            <v>5045929</v>
          </cell>
        </row>
        <row r="651">
          <cell r="A651">
            <v>34425</v>
          </cell>
          <cell r="B651">
            <v>700186</v>
          </cell>
          <cell r="C651">
            <v>4871604</v>
          </cell>
        </row>
        <row r="652">
          <cell r="A652">
            <v>34455</v>
          </cell>
          <cell r="B652">
            <v>716237</v>
          </cell>
          <cell r="C652">
            <v>5101924</v>
          </cell>
        </row>
        <row r="653">
          <cell r="A653">
            <v>34486</v>
          </cell>
          <cell r="B653">
            <v>670489</v>
          </cell>
          <cell r="C653">
            <v>4923729</v>
          </cell>
        </row>
        <row r="654">
          <cell r="A654">
            <v>34516</v>
          </cell>
          <cell r="B654">
            <v>690337</v>
          </cell>
          <cell r="C654">
            <v>5121597</v>
          </cell>
        </row>
        <row r="655">
          <cell r="A655">
            <v>34547</v>
          </cell>
          <cell r="B655">
            <v>687270</v>
          </cell>
          <cell r="C655">
            <v>5069459</v>
          </cell>
        </row>
        <row r="656">
          <cell r="A656">
            <v>34578</v>
          </cell>
          <cell r="B656">
            <v>668825</v>
          </cell>
          <cell r="C656">
            <v>4684879</v>
          </cell>
        </row>
        <row r="657">
          <cell r="A657">
            <v>34608</v>
          </cell>
          <cell r="B657">
            <v>701914</v>
          </cell>
          <cell r="C657">
            <v>4798760</v>
          </cell>
        </row>
        <row r="658">
          <cell r="A658">
            <v>34639</v>
          </cell>
          <cell r="B658">
            <v>667014</v>
          </cell>
          <cell r="C658">
            <v>4693234</v>
          </cell>
        </row>
        <row r="659">
          <cell r="A659">
            <v>34669</v>
          </cell>
          <cell r="B659">
            <v>702917</v>
          </cell>
          <cell r="C659">
            <v>4839747</v>
          </cell>
        </row>
        <row r="660">
          <cell r="A660" t="str">
            <v>Totals:</v>
          </cell>
          <cell r="B660" t="str">
            <v>__________</v>
          </cell>
          <cell r="C660" t="str">
            <v>__________</v>
          </cell>
        </row>
        <row r="661">
          <cell r="A661">
            <v>1994</v>
          </cell>
          <cell r="B661">
            <v>8354834</v>
          </cell>
          <cell r="C661">
            <v>58786877</v>
          </cell>
        </row>
        <row r="663">
          <cell r="A663">
            <v>34700</v>
          </cell>
          <cell r="B663">
            <v>701713</v>
          </cell>
          <cell r="C663">
            <v>4948470</v>
          </cell>
        </row>
        <row r="664">
          <cell r="A664">
            <v>34731</v>
          </cell>
          <cell r="B664">
            <v>650627</v>
          </cell>
          <cell r="C664">
            <v>4360845</v>
          </cell>
        </row>
        <row r="665">
          <cell r="A665">
            <v>34759</v>
          </cell>
          <cell r="B665">
            <v>716222</v>
          </cell>
          <cell r="C665">
            <v>4887582</v>
          </cell>
        </row>
        <row r="666">
          <cell r="A666">
            <v>34790</v>
          </cell>
          <cell r="B666">
            <v>681497</v>
          </cell>
          <cell r="C666">
            <v>4769943</v>
          </cell>
        </row>
        <row r="667">
          <cell r="A667">
            <v>34820</v>
          </cell>
          <cell r="B667">
            <v>684442</v>
          </cell>
          <cell r="C667">
            <v>4997710</v>
          </cell>
        </row>
        <row r="668">
          <cell r="A668">
            <v>34851</v>
          </cell>
          <cell r="B668">
            <v>660981</v>
          </cell>
          <cell r="C668">
            <v>4741737</v>
          </cell>
        </row>
        <row r="669">
          <cell r="A669">
            <v>34881</v>
          </cell>
          <cell r="B669">
            <v>683464</v>
          </cell>
          <cell r="C669">
            <v>4670268</v>
          </cell>
        </row>
        <row r="670">
          <cell r="A670">
            <v>34912</v>
          </cell>
          <cell r="B670">
            <v>680129</v>
          </cell>
          <cell r="C670">
            <v>4874114</v>
          </cell>
        </row>
        <row r="671">
          <cell r="A671">
            <v>34943</v>
          </cell>
          <cell r="B671">
            <v>662408</v>
          </cell>
          <cell r="C671">
            <v>4797738</v>
          </cell>
        </row>
        <row r="672">
          <cell r="A672">
            <v>34973</v>
          </cell>
          <cell r="B672">
            <v>683845</v>
          </cell>
          <cell r="C672">
            <v>4813774</v>
          </cell>
        </row>
        <row r="673">
          <cell r="A673">
            <v>35004</v>
          </cell>
          <cell r="B673">
            <v>667880</v>
          </cell>
          <cell r="C673">
            <v>5170540</v>
          </cell>
        </row>
        <row r="674">
          <cell r="A674">
            <v>35034</v>
          </cell>
          <cell r="B674">
            <v>681507</v>
          </cell>
          <cell r="C674">
            <v>5150102</v>
          </cell>
        </row>
        <row r="675">
          <cell r="A675" t="str">
            <v>Totals:</v>
          </cell>
          <cell r="B675" t="str">
            <v>__________</v>
          </cell>
          <cell r="C675" t="str">
            <v>__________</v>
          </cell>
        </row>
        <row r="676">
          <cell r="A676">
            <v>1995</v>
          </cell>
          <cell r="B676">
            <v>8154715</v>
          </cell>
          <cell r="C676">
            <v>58182823</v>
          </cell>
        </row>
        <row r="678">
          <cell r="A678">
            <v>35065</v>
          </cell>
          <cell r="B678">
            <v>673269</v>
          </cell>
          <cell r="C678">
            <v>5097895</v>
          </cell>
        </row>
        <row r="679">
          <cell r="A679">
            <v>35096</v>
          </cell>
          <cell r="B679">
            <v>623194</v>
          </cell>
          <cell r="C679">
            <v>4799141</v>
          </cell>
        </row>
        <row r="680">
          <cell r="A680">
            <v>35125</v>
          </cell>
          <cell r="B680">
            <v>673923</v>
          </cell>
          <cell r="C680">
            <v>5151595</v>
          </cell>
        </row>
        <row r="681">
          <cell r="A681">
            <v>35156</v>
          </cell>
          <cell r="B681">
            <v>649276</v>
          </cell>
          <cell r="C681">
            <v>5086977</v>
          </cell>
        </row>
        <row r="682">
          <cell r="A682">
            <v>35186</v>
          </cell>
          <cell r="B682">
            <v>661635</v>
          </cell>
          <cell r="C682">
            <v>4966901</v>
          </cell>
        </row>
        <row r="683">
          <cell r="A683">
            <v>35217</v>
          </cell>
          <cell r="B683">
            <v>629247</v>
          </cell>
          <cell r="C683">
            <v>4775311</v>
          </cell>
        </row>
        <row r="684">
          <cell r="A684">
            <v>35247</v>
          </cell>
          <cell r="B684">
            <v>650474</v>
          </cell>
          <cell r="C684">
            <v>5129725</v>
          </cell>
        </row>
        <row r="685">
          <cell r="A685">
            <v>35278</v>
          </cell>
          <cell r="B685">
            <v>651527</v>
          </cell>
          <cell r="C685">
            <v>4981513</v>
          </cell>
        </row>
        <row r="686">
          <cell r="A686">
            <v>35309</v>
          </cell>
          <cell r="B686">
            <v>626695</v>
          </cell>
          <cell r="C686">
            <v>4876975</v>
          </cell>
        </row>
        <row r="687">
          <cell r="A687">
            <v>35339</v>
          </cell>
          <cell r="B687">
            <v>657182</v>
          </cell>
          <cell r="C687">
            <v>5071755</v>
          </cell>
        </row>
        <row r="688">
          <cell r="A688">
            <v>35370</v>
          </cell>
          <cell r="B688">
            <v>638959</v>
          </cell>
          <cell r="C688">
            <v>4728485</v>
          </cell>
        </row>
        <row r="689">
          <cell r="A689">
            <v>35400</v>
          </cell>
          <cell r="B689">
            <v>635691</v>
          </cell>
          <cell r="C689">
            <v>4821855</v>
          </cell>
        </row>
        <row r="690">
          <cell r="A690" t="str">
            <v>Totals:</v>
          </cell>
          <cell r="B690" t="str">
            <v>__________</v>
          </cell>
          <cell r="C690" t="str">
            <v>__________</v>
          </cell>
        </row>
        <row r="691">
          <cell r="A691">
            <v>1996</v>
          </cell>
          <cell r="B691">
            <v>7771072</v>
          </cell>
          <cell r="C691">
            <v>59488128</v>
          </cell>
        </row>
        <row r="693">
          <cell r="A693">
            <v>35431</v>
          </cell>
          <cell r="B693">
            <v>619915</v>
          </cell>
          <cell r="C693">
            <v>4556199</v>
          </cell>
        </row>
        <row r="694">
          <cell r="A694">
            <v>35462</v>
          </cell>
          <cell r="B694">
            <v>573407</v>
          </cell>
          <cell r="C694">
            <v>4251727</v>
          </cell>
        </row>
        <row r="695">
          <cell r="A695">
            <v>35490</v>
          </cell>
          <cell r="B695">
            <v>657063</v>
          </cell>
          <cell r="C695">
            <v>4778068</v>
          </cell>
        </row>
        <row r="696">
          <cell r="A696">
            <v>35521</v>
          </cell>
          <cell r="B696">
            <v>630543</v>
          </cell>
          <cell r="C696">
            <v>4557000</v>
          </cell>
        </row>
        <row r="697">
          <cell r="A697">
            <v>35551</v>
          </cell>
          <cell r="B697">
            <v>654645</v>
          </cell>
          <cell r="C697">
            <v>4703329</v>
          </cell>
        </row>
        <row r="698">
          <cell r="A698">
            <v>35582</v>
          </cell>
          <cell r="B698">
            <v>617917</v>
          </cell>
          <cell r="C698">
            <v>4487227</v>
          </cell>
        </row>
        <row r="699">
          <cell r="A699">
            <v>35612</v>
          </cell>
          <cell r="B699">
            <v>640192</v>
          </cell>
          <cell r="C699">
            <v>4711498</v>
          </cell>
        </row>
        <row r="700">
          <cell r="A700">
            <v>35643</v>
          </cell>
          <cell r="B700">
            <v>630123</v>
          </cell>
          <cell r="C700">
            <v>4562956</v>
          </cell>
        </row>
        <row r="701">
          <cell r="A701">
            <v>35674</v>
          </cell>
          <cell r="B701">
            <v>617101</v>
          </cell>
          <cell r="C701">
            <v>4367611</v>
          </cell>
        </row>
        <row r="702">
          <cell r="A702">
            <v>35704</v>
          </cell>
          <cell r="B702">
            <v>640133</v>
          </cell>
          <cell r="C702">
            <v>4454559</v>
          </cell>
        </row>
        <row r="703">
          <cell r="A703">
            <v>35735</v>
          </cell>
          <cell r="B703">
            <v>619617</v>
          </cell>
          <cell r="C703">
            <v>4282251</v>
          </cell>
        </row>
        <row r="704">
          <cell r="A704">
            <v>35765</v>
          </cell>
          <cell r="B704">
            <v>622775</v>
          </cell>
          <cell r="C704">
            <v>4276354</v>
          </cell>
        </row>
        <row r="705">
          <cell r="A705" t="str">
            <v>Totals:</v>
          </cell>
          <cell r="B705" t="str">
            <v>__________</v>
          </cell>
          <cell r="C705" t="str">
            <v>__________</v>
          </cell>
        </row>
        <row r="706">
          <cell r="A706">
            <v>1997</v>
          </cell>
          <cell r="B706">
            <v>7523431</v>
          </cell>
          <cell r="C706">
            <v>53988779</v>
          </cell>
        </row>
        <row r="708">
          <cell r="A708">
            <v>35796</v>
          </cell>
          <cell r="B708">
            <v>629271</v>
          </cell>
          <cell r="C708">
            <v>4463517</v>
          </cell>
        </row>
        <row r="709">
          <cell r="A709">
            <v>35827</v>
          </cell>
          <cell r="B709">
            <v>574550</v>
          </cell>
          <cell r="C709">
            <v>3953485</v>
          </cell>
        </row>
        <row r="710">
          <cell r="A710">
            <v>35855</v>
          </cell>
          <cell r="B710">
            <v>611935</v>
          </cell>
          <cell r="C710">
            <v>4163135</v>
          </cell>
        </row>
        <row r="711">
          <cell r="A711">
            <v>35886</v>
          </cell>
          <cell r="B711">
            <v>585108</v>
          </cell>
          <cell r="C711">
            <v>4019629</v>
          </cell>
        </row>
        <row r="712">
          <cell r="A712">
            <v>35916</v>
          </cell>
          <cell r="B712">
            <v>596968</v>
          </cell>
          <cell r="C712">
            <v>4325727</v>
          </cell>
        </row>
        <row r="713">
          <cell r="A713">
            <v>35947</v>
          </cell>
          <cell r="B713">
            <v>560190</v>
          </cell>
          <cell r="C713">
            <v>3927141</v>
          </cell>
        </row>
        <row r="714">
          <cell r="A714">
            <v>35977</v>
          </cell>
          <cell r="B714">
            <v>578010</v>
          </cell>
          <cell r="C714">
            <v>4185431</v>
          </cell>
        </row>
        <row r="715">
          <cell r="A715">
            <v>36008</v>
          </cell>
          <cell r="B715">
            <v>581928</v>
          </cell>
          <cell r="C715">
            <v>4262598</v>
          </cell>
        </row>
        <row r="716">
          <cell r="A716">
            <v>36039</v>
          </cell>
          <cell r="B716">
            <v>572147</v>
          </cell>
          <cell r="C716">
            <v>4203683</v>
          </cell>
        </row>
        <row r="717">
          <cell r="A717">
            <v>36069</v>
          </cell>
          <cell r="B717">
            <v>586112</v>
          </cell>
          <cell r="C717">
            <v>4311586</v>
          </cell>
        </row>
        <row r="718">
          <cell r="A718">
            <v>36100</v>
          </cell>
          <cell r="B718">
            <v>572240</v>
          </cell>
          <cell r="C718">
            <v>4147937</v>
          </cell>
        </row>
        <row r="719">
          <cell r="A719">
            <v>36130</v>
          </cell>
          <cell r="B719">
            <v>558236</v>
          </cell>
          <cell r="C719">
            <v>4057220</v>
          </cell>
        </row>
        <row r="720">
          <cell r="A720" t="str">
            <v>Totals:</v>
          </cell>
          <cell r="B720" t="str">
            <v>__________</v>
          </cell>
          <cell r="C720" t="str">
            <v>__________</v>
          </cell>
        </row>
        <row r="721">
          <cell r="A721">
            <v>1998</v>
          </cell>
          <cell r="B721">
            <v>7006695</v>
          </cell>
          <cell r="C721">
            <v>50021089</v>
          </cell>
        </row>
        <row r="723">
          <cell r="A723">
            <v>36161</v>
          </cell>
          <cell r="B723">
            <v>577251</v>
          </cell>
          <cell r="C723">
            <v>4174169</v>
          </cell>
        </row>
        <row r="724">
          <cell r="A724">
            <v>36192</v>
          </cell>
          <cell r="B724">
            <v>521312</v>
          </cell>
          <cell r="C724">
            <v>3746910</v>
          </cell>
        </row>
        <row r="725">
          <cell r="A725">
            <v>36220</v>
          </cell>
          <cell r="B725">
            <v>564012</v>
          </cell>
          <cell r="C725">
            <v>4034425</v>
          </cell>
        </row>
        <row r="726">
          <cell r="A726">
            <v>36251</v>
          </cell>
          <cell r="B726">
            <v>547408</v>
          </cell>
          <cell r="C726">
            <v>3839343</v>
          </cell>
        </row>
        <row r="727">
          <cell r="A727">
            <v>36281</v>
          </cell>
          <cell r="B727">
            <v>570922</v>
          </cell>
          <cell r="C727">
            <v>3908394</v>
          </cell>
        </row>
        <row r="728">
          <cell r="A728">
            <v>36312</v>
          </cell>
          <cell r="B728">
            <v>553292</v>
          </cell>
          <cell r="C728">
            <v>4430482</v>
          </cell>
        </row>
        <row r="729">
          <cell r="A729">
            <v>36342</v>
          </cell>
          <cell r="B729">
            <v>564823</v>
          </cell>
          <cell r="C729">
            <v>5168195</v>
          </cell>
        </row>
        <row r="730">
          <cell r="A730">
            <v>36373</v>
          </cell>
          <cell r="B730">
            <v>561599</v>
          </cell>
          <cell r="C730">
            <v>5246559</v>
          </cell>
        </row>
        <row r="731">
          <cell r="A731">
            <v>36404</v>
          </cell>
          <cell r="B731">
            <v>544981</v>
          </cell>
          <cell r="C731">
            <v>5011467</v>
          </cell>
        </row>
        <row r="732">
          <cell r="A732">
            <v>36434</v>
          </cell>
          <cell r="B732">
            <v>568819</v>
          </cell>
          <cell r="C732">
            <v>4962955</v>
          </cell>
        </row>
        <row r="733">
          <cell r="A733">
            <v>36465</v>
          </cell>
          <cell r="B733">
            <v>564684</v>
          </cell>
          <cell r="C733">
            <v>4803702</v>
          </cell>
        </row>
        <row r="734">
          <cell r="A734">
            <v>36495</v>
          </cell>
          <cell r="B734">
            <v>582074</v>
          </cell>
          <cell r="C734">
            <v>4774829</v>
          </cell>
        </row>
        <row r="735">
          <cell r="A735" t="str">
            <v>Totals:</v>
          </cell>
          <cell r="B735" t="str">
            <v>__________</v>
          </cell>
          <cell r="C735" t="str">
            <v>__________</v>
          </cell>
        </row>
        <row r="736">
          <cell r="A736">
            <v>1999</v>
          </cell>
          <cell r="B736">
            <v>6721177</v>
          </cell>
          <cell r="C736">
            <v>54101430</v>
          </cell>
        </row>
        <row r="738">
          <cell r="A738">
            <v>36526</v>
          </cell>
          <cell r="B738">
            <v>570363</v>
          </cell>
          <cell r="C738">
            <v>4895485</v>
          </cell>
        </row>
        <row r="739">
          <cell r="A739">
            <v>36557</v>
          </cell>
          <cell r="B739">
            <v>526446</v>
          </cell>
          <cell r="C739">
            <v>4568456</v>
          </cell>
        </row>
        <row r="740">
          <cell r="A740">
            <v>36586</v>
          </cell>
          <cell r="B740">
            <v>560920</v>
          </cell>
          <cell r="C740">
            <v>4751274</v>
          </cell>
        </row>
        <row r="741">
          <cell r="A741">
            <v>36617</v>
          </cell>
          <cell r="B741">
            <v>544062</v>
          </cell>
          <cell r="C741">
            <v>4482657</v>
          </cell>
        </row>
        <row r="742">
          <cell r="A742">
            <v>36647</v>
          </cell>
          <cell r="B742">
            <v>549147</v>
          </cell>
          <cell r="C742">
            <v>4566477</v>
          </cell>
        </row>
        <row r="743">
          <cell r="A743">
            <v>36678</v>
          </cell>
          <cell r="B743">
            <v>529224</v>
          </cell>
          <cell r="C743">
            <v>4387304</v>
          </cell>
        </row>
        <row r="744">
          <cell r="A744">
            <v>36708</v>
          </cell>
          <cell r="B744">
            <v>538517</v>
          </cell>
          <cell r="C744">
            <v>4789641</v>
          </cell>
        </row>
        <row r="745">
          <cell r="A745">
            <v>36739</v>
          </cell>
          <cell r="B745">
            <v>539096</v>
          </cell>
          <cell r="C745">
            <v>4306308</v>
          </cell>
        </row>
        <row r="746">
          <cell r="A746">
            <v>36770</v>
          </cell>
          <cell r="B746">
            <v>521908</v>
          </cell>
          <cell r="C746">
            <v>4165652</v>
          </cell>
        </row>
        <row r="747">
          <cell r="A747">
            <v>36800</v>
          </cell>
          <cell r="B747">
            <v>533722</v>
          </cell>
          <cell r="C747">
            <v>3998373</v>
          </cell>
        </row>
        <row r="748">
          <cell r="A748">
            <v>36831</v>
          </cell>
          <cell r="B748">
            <v>526664</v>
          </cell>
          <cell r="C748">
            <v>3710934</v>
          </cell>
        </row>
        <row r="749">
          <cell r="A749">
            <v>36861</v>
          </cell>
          <cell r="B749">
            <v>523138</v>
          </cell>
          <cell r="C749">
            <v>3969439</v>
          </cell>
        </row>
        <row r="750">
          <cell r="A750" t="str">
            <v>Totals:</v>
          </cell>
          <cell r="B750" t="str">
            <v>__________</v>
          </cell>
          <cell r="C750" t="str">
            <v>__________</v>
          </cell>
        </row>
        <row r="751">
          <cell r="A751">
            <v>2000</v>
          </cell>
          <cell r="B751">
            <v>6463207</v>
          </cell>
          <cell r="C751">
            <v>52592000</v>
          </cell>
        </row>
        <row r="753">
          <cell r="A753">
            <v>36892</v>
          </cell>
          <cell r="B753">
            <v>543917</v>
          </cell>
          <cell r="C753">
            <v>3969067</v>
          </cell>
        </row>
        <row r="754">
          <cell r="A754">
            <v>36923</v>
          </cell>
          <cell r="B754">
            <v>499724</v>
          </cell>
          <cell r="C754">
            <v>3433529</v>
          </cell>
        </row>
        <row r="755">
          <cell r="A755">
            <v>36951</v>
          </cell>
          <cell r="B755">
            <v>524595</v>
          </cell>
          <cell r="C755">
            <v>3798034</v>
          </cell>
        </row>
        <row r="756">
          <cell r="A756">
            <v>36982</v>
          </cell>
          <cell r="B756">
            <v>500821</v>
          </cell>
          <cell r="C756">
            <v>3402058</v>
          </cell>
        </row>
        <row r="757">
          <cell r="A757">
            <v>37012</v>
          </cell>
          <cell r="B757">
            <v>443250</v>
          </cell>
          <cell r="C757">
            <v>3368457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80">
          <cell r="A80">
            <v>35096</v>
          </cell>
          <cell r="B80">
            <v>168973</v>
          </cell>
          <cell r="C80">
            <v>812152</v>
          </cell>
        </row>
        <row r="81">
          <cell r="A81">
            <v>35125</v>
          </cell>
          <cell r="B81">
            <v>223614</v>
          </cell>
          <cell r="C81">
            <v>1418810</v>
          </cell>
        </row>
        <row r="82">
          <cell r="A82">
            <v>35156</v>
          </cell>
          <cell r="B82">
            <v>173630</v>
          </cell>
          <cell r="C82">
            <v>1217485</v>
          </cell>
        </row>
        <row r="83">
          <cell r="A83">
            <v>35186</v>
          </cell>
          <cell r="B83">
            <v>161917</v>
          </cell>
          <cell r="C83">
            <v>1126968</v>
          </cell>
        </row>
        <row r="84">
          <cell r="A84">
            <v>35217</v>
          </cell>
          <cell r="B84">
            <v>153618</v>
          </cell>
          <cell r="C84">
            <v>1009025</v>
          </cell>
        </row>
        <row r="85">
          <cell r="A85">
            <v>35247</v>
          </cell>
          <cell r="B85">
            <v>158143</v>
          </cell>
          <cell r="C85">
            <v>1008085</v>
          </cell>
        </row>
        <row r="86">
          <cell r="A86">
            <v>35278</v>
          </cell>
          <cell r="B86">
            <v>153794</v>
          </cell>
          <cell r="C86">
            <v>891846</v>
          </cell>
        </row>
        <row r="87">
          <cell r="A87">
            <v>35309</v>
          </cell>
          <cell r="B87">
            <v>155182</v>
          </cell>
          <cell r="C87">
            <v>871967</v>
          </cell>
        </row>
        <row r="88">
          <cell r="A88">
            <v>35339</v>
          </cell>
          <cell r="B88">
            <v>148534</v>
          </cell>
          <cell r="C88">
            <v>812489</v>
          </cell>
        </row>
        <row r="89">
          <cell r="A89">
            <v>35370</v>
          </cell>
          <cell r="B89">
            <v>140110</v>
          </cell>
          <cell r="C89">
            <v>761583</v>
          </cell>
        </row>
        <row r="90">
          <cell r="A90">
            <v>35400</v>
          </cell>
          <cell r="B90">
            <v>130730</v>
          </cell>
          <cell r="C90">
            <v>888142</v>
          </cell>
        </row>
        <row r="91">
          <cell r="A91" t="str">
            <v>Totals:</v>
          </cell>
          <cell r="B91" t="str">
            <v>__________</v>
          </cell>
          <cell r="C91" t="str">
            <v>__________</v>
          </cell>
        </row>
        <row r="92">
          <cell r="A92">
            <v>1996</v>
          </cell>
          <cell r="B92">
            <v>1768245</v>
          </cell>
          <cell r="C92">
            <v>10818552</v>
          </cell>
        </row>
        <row r="94">
          <cell r="A94">
            <v>35431</v>
          </cell>
          <cell r="B94">
            <v>130232</v>
          </cell>
          <cell r="C94">
            <v>895807</v>
          </cell>
        </row>
        <row r="95">
          <cell r="A95">
            <v>35462</v>
          </cell>
          <cell r="B95">
            <v>123304</v>
          </cell>
          <cell r="C95">
            <v>742234</v>
          </cell>
        </row>
        <row r="96">
          <cell r="A96">
            <v>35490</v>
          </cell>
          <cell r="B96">
            <v>135940</v>
          </cell>
          <cell r="C96">
            <v>866786</v>
          </cell>
        </row>
        <row r="97">
          <cell r="A97">
            <v>35521</v>
          </cell>
          <cell r="B97">
            <v>122146</v>
          </cell>
          <cell r="C97">
            <v>765418</v>
          </cell>
        </row>
        <row r="98">
          <cell r="A98">
            <v>35551</v>
          </cell>
          <cell r="B98">
            <v>120609</v>
          </cell>
          <cell r="C98">
            <v>761176</v>
          </cell>
        </row>
        <row r="99">
          <cell r="A99">
            <v>35582</v>
          </cell>
          <cell r="B99">
            <v>114990</v>
          </cell>
          <cell r="C99">
            <v>715772</v>
          </cell>
        </row>
        <row r="100">
          <cell r="A100">
            <v>35612</v>
          </cell>
          <cell r="B100">
            <v>118786</v>
          </cell>
          <cell r="C100">
            <v>718450</v>
          </cell>
        </row>
        <row r="101">
          <cell r="A101">
            <v>35643</v>
          </cell>
          <cell r="B101">
            <v>116324</v>
          </cell>
          <cell r="C101">
            <v>699346</v>
          </cell>
        </row>
        <row r="102">
          <cell r="A102">
            <v>35674</v>
          </cell>
          <cell r="B102">
            <v>103839</v>
          </cell>
          <cell r="C102">
            <v>637578</v>
          </cell>
        </row>
        <row r="103">
          <cell r="A103">
            <v>35704</v>
          </cell>
          <cell r="B103">
            <v>105112</v>
          </cell>
          <cell r="C103">
            <v>589287</v>
          </cell>
        </row>
        <row r="104">
          <cell r="A104">
            <v>35735</v>
          </cell>
          <cell r="B104">
            <v>99731</v>
          </cell>
          <cell r="C104">
            <v>616481</v>
          </cell>
        </row>
        <row r="105">
          <cell r="A105">
            <v>35765</v>
          </cell>
          <cell r="B105">
            <v>98666</v>
          </cell>
          <cell r="C105">
            <v>586177</v>
          </cell>
        </row>
        <row r="106">
          <cell r="A106" t="str">
            <v>Totals:</v>
          </cell>
          <cell r="B106" t="str">
            <v>__________</v>
          </cell>
          <cell r="C106" t="str">
            <v>__________</v>
          </cell>
        </row>
        <row r="107">
          <cell r="A107">
            <v>1997</v>
          </cell>
          <cell r="B107">
            <v>1389679</v>
          </cell>
          <cell r="C107">
            <v>8594512</v>
          </cell>
        </row>
        <row r="109">
          <cell r="A109">
            <v>35796</v>
          </cell>
          <cell r="B109">
            <v>95224</v>
          </cell>
          <cell r="C109">
            <v>580836</v>
          </cell>
        </row>
        <row r="110">
          <cell r="A110">
            <v>35827</v>
          </cell>
          <cell r="B110">
            <v>85348</v>
          </cell>
          <cell r="C110">
            <v>503464</v>
          </cell>
        </row>
        <row r="111">
          <cell r="A111">
            <v>35855</v>
          </cell>
          <cell r="B111">
            <v>92114</v>
          </cell>
          <cell r="C111">
            <v>551781</v>
          </cell>
        </row>
        <row r="112">
          <cell r="A112">
            <v>35886</v>
          </cell>
          <cell r="B112">
            <v>83005</v>
          </cell>
          <cell r="C112">
            <v>517314</v>
          </cell>
        </row>
        <row r="113">
          <cell r="A113">
            <v>35916</v>
          </cell>
          <cell r="B113">
            <v>81218</v>
          </cell>
          <cell r="C113">
            <v>530300</v>
          </cell>
        </row>
        <row r="114">
          <cell r="A114">
            <v>35947</v>
          </cell>
          <cell r="B114">
            <v>80285</v>
          </cell>
          <cell r="C114">
            <v>482410</v>
          </cell>
        </row>
        <row r="115">
          <cell r="A115">
            <v>35977</v>
          </cell>
          <cell r="B115">
            <v>79927</v>
          </cell>
          <cell r="C115">
            <v>484338</v>
          </cell>
        </row>
        <row r="116">
          <cell r="A116">
            <v>36008</v>
          </cell>
          <cell r="B116">
            <v>76518</v>
          </cell>
          <cell r="C116">
            <v>481001</v>
          </cell>
        </row>
        <row r="117">
          <cell r="A117">
            <v>36039</v>
          </cell>
          <cell r="B117">
            <v>73311</v>
          </cell>
          <cell r="C117">
            <v>428408</v>
          </cell>
        </row>
        <row r="118">
          <cell r="A118">
            <v>36069</v>
          </cell>
          <cell r="B118">
            <v>80695</v>
          </cell>
          <cell r="C118">
            <v>459852</v>
          </cell>
        </row>
        <row r="119">
          <cell r="A119">
            <v>36100</v>
          </cell>
          <cell r="B119">
            <v>79469</v>
          </cell>
          <cell r="C119">
            <v>438969</v>
          </cell>
        </row>
        <row r="120">
          <cell r="A120">
            <v>36130</v>
          </cell>
          <cell r="B120">
            <v>69218</v>
          </cell>
          <cell r="C120">
            <v>424730</v>
          </cell>
        </row>
        <row r="121">
          <cell r="A121" t="str">
            <v>Totals:</v>
          </cell>
          <cell r="B121" t="str">
            <v>__________</v>
          </cell>
          <cell r="C121" t="str">
            <v>__________</v>
          </cell>
        </row>
        <row r="122">
          <cell r="A122">
            <v>1998</v>
          </cell>
          <cell r="B122">
            <v>976332</v>
          </cell>
          <cell r="C122">
            <v>5883403</v>
          </cell>
        </row>
        <row r="124">
          <cell r="A124">
            <v>36161</v>
          </cell>
          <cell r="B124">
            <v>70687</v>
          </cell>
          <cell r="C124">
            <v>439207</v>
          </cell>
        </row>
        <row r="125">
          <cell r="A125">
            <v>36192</v>
          </cell>
          <cell r="B125">
            <v>62995</v>
          </cell>
          <cell r="C125">
            <v>392246</v>
          </cell>
        </row>
        <row r="126">
          <cell r="A126">
            <v>36220</v>
          </cell>
          <cell r="B126">
            <v>70859</v>
          </cell>
          <cell r="C126">
            <v>425355</v>
          </cell>
        </row>
        <row r="127">
          <cell r="A127">
            <v>36251</v>
          </cell>
          <cell r="B127">
            <v>68522</v>
          </cell>
          <cell r="C127">
            <v>425796</v>
          </cell>
        </row>
        <row r="128">
          <cell r="A128">
            <v>36281</v>
          </cell>
          <cell r="B128">
            <v>73731</v>
          </cell>
          <cell r="C128">
            <v>431876</v>
          </cell>
        </row>
        <row r="129">
          <cell r="A129">
            <v>36312</v>
          </cell>
          <cell r="B129">
            <v>66953</v>
          </cell>
          <cell r="C129">
            <v>372893</v>
          </cell>
        </row>
        <row r="130">
          <cell r="A130">
            <v>36342</v>
          </cell>
          <cell r="B130">
            <v>65302</v>
          </cell>
          <cell r="C130">
            <v>460834</v>
          </cell>
        </row>
        <row r="131">
          <cell r="A131">
            <v>36373</v>
          </cell>
          <cell r="B131">
            <v>70625</v>
          </cell>
          <cell r="C131">
            <v>389296</v>
          </cell>
        </row>
        <row r="132">
          <cell r="A132">
            <v>36404</v>
          </cell>
          <cell r="B132">
            <v>65079</v>
          </cell>
          <cell r="C132">
            <v>378420</v>
          </cell>
        </row>
        <row r="133">
          <cell r="A133">
            <v>36434</v>
          </cell>
          <cell r="B133">
            <v>65324</v>
          </cell>
          <cell r="C133">
            <v>389977</v>
          </cell>
        </row>
        <row r="134">
          <cell r="A134">
            <v>36465</v>
          </cell>
          <cell r="B134">
            <v>66000</v>
          </cell>
          <cell r="C134">
            <v>368221</v>
          </cell>
        </row>
        <row r="135">
          <cell r="A135">
            <v>36495</v>
          </cell>
          <cell r="B135">
            <v>64588</v>
          </cell>
          <cell r="C135">
            <v>357240</v>
          </cell>
        </row>
        <row r="136">
          <cell r="A136" t="str">
            <v>Totals:</v>
          </cell>
          <cell r="B136" t="str">
            <v>__________</v>
          </cell>
          <cell r="C136" t="str">
            <v>__________</v>
          </cell>
        </row>
        <row r="137">
          <cell r="A137">
            <v>1999</v>
          </cell>
          <cell r="B137">
            <v>810665</v>
          </cell>
          <cell r="C137">
            <v>4831361</v>
          </cell>
        </row>
        <row r="139">
          <cell r="A139">
            <v>36526</v>
          </cell>
          <cell r="B139">
            <v>59631</v>
          </cell>
          <cell r="C139">
            <v>341271</v>
          </cell>
        </row>
        <row r="140">
          <cell r="A140">
            <v>36557</v>
          </cell>
          <cell r="B140">
            <v>56634</v>
          </cell>
          <cell r="C140">
            <v>345978</v>
          </cell>
        </row>
        <row r="141">
          <cell r="A141">
            <v>36586</v>
          </cell>
          <cell r="B141">
            <v>55089</v>
          </cell>
          <cell r="C141">
            <v>342528</v>
          </cell>
        </row>
        <row r="142">
          <cell r="A142">
            <v>36617</v>
          </cell>
          <cell r="B142">
            <v>52409</v>
          </cell>
          <cell r="C142">
            <v>335408</v>
          </cell>
        </row>
        <row r="143">
          <cell r="A143">
            <v>36647</v>
          </cell>
          <cell r="B143">
            <v>52839</v>
          </cell>
          <cell r="C143">
            <v>338473</v>
          </cell>
        </row>
        <row r="144">
          <cell r="A144">
            <v>36678</v>
          </cell>
          <cell r="B144">
            <v>49454</v>
          </cell>
          <cell r="C144">
            <v>326248</v>
          </cell>
        </row>
        <row r="145">
          <cell r="A145">
            <v>36708</v>
          </cell>
          <cell r="B145">
            <v>50079</v>
          </cell>
          <cell r="C145">
            <v>331221</v>
          </cell>
        </row>
        <row r="146">
          <cell r="A146">
            <v>36739</v>
          </cell>
          <cell r="B146">
            <v>47700</v>
          </cell>
          <cell r="C146">
            <v>330878</v>
          </cell>
        </row>
        <row r="147">
          <cell r="A147">
            <v>36770</v>
          </cell>
          <cell r="B147">
            <v>45390</v>
          </cell>
          <cell r="C147">
            <v>312945</v>
          </cell>
        </row>
        <row r="148">
          <cell r="A148">
            <v>36800</v>
          </cell>
          <cell r="B148">
            <v>48176</v>
          </cell>
          <cell r="C148">
            <v>303724</v>
          </cell>
        </row>
        <row r="149">
          <cell r="A149">
            <v>36831</v>
          </cell>
          <cell r="B149">
            <v>44964</v>
          </cell>
          <cell r="C149">
            <v>283447</v>
          </cell>
        </row>
        <row r="150">
          <cell r="A150">
            <v>36861</v>
          </cell>
          <cell r="B150">
            <v>46401</v>
          </cell>
          <cell r="C150">
            <v>286021</v>
          </cell>
        </row>
        <row r="151">
          <cell r="A151" t="str">
            <v>Totals:</v>
          </cell>
          <cell r="B151" t="str">
            <v>__________</v>
          </cell>
          <cell r="C151" t="str">
            <v>__________</v>
          </cell>
        </row>
        <row r="152">
          <cell r="A152">
            <v>2000</v>
          </cell>
          <cell r="B152">
            <v>608766</v>
          </cell>
          <cell r="C152">
            <v>3878142</v>
          </cell>
        </row>
        <row r="154">
          <cell r="A154">
            <v>36892</v>
          </cell>
          <cell r="B154">
            <v>46587</v>
          </cell>
          <cell r="C154">
            <v>270764</v>
          </cell>
        </row>
        <row r="155">
          <cell r="A155">
            <v>36923</v>
          </cell>
          <cell r="B155">
            <v>39838</v>
          </cell>
          <cell r="C155">
            <v>328795</v>
          </cell>
        </row>
        <row r="156">
          <cell r="A156">
            <v>36951</v>
          </cell>
          <cell r="B156">
            <v>42417</v>
          </cell>
          <cell r="C156">
            <v>315191</v>
          </cell>
        </row>
        <row r="157">
          <cell r="A157">
            <v>36982</v>
          </cell>
          <cell r="B157">
            <v>40699</v>
          </cell>
          <cell r="C157">
            <v>374517</v>
          </cell>
        </row>
        <row r="158">
          <cell r="A158">
            <v>37012</v>
          </cell>
          <cell r="B158">
            <v>34510</v>
          </cell>
          <cell r="C158">
            <v>213153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march"/>
    </sheetNames>
    <sheetDataSet>
      <sheetData sheetId="0">
        <row r="63">
          <cell r="A63">
            <v>35125</v>
          </cell>
          <cell r="B63">
            <v>197140</v>
          </cell>
          <cell r="C63">
            <v>937034</v>
          </cell>
        </row>
        <row r="64">
          <cell r="A64">
            <v>35156</v>
          </cell>
          <cell r="B64">
            <v>215151</v>
          </cell>
          <cell r="C64">
            <v>1710014</v>
          </cell>
        </row>
        <row r="65">
          <cell r="A65">
            <v>35186</v>
          </cell>
          <cell r="B65">
            <v>243150</v>
          </cell>
          <cell r="C65">
            <v>1927075</v>
          </cell>
        </row>
        <row r="66">
          <cell r="A66">
            <v>35217</v>
          </cell>
          <cell r="B66">
            <v>194387</v>
          </cell>
          <cell r="C66">
            <v>1730197</v>
          </cell>
        </row>
        <row r="67">
          <cell r="A67">
            <v>35247</v>
          </cell>
          <cell r="B67">
            <v>197348</v>
          </cell>
          <cell r="C67">
            <v>1895367</v>
          </cell>
        </row>
        <row r="68">
          <cell r="A68">
            <v>35278</v>
          </cell>
          <cell r="B68">
            <v>181492</v>
          </cell>
          <cell r="C68">
            <v>1858480</v>
          </cell>
        </row>
        <row r="69">
          <cell r="A69">
            <v>35309</v>
          </cell>
          <cell r="B69">
            <v>176630</v>
          </cell>
          <cell r="C69">
            <v>1794949</v>
          </cell>
        </row>
        <row r="70">
          <cell r="A70">
            <v>35339</v>
          </cell>
          <cell r="B70">
            <v>165011</v>
          </cell>
          <cell r="C70">
            <v>1736332</v>
          </cell>
        </row>
        <row r="71">
          <cell r="A71">
            <v>35370</v>
          </cell>
          <cell r="B71">
            <v>152966</v>
          </cell>
          <cell r="C71">
            <v>1637039</v>
          </cell>
        </row>
        <row r="72">
          <cell r="A72">
            <v>35400</v>
          </cell>
          <cell r="B72">
            <v>156016</v>
          </cell>
          <cell r="C72">
            <v>1668556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</row>
        <row r="74">
          <cell r="A74">
            <v>1996</v>
          </cell>
          <cell r="B74">
            <v>1879291</v>
          </cell>
          <cell r="C74">
            <v>16895043</v>
          </cell>
        </row>
        <row r="76">
          <cell r="A76">
            <v>35431</v>
          </cell>
          <cell r="B76">
            <v>155442</v>
          </cell>
          <cell r="C76">
            <v>1570361</v>
          </cell>
        </row>
        <row r="77">
          <cell r="A77">
            <v>35462</v>
          </cell>
          <cell r="B77">
            <v>142149</v>
          </cell>
          <cell r="C77">
            <v>1371415</v>
          </cell>
        </row>
        <row r="78">
          <cell r="A78">
            <v>35490</v>
          </cell>
          <cell r="B78">
            <v>153916</v>
          </cell>
          <cell r="C78">
            <v>1459279</v>
          </cell>
        </row>
        <row r="79">
          <cell r="A79">
            <v>35521</v>
          </cell>
          <cell r="B79">
            <v>134880</v>
          </cell>
          <cell r="C79">
            <v>1417426</v>
          </cell>
        </row>
        <row r="80">
          <cell r="A80">
            <v>35551</v>
          </cell>
          <cell r="B80">
            <v>143542</v>
          </cell>
          <cell r="C80">
            <v>1548726</v>
          </cell>
        </row>
        <row r="81">
          <cell r="A81">
            <v>35582</v>
          </cell>
          <cell r="B81">
            <v>134372</v>
          </cell>
          <cell r="C81">
            <v>1396608</v>
          </cell>
        </row>
        <row r="82">
          <cell r="A82">
            <v>35612</v>
          </cell>
          <cell r="B82">
            <v>124698</v>
          </cell>
          <cell r="C82">
            <v>1432929</v>
          </cell>
        </row>
        <row r="83">
          <cell r="A83">
            <v>35643</v>
          </cell>
          <cell r="B83">
            <v>117387</v>
          </cell>
          <cell r="C83">
            <v>1404833</v>
          </cell>
        </row>
        <row r="84">
          <cell r="A84">
            <v>35674</v>
          </cell>
          <cell r="B84">
            <v>115499</v>
          </cell>
          <cell r="C84">
            <v>1332058</v>
          </cell>
        </row>
        <row r="85">
          <cell r="A85">
            <v>35704</v>
          </cell>
          <cell r="B85">
            <v>118550</v>
          </cell>
          <cell r="C85">
            <v>1362656</v>
          </cell>
        </row>
        <row r="86">
          <cell r="A86">
            <v>35735</v>
          </cell>
          <cell r="B86">
            <v>118238</v>
          </cell>
          <cell r="C86">
            <v>1332294</v>
          </cell>
        </row>
        <row r="87">
          <cell r="A87">
            <v>35765</v>
          </cell>
          <cell r="B87">
            <v>115235</v>
          </cell>
          <cell r="C87">
            <v>1415351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</row>
        <row r="89">
          <cell r="A89">
            <v>1997</v>
          </cell>
          <cell r="B89">
            <v>1573908</v>
          </cell>
          <cell r="C89">
            <v>17043936</v>
          </cell>
        </row>
        <row r="91">
          <cell r="A91">
            <v>35796</v>
          </cell>
          <cell r="B91">
            <v>112587</v>
          </cell>
          <cell r="C91">
            <v>1331771</v>
          </cell>
        </row>
        <row r="92">
          <cell r="A92">
            <v>35827</v>
          </cell>
          <cell r="B92">
            <v>97186</v>
          </cell>
          <cell r="C92">
            <v>1199973</v>
          </cell>
        </row>
        <row r="93">
          <cell r="A93">
            <v>35855</v>
          </cell>
          <cell r="B93">
            <v>107019</v>
          </cell>
          <cell r="C93">
            <v>1277966</v>
          </cell>
        </row>
        <row r="94">
          <cell r="A94">
            <v>35886</v>
          </cell>
          <cell r="B94">
            <v>97349</v>
          </cell>
          <cell r="C94">
            <v>1279121</v>
          </cell>
        </row>
        <row r="95">
          <cell r="A95">
            <v>35916</v>
          </cell>
          <cell r="B95">
            <v>94591</v>
          </cell>
          <cell r="C95">
            <v>1259563</v>
          </cell>
        </row>
        <row r="96">
          <cell r="A96">
            <v>35947</v>
          </cell>
          <cell r="B96">
            <v>94481</v>
          </cell>
          <cell r="C96">
            <v>1182345</v>
          </cell>
        </row>
        <row r="97">
          <cell r="A97">
            <v>35977</v>
          </cell>
          <cell r="B97">
            <v>96344</v>
          </cell>
          <cell r="C97">
            <v>1202986</v>
          </cell>
        </row>
        <row r="98">
          <cell r="A98">
            <v>36008</v>
          </cell>
          <cell r="B98">
            <v>95349</v>
          </cell>
          <cell r="C98">
            <v>1206207</v>
          </cell>
        </row>
        <row r="99">
          <cell r="A99">
            <v>36039</v>
          </cell>
          <cell r="B99">
            <v>90733</v>
          </cell>
          <cell r="C99">
            <v>1071183</v>
          </cell>
        </row>
        <row r="100">
          <cell r="A100">
            <v>36069</v>
          </cell>
          <cell r="B100">
            <v>95261</v>
          </cell>
          <cell r="C100">
            <v>1105186</v>
          </cell>
        </row>
        <row r="101">
          <cell r="A101">
            <v>36100</v>
          </cell>
          <cell r="B101">
            <v>89770</v>
          </cell>
          <cell r="C101">
            <v>956211</v>
          </cell>
        </row>
        <row r="102">
          <cell r="A102">
            <v>36130</v>
          </cell>
          <cell r="B102">
            <v>83009</v>
          </cell>
          <cell r="C102">
            <v>848856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</row>
        <row r="104">
          <cell r="A104">
            <v>1998</v>
          </cell>
          <cell r="B104">
            <v>1153679</v>
          </cell>
          <cell r="C104">
            <v>13921368</v>
          </cell>
        </row>
        <row r="106">
          <cell r="A106">
            <v>36161</v>
          </cell>
          <cell r="B106">
            <v>78969</v>
          </cell>
          <cell r="C106">
            <v>901308</v>
          </cell>
        </row>
        <row r="107">
          <cell r="A107">
            <v>36192</v>
          </cell>
          <cell r="B107">
            <v>69523</v>
          </cell>
          <cell r="C107">
            <v>700155</v>
          </cell>
        </row>
        <row r="108">
          <cell r="A108">
            <v>36220</v>
          </cell>
          <cell r="B108">
            <v>80324</v>
          </cell>
          <cell r="C108">
            <v>681096</v>
          </cell>
        </row>
        <row r="109">
          <cell r="A109">
            <v>36251</v>
          </cell>
          <cell r="B109">
            <v>75533</v>
          </cell>
          <cell r="C109">
            <v>676804</v>
          </cell>
        </row>
        <row r="110">
          <cell r="A110">
            <v>36281</v>
          </cell>
          <cell r="B110">
            <v>78526</v>
          </cell>
          <cell r="C110">
            <v>678254</v>
          </cell>
        </row>
        <row r="111">
          <cell r="A111">
            <v>36312</v>
          </cell>
          <cell r="B111">
            <v>81319</v>
          </cell>
          <cell r="C111">
            <v>640841</v>
          </cell>
        </row>
        <row r="112">
          <cell r="A112">
            <v>36342</v>
          </cell>
          <cell r="B112">
            <v>79578</v>
          </cell>
          <cell r="C112">
            <v>635332</v>
          </cell>
        </row>
        <row r="113">
          <cell r="A113">
            <v>36373</v>
          </cell>
          <cell r="B113">
            <v>77822</v>
          </cell>
          <cell r="C113">
            <v>601301</v>
          </cell>
        </row>
        <row r="114">
          <cell r="A114">
            <v>36404</v>
          </cell>
          <cell r="B114">
            <v>74777</v>
          </cell>
          <cell r="C114">
            <v>551697</v>
          </cell>
        </row>
        <row r="115">
          <cell r="A115">
            <v>36434</v>
          </cell>
          <cell r="B115">
            <v>74214</v>
          </cell>
          <cell r="C115">
            <v>567881</v>
          </cell>
        </row>
        <row r="116">
          <cell r="A116">
            <v>36465</v>
          </cell>
          <cell r="B116">
            <v>71737</v>
          </cell>
          <cell r="C116">
            <v>569292</v>
          </cell>
        </row>
        <row r="117">
          <cell r="A117">
            <v>36495</v>
          </cell>
          <cell r="B117">
            <v>71644</v>
          </cell>
          <cell r="C117">
            <v>557324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</row>
        <row r="119">
          <cell r="A119">
            <v>1999</v>
          </cell>
          <cell r="B119">
            <v>913966</v>
          </cell>
          <cell r="C119">
            <v>7761285</v>
          </cell>
        </row>
        <row r="121">
          <cell r="A121">
            <v>36526</v>
          </cell>
          <cell r="B121">
            <v>76760</v>
          </cell>
          <cell r="C121">
            <v>642939</v>
          </cell>
        </row>
        <row r="122">
          <cell r="A122">
            <v>36557</v>
          </cell>
          <cell r="B122">
            <v>73519</v>
          </cell>
          <cell r="C122">
            <v>592112</v>
          </cell>
        </row>
        <row r="123">
          <cell r="A123">
            <v>36586</v>
          </cell>
          <cell r="B123">
            <v>75936</v>
          </cell>
          <cell r="C123">
            <v>646361</v>
          </cell>
        </row>
        <row r="124">
          <cell r="A124">
            <v>36617</v>
          </cell>
          <cell r="B124">
            <v>70414</v>
          </cell>
          <cell r="C124">
            <v>632536</v>
          </cell>
        </row>
        <row r="125">
          <cell r="A125">
            <v>36647</v>
          </cell>
          <cell r="B125">
            <v>69553</v>
          </cell>
          <cell r="C125">
            <v>616596</v>
          </cell>
        </row>
        <row r="126">
          <cell r="A126">
            <v>36678</v>
          </cell>
          <cell r="B126">
            <v>66950</v>
          </cell>
          <cell r="C126">
            <v>580992</v>
          </cell>
        </row>
        <row r="127">
          <cell r="A127">
            <v>36708</v>
          </cell>
          <cell r="B127">
            <v>71703</v>
          </cell>
          <cell r="C127">
            <v>591645</v>
          </cell>
        </row>
        <row r="128">
          <cell r="A128">
            <v>36739</v>
          </cell>
          <cell r="B128">
            <v>67496</v>
          </cell>
          <cell r="C128">
            <v>558725</v>
          </cell>
        </row>
        <row r="129">
          <cell r="A129">
            <v>36770</v>
          </cell>
          <cell r="B129">
            <v>63403</v>
          </cell>
          <cell r="C129">
            <v>544826</v>
          </cell>
        </row>
        <row r="130">
          <cell r="A130">
            <v>36800</v>
          </cell>
          <cell r="B130">
            <v>65663</v>
          </cell>
          <cell r="C130">
            <v>515093</v>
          </cell>
        </row>
        <row r="131">
          <cell r="A131">
            <v>36831</v>
          </cell>
          <cell r="B131">
            <v>56508</v>
          </cell>
          <cell r="C131">
            <v>478172</v>
          </cell>
        </row>
        <row r="132">
          <cell r="A132">
            <v>36861</v>
          </cell>
          <cell r="B132">
            <v>65876</v>
          </cell>
          <cell r="C132">
            <v>471249</v>
          </cell>
        </row>
        <row r="133">
          <cell r="A133" t="str">
            <v>Totals:</v>
          </cell>
          <cell r="B133" t="str">
            <v>__________</v>
          </cell>
          <cell r="C133" t="str">
            <v>__________</v>
          </cell>
        </row>
        <row r="134">
          <cell r="A134">
            <v>2000</v>
          </cell>
          <cell r="B134">
            <v>823781</v>
          </cell>
          <cell r="C134">
            <v>6871246</v>
          </cell>
        </row>
        <row r="136">
          <cell r="A136">
            <v>36892</v>
          </cell>
          <cell r="B136">
            <v>66178</v>
          </cell>
          <cell r="C136">
            <v>546216</v>
          </cell>
        </row>
        <row r="137">
          <cell r="A137">
            <v>36923</v>
          </cell>
          <cell r="B137">
            <v>59090</v>
          </cell>
          <cell r="C137">
            <v>523309</v>
          </cell>
        </row>
        <row r="138">
          <cell r="A138">
            <v>36951</v>
          </cell>
          <cell r="B138">
            <v>60807</v>
          </cell>
          <cell r="C138">
            <v>461725</v>
          </cell>
        </row>
        <row r="139">
          <cell r="A139">
            <v>36982</v>
          </cell>
          <cell r="B139">
            <v>59051</v>
          </cell>
          <cell r="C139">
            <v>448317</v>
          </cell>
        </row>
        <row r="140">
          <cell r="A140">
            <v>37012</v>
          </cell>
          <cell r="B140">
            <v>53508</v>
          </cell>
          <cell r="C140">
            <v>368734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april"/>
    </sheetNames>
    <sheetDataSet>
      <sheetData sheetId="0">
        <row r="64">
          <cell r="A64">
            <v>35156</v>
          </cell>
          <cell r="B64">
            <v>148354</v>
          </cell>
          <cell r="C64">
            <v>1128015</v>
          </cell>
        </row>
        <row r="65">
          <cell r="A65">
            <v>35186</v>
          </cell>
          <cell r="B65">
            <v>213966</v>
          </cell>
          <cell r="C65">
            <v>1871024</v>
          </cell>
        </row>
        <row r="66">
          <cell r="A66">
            <v>35217</v>
          </cell>
          <cell r="B66">
            <v>159198</v>
          </cell>
          <cell r="C66">
            <v>1879563</v>
          </cell>
        </row>
        <row r="67">
          <cell r="A67">
            <v>35247</v>
          </cell>
          <cell r="B67">
            <v>154407</v>
          </cell>
          <cell r="C67">
            <v>1743481</v>
          </cell>
        </row>
        <row r="68">
          <cell r="A68">
            <v>35278</v>
          </cell>
          <cell r="B68">
            <v>159333</v>
          </cell>
          <cell r="C68">
            <v>1739606</v>
          </cell>
        </row>
        <row r="69">
          <cell r="A69">
            <v>35309</v>
          </cell>
          <cell r="B69">
            <v>143906</v>
          </cell>
          <cell r="C69">
            <v>1513486</v>
          </cell>
        </row>
        <row r="70">
          <cell r="A70">
            <v>35339</v>
          </cell>
          <cell r="B70">
            <v>139868</v>
          </cell>
          <cell r="C70">
            <v>1423022</v>
          </cell>
        </row>
        <row r="71">
          <cell r="A71">
            <v>35370</v>
          </cell>
          <cell r="B71">
            <v>132018</v>
          </cell>
          <cell r="C71">
            <v>1462103</v>
          </cell>
        </row>
        <row r="72">
          <cell r="A72">
            <v>35400</v>
          </cell>
          <cell r="B72">
            <v>127805</v>
          </cell>
          <cell r="C72">
            <v>1486701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</row>
        <row r="74">
          <cell r="A74">
            <v>1996</v>
          </cell>
          <cell r="B74">
            <v>1378855</v>
          </cell>
          <cell r="C74">
            <v>14247001</v>
          </cell>
        </row>
        <row r="76">
          <cell r="A76">
            <v>35431</v>
          </cell>
          <cell r="B76">
            <v>146739</v>
          </cell>
          <cell r="C76">
            <v>1382572</v>
          </cell>
        </row>
        <row r="77">
          <cell r="A77">
            <v>35462</v>
          </cell>
          <cell r="B77">
            <v>144901</v>
          </cell>
          <cell r="C77">
            <v>1224573</v>
          </cell>
        </row>
        <row r="78">
          <cell r="A78">
            <v>35490</v>
          </cell>
          <cell r="B78">
            <v>143900</v>
          </cell>
          <cell r="C78">
            <v>1186030</v>
          </cell>
        </row>
        <row r="79">
          <cell r="A79">
            <v>35521</v>
          </cell>
          <cell r="B79">
            <v>140397</v>
          </cell>
          <cell r="C79">
            <v>1078793</v>
          </cell>
        </row>
        <row r="80">
          <cell r="A80">
            <v>35551</v>
          </cell>
          <cell r="B80">
            <v>147115</v>
          </cell>
          <cell r="C80">
            <v>1207877</v>
          </cell>
        </row>
        <row r="81">
          <cell r="A81">
            <v>35582</v>
          </cell>
          <cell r="B81">
            <v>130237</v>
          </cell>
          <cell r="C81">
            <v>1058432</v>
          </cell>
        </row>
        <row r="82">
          <cell r="A82">
            <v>35612</v>
          </cell>
          <cell r="B82">
            <v>131883</v>
          </cell>
          <cell r="C82">
            <v>1114056</v>
          </cell>
        </row>
        <row r="83">
          <cell r="A83">
            <v>35643</v>
          </cell>
          <cell r="B83">
            <v>130218</v>
          </cell>
          <cell r="C83">
            <v>1106347</v>
          </cell>
        </row>
        <row r="84">
          <cell r="A84">
            <v>35674</v>
          </cell>
          <cell r="B84">
            <v>124880</v>
          </cell>
          <cell r="C84">
            <v>989826</v>
          </cell>
        </row>
        <row r="85">
          <cell r="A85">
            <v>35704</v>
          </cell>
          <cell r="B85">
            <v>132684</v>
          </cell>
          <cell r="C85">
            <v>1069593</v>
          </cell>
        </row>
        <row r="86">
          <cell r="A86">
            <v>35735</v>
          </cell>
          <cell r="B86">
            <v>124545</v>
          </cell>
          <cell r="C86">
            <v>1042991</v>
          </cell>
        </row>
        <row r="87">
          <cell r="A87">
            <v>35765</v>
          </cell>
          <cell r="B87">
            <v>128375</v>
          </cell>
          <cell r="C87">
            <v>1058034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</row>
        <row r="89">
          <cell r="A89">
            <v>1997</v>
          </cell>
          <cell r="B89">
            <v>1625874</v>
          </cell>
          <cell r="C89">
            <v>13519124</v>
          </cell>
        </row>
        <row r="91">
          <cell r="A91">
            <v>35796</v>
          </cell>
          <cell r="B91">
            <v>124709</v>
          </cell>
          <cell r="C91">
            <v>967984</v>
          </cell>
        </row>
        <row r="92">
          <cell r="A92">
            <v>35827</v>
          </cell>
          <cell r="B92">
            <v>106521</v>
          </cell>
          <cell r="C92">
            <v>871725</v>
          </cell>
        </row>
        <row r="93">
          <cell r="A93">
            <v>35855</v>
          </cell>
          <cell r="B93">
            <v>121291</v>
          </cell>
          <cell r="C93">
            <v>941214</v>
          </cell>
        </row>
        <row r="94">
          <cell r="A94">
            <v>35886</v>
          </cell>
          <cell r="B94">
            <v>119397</v>
          </cell>
          <cell r="C94">
            <v>849635</v>
          </cell>
        </row>
        <row r="95">
          <cell r="A95">
            <v>35916</v>
          </cell>
          <cell r="B95">
            <v>120893</v>
          </cell>
          <cell r="C95">
            <v>836989</v>
          </cell>
        </row>
        <row r="96">
          <cell r="A96">
            <v>35947</v>
          </cell>
          <cell r="B96">
            <v>115209</v>
          </cell>
          <cell r="C96">
            <v>825981</v>
          </cell>
        </row>
        <row r="97">
          <cell r="A97">
            <v>35977</v>
          </cell>
          <cell r="B97">
            <v>113420</v>
          </cell>
          <cell r="C97">
            <v>806093</v>
          </cell>
        </row>
        <row r="98">
          <cell r="A98">
            <v>36008</v>
          </cell>
          <cell r="B98">
            <v>110421</v>
          </cell>
          <cell r="C98">
            <v>816504</v>
          </cell>
        </row>
        <row r="99">
          <cell r="A99">
            <v>36039</v>
          </cell>
          <cell r="B99">
            <v>102565</v>
          </cell>
          <cell r="C99">
            <v>714981</v>
          </cell>
        </row>
        <row r="100">
          <cell r="A100">
            <v>36069</v>
          </cell>
          <cell r="B100">
            <v>102142</v>
          </cell>
          <cell r="C100">
            <v>710719</v>
          </cell>
        </row>
        <row r="101">
          <cell r="A101">
            <v>36100</v>
          </cell>
          <cell r="B101">
            <v>100241</v>
          </cell>
          <cell r="C101">
            <v>707587</v>
          </cell>
        </row>
        <row r="102">
          <cell r="A102">
            <v>36130</v>
          </cell>
          <cell r="B102">
            <v>87876</v>
          </cell>
          <cell r="C102">
            <v>702219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</row>
        <row r="104">
          <cell r="A104">
            <v>1998</v>
          </cell>
          <cell r="B104">
            <v>1324685</v>
          </cell>
          <cell r="C104">
            <v>9751631</v>
          </cell>
        </row>
        <row r="106">
          <cell r="A106">
            <v>36161</v>
          </cell>
          <cell r="B106">
            <v>88481</v>
          </cell>
          <cell r="C106">
            <v>896849</v>
          </cell>
        </row>
        <row r="107">
          <cell r="A107">
            <v>36192</v>
          </cell>
          <cell r="B107">
            <v>86127</v>
          </cell>
          <cell r="C107">
            <v>589890</v>
          </cell>
        </row>
        <row r="108">
          <cell r="A108">
            <v>36220</v>
          </cell>
          <cell r="B108">
            <v>99689</v>
          </cell>
          <cell r="C108">
            <v>654154</v>
          </cell>
        </row>
        <row r="109">
          <cell r="A109">
            <v>36251</v>
          </cell>
          <cell r="B109">
            <v>98754</v>
          </cell>
          <cell r="C109">
            <v>631107</v>
          </cell>
        </row>
        <row r="110">
          <cell r="A110">
            <v>36281</v>
          </cell>
          <cell r="B110">
            <v>94994</v>
          </cell>
          <cell r="C110">
            <v>670317</v>
          </cell>
        </row>
        <row r="111">
          <cell r="A111">
            <v>36312</v>
          </cell>
          <cell r="B111">
            <v>89277</v>
          </cell>
          <cell r="C111">
            <v>637525</v>
          </cell>
        </row>
        <row r="112">
          <cell r="A112">
            <v>36342</v>
          </cell>
          <cell r="B112">
            <v>85395</v>
          </cell>
          <cell r="C112">
            <v>661801</v>
          </cell>
        </row>
        <row r="113">
          <cell r="A113">
            <v>36373</v>
          </cell>
          <cell r="B113">
            <v>79241</v>
          </cell>
          <cell r="C113">
            <v>639534</v>
          </cell>
        </row>
        <row r="114">
          <cell r="A114">
            <v>36404</v>
          </cell>
          <cell r="B114">
            <v>81060</v>
          </cell>
          <cell r="C114">
            <v>637216</v>
          </cell>
        </row>
        <row r="115">
          <cell r="A115">
            <v>36434</v>
          </cell>
          <cell r="B115">
            <v>86987</v>
          </cell>
          <cell r="C115">
            <v>673399</v>
          </cell>
        </row>
        <row r="116">
          <cell r="A116">
            <v>36465</v>
          </cell>
          <cell r="B116">
            <v>83128</v>
          </cell>
          <cell r="C116">
            <v>653435</v>
          </cell>
        </row>
        <row r="117">
          <cell r="A117">
            <v>36495</v>
          </cell>
          <cell r="B117">
            <v>85672</v>
          </cell>
          <cell r="C117">
            <v>649858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</row>
        <row r="119">
          <cell r="A119">
            <v>1999</v>
          </cell>
          <cell r="B119">
            <v>1058805</v>
          </cell>
          <cell r="C119">
            <v>7995085</v>
          </cell>
        </row>
        <row r="121">
          <cell r="A121">
            <v>36526</v>
          </cell>
          <cell r="B121">
            <v>76656</v>
          </cell>
          <cell r="C121">
            <v>649957</v>
          </cell>
        </row>
        <row r="122">
          <cell r="A122">
            <v>36557</v>
          </cell>
          <cell r="B122">
            <v>77588</v>
          </cell>
          <cell r="C122">
            <v>584745</v>
          </cell>
        </row>
        <row r="123">
          <cell r="A123">
            <v>36586</v>
          </cell>
          <cell r="B123">
            <v>77986</v>
          </cell>
          <cell r="C123">
            <v>638084</v>
          </cell>
        </row>
        <row r="124">
          <cell r="A124">
            <v>36617</v>
          </cell>
          <cell r="B124">
            <v>71944</v>
          </cell>
          <cell r="C124">
            <v>614008</v>
          </cell>
        </row>
        <row r="125">
          <cell r="A125">
            <v>36647</v>
          </cell>
          <cell r="B125">
            <v>70852</v>
          </cell>
          <cell r="C125">
            <v>537654</v>
          </cell>
        </row>
        <row r="126">
          <cell r="A126">
            <v>36678</v>
          </cell>
          <cell r="B126">
            <v>69092</v>
          </cell>
          <cell r="C126">
            <v>495218</v>
          </cell>
        </row>
        <row r="127">
          <cell r="A127">
            <v>36708</v>
          </cell>
          <cell r="B127">
            <v>74151</v>
          </cell>
          <cell r="C127">
            <v>510975</v>
          </cell>
        </row>
        <row r="128">
          <cell r="A128">
            <v>36739</v>
          </cell>
          <cell r="B128">
            <v>77205</v>
          </cell>
          <cell r="C128">
            <v>485137</v>
          </cell>
        </row>
        <row r="129">
          <cell r="A129">
            <v>36770</v>
          </cell>
          <cell r="B129">
            <v>69261</v>
          </cell>
          <cell r="C129">
            <v>505505</v>
          </cell>
        </row>
        <row r="130">
          <cell r="A130">
            <v>36800</v>
          </cell>
          <cell r="B130">
            <v>69691</v>
          </cell>
          <cell r="C130">
            <v>537270</v>
          </cell>
        </row>
        <row r="131">
          <cell r="A131">
            <v>36831</v>
          </cell>
          <cell r="B131">
            <v>69381</v>
          </cell>
          <cell r="C131">
            <v>549489</v>
          </cell>
        </row>
        <row r="132">
          <cell r="A132">
            <v>36861</v>
          </cell>
          <cell r="B132">
            <v>68740</v>
          </cell>
          <cell r="C132">
            <v>496241</v>
          </cell>
        </row>
        <row r="133">
          <cell r="A133" t="str">
            <v>Totals:</v>
          </cell>
          <cell r="B133" t="str">
            <v>__________</v>
          </cell>
          <cell r="C133" t="str">
            <v>__________</v>
          </cell>
        </row>
        <row r="134">
          <cell r="A134">
            <v>2000</v>
          </cell>
          <cell r="B134">
            <v>872547</v>
          </cell>
          <cell r="C134">
            <v>6604283</v>
          </cell>
        </row>
        <row r="136">
          <cell r="A136">
            <v>36892</v>
          </cell>
          <cell r="B136">
            <v>69649</v>
          </cell>
          <cell r="C136">
            <v>511019</v>
          </cell>
        </row>
        <row r="137">
          <cell r="A137">
            <v>36923</v>
          </cell>
          <cell r="B137">
            <v>55423</v>
          </cell>
          <cell r="C137">
            <v>442659</v>
          </cell>
        </row>
        <row r="138">
          <cell r="A138">
            <v>36951</v>
          </cell>
          <cell r="B138">
            <v>64951</v>
          </cell>
          <cell r="C138">
            <v>493695</v>
          </cell>
        </row>
        <row r="139">
          <cell r="A139">
            <v>36982</v>
          </cell>
          <cell r="B139">
            <v>58751</v>
          </cell>
          <cell r="C139">
            <v>470117</v>
          </cell>
        </row>
        <row r="140">
          <cell r="A140">
            <v>37012</v>
          </cell>
          <cell r="B140">
            <v>49678</v>
          </cell>
          <cell r="C140">
            <v>402014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70">
          <cell r="A70">
            <v>35186</v>
          </cell>
          <cell r="B70">
            <v>148818</v>
          </cell>
          <cell r="C70">
            <v>1080143</v>
          </cell>
        </row>
        <row r="71">
          <cell r="A71">
            <v>35217</v>
          </cell>
          <cell r="B71">
            <v>218645</v>
          </cell>
          <cell r="C71">
            <v>1838625</v>
          </cell>
        </row>
        <row r="72">
          <cell r="A72">
            <v>35247</v>
          </cell>
          <cell r="B72">
            <v>203961</v>
          </cell>
          <cell r="C72">
            <v>1784450</v>
          </cell>
        </row>
        <row r="73">
          <cell r="A73">
            <v>35278</v>
          </cell>
          <cell r="B73">
            <v>192007</v>
          </cell>
          <cell r="C73">
            <v>1898598</v>
          </cell>
        </row>
        <row r="74">
          <cell r="A74">
            <v>35309</v>
          </cell>
          <cell r="B74">
            <v>161260</v>
          </cell>
          <cell r="C74">
            <v>1691523</v>
          </cell>
        </row>
        <row r="75">
          <cell r="A75">
            <v>35339</v>
          </cell>
          <cell r="B75">
            <v>156015</v>
          </cell>
          <cell r="C75">
            <v>1702464</v>
          </cell>
        </row>
        <row r="76">
          <cell r="A76">
            <v>35370</v>
          </cell>
          <cell r="B76">
            <v>159228</v>
          </cell>
          <cell r="C76">
            <v>1580033</v>
          </cell>
        </row>
        <row r="77">
          <cell r="A77">
            <v>35400</v>
          </cell>
          <cell r="B77">
            <v>153945</v>
          </cell>
          <cell r="C77">
            <v>1492187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1996</v>
          </cell>
          <cell r="B79">
            <v>1393879</v>
          </cell>
          <cell r="C79">
            <v>13068023</v>
          </cell>
        </row>
        <row r="81">
          <cell r="A81">
            <v>35431</v>
          </cell>
          <cell r="B81">
            <v>145963</v>
          </cell>
          <cell r="C81">
            <v>1410078</v>
          </cell>
        </row>
        <row r="82">
          <cell r="A82">
            <v>35462</v>
          </cell>
          <cell r="B82">
            <v>126136</v>
          </cell>
          <cell r="C82">
            <v>1363112</v>
          </cell>
        </row>
        <row r="83">
          <cell r="A83">
            <v>35490</v>
          </cell>
          <cell r="B83">
            <v>118672</v>
          </cell>
          <cell r="C83">
            <v>1469036</v>
          </cell>
        </row>
        <row r="84">
          <cell r="A84">
            <v>35521</v>
          </cell>
          <cell r="B84">
            <v>107989</v>
          </cell>
          <cell r="C84">
            <v>1310687</v>
          </cell>
        </row>
        <row r="85">
          <cell r="A85">
            <v>35551</v>
          </cell>
          <cell r="B85">
            <v>115940</v>
          </cell>
          <cell r="C85">
            <v>1405821</v>
          </cell>
        </row>
        <row r="86">
          <cell r="A86">
            <v>35582</v>
          </cell>
          <cell r="B86">
            <v>106758</v>
          </cell>
          <cell r="C86">
            <v>1294325</v>
          </cell>
        </row>
        <row r="87">
          <cell r="A87">
            <v>35612</v>
          </cell>
          <cell r="B87">
            <v>106146</v>
          </cell>
          <cell r="C87">
            <v>1221032</v>
          </cell>
        </row>
        <row r="88">
          <cell r="A88">
            <v>35643</v>
          </cell>
          <cell r="B88">
            <v>102217</v>
          </cell>
          <cell r="C88">
            <v>1160268</v>
          </cell>
        </row>
        <row r="89">
          <cell r="A89">
            <v>35674</v>
          </cell>
          <cell r="B89">
            <v>94918</v>
          </cell>
          <cell r="C89">
            <v>1145597</v>
          </cell>
        </row>
        <row r="90">
          <cell r="A90">
            <v>35704</v>
          </cell>
          <cell r="B90">
            <v>97879</v>
          </cell>
          <cell r="C90">
            <v>1145036</v>
          </cell>
        </row>
        <row r="91">
          <cell r="A91">
            <v>35735</v>
          </cell>
          <cell r="B91">
            <v>92031</v>
          </cell>
          <cell r="C91">
            <v>1130526</v>
          </cell>
        </row>
        <row r="92">
          <cell r="A92">
            <v>35765</v>
          </cell>
          <cell r="B92">
            <v>88122</v>
          </cell>
          <cell r="C92">
            <v>1116739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1997</v>
          </cell>
          <cell r="B94">
            <v>1302771</v>
          </cell>
          <cell r="C94">
            <v>15172257</v>
          </cell>
        </row>
        <row r="96">
          <cell r="A96">
            <v>35796</v>
          </cell>
          <cell r="B96">
            <v>90350</v>
          </cell>
          <cell r="C96">
            <v>1042271</v>
          </cell>
        </row>
        <row r="97">
          <cell r="A97">
            <v>35827</v>
          </cell>
          <cell r="B97">
            <v>84121</v>
          </cell>
          <cell r="C97">
            <v>903559</v>
          </cell>
        </row>
        <row r="98">
          <cell r="A98">
            <v>35855</v>
          </cell>
          <cell r="B98">
            <v>90856</v>
          </cell>
          <cell r="C98">
            <v>932424</v>
          </cell>
        </row>
        <row r="99">
          <cell r="A99">
            <v>35886</v>
          </cell>
          <cell r="B99">
            <v>80446</v>
          </cell>
          <cell r="C99">
            <v>927761</v>
          </cell>
        </row>
        <row r="100">
          <cell r="A100">
            <v>35916</v>
          </cell>
          <cell r="B100">
            <v>73679</v>
          </cell>
          <cell r="C100">
            <v>918574</v>
          </cell>
        </row>
        <row r="101">
          <cell r="A101">
            <v>35947</v>
          </cell>
          <cell r="B101">
            <v>75215</v>
          </cell>
          <cell r="C101">
            <v>910119</v>
          </cell>
        </row>
        <row r="102">
          <cell r="A102">
            <v>35977</v>
          </cell>
          <cell r="B102">
            <v>76351</v>
          </cell>
          <cell r="C102">
            <v>886972</v>
          </cell>
        </row>
        <row r="103">
          <cell r="A103">
            <v>36008</v>
          </cell>
          <cell r="B103">
            <v>74098</v>
          </cell>
          <cell r="C103">
            <v>895786</v>
          </cell>
        </row>
        <row r="104">
          <cell r="A104">
            <v>36039</v>
          </cell>
          <cell r="B104">
            <v>71328</v>
          </cell>
          <cell r="C104">
            <v>818016</v>
          </cell>
        </row>
        <row r="105">
          <cell r="A105">
            <v>36069</v>
          </cell>
          <cell r="B105">
            <v>74320</v>
          </cell>
          <cell r="C105">
            <v>833219</v>
          </cell>
        </row>
        <row r="106">
          <cell r="A106">
            <v>36100</v>
          </cell>
          <cell r="B106">
            <v>68468</v>
          </cell>
          <cell r="C106">
            <v>697487</v>
          </cell>
        </row>
        <row r="107">
          <cell r="A107">
            <v>36130</v>
          </cell>
          <cell r="B107">
            <v>65144</v>
          </cell>
          <cell r="C107">
            <v>751871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1998</v>
          </cell>
          <cell r="B109">
            <v>924376</v>
          </cell>
          <cell r="C109">
            <v>10518059</v>
          </cell>
        </row>
        <row r="111">
          <cell r="A111">
            <v>36161</v>
          </cell>
          <cell r="B111">
            <v>63301</v>
          </cell>
          <cell r="C111">
            <v>735630</v>
          </cell>
        </row>
        <row r="112">
          <cell r="A112">
            <v>36192</v>
          </cell>
          <cell r="B112">
            <v>56164</v>
          </cell>
          <cell r="C112">
            <v>666440</v>
          </cell>
        </row>
        <row r="113">
          <cell r="A113">
            <v>36220</v>
          </cell>
          <cell r="B113">
            <v>61863</v>
          </cell>
          <cell r="C113">
            <v>737523</v>
          </cell>
        </row>
        <row r="114">
          <cell r="A114">
            <v>36251</v>
          </cell>
          <cell r="B114">
            <v>59065</v>
          </cell>
          <cell r="C114">
            <v>700722</v>
          </cell>
        </row>
        <row r="115">
          <cell r="A115">
            <v>36281</v>
          </cell>
          <cell r="B115">
            <v>62370</v>
          </cell>
          <cell r="C115">
            <v>706349</v>
          </cell>
        </row>
        <row r="116">
          <cell r="A116">
            <v>36312</v>
          </cell>
          <cell r="B116">
            <v>54538</v>
          </cell>
          <cell r="C116">
            <v>712298</v>
          </cell>
        </row>
        <row r="117">
          <cell r="A117">
            <v>36342</v>
          </cell>
          <cell r="B117">
            <v>57423</v>
          </cell>
          <cell r="C117">
            <v>741994</v>
          </cell>
        </row>
        <row r="118">
          <cell r="A118">
            <v>36373</v>
          </cell>
          <cell r="B118">
            <v>59629</v>
          </cell>
          <cell r="C118">
            <v>690629</v>
          </cell>
        </row>
        <row r="119">
          <cell r="A119">
            <v>36404</v>
          </cell>
          <cell r="B119">
            <v>56373</v>
          </cell>
          <cell r="C119">
            <v>667673</v>
          </cell>
        </row>
        <row r="120">
          <cell r="A120">
            <v>36434</v>
          </cell>
          <cell r="B120">
            <v>58523</v>
          </cell>
          <cell r="C120">
            <v>654033</v>
          </cell>
        </row>
        <row r="121">
          <cell r="A121">
            <v>36465</v>
          </cell>
          <cell r="B121">
            <v>59380</v>
          </cell>
          <cell r="C121">
            <v>601415</v>
          </cell>
        </row>
        <row r="122">
          <cell r="A122">
            <v>36495</v>
          </cell>
          <cell r="B122">
            <v>52706</v>
          </cell>
          <cell r="C122">
            <v>628346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1999</v>
          </cell>
          <cell r="B124">
            <v>701335</v>
          </cell>
          <cell r="C124">
            <v>8243052</v>
          </cell>
        </row>
        <row r="126">
          <cell r="A126">
            <v>36526</v>
          </cell>
          <cell r="B126">
            <v>51974</v>
          </cell>
          <cell r="C126">
            <v>597398</v>
          </cell>
        </row>
        <row r="127">
          <cell r="A127">
            <v>36557</v>
          </cell>
          <cell r="B127">
            <v>48588</v>
          </cell>
          <cell r="C127">
            <v>571424</v>
          </cell>
        </row>
        <row r="128">
          <cell r="A128">
            <v>36586</v>
          </cell>
          <cell r="B128">
            <v>52842</v>
          </cell>
          <cell r="C128">
            <v>628736</v>
          </cell>
        </row>
        <row r="129">
          <cell r="A129">
            <v>36617</v>
          </cell>
          <cell r="B129">
            <v>49302</v>
          </cell>
          <cell r="C129">
            <v>632715</v>
          </cell>
        </row>
        <row r="130">
          <cell r="A130">
            <v>36647</v>
          </cell>
          <cell r="B130">
            <v>47918</v>
          </cell>
          <cell r="C130">
            <v>564603</v>
          </cell>
        </row>
        <row r="131">
          <cell r="A131">
            <v>36678</v>
          </cell>
          <cell r="B131">
            <v>47431</v>
          </cell>
          <cell r="C131">
            <v>541558</v>
          </cell>
        </row>
        <row r="132">
          <cell r="A132">
            <v>36708</v>
          </cell>
          <cell r="B132">
            <v>51340</v>
          </cell>
          <cell r="C132">
            <v>549079</v>
          </cell>
        </row>
        <row r="133">
          <cell r="A133">
            <v>36739</v>
          </cell>
          <cell r="B133">
            <v>52510</v>
          </cell>
          <cell r="C133">
            <v>500238</v>
          </cell>
        </row>
        <row r="134">
          <cell r="A134">
            <v>36770</v>
          </cell>
          <cell r="B134">
            <v>50859</v>
          </cell>
          <cell r="C134">
            <v>563578</v>
          </cell>
        </row>
        <row r="135">
          <cell r="A135">
            <v>36800</v>
          </cell>
          <cell r="B135">
            <v>50549</v>
          </cell>
          <cell r="C135">
            <v>569395</v>
          </cell>
        </row>
        <row r="136">
          <cell r="A136">
            <v>36831</v>
          </cell>
          <cell r="B136">
            <v>46219</v>
          </cell>
          <cell r="C136">
            <v>518620</v>
          </cell>
        </row>
        <row r="137">
          <cell r="A137">
            <v>36861</v>
          </cell>
          <cell r="B137">
            <v>50501</v>
          </cell>
          <cell r="C137">
            <v>516050</v>
          </cell>
        </row>
        <row r="138">
          <cell r="A138" t="str">
            <v>Totals:</v>
          </cell>
          <cell r="B138" t="str">
            <v>__________</v>
          </cell>
          <cell r="C138" t="str">
            <v>__________</v>
          </cell>
        </row>
        <row r="139">
          <cell r="A139">
            <v>2000</v>
          </cell>
          <cell r="B139">
            <v>600033</v>
          </cell>
          <cell r="C139">
            <v>6753394</v>
          </cell>
        </row>
        <row r="141">
          <cell r="A141">
            <v>36892</v>
          </cell>
          <cell r="B141">
            <v>55512</v>
          </cell>
          <cell r="C141">
            <v>514710</v>
          </cell>
        </row>
        <row r="142">
          <cell r="A142">
            <v>36923</v>
          </cell>
          <cell r="B142">
            <v>52317</v>
          </cell>
          <cell r="C142">
            <v>500057</v>
          </cell>
        </row>
        <row r="143">
          <cell r="A143">
            <v>36951</v>
          </cell>
          <cell r="B143">
            <v>55588</v>
          </cell>
          <cell r="C143">
            <v>570326</v>
          </cell>
        </row>
        <row r="144">
          <cell r="A144">
            <v>36982</v>
          </cell>
          <cell r="B144">
            <v>51720</v>
          </cell>
          <cell r="C144">
            <v>538546</v>
          </cell>
        </row>
        <row r="145">
          <cell r="A145">
            <v>37012</v>
          </cell>
          <cell r="B145">
            <v>37886</v>
          </cell>
          <cell r="C145">
            <v>400127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70">
          <cell r="A70">
            <v>35217</v>
          </cell>
          <cell r="B70">
            <v>169911</v>
          </cell>
          <cell r="C70">
            <v>755985</v>
          </cell>
        </row>
        <row r="71">
          <cell r="A71">
            <v>35247</v>
          </cell>
          <cell r="B71">
            <v>212011</v>
          </cell>
          <cell r="C71">
            <v>1414453</v>
          </cell>
        </row>
        <row r="72">
          <cell r="A72">
            <v>35278</v>
          </cell>
          <cell r="B72">
            <v>175550</v>
          </cell>
          <cell r="C72">
            <v>1225152</v>
          </cell>
        </row>
        <row r="73">
          <cell r="A73">
            <v>35309</v>
          </cell>
          <cell r="B73">
            <v>155967</v>
          </cell>
          <cell r="C73">
            <v>1153488</v>
          </cell>
        </row>
        <row r="74">
          <cell r="A74">
            <v>35339</v>
          </cell>
          <cell r="B74">
            <v>155863</v>
          </cell>
          <cell r="C74">
            <v>1102886</v>
          </cell>
        </row>
        <row r="75">
          <cell r="A75">
            <v>35370</v>
          </cell>
          <cell r="B75">
            <v>144967</v>
          </cell>
          <cell r="C75">
            <v>1108353</v>
          </cell>
        </row>
        <row r="76">
          <cell r="A76">
            <v>35400</v>
          </cell>
          <cell r="B76">
            <v>137961</v>
          </cell>
          <cell r="C76">
            <v>1169584</v>
          </cell>
        </row>
        <row r="77">
          <cell r="A77" t="str">
            <v>Totals:</v>
          </cell>
          <cell r="B77" t="str">
            <v>__________</v>
          </cell>
          <cell r="C77" t="str">
            <v>__________</v>
          </cell>
        </row>
        <row r="78">
          <cell r="A78">
            <v>1996</v>
          </cell>
          <cell r="B78">
            <v>1152230</v>
          </cell>
          <cell r="C78">
            <v>7929901</v>
          </cell>
        </row>
        <row r="80">
          <cell r="A80">
            <v>35431</v>
          </cell>
          <cell r="B80">
            <v>136192</v>
          </cell>
          <cell r="C80">
            <v>1101403</v>
          </cell>
        </row>
        <row r="81">
          <cell r="A81">
            <v>35462</v>
          </cell>
          <cell r="B81">
            <v>116945</v>
          </cell>
          <cell r="C81">
            <v>962071</v>
          </cell>
        </row>
        <row r="82">
          <cell r="A82">
            <v>35490</v>
          </cell>
          <cell r="B82">
            <v>121798</v>
          </cell>
          <cell r="C82">
            <v>1067922</v>
          </cell>
        </row>
        <row r="83">
          <cell r="A83">
            <v>35521</v>
          </cell>
          <cell r="B83">
            <v>112938</v>
          </cell>
          <cell r="C83">
            <v>965084</v>
          </cell>
        </row>
        <row r="84">
          <cell r="A84">
            <v>35551</v>
          </cell>
          <cell r="B84">
            <v>109799</v>
          </cell>
          <cell r="C84">
            <v>1004055</v>
          </cell>
        </row>
        <row r="85">
          <cell r="A85">
            <v>35582</v>
          </cell>
          <cell r="B85">
            <v>101066</v>
          </cell>
          <cell r="C85">
            <v>992514</v>
          </cell>
        </row>
        <row r="86">
          <cell r="A86">
            <v>35612</v>
          </cell>
          <cell r="B86">
            <v>101413</v>
          </cell>
          <cell r="C86">
            <v>954654</v>
          </cell>
        </row>
        <row r="87">
          <cell r="A87">
            <v>35643</v>
          </cell>
          <cell r="B87">
            <v>95795</v>
          </cell>
          <cell r="C87">
            <v>911537</v>
          </cell>
        </row>
        <row r="88">
          <cell r="A88">
            <v>35674</v>
          </cell>
          <cell r="B88">
            <v>90324</v>
          </cell>
          <cell r="C88">
            <v>885009</v>
          </cell>
        </row>
        <row r="89">
          <cell r="A89">
            <v>35704</v>
          </cell>
          <cell r="B89">
            <v>92833</v>
          </cell>
          <cell r="C89">
            <v>872707</v>
          </cell>
        </row>
        <row r="90">
          <cell r="A90">
            <v>35735</v>
          </cell>
          <cell r="B90">
            <v>85485</v>
          </cell>
          <cell r="C90">
            <v>860825</v>
          </cell>
        </row>
        <row r="91">
          <cell r="A91">
            <v>35765</v>
          </cell>
          <cell r="B91">
            <v>79204</v>
          </cell>
          <cell r="C91">
            <v>791684</v>
          </cell>
        </row>
        <row r="92">
          <cell r="A92" t="str">
            <v>Totals:</v>
          </cell>
          <cell r="B92" t="str">
            <v>__________</v>
          </cell>
          <cell r="C92" t="str">
            <v>__________</v>
          </cell>
        </row>
        <row r="93">
          <cell r="A93">
            <v>1997</v>
          </cell>
          <cell r="B93">
            <v>1243792</v>
          </cell>
          <cell r="C93">
            <v>11369465</v>
          </cell>
        </row>
        <row r="95">
          <cell r="A95">
            <v>35796</v>
          </cell>
          <cell r="B95">
            <v>85901</v>
          </cell>
          <cell r="C95">
            <v>813917</v>
          </cell>
        </row>
        <row r="96">
          <cell r="A96">
            <v>35827</v>
          </cell>
          <cell r="B96">
            <v>76576</v>
          </cell>
          <cell r="C96">
            <v>803105</v>
          </cell>
        </row>
        <row r="97">
          <cell r="A97">
            <v>35855</v>
          </cell>
          <cell r="B97">
            <v>80528</v>
          </cell>
          <cell r="C97">
            <v>840881</v>
          </cell>
        </row>
        <row r="98">
          <cell r="A98">
            <v>35886</v>
          </cell>
          <cell r="B98">
            <v>76450</v>
          </cell>
          <cell r="C98">
            <v>800123</v>
          </cell>
        </row>
        <row r="99">
          <cell r="A99">
            <v>35916</v>
          </cell>
          <cell r="B99">
            <v>74524</v>
          </cell>
          <cell r="C99">
            <v>831709</v>
          </cell>
        </row>
        <row r="100">
          <cell r="A100">
            <v>35947</v>
          </cell>
          <cell r="B100">
            <v>67123</v>
          </cell>
          <cell r="C100">
            <v>759532</v>
          </cell>
        </row>
        <row r="101">
          <cell r="A101">
            <v>35977</v>
          </cell>
          <cell r="B101">
            <v>66831</v>
          </cell>
          <cell r="C101">
            <v>765369</v>
          </cell>
        </row>
        <row r="102">
          <cell r="A102">
            <v>36008</v>
          </cell>
          <cell r="B102">
            <v>62117</v>
          </cell>
          <cell r="C102">
            <v>724414</v>
          </cell>
        </row>
        <row r="103">
          <cell r="A103">
            <v>36039</v>
          </cell>
          <cell r="B103">
            <v>58156</v>
          </cell>
          <cell r="C103">
            <v>690959</v>
          </cell>
        </row>
        <row r="104">
          <cell r="A104">
            <v>36069</v>
          </cell>
          <cell r="B104">
            <v>60107</v>
          </cell>
          <cell r="C104">
            <v>735986</v>
          </cell>
        </row>
        <row r="105">
          <cell r="A105">
            <v>36100</v>
          </cell>
          <cell r="B105">
            <v>59642</v>
          </cell>
          <cell r="C105">
            <v>717885</v>
          </cell>
        </row>
        <row r="106">
          <cell r="A106">
            <v>36130</v>
          </cell>
          <cell r="B106">
            <v>55162</v>
          </cell>
          <cell r="C106">
            <v>715777</v>
          </cell>
        </row>
        <row r="107">
          <cell r="A107" t="str">
            <v>Totals:</v>
          </cell>
          <cell r="B107" t="str">
            <v>__________</v>
          </cell>
          <cell r="C107" t="str">
            <v>__________</v>
          </cell>
        </row>
        <row r="108">
          <cell r="A108">
            <v>1998</v>
          </cell>
          <cell r="B108">
            <v>823117</v>
          </cell>
          <cell r="C108">
            <v>9199657</v>
          </cell>
        </row>
        <row r="110">
          <cell r="A110">
            <v>36161</v>
          </cell>
          <cell r="B110">
            <v>54421</v>
          </cell>
          <cell r="C110">
            <v>690570</v>
          </cell>
        </row>
        <row r="111">
          <cell r="A111">
            <v>36192</v>
          </cell>
          <cell r="B111">
            <v>48206</v>
          </cell>
          <cell r="C111">
            <v>608905</v>
          </cell>
        </row>
        <row r="112">
          <cell r="A112">
            <v>36220</v>
          </cell>
          <cell r="B112">
            <v>54306</v>
          </cell>
          <cell r="C112">
            <v>683583</v>
          </cell>
        </row>
        <row r="113">
          <cell r="A113">
            <v>36251</v>
          </cell>
          <cell r="B113">
            <v>58759</v>
          </cell>
          <cell r="C113">
            <v>671869</v>
          </cell>
        </row>
        <row r="114">
          <cell r="A114">
            <v>36281</v>
          </cell>
          <cell r="B114">
            <v>59293</v>
          </cell>
          <cell r="C114">
            <v>640352</v>
          </cell>
        </row>
        <row r="115">
          <cell r="A115">
            <v>36312</v>
          </cell>
          <cell r="B115">
            <v>53131</v>
          </cell>
          <cell r="C115">
            <v>637809</v>
          </cell>
        </row>
        <row r="116">
          <cell r="A116">
            <v>36342</v>
          </cell>
          <cell r="B116">
            <v>52004</v>
          </cell>
          <cell r="C116">
            <v>637747</v>
          </cell>
        </row>
        <row r="117">
          <cell r="A117">
            <v>36373</v>
          </cell>
          <cell r="B117">
            <v>49467</v>
          </cell>
          <cell r="C117">
            <v>606949</v>
          </cell>
        </row>
        <row r="118">
          <cell r="A118">
            <v>36404</v>
          </cell>
          <cell r="B118">
            <v>48975</v>
          </cell>
          <cell r="C118">
            <v>554736</v>
          </cell>
        </row>
        <row r="119">
          <cell r="A119">
            <v>36434</v>
          </cell>
          <cell r="B119">
            <v>46359</v>
          </cell>
          <cell r="C119">
            <v>585108</v>
          </cell>
        </row>
        <row r="120">
          <cell r="A120">
            <v>36465</v>
          </cell>
          <cell r="B120">
            <v>46052</v>
          </cell>
          <cell r="C120">
            <v>567285</v>
          </cell>
        </row>
        <row r="121">
          <cell r="A121">
            <v>36495</v>
          </cell>
          <cell r="B121">
            <v>48643</v>
          </cell>
          <cell r="C121">
            <v>593936</v>
          </cell>
        </row>
        <row r="122">
          <cell r="A122" t="str">
            <v>Totals:</v>
          </cell>
          <cell r="B122" t="str">
            <v>__________</v>
          </cell>
          <cell r="C122" t="str">
            <v>__________</v>
          </cell>
        </row>
        <row r="123">
          <cell r="A123">
            <v>1999</v>
          </cell>
          <cell r="B123">
            <v>619616</v>
          </cell>
          <cell r="C123">
            <v>7478849</v>
          </cell>
        </row>
        <row r="125">
          <cell r="A125">
            <v>36526</v>
          </cell>
          <cell r="B125">
            <v>48440</v>
          </cell>
          <cell r="C125">
            <v>577232</v>
          </cell>
        </row>
        <row r="126">
          <cell r="A126">
            <v>36557</v>
          </cell>
          <cell r="B126">
            <v>45441</v>
          </cell>
          <cell r="C126">
            <v>542165</v>
          </cell>
        </row>
        <row r="127">
          <cell r="A127">
            <v>36586</v>
          </cell>
          <cell r="B127">
            <v>45093</v>
          </cell>
          <cell r="C127">
            <v>585152</v>
          </cell>
        </row>
        <row r="128">
          <cell r="A128">
            <v>36617</v>
          </cell>
          <cell r="B128">
            <v>46012</v>
          </cell>
          <cell r="C128">
            <v>541835</v>
          </cell>
        </row>
        <row r="129">
          <cell r="A129">
            <v>36647</v>
          </cell>
          <cell r="B129">
            <v>44589</v>
          </cell>
          <cell r="C129">
            <v>548479</v>
          </cell>
        </row>
        <row r="130">
          <cell r="A130">
            <v>36678</v>
          </cell>
          <cell r="B130">
            <v>43151</v>
          </cell>
          <cell r="C130">
            <v>514963</v>
          </cell>
        </row>
        <row r="131">
          <cell r="A131">
            <v>36708</v>
          </cell>
          <cell r="B131">
            <v>43205</v>
          </cell>
          <cell r="C131">
            <v>528621</v>
          </cell>
        </row>
        <row r="132">
          <cell r="A132">
            <v>36739</v>
          </cell>
          <cell r="B132">
            <v>42165</v>
          </cell>
          <cell r="C132">
            <v>531873</v>
          </cell>
        </row>
        <row r="133">
          <cell r="A133">
            <v>36770</v>
          </cell>
          <cell r="B133">
            <v>40624</v>
          </cell>
          <cell r="C133">
            <v>479106</v>
          </cell>
        </row>
        <row r="134">
          <cell r="A134">
            <v>36800</v>
          </cell>
          <cell r="B134">
            <v>44058</v>
          </cell>
          <cell r="C134">
            <v>445711</v>
          </cell>
        </row>
        <row r="135">
          <cell r="A135">
            <v>36831</v>
          </cell>
          <cell r="B135">
            <v>39908</v>
          </cell>
          <cell r="C135">
            <v>455435</v>
          </cell>
        </row>
        <row r="136">
          <cell r="A136">
            <v>36861</v>
          </cell>
          <cell r="B136">
            <v>45715</v>
          </cell>
          <cell r="C136">
            <v>467590</v>
          </cell>
        </row>
        <row r="137">
          <cell r="A137" t="str">
            <v>Totals:</v>
          </cell>
          <cell r="B137" t="str">
            <v>__________</v>
          </cell>
          <cell r="C137" t="str">
            <v>__________</v>
          </cell>
        </row>
        <row r="138">
          <cell r="A138">
            <v>2000</v>
          </cell>
          <cell r="B138">
            <v>528401</v>
          </cell>
          <cell r="C138">
            <v>6218162</v>
          </cell>
        </row>
        <row r="140">
          <cell r="A140">
            <v>36892</v>
          </cell>
          <cell r="B140">
            <v>46458</v>
          </cell>
          <cell r="C140">
            <v>471956</v>
          </cell>
        </row>
        <row r="141">
          <cell r="A141">
            <v>36923</v>
          </cell>
          <cell r="B141">
            <v>39100</v>
          </cell>
          <cell r="C141">
            <v>438450</v>
          </cell>
        </row>
        <row r="142">
          <cell r="A142">
            <v>36951</v>
          </cell>
          <cell r="B142">
            <v>41132</v>
          </cell>
          <cell r="C142">
            <v>480674</v>
          </cell>
        </row>
        <row r="143">
          <cell r="A143">
            <v>36982</v>
          </cell>
          <cell r="B143">
            <v>38570</v>
          </cell>
          <cell r="C143">
            <v>447611</v>
          </cell>
        </row>
        <row r="144">
          <cell r="A144">
            <v>37012</v>
          </cell>
          <cell r="B144">
            <v>22249</v>
          </cell>
          <cell r="C144">
            <v>321245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65">
          <cell r="A65">
            <v>35247</v>
          </cell>
          <cell r="B65">
            <v>156600</v>
          </cell>
          <cell r="C65">
            <v>832799</v>
          </cell>
        </row>
        <row r="66">
          <cell r="A66">
            <v>35278</v>
          </cell>
          <cell r="B66">
            <v>241955</v>
          </cell>
          <cell r="C66">
            <v>1206563</v>
          </cell>
        </row>
        <row r="67">
          <cell r="A67">
            <v>35309</v>
          </cell>
          <cell r="B67">
            <v>200413</v>
          </cell>
          <cell r="C67">
            <v>1172084</v>
          </cell>
        </row>
        <row r="68">
          <cell r="A68">
            <v>35339</v>
          </cell>
          <cell r="B68">
            <v>192258</v>
          </cell>
          <cell r="C68">
            <v>1163099</v>
          </cell>
        </row>
        <row r="69">
          <cell r="A69">
            <v>35370</v>
          </cell>
          <cell r="B69">
            <v>181686</v>
          </cell>
          <cell r="C69">
            <v>1196746</v>
          </cell>
        </row>
        <row r="70">
          <cell r="A70">
            <v>35400</v>
          </cell>
          <cell r="B70">
            <v>179566</v>
          </cell>
          <cell r="C70">
            <v>1171995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1996</v>
          </cell>
          <cell r="B72">
            <v>1152478</v>
          </cell>
          <cell r="C72">
            <v>6743286</v>
          </cell>
        </row>
        <row r="74">
          <cell r="A74">
            <v>35431</v>
          </cell>
          <cell r="B74">
            <v>167561</v>
          </cell>
          <cell r="C74">
            <v>1105377</v>
          </cell>
        </row>
        <row r="75">
          <cell r="A75">
            <v>35462</v>
          </cell>
          <cell r="B75">
            <v>163155</v>
          </cell>
          <cell r="C75">
            <v>1012979</v>
          </cell>
        </row>
        <row r="76">
          <cell r="A76">
            <v>35490</v>
          </cell>
          <cell r="B76">
            <v>175615</v>
          </cell>
          <cell r="C76">
            <v>1115209</v>
          </cell>
        </row>
        <row r="77">
          <cell r="A77">
            <v>35521</v>
          </cell>
          <cell r="B77">
            <v>159112</v>
          </cell>
          <cell r="C77">
            <v>989811</v>
          </cell>
        </row>
        <row r="78">
          <cell r="A78">
            <v>35551</v>
          </cell>
          <cell r="B78">
            <v>154777</v>
          </cell>
          <cell r="C78">
            <v>883573</v>
          </cell>
        </row>
        <row r="79">
          <cell r="A79">
            <v>35582</v>
          </cell>
          <cell r="B79">
            <v>137992</v>
          </cell>
          <cell r="C79">
            <v>896168</v>
          </cell>
        </row>
        <row r="80">
          <cell r="A80">
            <v>35612</v>
          </cell>
          <cell r="B80">
            <v>151285</v>
          </cell>
          <cell r="C80">
            <v>894442</v>
          </cell>
        </row>
        <row r="81">
          <cell r="A81">
            <v>35643</v>
          </cell>
          <cell r="B81">
            <v>141553</v>
          </cell>
          <cell r="C81">
            <v>825387</v>
          </cell>
        </row>
        <row r="82">
          <cell r="A82">
            <v>35674</v>
          </cell>
          <cell r="B82">
            <v>132226</v>
          </cell>
          <cell r="C82">
            <v>810107</v>
          </cell>
        </row>
        <row r="83">
          <cell r="A83">
            <v>35704</v>
          </cell>
          <cell r="B83">
            <v>131632</v>
          </cell>
          <cell r="C83">
            <v>774252</v>
          </cell>
        </row>
        <row r="84">
          <cell r="A84">
            <v>35735</v>
          </cell>
          <cell r="B84">
            <v>127698</v>
          </cell>
          <cell r="C84">
            <v>706847</v>
          </cell>
        </row>
        <row r="85">
          <cell r="A85">
            <v>35765</v>
          </cell>
          <cell r="B85">
            <v>125676</v>
          </cell>
          <cell r="C85">
            <v>687642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1997</v>
          </cell>
          <cell r="B87">
            <v>1768282</v>
          </cell>
          <cell r="C87">
            <v>10701794</v>
          </cell>
        </row>
        <row r="89">
          <cell r="A89">
            <v>35796</v>
          </cell>
          <cell r="B89">
            <v>123355</v>
          </cell>
          <cell r="C89">
            <v>658148</v>
          </cell>
        </row>
        <row r="90">
          <cell r="A90">
            <v>35827</v>
          </cell>
          <cell r="B90">
            <v>112128</v>
          </cell>
          <cell r="C90">
            <v>589883</v>
          </cell>
        </row>
        <row r="91">
          <cell r="A91">
            <v>35855</v>
          </cell>
          <cell r="B91">
            <v>114601</v>
          </cell>
          <cell r="C91">
            <v>615606</v>
          </cell>
        </row>
        <row r="92">
          <cell r="A92">
            <v>35886</v>
          </cell>
          <cell r="B92">
            <v>104300</v>
          </cell>
          <cell r="C92">
            <v>570501</v>
          </cell>
        </row>
        <row r="93">
          <cell r="A93">
            <v>35916</v>
          </cell>
          <cell r="B93">
            <v>106389</v>
          </cell>
          <cell r="C93">
            <v>598621</v>
          </cell>
        </row>
        <row r="94">
          <cell r="A94">
            <v>35947</v>
          </cell>
          <cell r="B94">
            <v>97499</v>
          </cell>
          <cell r="C94">
            <v>570576</v>
          </cell>
        </row>
        <row r="95">
          <cell r="A95">
            <v>35977</v>
          </cell>
          <cell r="B95">
            <v>95651</v>
          </cell>
          <cell r="C95">
            <v>552221</v>
          </cell>
        </row>
        <row r="96">
          <cell r="A96">
            <v>36008</v>
          </cell>
          <cell r="B96">
            <v>105421</v>
          </cell>
          <cell r="C96">
            <v>587237</v>
          </cell>
        </row>
        <row r="97">
          <cell r="A97">
            <v>36039</v>
          </cell>
          <cell r="B97">
            <v>96120</v>
          </cell>
          <cell r="C97">
            <v>564371</v>
          </cell>
        </row>
        <row r="98">
          <cell r="A98">
            <v>36069</v>
          </cell>
          <cell r="B98">
            <v>94138</v>
          </cell>
          <cell r="C98">
            <v>524991</v>
          </cell>
        </row>
        <row r="99">
          <cell r="A99">
            <v>36100</v>
          </cell>
          <cell r="B99">
            <v>90929</v>
          </cell>
          <cell r="C99">
            <v>484386</v>
          </cell>
        </row>
        <row r="100">
          <cell r="A100">
            <v>36130</v>
          </cell>
          <cell r="B100">
            <v>85639</v>
          </cell>
          <cell r="C100">
            <v>473364</v>
          </cell>
        </row>
        <row r="101">
          <cell r="A101" t="str">
            <v>Totals:</v>
          </cell>
          <cell r="B101" t="str">
            <v>__________</v>
          </cell>
          <cell r="C101" t="str">
            <v>__________</v>
          </cell>
        </row>
        <row r="102">
          <cell r="A102">
            <v>1998</v>
          </cell>
          <cell r="B102">
            <v>1226170</v>
          </cell>
          <cell r="C102">
            <v>6789905</v>
          </cell>
        </row>
        <row r="104">
          <cell r="A104">
            <v>36161</v>
          </cell>
          <cell r="B104">
            <v>85731</v>
          </cell>
          <cell r="C104">
            <v>483278</v>
          </cell>
        </row>
        <row r="105">
          <cell r="A105">
            <v>36192</v>
          </cell>
          <cell r="B105">
            <v>74699</v>
          </cell>
          <cell r="C105">
            <v>416540</v>
          </cell>
        </row>
        <row r="106">
          <cell r="A106">
            <v>36220</v>
          </cell>
          <cell r="B106">
            <v>80850</v>
          </cell>
          <cell r="C106">
            <v>405071</v>
          </cell>
        </row>
        <row r="107">
          <cell r="A107">
            <v>36251</v>
          </cell>
          <cell r="B107">
            <v>73138</v>
          </cell>
          <cell r="C107">
            <v>413846</v>
          </cell>
        </row>
        <row r="108">
          <cell r="A108">
            <v>36281</v>
          </cell>
          <cell r="B108">
            <v>77749</v>
          </cell>
          <cell r="C108">
            <v>476248</v>
          </cell>
        </row>
        <row r="109">
          <cell r="A109">
            <v>36312</v>
          </cell>
          <cell r="B109">
            <v>71833</v>
          </cell>
          <cell r="C109">
            <v>429326</v>
          </cell>
        </row>
        <row r="110">
          <cell r="A110">
            <v>36342</v>
          </cell>
          <cell r="B110">
            <v>76890</v>
          </cell>
          <cell r="C110">
            <v>496693</v>
          </cell>
        </row>
        <row r="111">
          <cell r="A111">
            <v>36373</v>
          </cell>
          <cell r="B111">
            <v>73679</v>
          </cell>
          <cell r="C111">
            <v>475234</v>
          </cell>
        </row>
        <row r="112">
          <cell r="A112">
            <v>36404</v>
          </cell>
          <cell r="B112">
            <v>71460</v>
          </cell>
          <cell r="C112">
            <v>474121</v>
          </cell>
        </row>
        <row r="113">
          <cell r="A113">
            <v>36434</v>
          </cell>
          <cell r="B113">
            <v>80163</v>
          </cell>
          <cell r="C113">
            <v>479191</v>
          </cell>
        </row>
        <row r="114">
          <cell r="A114">
            <v>36465</v>
          </cell>
          <cell r="B114">
            <v>80242</v>
          </cell>
          <cell r="C114">
            <v>483017</v>
          </cell>
        </row>
        <row r="115">
          <cell r="A115">
            <v>36495</v>
          </cell>
          <cell r="B115">
            <v>80556</v>
          </cell>
          <cell r="C115">
            <v>504593</v>
          </cell>
        </row>
        <row r="116">
          <cell r="A116" t="str">
            <v>Totals:</v>
          </cell>
          <cell r="B116" t="str">
            <v>__________</v>
          </cell>
          <cell r="C116" t="str">
            <v>__________</v>
          </cell>
        </row>
        <row r="117">
          <cell r="A117">
            <v>1999</v>
          </cell>
          <cell r="B117">
            <v>926990</v>
          </cell>
          <cell r="C117">
            <v>5537158</v>
          </cell>
        </row>
        <row r="119">
          <cell r="A119">
            <v>36526</v>
          </cell>
          <cell r="B119">
            <v>85945</v>
          </cell>
          <cell r="C119">
            <v>533555</v>
          </cell>
        </row>
        <row r="120">
          <cell r="A120">
            <v>36557</v>
          </cell>
          <cell r="B120">
            <v>73224</v>
          </cell>
          <cell r="C120">
            <v>464551</v>
          </cell>
        </row>
        <row r="121">
          <cell r="A121">
            <v>36586</v>
          </cell>
          <cell r="B121">
            <v>81142</v>
          </cell>
          <cell r="C121">
            <v>511855</v>
          </cell>
        </row>
        <row r="122">
          <cell r="A122">
            <v>36617</v>
          </cell>
          <cell r="B122">
            <v>79531</v>
          </cell>
          <cell r="C122">
            <v>489080</v>
          </cell>
        </row>
        <row r="123">
          <cell r="A123">
            <v>36647</v>
          </cell>
          <cell r="B123">
            <v>80604</v>
          </cell>
          <cell r="C123">
            <v>492386</v>
          </cell>
        </row>
        <row r="124">
          <cell r="A124">
            <v>36678</v>
          </cell>
          <cell r="B124">
            <v>79044</v>
          </cell>
          <cell r="C124">
            <v>477950</v>
          </cell>
        </row>
        <row r="125">
          <cell r="A125">
            <v>36708</v>
          </cell>
          <cell r="B125">
            <v>82139</v>
          </cell>
          <cell r="C125">
            <v>459893</v>
          </cell>
        </row>
        <row r="126">
          <cell r="A126">
            <v>36739</v>
          </cell>
          <cell r="B126">
            <v>78809</v>
          </cell>
          <cell r="C126">
            <v>406676</v>
          </cell>
        </row>
        <row r="127">
          <cell r="A127">
            <v>36770</v>
          </cell>
          <cell r="B127">
            <v>77756</v>
          </cell>
          <cell r="C127">
            <v>402333</v>
          </cell>
        </row>
        <row r="128">
          <cell r="A128">
            <v>36800</v>
          </cell>
          <cell r="B128">
            <v>79011</v>
          </cell>
          <cell r="C128">
            <v>420265</v>
          </cell>
        </row>
        <row r="129">
          <cell r="A129">
            <v>36831</v>
          </cell>
          <cell r="B129">
            <v>71542</v>
          </cell>
          <cell r="C129">
            <v>368011</v>
          </cell>
        </row>
        <row r="130">
          <cell r="A130">
            <v>36861</v>
          </cell>
          <cell r="B130">
            <v>74696</v>
          </cell>
          <cell r="C130">
            <v>380134</v>
          </cell>
        </row>
        <row r="131">
          <cell r="A131" t="str">
            <v>Totals:</v>
          </cell>
          <cell r="B131" t="str">
            <v>__________</v>
          </cell>
          <cell r="C131" t="str">
            <v>__________</v>
          </cell>
        </row>
        <row r="132">
          <cell r="A132">
            <v>2000</v>
          </cell>
          <cell r="B132">
            <v>943443</v>
          </cell>
          <cell r="C132">
            <v>5406689</v>
          </cell>
        </row>
        <row r="134">
          <cell r="A134">
            <v>36892</v>
          </cell>
          <cell r="B134">
            <v>80656</v>
          </cell>
          <cell r="C134">
            <v>387114</v>
          </cell>
        </row>
        <row r="135">
          <cell r="A135">
            <v>36923</v>
          </cell>
          <cell r="B135">
            <v>72414</v>
          </cell>
          <cell r="C135">
            <v>351267</v>
          </cell>
        </row>
        <row r="136">
          <cell r="A136">
            <v>36951</v>
          </cell>
          <cell r="B136">
            <v>83783</v>
          </cell>
          <cell r="C136">
            <v>428005</v>
          </cell>
        </row>
        <row r="137">
          <cell r="A137">
            <v>36982</v>
          </cell>
          <cell r="B137">
            <v>82487</v>
          </cell>
          <cell r="C137">
            <v>405942</v>
          </cell>
        </row>
        <row r="138">
          <cell r="A138">
            <v>37012</v>
          </cell>
          <cell r="B138">
            <v>69667</v>
          </cell>
          <cell r="C138">
            <v>308522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aug"/>
    </sheetNames>
    <sheetDataSet>
      <sheetData sheetId="0">
        <row r="66">
          <cell r="A66">
            <v>35278</v>
          </cell>
          <cell r="B66">
            <v>144801</v>
          </cell>
          <cell r="C66">
            <v>1091014</v>
          </cell>
        </row>
        <row r="67">
          <cell r="A67">
            <v>35309</v>
          </cell>
          <cell r="B67">
            <v>206628</v>
          </cell>
          <cell r="C67">
            <v>2023183</v>
          </cell>
        </row>
        <row r="68">
          <cell r="A68">
            <v>35339</v>
          </cell>
          <cell r="B68">
            <v>193139</v>
          </cell>
          <cell r="C68">
            <v>1931156</v>
          </cell>
        </row>
        <row r="69">
          <cell r="A69">
            <v>35370</v>
          </cell>
          <cell r="B69">
            <v>165458</v>
          </cell>
          <cell r="C69">
            <v>1703665</v>
          </cell>
        </row>
        <row r="70">
          <cell r="A70">
            <v>35400</v>
          </cell>
          <cell r="B70">
            <v>165972</v>
          </cell>
          <cell r="C70">
            <v>1747691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1996</v>
          </cell>
          <cell r="B72">
            <v>875998</v>
          </cell>
          <cell r="C72">
            <v>8496709</v>
          </cell>
        </row>
        <row r="74">
          <cell r="A74">
            <v>35431</v>
          </cell>
          <cell r="B74">
            <v>152358</v>
          </cell>
          <cell r="C74">
            <v>1612793</v>
          </cell>
        </row>
        <row r="75">
          <cell r="A75">
            <v>35462</v>
          </cell>
          <cell r="B75">
            <v>136767</v>
          </cell>
          <cell r="C75">
            <v>1448141</v>
          </cell>
        </row>
        <row r="76">
          <cell r="A76">
            <v>35490</v>
          </cell>
          <cell r="B76">
            <v>149347</v>
          </cell>
          <cell r="C76">
            <v>1649158</v>
          </cell>
        </row>
        <row r="77">
          <cell r="A77">
            <v>35521</v>
          </cell>
          <cell r="B77">
            <v>139350</v>
          </cell>
          <cell r="C77">
            <v>1438381</v>
          </cell>
        </row>
        <row r="78">
          <cell r="A78">
            <v>35551</v>
          </cell>
          <cell r="B78">
            <v>140736</v>
          </cell>
          <cell r="C78">
            <v>1426120</v>
          </cell>
        </row>
        <row r="79">
          <cell r="A79">
            <v>35582</v>
          </cell>
          <cell r="B79">
            <v>124671</v>
          </cell>
          <cell r="C79">
            <v>1356064</v>
          </cell>
        </row>
        <row r="80">
          <cell r="A80">
            <v>35612</v>
          </cell>
          <cell r="B80">
            <v>134670</v>
          </cell>
          <cell r="C80">
            <v>1313470</v>
          </cell>
        </row>
        <row r="81">
          <cell r="A81">
            <v>35643</v>
          </cell>
          <cell r="B81">
            <v>129166</v>
          </cell>
          <cell r="C81">
            <v>1321165</v>
          </cell>
        </row>
        <row r="82">
          <cell r="A82">
            <v>35674</v>
          </cell>
          <cell r="B82">
            <v>128719</v>
          </cell>
          <cell r="C82">
            <v>1256059</v>
          </cell>
        </row>
        <row r="83">
          <cell r="A83">
            <v>35704</v>
          </cell>
          <cell r="B83">
            <v>126773</v>
          </cell>
          <cell r="C83">
            <v>1146874</v>
          </cell>
        </row>
        <row r="84">
          <cell r="A84">
            <v>35735</v>
          </cell>
          <cell r="B84">
            <v>120402</v>
          </cell>
          <cell r="C84">
            <v>1189111</v>
          </cell>
        </row>
        <row r="85">
          <cell r="A85">
            <v>35765</v>
          </cell>
          <cell r="B85">
            <v>121075</v>
          </cell>
          <cell r="C85">
            <v>1137830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1997</v>
          </cell>
          <cell r="B87">
            <v>1604034</v>
          </cell>
          <cell r="C87">
            <v>16295166</v>
          </cell>
        </row>
        <row r="89">
          <cell r="A89">
            <v>35796</v>
          </cell>
          <cell r="B89">
            <v>118743</v>
          </cell>
          <cell r="C89">
            <v>1103953</v>
          </cell>
        </row>
        <row r="90">
          <cell r="A90">
            <v>35827</v>
          </cell>
          <cell r="B90">
            <v>107117</v>
          </cell>
          <cell r="C90">
            <v>921519</v>
          </cell>
        </row>
        <row r="91">
          <cell r="A91">
            <v>35855</v>
          </cell>
          <cell r="B91">
            <v>110335</v>
          </cell>
          <cell r="C91">
            <v>1050394</v>
          </cell>
        </row>
        <row r="92">
          <cell r="A92">
            <v>35886</v>
          </cell>
          <cell r="B92">
            <v>104642</v>
          </cell>
          <cell r="C92">
            <v>997680</v>
          </cell>
        </row>
        <row r="93">
          <cell r="A93">
            <v>35916</v>
          </cell>
          <cell r="B93">
            <v>102635</v>
          </cell>
          <cell r="C93">
            <v>986255</v>
          </cell>
        </row>
        <row r="94">
          <cell r="A94">
            <v>35947</v>
          </cell>
          <cell r="B94">
            <v>94332</v>
          </cell>
          <cell r="C94">
            <v>952541</v>
          </cell>
        </row>
        <row r="95">
          <cell r="A95">
            <v>35977</v>
          </cell>
          <cell r="B95">
            <v>95839</v>
          </cell>
          <cell r="C95">
            <v>927875</v>
          </cell>
        </row>
        <row r="96">
          <cell r="A96">
            <v>36008</v>
          </cell>
          <cell r="B96">
            <v>95328</v>
          </cell>
          <cell r="C96">
            <v>928567</v>
          </cell>
        </row>
        <row r="97">
          <cell r="A97">
            <v>36039</v>
          </cell>
          <cell r="B97">
            <v>88082</v>
          </cell>
          <cell r="C97">
            <v>880854</v>
          </cell>
        </row>
        <row r="98">
          <cell r="A98">
            <v>36069</v>
          </cell>
          <cell r="B98">
            <v>92096</v>
          </cell>
          <cell r="C98">
            <v>921899</v>
          </cell>
        </row>
        <row r="99">
          <cell r="A99">
            <v>36100</v>
          </cell>
          <cell r="B99">
            <v>87358</v>
          </cell>
          <cell r="C99">
            <v>901642</v>
          </cell>
        </row>
        <row r="100">
          <cell r="A100">
            <v>36130</v>
          </cell>
          <cell r="B100">
            <v>87521</v>
          </cell>
          <cell r="C100">
            <v>894672</v>
          </cell>
        </row>
        <row r="101">
          <cell r="A101" t="str">
            <v>Totals:</v>
          </cell>
          <cell r="B101" t="str">
            <v>__________</v>
          </cell>
          <cell r="C101" t="str">
            <v>__________</v>
          </cell>
        </row>
        <row r="102">
          <cell r="A102">
            <v>1998</v>
          </cell>
          <cell r="B102">
            <v>1184028</v>
          </cell>
          <cell r="C102">
            <v>11467851</v>
          </cell>
        </row>
        <row r="104">
          <cell r="A104">
            <v>36161</v>
          </cell>
          <cell r="B104">
            <v>83235</v>
          </cell>
          <cell r="C104">
            <v>851226</v>
          </cell>
        </row>
        <row r="105">
          <cell r="A105">
            <v>36192</v>
          </cell>
          <cell r="B105">
            <v>73779</v>
          </cell>
          <cell r="C105">
            <v>721704</v>
          </cell>
        </row>
        <row r="106">
          <cell r="A106">
            <v>36220</v>
          </cell>
          <cell r="B106">
            <v>80642</v>
          </cell>
          <cell r="C106">
            <v>780089</v>
          </cell>
        </row>
        <row r="107">
          <cell r="A107">
            <v>36251</v>
          </cell>
          <cell r="B107">
            <v>78507</v>
          </cell>
          <cell r="C107">
            <v>736303</v>
          </cell>
        </row>
        <row r="108">
          <cell r="A108">
            <v>36281</v>
          </cell>
          <cell r="B108">
            <v>79358</v>
          </cell>
          <cell r="C108">
            <v>745401</v>
          </cell>
        </row>
        <row r="109">
          <cell r="A109">
            <v>36312</v>
          </cell>
          <cell r="B109">
            <v>73999</v>
          </cell>
          <cell r="C109">
            <v>699688</v>
          </cell>
        </row>
        <row r="110">
          <cell r="A110">
            <v>36342</v>
          </cell>
          <cell r="B110">
            <v>73327</v>
          </cell>
          <cell r="C110">
            <v>729704</v>
          </cell>
        </row>
        <row r="111">
          <cell r="A111">
            <v>36373</v>
          </cell>
          <cell r="B111">
            <v>74739</v>
          </cell>
          <cell r="C111">
            <v>697013</v>
          </cell>
        </row>
        <row r="112">
          <cell r="A112">
            <v>36404</v>
          </cell>
          <cell r="B112">
            <v>71599</v>
          </cell>
          <cell r="C112">
            <v>685379</v>
          </cell>
        </row>
        <row r="113">
          <cell r="A113">
            <v>36434</v>
          </cell>
          <cell r="B113">
            <v>73500</v>
          </cell>
          <cell r="C113">
            <v>651284</v>
          </cell>
        </row>
        <row r="114">
          <cell r="A114">
            <v>36465</v>
          </cell>
          <cell r="B114">
            <v>72202</v>
          </cell>
          <cell r="C114">
            <v>631235</v>
          </cell>
        </row>
        <row r="115">
          <cell r="A115">
            <v>36495</v>
          </cell>
          <cell r="B115">
            <v>75383</v>
          </cell>
          <cell r="C115">
            <v>649800</v>
          </cell>
        </row>
        <row r="116">
          <cell r="A116" t="str">
            <v>Totals:</v>
          </cell>
          <cell r="B116" t="str">
            <v>__________</v>
          </cell>
          <cell r="C116" t="str">
            <v>__________</v>
          </cell>
        </row>
        <row r="117">
          <cell r="A117">
            <v>1999</v>
          </cell>
          <cell r="B117">
            <v>910270</v>
          </cell>
          <cell r="C117">
            <v>8578826</v>
          </cell>
        </row>
        <row r="119">
          <cell r="A119">
            <v>36526</v>
          </cell>
          <cell r="B119">
            <v>76387</v>
          </cell>
          <cell r="C119">
            <v>701477</v>
          </cell>
        </row>
        <row r="120">
          <cell r="A120">
            <v>36557</v>
          </cell>
          <cell r="B120">
            <v>69340</v>
          </cell>
          <cell r="C120">
            <v>650834</v>
          </cell>
        </row>
        <row r="121">
          <cell r="A121">
            <v>36586</v>
          </cell>
          <cell r="B121">
            <v>69627</v>
          </cell>
          <cell r="C121">
            <v>673615</v>
          </cell>
        </row>
        <row r="122">
          <cell r="A122">
            <v>36617</v>
          </cell>
          <cell r="B122">
            <v>65158</v>
          </cell>
          <cell r="C122">
            <v>649834</v>
          </cell>
        </row>
        <row r="123">
          <cell r="A123">
            <v>36647</v>
          </cell>
          <cell r="B123">
            <v>65549</v>
          </cell>
          <cell r="C123">
            <v>668653</v>
          </cell>
        </row>
        <row r="124">
          <cell r="A124">
            <v>36678</v>
          </cell>
          <cell r="B124">
            <v>63195</v>
          </cell>
          <cell r="C124">
            <v>638116</v>
          </cell>
        </row>
        <row r="125">
          <cell r="A125">
            <v>36708</v>
          </cell>
          <cell r="B125">
            <v>62954</v>
          </cell>
          <cell r="C125">
            <v>626678</v>
          </cell>
        </row>
        <row r="126">
          <cell r="A126">
            <v>36739</v>
          </cell>
          <cell r="B126">
            <v>59810</v>
          </cell>
          <cell r="C126">
            <v>595628</v>
          </cell>
        </row>
        <row r="127">
          <cell r="A127">
            <v>36770</v>
          </cell>
          <cell r="B127">
            <v>57993</v>
          </cell>
          <cell r="C127">
            <v>574335</v>
          </cell>
        </row>
        <row r="128">
          <cell r="A128">
            <v>36800</v>
          </cell>
          <cell r="B128">
            <v>57167</v>
          </cell>
          <cell r="C128">
            <v>589237</v>
          </cell>
        </row>
        <row r="129">
          <cell r="A129">
            <v>36831</v>
          </cell>
          <cell r="B129">
            <v>54736</v>
          </cell>
          <cell r="C129">
            <v>558226</v>
          </cell>
        </row>
        <row r="130">
          <cell r="A130">
            <v>36861</v>
          </cell>
          <cell r="B130">
            <v>57800</v>
          </cell>
          <cell r="C130">
            <v>547949</v>
          </cell>
        </row>
        <row r="131">
          <cell r="A131" t="str">
            <v>Totals:</v>
          </cell>
          <cell r="B131" t="str">
            <v>__________</v>
          </cell>
          <cell r="C131" t="str">
            <v>__________</v>
          </cell>
        </row>
        <row r="132">
          <cell r="A132">
            <v>2000</v>
          </cell>
          <cell r="B132">
            <v>759716</v>
          </cell>
          <cell r="C132">
            <v>7474582</v>
          </cell>
        </row>
        <row r="134">
          <cell r="A134">
            <v>36892</v>
          </cell>
          <cell r="B134">
            <v>58052</v>
          </cell>
          <cell r="C134">
            <v>553247</v>
          </cell>
        </row>
        <row r="135">
          <cell r="A135">
            <v>36923</v>
          </cell>
          <cell r="B135">
            <v>52733</v>
          </cell>
          <cell r="C135">
            <v>513782</v>
          </cell>
        </row>
        <row r="136">
          <cell r="A136">
            <v>36951</v>
          </cell>
          <cell r="B136">
            <v>60297</v>
          </cell>
          <cell r="C136">
            <v>570330</v>
          </cell>
        </row>
        <row r="137">
          <cell r="A137">
            <v>36982</v>
          </cell>
          <cell r="B137">
            <v>53116</v>
          </cell>
          <cell r="C137">
            <v>534308</v>
          </cell>
        </row>
        <row r="138">
          <cell r="A138">
            <v>37012</v>
          </cell>
          <cell r="B138">
            <v>42499</v>
          </cell>
          <cell r="C138">
            <v>473084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59">
          <cell r="A59">
            <v>35309</v>
          </cell>
          <cell r="B59">
            <v>170409</v>
          </cell>
          <cell r="C59">
            <v>950184</v>
          </cell>
        </row>
        <row r="60">
          <cell r="A60">
            <v>35339</v>
          </cell>
          <cell r="B60">
            <v>270661</v>
          </cell>
          <cell r="C60">
            <v>2616942</v>
          </cell>
        </row>
        <row r="61">
          <cell r="A61">
            <v>35370</v>
          </cell>
          <cell r="B61">
            <v>260769</v>
          </cell>
          <cell r="C61">
            <v>2370489</v>
          </cell>
        </row>
        <row r="62">
          <cell r="A62">
            <v>35400</v>
          </cell>
          <cell r="B62">
            <v>225936</v>
          </cell>
          <cell r="C62">
            <v>2313412</v>
          </cell>
        </row>
        <row r="63">
          <cell r="A63" t="str">
            <v>Totals:</v>
          </cell>
          <cell r="B63" t="str">
            <v>__________</v>
          </cell>
          <cell r="C63" t="str">
            <v>__________</v>
          </cell>
        </row>
        <row r="64">
          <cell r="A64">
            <v>1996</v>
          </cell>
          <cell r="B64">
            <v>927775</v>
          </cell>
          <cell r="C64">
            <v>8251027</v>
          </cell>
        </row>
        <row r="66">
          <cell r="A66">
            <v>35431</v>
          </cell>
          <cell r="B66">
            <v>206466</v>
          </cell>
          <cell r="C66">
            <v>2441839</v>
          </cell>
        </row>
        <row r="67">
          <cell r="A67">
            <v>35462</v>
          </cell>
          <cell r="B67">
            <v>166734</v>
          </cell>
          <cell r="C67">
            <v>1720784</v>
          </cell>
        </row>
        <row r="68">
          <cell r="A68">
            <v>35490</v>
          </cell>
          <cell r="B68">
            <v>174903</v>
          </cell>
          <cell r="C68">
            <v>1869114</v>
          </cell>
        </row>
        <row r="69">
          <cell r="A69">
            <v>35521</v>
          </cell>
          <cell r="B69">
            <v>161027</v>
          </cell>
          <cell r="C69">
            <v>1741473</v>
          </cell>
        </row>
        <row r="70">
          <cell r="A70">
            <v>35551</v>
          </cell>
          <cell r="B70">
            <v>156279</v>
          </cell>
          <cell r="C70">
            <v>1739467</v>
          </cell>
        </row>
        <row r="71">
          <cell r="A71">
            <v>35582</v>
          </cell>
          <cell r="B71">
            <v>147812</v>
          </cell>
          <cell r="C71">
            <v>1613042</v>
          </cell>
        </row>
        <row r="72">
          <cell r="A72">
            <v>35612</v>
          </cell>
          <cell r="B72">
            <v>140683</v>
          </cell>
          <cell r="C72">
            <v>1565328</v>
          </cell>
        </row>
        <row r="73">
          <cell r="A73">
            <v>35643</v>
          </cell>
          <cell r="B73">
            <v>137127</v>
          </cell>
          <cell r="C73">
            <v>1475616</v>
          </cell>
        </row>
        <row r="74">
          <cell r="A74">
            <v>35674</v>
          </cell>
          <cell r="B74">
            <v>130404</v>
          </cell>
          <cell r="C74">
            <v>1414463</v>
          </cell>
        </row>
        <row r="75">
          <cell r="A75">
            <v>35704</v>
          </cell>
          <cell r="B75">
            <v>135092</v>
          </cell>
          <cell r="C75">
            <v>1386030</v>
          </cell>
        </row>
        <row r="76">
          <cell r="A76">
            <v>35735</v>
          </cell>
          <cell r="B76">
            <v>126482</v>
          </cell>
          <cell r="C76">
            <v>1295223</v>
          </cell>
        </row>
        <row r="77">
          <cell r="A77">
            <v>35765</v>
          </cell>
          <cell r="B77">
            <v>128804</v>
          </cell>
          <cell r="C77">
            <v>1316619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1997</v>
          </cell>
          <cell r="B79">
            <v>1811813</v>
          </cell>
          <cell r="C79">
            <v>19578998</v>
          </cell>
        </row>
        <row r="81">
          <cell r="A81">
            <v>35796</v>
          </cell>
          <cell r="B81">
            <v>127203</v>
          </cell>
          <cell r="C81">
            <v>1305448</v>
          </cell>
        </row>
        <row r="82">
          <cell r="A82">
            <v>35827</v>
          </cell>
          <cell r="B82">
            <v>110452</v>
          </cell>
          <cell r="C82">
            <v>1131032</v>
          </cell>
        </row>
        <row r="83">
          <cell r="A83">
            <v>35855</v>
          </cell>
          <cell r="B83">
            <v>125587</v>
          </cell>
          <cell r="C83">
            <v>1264021</v>
          </cell>
        </row>
        <row r="84">
          <cell r="A84">
            <v>35886</v>
          </cell>
          <cell r="B84">
            <v>118616</v>
          </cell>
          <cell r="C84">
            <v>1270813</v>
          </cell>
        </row>
        <row r="85">
          <cell r="A85">
            <v>35916</v>
          </cell>
          <cell r="B85">
            <v>116551</v>
          </cell>
          <cell r="C85">
            <v>1244694</v>
          </cell>
        </row>
        <row r="86">
          <cell r="A86">
            <v>35947</v>
          </cell>
          <cell r="B86">
            <v>106078</v>
          </cell>
          <cell r="C86">
            <v>1193586</v>
          </cell>
        </row>
        <row r="87">
          <cell r="A87">
            <v>35977</v>
          </cell>
          <cell r="B87">
            <v>105994</v>
          </cell>
          <cell r="C87">
            <v>1183022</v>
          </cell>
        </row>
        <row r="88">
          <cell r="A88">
            <v>36008</v>
          </cell>
          <cell r="B88">
            <v>106403</v>
          </cell>
          <cell r="C88">
            <v>1202176</v>
          </cell>
        </row>
        <row r="89">
          <cell r="A89">
            <v>36039</v>
          </cell>
          <cell r="B89">
            <v>101368</v>
          </cell>
          <cell r="C89">
            <v>1115765</v>
          </cell>
        </row>
        <row r="90">
          <cell r="A90">
            <v>36069</v>
          </cell>
          <cell r="B90">
            <v>102845</v>
          </cell>
          <cell r="C90">
            <v>1073041</v>
          </cell>
        </row>
        <row r="91">
          <cell r="A91">
            <v>36100</v>
          </cell>
          <cell r="B91">
            <v>97074</v>
          </cell>
          <cell r="C91">
            <v>1038736</v>
          </cell>
        </row>
        <row r="92">
          <cell r="A92">
            <v>36130</v>
          </cell>
          <cell r="B92">
            <v>97445</v>
          </cell>
          <cell r="C92">
            <v>1026245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1998</v>
          </cell>
          <cell r="B94">
            <v>1315616</v>
          </cell>
          <cell r="C94">
            <v>14048579</v>
          </cell>
        </row>
        <row r="96">
          <cell r="A96">
            <v>36161</v>
          </cell>
          <cell r="B96">
            <v>98219</v>
          </cell>
          <cell r="C96">
            <v>1031416</v>
          </cell>
        </row>
        <row r="97">
          <cell r="A97">
            <v>36192</v>
          </cell>
          <cell r="B97">
            <v>89005</v>
          </cell>
          <cell r="C97">
            <v>932253</v>
          </cell>
        </row>
        <row r="98">
          <cell r="A98">
            <v>36220</v>
          </cell>
          <cell r="B98">
            <v>97742</v>
          </cell>
          <cell r="C98">
            <v>1030085</v>
          </cell>
        </row>
        <row r="99">
          <cell r="A99">
            <v>36251</v>
          </cell>
          <cell r="B99">
            <v>91978</v>
          </cell>
          <cell r="C99">
            <v>990982</v>
          </cell>
        </row>
        <row r="100">
          <cell r="A100">
            <v>36281</v>
          </cell>
          <cell r="B100">
            <v>90922</v>
          </cell>
          <cell r="C100">
            <v>1058466</v>
          </cell>
        </row>
        <row r="101">
          <cell r="A101">
            <v>36312</v>
          </cell>
          <cell r="B101">
            <v>85653</v>
          </cell>
          <cell r="C101">
            <v>946965</v>
          </cell>
        </row>
        <row r="102">
          <cell r="A102">
            <v>36342</v>
          </cell>
          <cell r="B102">
            <v>90764</v>
          </cell>
          <cell r="C102">
            <v>972822</v>
          </cell>
        </row>
        <row r="103">
          <cell r="A103">
            <v>36373</v>
          </cell>
          <cell r="B103">
            <v>88817</v>
          </cell>
          <cell r="C103">
            <v>938311</v>
          </cell>
        </row>
        <row r="104">
          <cell r="A104">
            <v>36404</v>
          </cell>
          <cell r="B104">
            <v>82226</v>
          </cell>
          <cell r="C104">
            <v>901000</v>
          </cell>
        </row>
        <row r="105">
          <cell r="A105">
            <v>36434</v>
          </cell>
          <cell r="B105">
            <v>83164</v>
          </cell>
          <cell r="C105">
            <v>944259</v>
          </cell>
        </row>
        <row r="106">
          <cell r="A106">
            <v>36465</v>
          </cell>
          <cell r="B106">
            <v>79038</v>
          </cell>
          <cell r="C106">
            <v>850066</v>
          </cell>
        </row>
        <row r="107">
          <cell r="A107">
            <v>36495</v>
          </cell>
          <cell r="B107">
            <v>77803</v>
          </cell>
          <cell r="C107">
            <v>848741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1999</v>
          </cell>
          <cell r="B109">
            <v>1055331</v>
          </cell>
          <cell r="C109">
            <v>11445366</v>
          </cell>
        </row>
        <row r="111">
          <cell r="A111">
            <v>36526</v>
          </cell>
          <cell r="B111">
            <v>75309</v>
          </cell>
          <cell r="C111">
            <v>863380</v>
          </cell>
        </row>
        <row r="112">
          <cell r="A112">
            <v>36557</v>
          </cell>
          <cell r="B112">
            <v>66956</v>
          </cell>
          <cell r="C112">
            <v>786373</v>
          </cell>
        </row>
        <row r="113">
          <cell r="A113">
            <v>36586</v>
          </cell>
          <cell r="B113">
            <v>72200</v>
          </cell>
          <cell r="C113">
            <v>802663</v>
          </cell>
        </row>
        <row r="114">
          <cell r="A114">
            <v>36617</v>
          </cell>
          <cell r="B114">
            <v>66284</v>
          </cell>
          <cell r="C114">
            <v>754306</v>
          </cell>
        </row>
        <row r="115">
          <cell r="A115">
            <v>36647</v>
          </cell>
          <cell r="B115">
            <v>68508</v>
          </cell>
          <cell r="C115">
            <v>784818</v>
          </cell>
        </row>
        <row r="116">
          <cell r="A116">
            <v>36678</v>
          </cell>
          <cell r="B116">
            <v>66774</v>
          </cell>
          <cell r="C116">
            <v>730428</v>
          </cell>
        </row>
        <row r="117">
          <cell r="A117">
            <v>36708</v>
          </cell>
          <cell r="B117">
            <v>63634</v>
          </cell>
          <cell r="C117">
            <v>755334</v>
          </cell>
        </row>
        <row r="118">
          <cell r="A118">
            <v>36739</v>
          </cell>
          <cell r="B118">
            <v>68013</v>
          </cell>
          <cell r="C118">
            <v>754695</v>
          </cell>
        </row>
        <row r="119">
          <cell r="A119">
            <v>36770</v>
          </cell>
          <cell r="B119">
            <v>64607</v>
          </cell>
          <cell r="C119">
            <v>701040</v>
          </cell>
        </row>
        <row r="120">
          <cell r="A120">
            <v>36800</v>
          </cell>
          <cell r="B120">
            <v>66423</v>
          </cell>
          <cell r="C120">
            <v>708664</v>
          </cell>
        </row>
        <row r="121">
          <cell r="A121">
            <v>36831</v>
          </cell>
          <cell r="B121">
            <v>62613</v>
          </cell>
          <cell r="C121">
            <v>643679</v>
          </cell>
        </row>
        <row r="122">
          <cell r="A122">
            <v>36861</v>
          </cell>
          <cell r="B122">
            <v>64896</v>
          </cell>
          <cell r="C122">
            <v>684385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2000</v>
          </cell>
          <cell r="B124">
            <v>806217</v>
          </cell>
          <cell r="C124">
            <v>8969765</v>
          </cell>
        </row>
        <row r="126">
          <cell r="A126">
            <v>36892</v>
          </cell>
          <cell r="B126">
            <v>60795</v>
          </cell>
          <cell r="C126">
            <v>624894</v>
          </cell>
        </row>
        <row r="127">
          <cell r="A127">
            <v>36923</v>
          </cell>
          <cell r="B127">
            <v>60245</v>
          </cell>
          <cell r="C127">
            <v>626262</v>
          </cell>
        </row>
        <row r="128">
          <cell r="A128">
            <v>36951</v>
          </cell>
          <cell r="B128">
            <v>63041</v>
          </cell>
          <cell r="C128">
            <v>724141</v>
          </cell>
        </row>
        <row r="129">
          <cell r="A129">
            <v>36982</v>
          </cell>
          <cell r="B129">
            <v>57857</v>
          </cell>
          <cell r="C129">
            <v>670150</v>
          </cell>
        </row>
        <row r="130">
          <cell r="A130">
            <v>37012</v>
          </cell>
          <cell r="B130">
            <v>41136</v>
          </cell>
          <cell r="C130">
            <v>612308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63">
          <cell r="A63">
            <v>35339</v>
          </cell>
          <cell r="B63">
            <v>166528</v>
          </cell>
          <cell r="C63">
            <v>1230470</v>
          </cell>
        </row>
        <row r="64">
          <cell r="A64">
            <v>35370</v>
          </cell>
          <cell r="B64">
            <v>235662</v>
          </cell>
          <cell r="C64">
            <v>2021550</v>
          </cell>
        </row>
        <row r="65">
          <cell r="A65">
            <v>35400</v>
          </cell>
          <cell r="B65">
            <v>192571</v>
          </cell>
          <cell r="C65">
            <v>1954100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1996</v>
          </cell>
          <cell r="B67">
            <v>594761</v>
          </cell>
          <cell r="C67">
            <v>5206120</v>
          </cell>
        </row>
        <row r="69">
          <cell r="A69">
            <v>35431</v>
          </cell>
          <cell r="B69">
            <v>171995</v>
          </cell>
          <cell r="C69">
            <v>1749982</v>
          </cell>
        </row>
        <row r="70">
          <cell r="A70">
            <v>35462</v>
          </cell>
          <cell r="B70">
            <v>151692</v>
          </cell>
          <cell r="C70">
            <v>1500997</v>
          </cell>
        </row>
        <row r="71">
          <cell r="A71">
            <v>35490</v>
          </cell>
          <cell r="B71">
            <v>156275</v>
          </cell>
          <cell r="C71">
            <v>1604759</v>
          </cell>
        </row>
        <row r="72">
          <cell r="A72">
            <v>35521</v>
          </cell>
          <cell r="B72">
            <v>151179</v>
          </cell>
          <cell r="C72">
            <v>1401917</v>
          </cell>
        </row>
        <row r="73">
          <cell r="A73">
            <v>35551</v>
          </cell>
          <cell r="B73">
            <v>144408</v>
          </cell>
          <cell r="C73">
            <v>1431158</v>
          </cell>
        </row>
        <row r="74">
          <cell r="A74">
            <v>35582</v>
          </cell>
          <cell r="B74">
            <v>137723</v>
          </cell>
          <cell r="C74">
            <v>1437047</v>
          </cell>
        </row>
        <row r="75">
          <cell r="A75">
            <v>35612</v>
          </cell>
          <cell r="B75">
            <v>130757</v>
          </cell>
          <cell r="C75">
            <v>1401328</v>
          </cell>
        </row>
        <row r="76">
          <cell r="A76">
            <v>35643</v>
          </cell>
          <cell r="B76">
            <v>131087</v>
          </cell>
          <cell r="C76">
            <v>1251820</v>
          </cell>
        </row>
        <row r="77">
          <cell r="A77">
            <v>35674</v>
          </cell>
          <cell r="B77">
            <v>123083</v>
          </cell>
          <cell r="C77">
            <v>1193611</v>
          </cell>
        </row>
        <row r="78">
          <cell r="A78">
            <v>35704</v>
          </cell>
          <cell r="B78">
            <v>126927</v>
          </cell>
          <cell r="C78">
            <v>1186307</v>
          </cell>
        </row>
        <row r="79">
          <cell r="A79">
            <v>35735</v>
          </cell>
          <cell r="B79">
            <v>115878</v>
          </cell>
          <cell r="C79">
            <v>1138593</v>
          </cell>
        </row>
        <row r="80">
          <cell r="A80">
            <v>35765</v>
          </cell>
          <cell r="B80">
            <v>112541</v>
          </cell>
          <cell r="C80">
            <v>1095245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</row>
        <row r="82">
          <cell r="A82">
            <v>1997</v>
          </cell>
          <cell r="B82">
            <v>1653545</v>
          </cell>
          <cell r="C82">
            <v>16392764</v>
          </cell>
        </row>
        <row r="84">
          <cell r="A84">
            <v>35796</v>
          </cell>
          <cell r="B84">
            <v>107890</v>
          </cell>
          <cell r="C84">
            <v>1092864</v>
          </cell>
        </row>
        <row r="85">
          <cell r="A85">
            <v>35827</v>
          </cell>
          <cell r="B85">
            <v>100484</v>
          </cell>
          <cell r="C85">
            <v>950299</v>
          </cell>
        </row>
        <row r="86">
          <cell r="A86">
            <v>35855</v>
          </cell>
          <cell r="B86">
            <v>109139</v>
          </cell>
          <cell r="C86">
            <v>1073640</v>
          </cell>
        </row>
        <row r="87">
          <cell r="A87">
            <v>35886</v>
          </cell>
          <cell r="B87">
            <v>97367</v>
          </cell>
          <cell r="C87">
            <v>1000855</v>
          </cell>
        </row>
        <row r="88">
          <cell r="A88">
            <v>35916</v>
          </cell>
          <cell r="B88">
            <v>96411</v>
          </cell>
          <cell r="C88">
            <v>1034862</v>
          </cell>
        </row>
        <row r="89">
          <cell r="A89">
            <v>35947</v>
          </cell>
          <cell r="B89">
            <v>86327</v>
          </cell>
          <cell r="C89">
            <v>945899</v>
          </cell>
        </row>
        <row r="90">
          <cell r="A90">
            <v>35977</v>
          </cell>
          <cell r="B90">
            <v>90960</v>
          </cell>
          <cell r="C90">
            <v>952620</v>
          </cell>
        </row>
        <row r="91">
          <cell r="A91">
            <v>36008</v>
          </cell>
          <cell r="B91">
            <v>80676</v>
          </cell>
          <cell r="C91">
            <v>857497</v>
          </cell>
        </row>
        <row r="92">
          <cell r="A92">
            <v>36039</v>
          </cell>
          <cell r="B92">
            <v>79423</v>
          </cell>
          <cell r="C92">
            <v>881639</v>
          </cell>
        </row>
        <row r="93">
          <cell r="A93">
            <v>36069</v>
          </cell>
          <cell r="B93">
            <v>83500</v>
          </cell>
          <cell r="C93">
            <v>845955</v>
          </cell>
        </row>
        <row r="94">
          <cell r="A94">
            <v>36100</v>
          </cell>
          <cell r="B94">
            <v>74757</v>
          </cell>
          <cell r="C94">
            <v>827524</v>
          </cell>
        </row>
        <row r="95">
          <cell r="A95">
            <v>36130</v>
          </cell>
          <cell r="B95">
            <v>69164</v>
          </cell>
          <cell r="C95">
            <v>850128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</row>
        <row r="97">
          <cell r="A97">
            <v>1998</v>
          </cell>
          <cell r="B97">
            <v>1076098</v>
          </cell>
          <cell r="C97">
            <v>11313782</v>
          </cell>
        </row>
        <row r="99">
          <cell r="A99">
            <v>36161</v>
          </cell>
          <cell r="B99">
            <v>65085</v>
          </cell>
          <cell r="C99">
            <v>888083</v>
          </cell>
        </row>
        <row r="100">
          <cell r="A100">
            <v>36192</v>
          </cell>
          <cell r="B100">
            <v>55853</v>
          </cell>
          <cell r="C100">
            <v>750456</v>
          </cell>
        </row>
        <row r="101">
          <cell r="A101">
            <v>36220</v>
          </cell>
          <cell r="B101">
            <v>63683</v>
          </cell>
          <cell r="C101">
            <v>800899</v>
          </cell>
        </row>
        <row r="102">
          <cell r="A102">
            <v>36251</v>
          </cell>
          <cell r="B102">
            <v>60033</v>
          </cell>
          <cell r="C102">
            <v>755297</v>
          </cell>
        </row>
        <row r="103">
          <cell r="A103">
            <v>36281</v>
          </cell>
          <cell r="B103">
            <v>63375</v>
          </cell>
          <cell r="C103">
            <v>875681</v>
          </cell>
        </row>
        <row r="104">
          <cell r="A104">
            <v>36312</v>
          </cell>
          <cell r="B104">
            <v>58293</v>
          </cell>
          <cell r="C104">
            <v>731377</v>
          </cell>
        </row>
        <row r="105">
          <cell r="A105">
            <v>36342</v>
          </cell>
          <cell r="B105">
            <v>58369</v>
          </cell>
          <cell r="C105">
            <v>638383</v>
          </cell>
        </row>
        <row r="106">
          <cell r="A106">
            <v>36373</v>
          </cell>
          <cell r="B106">
            <v>58812</v>
          </cell>
          <cell r="C106">
            <v>752907</v>
          </cell>
        </row>
        <row r="107">
          <cell r="A107">
            <v>36404</v>
          </cell>
          <cell r="B107">
            <v>53829</v>
          </cell>
          <cell r="C107">
            <v>727337</v>
          </cell>
        </row>
        <row r="108">
          <cell r="A108">
            <v>36434</v>
          </cell>
          <cell r="B108">
            <v>58744</v>
          </cell>
          <cell r="C108">
            <v>765596</v>
          </cell>
        </row>
        <row r="109">
          <cell r="A109">
            <v>36465</v>
          </cell>
          <cell r="B109">
            <v>61348</v>
          </cell>
          <cell r="C109">
            <v>718168</v>
          </cell>
        </row>
        <row r="110">
          <cell r="A110">
            <v>36495</v>
          </cell>
          <cell r="B110">
            <v>60396</v>
          </cell>
          <cell r="C110">
            <v>729988</v>
          </cell>
        </row>
        <row r="111">
          <cell r="A111" t="str">
            <v>Totals:</v>
          </cell>
          <cell r="B111" t="str">
            <v>__________</v>
          </cell>
          <cell r="C111" t="str">
            <v>__________</v>
          </cell>
        </row>
        <row r="112">
          <cell r="A112">
            <v>1999</v>
          </cell>
          <cell r="B112">
            <v>717820</v>
          </cell>
          <cell r="C112">
            <v>9134172</v>
          </cell>
        </row>
        <row r="114">
          <cell r="A114">
            <v>36526</v>
          </cell>
          <cell r="B114">
            <v>63728</v>
          </cell>
          <cell r="C114">
            <v>729381</v>
          </cell>
        </row>
        <row r="115">
          <cell r="A115">
            <v>36557</v>
          </cell>
          <cell r="B115">
            <v>56026</v>
          </cell>
          <cell r="C115">
            <v>653691</v>
          </cell>
        </row>
        <row r="116">
          <cell r="A116">
            <v>36586</v>
          </cell>
          <cell r="B116">
            <v>60011</v>
          </cell>
          <cell r="C116">
            <v>676332</v>
          </cell>
        </row>
        <row r="117">
          <cell r="A117">
            <v>36617</v>
          </cell>
          <cell r="B117">
            <v>56783</v>
          </cell>
          <cell r="C117">
            <v>617721</v>
          </cell>
        </row>
        <row r="118">
          <cell r="A118">
            <v>36647</v>
          </cell>
          <cell r="B118">
            <v>61110</v>
          </cell>
          <cell r="C118">
            <v>619008</v>
          </cell>
        </row>
        <row r="119">
          <cell r="A119">
            <v>36678</v>
          </cell>
          <cell r="B119">
            <v>57620</v>
          </cell>
          <cell r="C119">
            <v>624529</v>
          </cell>
        </row>
        <row r="120">
          <cell r="A120">
            <v>36708</v>
          </cell>
          <cell r="B120">
            <v>58725</v>
          </cell>
          <cell r="C120">
            <v>649630</v>
          </cell>
        </row>
        <row r="121">
          <cell r="A121">
            <v>36739</v>
          </cell>
          <cell r="B121">
            <v>56145</v>
          </cell>
          <cell r="C121">
            <v>635573</v>
          </cell>
        </row>
        <row r="122">
          <cell r="A122">
            <v>36770</v>
          </cell>
          <cell r="B122">
            <v>60447</v>
          </cell>
          <cell r="C122">
            <v>592664</v>
          </cell>
        </row>
        <row r="123">
          <cell r="A123">
            <v>36800</v>
          </cell>
          <cell r="B123">
            <v>61609</v>
          </cell>
          <cell r="C123">
            <v>564874</v>
          </cell>
        </row>
        <row r="124">
          <cell r="A124">
            <v>36831</v>
          </cell>
          <cell r="B124">
            <v>62560</v>
          </cell>
          <cell r="C124">
            <v>542232</v>
          </cell>
        </row>
        <row r="125">
          <cell r="A125">
            <v>36861</v>
          </cell>
          <cell r="B125">
            <v>66811</v>
          </cell>
          <cell r="C125">
            <v>525968</v>
          </cell>
        </row>
        <row r="126">
          <cell r="A126" t="str">
            <v>Totals:</v>
          </cell>
          <cell r="B126" t="str">
            <v>__________</v>
          </cell>
          <cell r="C126" t="str">
            <v>__________</v>
          </cell>
        </row>
        <row r="127">
          <cell r="A127">
            <v>2000</v>
          </cell>
          <cell r="B127">
            <v>721575</v>
          </cell>
          <cell r="C127">
            <v>7431603</v>
          </cell>
        </row>
        <row r="129">
          <cell r="A129">
            <v>36892</v>
          </cell>
          <cell r="B129">
            <v>68824</v>
          </cell>
          <cell r="C129">
            <v>532866</v>
          </cell>
        </row>
        <row r="130">
          <cell r="A130">
            <v>36923</v>
          </cell>
          <cell r="B130">
            <v>58439</v>
          </cell>
          <cell r="C130">
            <v>491001</v>
          </cell>
        </row>
        <row r="131">
          <cell r="A131">
            <v>36951</v>
          </cell>
          <cell r="B131">
            <v>60975</v>
          </cell>
          <cell r="C131">
            <v>533776</v>
          </cell>
        </row>
        <row r="132">
          <cell r="A132">
            <v>36982</v>
          </cell>
          <cell r="B132">
            <v>60175</v>
          </cell>
          <cell r="C132">
            <v>496489</v>
          </cell>
        </row>
        <row r="133">
          <cell r="A133">
            <v>37012</v>
          </cell>
          <cell r="B133">
            <v>40515</v>
          </cell>
          <cell r="C133">
            <v>416553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62">
          <cell r="A62">
            <v>35370</v>
          </cell>
          <cell r="B62">
            <v>164177</v>
          </cell>
          <cell r="C62">
            <v>1156872</v>
          </cell>
        </row>
        <row r="63">
          <cell r="A63">
            <v>35400</v>
          </cell>
          <cell r="B63">
            <v>249717</v>
          </cell>
          <cell r="C63">
            <v>2054373</v>
          </cell>
        </row>
        <row r="64">
          <cell r="A64" t="str">
            <v>Totals:</v>
          </cell>
          <cell r="B64" t="str">
            <v>__________</v>
          </cell>
          <cell r="C64" t="str">
            <v>__________</v>
          </cell>
        </row>
        <row r="65">
          <cell r="A65">
            <v>1996</v>
          </cell>
          <cell r="B65">
            <v>413894</v>
          </cell>
          <cell r="C65">
            <v>3211245</v>
          </cell>
        </row>
        <row r="67">
          <cell r="A67">
            <v>35431</v>
          </cell>
          <cell r="B67">
            <v>215566</v>
          </cell>
          <cell r="C67">
            <v>1928225</v>
          </cell>
        </row>
        <row r="68">
          <cell r="A68">
            <v>35462</v>
          </cell>
          <cell r="B68">
            <v>180968</v>
          </cell>
          <cell r="C68">
            <v>1745714</v>
          </cell>
        </row>
        <row r="69">
          <cell r="A69">
            <v>35490</v>
          </cell>
          <cell r="B69">
            <v>194316</v>
          </cell>
          <cell r="C69">
            <v>1777904</v>
          </cell>
        </row>
        <row r="70">
          <cell r="A70">
            <v>35521</v>
          </cell>
          <cell r="B70">
            <v>174800</v>
          </cell>
          <cell r="C70">
            <v>1639804</v>
          </cell>
        </row>
        <row r="71">
          <cell r="A71">
            <v>35551</v>
          </cell>
          <cell r="B71">
            <v>169993</v>
          </cell>
          <cell r="C71">
            <v>1703795</v>
          </cell>
        </row>
        <row r="72">
          <cell r="A72">
            <v>35582</v>
          </cell>
          <cell r="B72">
            <v>156002</v>
          </cell>
          <cell r="C72">
            <v>1547808</v>
          </cell>
        </row>
        <row r="73">
          <cell r="A73">
            <v>35612</v>
          </cell>
          <cell r="B73">
            <v>162444</v>
          </cell>
          <cell r="C73">
            <v>1484865</v>
          </cell>
        </row>
        <row r="74">
          <cell r="A74">
            <v>35643</v>
          </cell>
          <cell r="B74">
            <v>154614</v>
          </cell>
          <cell r="C74">
            <v>1466945</v>
          </cell>
        </row>
        <row r="75">
          <cell r="A75">
            <v>35674</v>
          </cell>
          <cell r="B75">
            <v>145021</v>
          </cell>
          <cell r="C75">
            <v>1352931</v>
          </cell>
        </row>
        <row r="76">
          <cell r="A76">
            <v>35704</v>
          </cell>
          <cell r="B76">
            <v>146442</v>
          </cell>
          <cell r="C76">
            <v>1367428</v>
          </cell>
        </row>
        <row r="77">
          <cell r="A77">
            <v>35735</v>
          </cell>
          <cell r="B77">
            <v>136292</v>
          </cell>
          <cell r="C77">
            <v>1301867</v>
          </cell>
        </row>
        <row r="78">
          <cell r="A78">
            <v>35765</v>
          </cell>
          <cell r="B78">
            <v>133472</v>
          </cell>
          <cell r="C78">
            <v>1263010</v>
          </cell>
        </row>
        <row r="79">
          <cell r="A79" t="str">
            <v>Totals:</v>
          </cell>
          <cell r="B79" t="str">
            <v>__________</v>
          </cell>
          <cell r="C79" t="str">
            <v>__________</v>
          </cell>
        </row>
        <row r="80">
          <cell r="A80">
            <v>1997</v>
          </cell>
          <cell r="B80">
            <v>1969930</v>
          </cell>
          <cell r="C80">
            <v>18580296</v>
          </cell>
        </row>
        <row r="82">
          <cell r="A82">
            <v>35796</v>
          </cell>
          <cell r="B82">
            <v>137733</v>
          </cell>
          <cell r="C82">
            <v>1263698</v>
          </cell>
        </row>
        <row r="83">
          <cell r="A83">
            <v>35827</v>
          </cell>
          <cell r="B83">
            <v>120714</v>
          </cell>
          <cell r="C83">
            <v>1106973</v>
          </cell>
        </row>
        <row r="84">
          <cell r="A84">
            <v>35855</v>
          </cell>
          <cell r="B84">
            <v>134719</v>
          </cell>
          <cell r="C84">
            <v>1201744</v>
          </cell>
        </row>
        <row r="85">
          <cell r="A85">
            <v>35886</v>
          </cell>
          <cell r="B85">
            <v>126078</v>
          </cell>
          <cell r="C85">
            <v>1146108</v>
          </cell>
        </row>
        <row r="86">
          <cell r="A86">
            <v>35916</v>
          </cell>
          <cell r="B86">
            <v>124209</v>
          </cell>
          <cell r="C86">
            <v>1140257</v>
          </cell>
        </row>
        <row r="87">
          <cell r="A87">
            <v>35947</v>
          </cell>
          <cell r="B87">
            <v>111492</v>
          </cell>
          <cell r="C87">
            <v>1024392</v>
          </cell>
        </row>
        <row r="88">
          <cell r="A88">
            <v>35977</v>
          </cell>
          <cell r="B88">
            <v>109845</v>
          </cell>
          <cell r="C88">
            <v>998473</v>
          </cell>
        </row>
        <row r="89">
          <cell r="A89">
            <v>36008</v>
          </cell>
          <cell r="B89">
            <v>115952</v>
          </cell>
          <cell r="C89">
            <v>992415</v>
          </cell>
        </row>
        <row r="90">
          <cell r="A90">
            <v>36039</v>
          </cell>
          <cell r="B90">
            <v>106219</v>
          </cell>
          <cell r="C90">
            <v>871609</v>
          </cell>
        </row>
        <row r="91">
          <cell r="A91">
            <v>36069</v>
          </cell>
          <cell r="B91">
            <v>115763</v>
          </cell>
          <cell r="C91">
            <v>870683</v>
          </cell>
        </row>
        <row r="92">
          <cell r="A92">
            <v>36100</v>
          </cell>
          <cell r="B92">
            <v>112820</v>
          </cell>
          <cell r="C92">
            <v>837085</v>
          </cell>
        </row>
        <row r="93">
          <cell r="A93">
            <v>36130</v>
          </cell>
          <cell r="B93">
            <v>112911</v>
          </cell>
          <cell r="C93">
            <v>803819</v>
          </cell>
        </row>
        <row r="94">
          <cell r="A94" t="str">
            <v>Totals:</v>
          </cell>
          <cell r="B94" t="str">
            <v>__________</v>
          </cell>
          <cell r="C94" t="str">
            <v>__________</v>
          </cell>
        </row>
        <row r="95">
          <cell r="A95">
            <v>1998</v>
          </cell>
          <cell r="B95">
            <v>1428455</v>
          </cell>
          <cell r="C95">
            <v>12257256</v>
          </cell>
        </row>
        <row r="97">
          <cell r="A97">
            <v>36161</v>
          </cell>
          <cell r="B97">
            <v>106775</v>
          </cell>
          <cell r="C97">
            <v>811806</v>
          </cell>
        </row>
        <row r="98">
          <cell r="A98">
            <v>36192</v>
          </cell>
          <cell r="B98">
            <v>99539</v>
          </cell>
          <cell r="C98">
            <v>723143</v>
          </cell>
        </row>
        <row r="99">
          <cell r="A99">
            <v>36220</v>
          </cell>
          <cell r="B99">
            <v>105104</v>
          </cell>
          <cell r="C99">
            <v>787439</v>
          </cell>
        </row>
        <row r="100">
          <cell r="A100">
            <v>36251</v>
          </cell>
          <cell r="B100">
            <v>99588</v>
          </cell>
          <cell r="C100">
            <v>749533</v>
          </cell>
        </row>
        <row r="101">
          <cell r="A101">
            <v>36281</v>
          </cell>
          <cell r="B101">
            <v>106343</v>
          </cell>
          <cell r="C101">
            <v>803961</v>
          </cell>
        </row>
        <row r="102">
          <cell r="A102">
            <v>36312</v>
          </cell>
          <cell r="B102">
            <v>98470</v>
          </cell>
          <cell r="C102">
            <v>753119</v>
          </cell>
        </row>
        <row r="103">
          <cell r="A103">
            <v>36342</v>
          </cell>
          <cell r="B103">
            <v>99149</v>
          </cell>
          <cell r="C103">
            <v>751213</v>
          </cell>
        </row>
        <row r="104">
          <cell r="A104">
            <v>36373</v>
          </cell>
          <cell r="B104">
            <v>98905</v>
          </cell>
          <cell r="C104">
            <v>792249</v>
          </cell>
        </row>
        <row r="105">
          <cell r="A105">
            <v>36404</v>
          </cell>
          <cell r="B105">
            <v>93762</v>
          </cell>
          <cell r="C105">
            <v>738950</v>
          </cell>
        </row>
        <row r="106">
          <cell r="A106">
            <v>36434</v>
          </cell>
          <cell r="B106">
            <v>95631</v>
          </cell>
          <cell r="C106">
            <v>716116</v>
          </cell>
        </row>
        <row r="107">
          <cell r="A107">
            <v>36465</v>
          </cell>
          <cell r="B107">
            <v>91985</v>
          </cell>
          <cell r="C107">
            <v>683940</v>
          </cell>
        </row>
        <row r="108">
          <cell r="A108">
            <v>36495</v>
          </cell>
          <cell r="B108">
            <v>95555</v>
          </cell>
          <cell r="C108">
            <v>680776</v>
          </cell>
        </row>
        <row r="109">
          <cell r="A109" t="str">
            <v>Totals:</v>
          </cell>
          <cell r="B109" t="str">
            <v>__________</v>
          </cell>
          <cell r="C109" t="str">
            <v>__________</v>
          </cell>
        </row>
        <row r="110">
          <cell r="A110">
            <v>1999</v>
          </cell>
          <cell r="B110">
            <v>1190806</v>
          </cell>
          <cell r="C110">
            <v>8992245</v>
          </cell>
        </row>
        <row r="112">
          <cell r="A112">
            <v>36526</v>
          </cell>
          <cell r="B112">
            <v>89790</v>
          </cell>
          <cell r="C112">
            <v>647449</v>
          </cell>
        </row>
        <row r="113">
          <cell r="A113">
            <v>36557</v>
          </cell>
          <cell r="B113">
            <v>84223</v>
          </cell>
          <cell r="C113">
            <v>627158</v>
          </cell>
        </row>
        <row r="114">
          <cell r="A114">
            <v>36586</v>
          </cell>
          <cell r="B114">
            <v>74432</v>
          </cell>
          <cell r="C114">
            <v>670370</v>
          </cell>
        </row>
        <row r="115">
          <cell r="A115">
            <v>36617</v>
          </cell>
          <cell r="B115">
            <v>81870</v>
          </cell>
          <cell r="C115">
            <v>624669</v>
          </cell>
        </row>
        <row r="116">
          <cell r="A116">
            <v>36647</v>
          </cell>
          <cell r="B116">
            <v>86422</v>
          </cell>
          <cell r="C116">
            <v>648689</v>
          </cell>
        </row>
        <row r="117">
          <cell r="A117">
            <v>36678</v>
          </cell>
          <cell r="B117">
            <v>80582</v>
          </cell>
          <cell r="C117">
            <v>622280</v>
          </cell>
        </row>
        <row r="118">
          <cell r="A118">
            <v>36708</v>
          </cell>
          <cell r="B118">
            <v>82550</v>
          </cell>
          <cell r="C118">
            <v>593492</v>
          </cell>
        </row>
        <row r="119">
          <cell r="A119">
            <v>36739</v>
          </cell>
          <cell r="B119">
            <v>76814</v>
          </cell>
          <cell r="C119">
            <v>603978</v>
          </cell>
        </row>
        <row r="120">
          <cell r="A120">
            <v>36770</v>
          </cell>
          <cell r="B120">
            <v>74819</v>
          </cell>
          <cell r="C120">
            <v>562514</v>
          </cell>
        </row>
        <row r="121">
          <cell r="A121">
            <v>36800</v>
          </cell>
          <cell r="B121">
            <v>77451</v>
          </cell>
          <cell r="C121">
            <v>549127</v>
          </cell>
        </row>
        <row r="122">
          <cell r="A122">
            <v>36831</v>
          </cell>
          <cell r="B122">
            <v>72362</v>
          </cell>
          <cell r="C122">
            <v>499556</v>
          </cell>
        </row>
        <row r="123">
          <cell r="A123">
            <v>36861</v>
          </cell>
          <cell r="B123">
            <v>75500</v>
          </cell>
          <cell r="C123">
            <v>531881</v>
          </cell>
        </row>
        <row r="124">
          <cell r="A124" t="str">
            <v>Totals:</v>
          </cell>
          <cell r="B124" t="str">
            <v>__________</v>
          </cell>
          <cell r="C124" t="str">
            <v>__________</v>
          </cell>
        </row>
        <row r="125">
          <cell r="A125">
            <v>2000</v>
          </cell>
          <cell r="B125">
            <v>956815</v>
          </cell>
          <cell r="C125">
            <v>7181163</v>
          </cell>
        </row>
        <row r="127">
          <cell r="A127">
            <v>36892</v>
          </cell>
          <cell r="B127">
            <v>74161</v>
          </cell>
          <cell r="C127">
            <v>516381</v>
          </cell>
        </row>
        <row r="128">
          <cell r="A128">
            <v>36923</v>
          </cell>
          <cell r="B128">
            <v>59991</v>
          </cell>
          <cell r="C128">
            <v>471754</v>
          </cell>
        </row>
        <row r="129">
          <cell r="A129">
            <v>36951</v>
          </cell>
          <cell r="B129">
            <v>68174</v>
          </cell>
          <cell r="C129">
            <v>501285</v>
          </cell>
        </row>
        <row r="130">
          <cell r="A130">
            <v>36982</v>
          </cell>
          <cell r="B130">
            <v>63946</v>
          </cell>
          <cell r="C130">
            <v>472088</v>
          </cell>
        </row>
        <row r="131">
          <cell r="A131">
            <v>37012</v>
          </cell>
          <cell r="B131">
            <v>57510</v>
          </cell>
          <cell r="C131">
            <v>325855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61-1965"/>
    </sheetNames>
    <sheetDataSet>
      <sheetData sheetId="0">
        <row r="600">
          <cell r="A600">
            <v>34335</v>
          </cell>
          <cell r="B600">
            <v>1546791</v>
          </cell>
          <cell r="C600">
            <v>10172247</v>
          </cell>
        </row>
        <row r="601">
          <cell r="A601">
            <v>34366</v>
          </cell>
          <cell r="B601">
            <v>1413202</v>
          </cell>
          <cell r="C601">
            <v>9157581</v>
          </cell>
        </row>
        <row r="602">
          <cell r="A602">
            <v>34394</v>
          </cell>
          <cell r="B602">
            <v>1552753</v>
          </cell>
          <cell r="C602">
            <v>10104725</v>
          </cell>
        </row>
        <row r="603">
          <cell r="A603">
            <v>34425</v>
          </cell>
          <cell r="B603">
            <v>1466094</v>
          </cell>
          <cell r="C603">
            <v>8831764</v>
          </cell>
        </row>
        <row r="604">
          <cell r="A604">
            <v>34455</v>
          </cell>
          <cell r="B604">
            <v>1481061</v>
          </cell>
          <cell r="C604">
            <v>10041622</v>
          </cell>
        </row>
        <row r="605">
          <cell r="A605">
            <v>34486</v>
          </cell>
          <cell r="B605">
            <v>1400179</v>
          </cell>
          <cell r="C605">
            <v>9831863</v>
          </cell>
        </row>
        <row r="606">
          <cell r="A606">
            <v>34516</v>
          </cell>
          <cell r="B606">
            <v>1446473</v>
          </cell>
          <cell r="C606">
            <v>10223943</v>
          </cell>
        </row>
        <row r="607">
          <cell r="A607">
            <v>34547</v>
          </cell>
          <cell r="B607">
            <v>1483912</v>
          </cell>
          <cell r="C607">
            <v>10219708</v>
          </cell>
        </row>
        <row r="608">
          <cell r="A608">
            <v>34578</v>
          </cell>
          <cell r="B608">
            <v>1444470</v>
          </cell>
          <cell r="C608">
            <v>9714577</v>
          </cell>
        </row>
        <row r="609">
          <cell r="A609">
            <v>34608</v>
          </cell>
          <cell r="B609">
            <v>1496452</v>
          </cell>
          <cell r="C609">
            <v>9836198</v>
          </cell>
        </row>
        <row r="610">
          <cell r="A610">
            <v>34639</v>
          </cell>
          <cell r="B610">
            <v>1420193</v>
          </cell>
          <cell r="C610">
            <v>8992915</v>
          </cell>
        </row>
        <row r="611">
          <cell r="A611">
            <v>34669</v>
          </cell>
          <cell r="B611">
            <v>1458676</v>
          </cell>
          <cell r="C611">
            <v>9266251</v>
          </cell>
        </row>
        <row r="612">
          <cell r="A612" t="str">
            <v>Totals:</v>
          </cell>
          <cell r="B612" t="str">
            <v>__________</v>
          </cell>
          <cell r="C612" t="str">
            <v>__________</v>
          </cell>
        </row>
        <row r="613">
          <cell r="A613">
            <v>1994</v>
          </cell>
          <cell r="B613">
            <v>17610256</v>
          </cell>
          <cell r="C613">
            <v>116393394</v>
          </cell>
        </row>
        <row r="615">
          <cell r="A615">
            <v>34700</v>
          </cell>
          <cell r="B615">
            <v>1453924</v>
          </cell>
          <cell r="C615">
            <v>9056460</v>
          </cell>
        </row>
        <row r="616">
          <cell r="A616">
            <v>34731</v>
          </cell>
          <cell r="B616">
            <v>1307167</v>
          </cell>
          <cell r="C616">
            <v>8088075</v>
          </cell>
        </row>
        <row r="617">
          <cell r="A617">
            <v>34759</v>
          </cell>
          <cell r="B617">
            <v>1449854</v>
          </cell>
          <cell r="C617">
            <v>9020995</v>
          </cell>
        </row>
        <row r="618">
          <cell r="A618">
            <v>34790</v>
          </cell>
          <cell r="B618">
            <v>1376431</v>
          </cell>
          <cell r="C618">
            <v>8603961</v>
          </cell>
        </row>
        <row r="619">
          <cell r="A619">
            <v>34820</v>
          </cell>
          <cell r="B619">
            <v>1421873</v>
          </cell>
          <cell r="C619">
            <v>8906694</v>
          </cell>
        </row>
        <row r="620">
          <cell r="A620">
            <v>34851</v>
          </cell>
          <cell r="B620">
            <v>1381012</v>
          </cell>
          <cell r="C620">
            <v>8550293</v>
          </cell>
        </row>
        <row r="621">
          <cell r="A621">
            <v>34881</v>
          </cell>
          <cell r="B621">
            <v>1422857</v>
          </cell>
          <cell r="C621">
            <v>8435678</v>
          </cell>
        </row>
        <row r="622">
          <cell r="A622">
            <v>34912</v>
          </cell>
          <cell r="B622">
            <v>1339301</v>
          </cell>
          <cell r="C622">
            <v>8168611</v>
          </cell>
        </row>
        <row r="623">
          <cell r="A623">
            <v>34943</v>
          </cell>
          <cell r="B623">
            <v>1379052</v>
          </cell>
          <cell r="C623">
            <v>8267282</v>
          </cell>
        </row>
        <row r="624">
          <cell r="A624">
            <v>34973</v>
          </cell>
          <cell r="B624">
            <v>1412830</v>
          </cell>
          <cell r="C624">
            <v>8433680</v>
          </cell>
        </row>
        <row r="625">
          <cell r="A625">
            <v>35004</v>
          </cell>
          <cell r="B625">
            <v>1384260</v>
          </cell>
          <cell r="C625">
            <v>8499319</v>
          </cell>
        </row>
        <row r="626">
          <cell r="A626">
            <v>35034</v>
          </cell>
          <cell r="B626">
            <v>1409195</v>
          </cell>
          <cell r="C626">
            <v>8364883</v>
          </cell>
        </row>
        <row r="627">
          <cell r="A627" t="str">
            <v>Totals:</v>
          </cell>
          <cell r="B627" t="str">
            <v>__________</v>
          </cell>
          <cell r="C627" t="str">
            <v>__________</v>
          </cell>
        </row>
        <row r="628">
          <cell r="A628">
            <v>1995</v>
          </cell>
          <cell r="B628">
            <v>16737756</v>
          </cell>
          <cell r="C628">
            <v>102395931</v>
          </cell>
        </row>
        <row r="630">
          <cell r="A630">
            <v>35065</v>
          </cell>
          <cell r="B630">
            <v>1408799</v>
          </cell>
          <cell r="C630">
            <v>8366463</v>
          </cell>
        </row>
        <row r="631">
          <cell r="A631">
            <v>35096</v>
          </cell>
          <cell r="B631">
            <v>1320701</v>
          </cell>
          <cell r="C631">
            <v>7863524</v>
          </cell>
        </row>
        <row r="632">
          <cell r="A632">
            <v>35125</v>
          </cell>
          <cell r="B632">
            <v>1426548</v>
          </cell>
          <cell r="C632">
            <v>8148074</v>
          </cell>
        </row>
        <row r="633">
          <cell r="A633">
            <v>35156</v>
          </cell>
          <cell r="B633">
            <v>1365830</v>
          </cell>
          <cell r="C633">
            <v>7076840</v>
          </cell>
        </row>
        <row r="634">
          <cell r="A634">
            <v>35186</v>
          </cell>
          <cell r="B634">
            <v>1399245</v>
          </cell>
          <cell r="C634">
            <v>7940394</v>
          </cell>
        </row>
        <row r="635">
          <cell r="A635">
            <v>35217</v>
          </cell>
          <cell r="B635">
            <v>1348163</v>
          </cell>
          <cell r="C635">
            <v>7634364</v>
          </cell>
        </row>
        <row r="636">
          <cell r="A636">
            <v>35247</v>
          </cell>
          <cell r="B636">
            <v>1401430</v>
          </cell>
          <cell r="C636">
            <v>7929833</v>
          </cell>
        </row>
        <row r="637">
          <cell r="A637">
            <v>35278</v>
          </cell>
          <cell r="B637">
            <v>1398845</v>
          </cell>
          <cell r="C637">
            <v>7822217</v>
          </cell>
        </row>
        <row r="638">
          <cell r="A638">
            <v>35309</v>
          </cell>
          <cell r="B638">
            <v>1362856</v>
          </cell>
          <cell r="C638">
            <v>7465078</v>
          </cell>
        </row>
        <row r="639">
          <cell r="A639">
            <v>35339</v>
          </cell>
          <cell r="B639">
            <v>1407337</v>
          </cell>
          <cell r="C639">
            <v>7913218</v>
          </cell>
        </row>
        <row r="640">
          <cell r="A640">
            <v>35370</v>
          </cell>
          <cell r="B640">
            <v>1375776</v>
          </cell>
          <cell r="C640">
            <v>7619980</v>
          </cell>
        </row>
        <row r="641">
          <cell r="A641">
            <v>35400</v>
          </cell>
          <cell r="B641">
            <v>1389215</v>
          </cell>
          <cell r="C641">
            <v>7829546</v>
          </cell>
        </row>
        <row r="642">
          <cell r="A642" t="str">
            <v>Totals:</v>
          </cell>
          <cell r="B642" t="str">
            <v>__________</v>
          </cell>
          <cell r="C642" t="str">
            <v>__________</v>
          </cell>
        </row>
        <row r="643">
          <cell r="A643">
            <v>1996</v>
          </cell>
          <cell r="B643">
            <v>16604745</v>
          </cell>
          <cell r="C643">
            <v>93609531</v>
          </cell>
        </row>
        <row r="645">
          <cell r="A645">
            <v>35431</v>
          </cell>
          <cell r="B645">
            <v>1376629</v>
          </cell>
          <cell r="C645">
            <v>7486388</v>
          </cell>
        </row>
        <row r="646">
          <cell r="A646">
            <v>35462</v>
          </cell>
          <cell r="B646">
            <v>1274838</v>
          </cell>
          <cell r="C646">
            <v>7017877</v>
          </cell>
        </row>
        <row r="647">
          <cell r="A647">
            <v>35490</v>
          </cell>
          <cell r="B647">
            <v>1406168</v>
          </cell>
          <cell r="C647">
            <v>7864348</v>
          </cell>
        </row>
        <row r="648">
          <cell r="A648">
            <v>35521</v>
          </cell>
          <cell r="B648">
            <v>1348037</v>
          </cell>
          <cell r="C648">
            <v>7555720</v>
          </cell>
        </row>
        <row r="649">
          <cell r="A649">
            <v>35551</v>
          </cell>
          <cell r="B649">
            <v>1376186</v>
          </cell>
          <cell r="C649">
            <v>7944338</v>
          </cell>
        </row>
        <row r="650">
          <cell r="A650">
            <v>35582</v>
          </cell>
          <cell r="B650">
            <v>1312637</v>
          </cell>
          <cell r="C650">
            <v>7668686</v>
          </cell>
        </row>
        <row r="651">
          <cell r="A651">
            <v>35612</v>
          </cell>
          <cell r="B651">
            <v>1334742</v>
          </cell>
          <cell r="C651">
            <v>7905766</v>
          </cell>
        </row>
        <row r="652">
          <cell r="A652">
            <v>35643</v>
          </cell>
          <cell r="B652">
            <v>1328649</v>
          </cell>
          <cell r="C652">
            <v>7645564</v>
          </cell>
        </row>
        <row r="653">
          <cell r="A653">
            <v>35674</v>
          </cell>
          <cell r="B653">
            <v>1276544</v>
          </cell>
          <cell r="C653">
            <v>7464187</v>
          </cell>
        </row>
        <row r="654">
          <cell r="A654">
            <v>35704</v>
          </cell>
          <cell r="B654">
            <v>1345095</v>
          </cell>
          <cell r="C654">
            <v>7603897</v>
          </cell>
        </row>
        <row r="655">
          <cell r="A655">
            <v>35735</v>
          </cell>
          <cell r="B655">
            <v>1300848</v>
          </cell>
          <cell r="C655">
            <v>7412184</v>
          </cell>
        </row>
        <row r="656">
          <cell r="A656">
            <v>35765</v>
          </cell>
          <cell r="B656">
            <v>1335155</v>
          </cell>
          <cell r="C656">
            <v>7465477</v>
          </cell>
        </row>
        <row r="657">
          <cell r="A657" t="str">
            <v>Totals:</v>
          </cell>
          <cell r="B657" t="str">
            <v>__________</v>
          </cell>
          <cell r="C657" t="str">
            <v>__________</v>
          </cell>
        </row>
        <row r="658">
          <cell r="A658">
            <v>1997</v>
          </cell>
          <cell r="B658">
            <v>16015528</v>
          </cell>
          <cell r="C658">
            <v>91034432</v>
          </cell>
        </row>
        <row r="660">
          <cell r="A660">
            <v>35796</v>
          </cell>
          <cell r="B660">
            <v>1351421</v>
          </cell>
          <cell r="C660">
            <v>7615010</v>
          </cell>
        </row>
        <row r="661">
          <cell r="A661">
            <v>35827</v>
          </cell>
          <cell r="B661">
            <v>1215263</v>
          </cell>
          <cell r="C661">
            <v>6752260</v>
          </cell>
        </row>
        <row r="662">
          <cell r="A662">
            <v>35855</v>
          </cell>
          <cell r="B662">
            <v>1329228</v>
          </cell>
          <cell r="C662">
            <v>7408970</v>
          </cell>
        </row>
        <row r="663">
          <cell r="A663">
            <v>35886</v>
          </cell>
          <cell r="B663">
            <v>1288697</v>
          </cell>
          <cell r="C663">
            <v>7113609</v>
          </cell>
        </row>
        <row r="664">
          <cell r="A664">
            <v>35916</v>
          </cell>
          <cell r="B664">
            <v>1309360</v>
          </cell>
          <cell r="C664">
            <v>7643128</v>
          </cell>
        </row>
        <row r="665">
          <cell r="A665">
            <v>35947</v>
          </cell>
          <cell r="B665">
            <v>1225889</v>
          </cell>
          <cell r="C665">
            <v>7350957</v>
          </cell>
        </row>
        <row r="666">
          <cell r="A666">
            <v>35977</v>
          </cell>
          <cell r="B666">
            <v>1246141</v>
          </cell>
          <cell r="C666">
            <v>7290826</v>
          </cell>
        </row>
        <row r="667">
          <cell r="A667">
            <v>36008</v>
          </cell>
          <cell r="B667">
            <v>1243002</v>
          </cell>
          <cell r="C667">
            <v>7470998</v>
          </cell>
        </row>
        <row r="668">
          <cell r="A668">
            <v>36039</v>
          </cell>
          <cell r="B668">
            <v>1204368</v>
          </cell>
          <cell r="C668">
            <v>7500466</v>
          </cell>
        </row>
        <row r="669">
          <cell r="A669">
            <v>36069</v>
          </cell>
          <cell r="B669">
            <v>1238390</v>
          </cell>
          <cell r="C669">
            <v>7691637</v>
          </cell>
        </row>
        <row r="670">
          <cell r="A670">
            <v>36100</v>
          </cell>
          <cell r="B670">
            <v>1198553</v>
          </cell>
          <cell r="C670">
            <v>7674826</v>
          </cell>
        </row>
        <row r="671">
          <cell r="A671">
            <v>36130</v>
          </cell>
          <cell r="B671">
            <v>1205202</v>
          </cell>
          <cell r="C671">
            <v>7429592</v>
          </cell>
        </row>
        <row r="672">
          <cell r="A672" t="str">
            <v>Totals:</v>
          </cell>
          <cell r="B672" t="str">
            <v>__________</v>
          </cell>
          <cell r="C672" t="str">
            <v>__________</v>
          </cell>
        </row>
        <row r="673">
          <cell r="A673">
            <v>1998</v>
          </cell>
          <cell r="B673">
            <v>15055514</v>
          </cell>
          <cell r="C673">
            <v>88942279</v>
          </cell>
        </row>
        <row r="675">
          <cell r="A675">
            <v>36161</v>
          </cell>
          <cell r="B675">
            <v>1226636</v>
          </cell>
          <cell r="C675">
            <v>7814557</v>
          </cell>
        </row>
        <row r="676">
          <cell r="A676">
            <v>36192</v>
          </cell>
          <cell r="B676">
            <v>1095927</v>
          </cell>
          <cell r="C676">
            <v>7083150</v>
          </cell>
        </row>
        <row r="677">
          <cell r="A677">
            <v>36220</v>
          </cell>
          <cell r="B677">
            <v>1201858</v>
          </cell>
          <cell r="C677">
            <v>7691486</v>
          </cell>
        </row>
        <row r="678">
          <cell r="A678">
            <v>36251</v>
          </cell>
          <cell r="B678">
            <v>1156629</v>
          </cell>
          <cell r="C678">
            <v>7402787</v>
          </cell>
        </row>
        <row r="679">
          <cell r="A679">
            <v>36281</v>
          </cell>
          <cell r="B679">
            <v>1188249</v>
          </cell>
          <cell r="C679">
            <v>7762510</v>
          </cell>
        </row>
        <row r="680">
          <cell r="A680">
            <v>36312</v>
          </cell>
          <cell r="B680">
            <v>1133634</v>
          </cell>
          <cell r="C680">
            <v>7467682</v>
          </cell>
        </row>
        <row r="681">
          <cell r="A681">
            <v>36342</v>
          </cell>
          <cell r="B681">
            <v>1157944</v>
          </cell>
          <cell r="C681">
            <v>7452436</v>
          </cell>
        </row>
        <row r="682">
          <cell r="A682">
            <v>36373</v>
          </cell>
          <cell r="B682">
            <v>1158470</v>
          </cell>
          <cell r="C682">
            <v>7544630</v>
          </cell>
        </row>
        <row r="683">
          <cell r="A683">
            <v>36404</v>
          </cell>
          <cell r="B683">
            <v>1127130</v>
          </cell>
          <cell r="C683">
            <v>7194821</v>
          </cell>
        </row>
        <row r="684">
          <cell r="A684">
            <v>36434</v>
          </cell>
          <cell r="B684">
            <v>1173378</v>
          </cell>
          <cell r="C684">
            <v>7450253</v>
          </cell>
        </row>
        <row r="685">
          <cell r="A685">
            <v>36465</v>
          </cell>
          <cell r="B685">
            <v>1162360</v>
          </cell>
          <cell r="C685">
            <v>7339289</v>
          </cell>
        </row>
        <row r="686">
          <cell r="A686">
            <v>36495</v>
          </cell>
          <cell r="B686">
            <v>1205726</v>
          </cell>
          <cell r="C686">
            <v>7414518</v>
          </cell>
        </row>
        <row r="687">
          <cell r="A687" t="str">
            <v>Totals:</v>
          </cell>
          <cell r="B687" t="str">
            <v>__________</v>
          </cell>
          <cell r="C687" t="str">
            <v>__________</v>
          </cell>
        </row>
        <row r="688">
          <cell r="A688">
            <v>1999</v>
          </cell>
          <cell r="B688">
            <v>13987941</v>
          </cell>
          <cell r="C688">
            <v>89618119</v>
          </cell>
        </row>
        <row r="690">
          <cell r="A690">
            <v>36526</v>
          </cell>
          <cell r="B690">
            <v>1206009</v>
          </cell>
          <cell r="C690">
            <v>7530253</v>
          </cell>
        </row>
        <row r="691">
          <cell r="A691">
            <v>36557</v>
          </cell>
          <cell r="B691">
            <v>1126598</v>
          </cell>
          <cell r="C691">
            <v>7165476</v>
          </cell>
        </row>
        <row r="692">
          <cell r="A692">
            <v>36586</v>
          </cell>
          <cell r="B692">
            <v>1191494</v>
          </cell>
          <cell r="C692">
            <v>7562114</v>
          </cell>
        </row>
        <row r="693">
          <cell r="A693">
            <v>36617</v>
          </cell>
          <cell r="B693">
            <v>1159224</v>
          </cell>
          <cell r="C693">
            <v>7305788</v>
          </cell>
        </row>
        <row r="694">
          <cell r="A694">
            <v>36647</v>
          </cell>
          <cell r="B694">
            <v>1187559</v>
          </cell>
          <cell r="C694">
            <v>7317594</v>
          </cell>
        </row>
        <row r="695">
          <cell r="A695">
            <v>36678</v>
          </cell>
          <cell r="B695">
            <v>1139406</v>
          </cell>
          <cell r="C695">
            <v>7055467</v>
          </cell>
        </row>
        <row r="696">
          <cell r="A696">
            <v>36708</v>
          </cell>
          <cell r="B696">
            <v>1163693</v>
          </cell>
          <cell r="C696">
            <v>7180974</v>
          </cell>
        </row>
        <row r="697">
          <cell r="A697">
            <v>36739</v>
          </cell>
          <cell r="B697">
            <v>1162819</v>
          </cell>
          <cell r="C697">
            <v>7124746</v>
          </cell>
        </row>
        <row r="698">
          <cell r="A698">
            <v>36770</v>
          </cell>
          <cell r="B698">
            <v>1131492</v>
          </cell>
          <cell r="C698">
            <v>6897037</v>
          </cell>
        </row>
        <row r="699">
          <cell r="A699">
            <v>36800</v>
          </cell>
          <cell r="B699">
            <v>1169889</v>
          </cell>
          <cell r="C699">
            <v>6209249</v>
          </cell>
        </row>
        <row r="700">
          <cell r="A700">
            <v>36831</v>
          </cell>
          <cell r="B700">
            <v>1137510</v>
          </cell>
          <cell r="C700">
            <v>6587826</v>
          </cell>
        </row>
        <row r="701">
          <cell r="A701">
            <v>36861</v>
          </cell>
          <cell r="B701">
            <v>1153249</v>
          </cell>
          <cell r="C701">
            <v>6755356</v>
          </cell>
        </row>
        <row r="702">
          <cell r="A702" t="str">
            <v>Totals:</v>
          </cell>
          <cell r="B702" t="str">
            <v>__________</v>
          </cell>
          <cell r="C702" t="str">
            <v>__________</v>
          </cell>
        </row>
        <row r="703">
          <cell r="A703">
            <v>2000</v>
          </cell>
          <cell r="B703">
            <v>13928942</v>
          </cell>
          <cell r="C703">
            <v>84691880</v>
          </cell>
        </row>
        <row r="705">
          <cell r="A705">
            <v>36892</v>
          </cell>
          <cell r="B705">
            <v>1168096</v>
          </cell>
          <cell r="C705">
            <v>6704293</v>
          </cell>
        </row>
        <row r="706">
          <cell r="A706">
            <v>36923</v>
          </cell>
          <cell r="B706">
            <v>1057507</v>
          </cell>
          <cell r="C706">
            <v>6315761</v>
          </cell>
        </row>
        <row r="707">
          <cell r="A707">
            <v>36951</v>
          </cell>
          <cell r="B707">
            <v>1145031</v>
          </cell>
          <cell r="C707">
            <v>6865266</v>
          </cell>
        </row>
        <row r="708">
          <cell r="A708">
            <v>36982</v>
          </cell>
          <cell r="B708">
            <v>1104782</v>
          </cell>
          <cell r="C708">
            <v>6511597</v>
          </cell>
        </row>
        <row r="709">
          <cell r="A709">
            <v>37012</v>
          </cell>
          <cell r="B709">
            <v>1026931</v>
          </cell>
          <cell r="C709">
            <v>5684604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64">
          <cell r="A64">
            <v>35400</v>
          </cell>
          <cell r="B64">
            <v>155893</v>
          </cell>
          <cell r="C64">
            <v>1087789</v>
          </cell>
        </row>
        <row r="65">
          <cell r="A65" t="str">
            <v>Totals:</v>
          </cell>
          <cell r="B65" t="str">
            <v>__________</v>
          </cell>
          <cell r="C65" t="str">
            <v>__________</v>
          </cell>
        </row>
        <row r="66">
          <cell r="A66">
            <v>1996</v>
          </cell>
          <cell r="B66">
            <v>155893</v>
          </cell>
          <cell r="C66">
            <v>1087789</v>
          </cell>
        </row>
        <row r="68">
          <cell r="A68">
            <v>35431</v>
          </cell>
          <cell r="B68">
            <v>213780</v>
          </cell>
          <cell r="C68">
            <v>1941655</v>
          </cell>
        </row>
        <row r="69">
          <cell r="A69">
            <v>35462</v>
          </cell>
          <cell r="B69">
            <v>186402</v>
          </cell>
          <cell r="C69">
            <v>1874988</v>
          </cell>
        </row>
        <row r="70">
          <cell r="A70">
            <v>35490</v>
          </cell>
          <cell r="B70">
            <v>186577</v>
          </cell>
          <cell r="C70">
            <v>2077728</v>
          </cell>
        </row>
        <row r="71">
          <cell r="A71">
            <v>35521</v>
          </cell>
          <cell r="B71">
            <v>173518</v>
          </cell>
          <cell r="C71">
            <v>1920183</v>
          </cell>
        </row>
        <row r="72">
          <cell r="A72">
            <v>35551</v>
          </cell>
          <cell r="B72">
            <v>172923</v>
          </cell>
          <cell r="C72">
            <v>1784456</v>
          </cell>
        </row>
        <row r="73">
          <cell r="A73">
            <v>35582</v>
          </cell>
          <cell r="B73">
            <v>153865</v>
          </cell>
          <cell r="C73">
            <v>1584282</v>
          </cell>
        </row>
        <row r="74">
          <cell r="A74">
            <v>35612</v>
          </cell>
          <cell r="B74">
            <v>151147</v>
          </cell>
          <cell r="C74">
            <v>1673606</v>
          </cell>
        </row>
        <row r="75">
          <cell r="A75">
            <v>35643</v>
          </cell>
          <cell r="B75">
            <v>144992</v>
          </cell>
          <cell r="C75">
            <v>1630388</v>
          </cell>
        </row>
        <row r="76">
          <cell r="A76">
            <v>35674</v>
          </cell>
          <cell r="B76">
            <v>145372</v>
          </cell>
          <cell r="C76">
            <v>1470637</v>
          </cell>
        </row>
        <row r="77">
          <cell r="A77">
            <v>35704</v>
          </cell>
          <cell r="B77">
            <v>155313</v>
          </cell>
          <cell r="C77">
            <v>1550962</v>
          </cell>
        </row>
        <row r="78">
          <cell r="A78">
            <v>35735</v>
          </cell>
          <cell r="B78">
            <v>137923</v>
          </cell>
          <cell r="C78">
            <v>1466019</v>
          </cell>
        </row>
        <row r="79">
          <cell r="A79">
            <v>35765</v>
          </cell>
          <cell r="B79">
            <v>130832</v>
          </cell>
          <cell r="C79">
            <v>1491997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</row>
        <row r="81">
          <cell r="A81">
            <v>1997</v>
          </cell>
          <cell r="B81">
            <v>1952644</v>
          </cell>
          <cell r="C81">
            <v>20466901</v>
          </cell>
        </row>
        <row r="83">
          <cell r="A83">
            <v>35796</v>
          </cell>
          <cell r="B83">
            <v>129912</v>
          </cell>
          <cell r="C83">
            <v>1418271</v>
          </cell>
        </row>
        <row r="84">
          <cell r="A84">
            <v>35827</v>
          </cell>
          <cell r="B84">
            <v>110128</v>
          </cell>
          <cell r="C84">
            <v>1259479</v>
          </cell>
        </row>
        <row r="85">
          <cell r="A85">
            <v>35855</v>
          </cell>
          <cell r="B85">
            <v>116659</v>
          </cell>
          <cell r="C85">
            <v>1415746</v>
          </cell>
        </row>
        <row r="86">
          <cell r="A86">
            <v>35886</v>
          </cell>
          <cell r="B86">
            <v>119610</v>
          </cell>
          <cell r="C86">
            <v>1319662</v>
          </cell>
        </row>
        <row r="87">
          <cell r="A87">
            <v>35916</v>
          </cell>
          <cell r="B87">
            <v>117231</v>
          </cell>
          <cell r="C87">
            <v>1330170</v>
          </cell>
        </row>
        <row r="88">
          <cell r="A88">
            <v>35947</v>
          </cell>
          <cell r="B88">
            <v>112068</v>
          </cell>
          <cell r="C88">
            <v>1193872</v>
          </cell>
        </row>
        <row r="89">
          <cell r="A89">
            <v>35977</v>
          </cell>
          <cell r="B89">
            <v>110940</v>
          </cell>
          <cell r="C89">
            <v>1239302</v>
          </cell>
        </row>
        <row r="90">
          <cell r="A90">
            <v>36008</v>
          </cell>
          <cell r="B90">
            <v>104109</v>
          </cell>
          <cell r="C90">
            <v>1208488</v>
          </cell>
        </row>
        <row r="91">
          <cell r="A91">
            <v>36039</v>
          </cell>
          <cell r="B91">
            <v>101182</v>
          </cell>
          <cell r="C91">
            <v>1119165</v>
          </cell>
        </row>
        <row r="92">
          <cell r="A92">
            <v>36069</v>
          </cell>
          <cell r="B92">
            <v>105935</v>
          </cell>
          <cell r="C92">
            <v>1054843</v>
          </cell>
        </row>
        <row r="93">
          <cell r="A93">
            <v>36100</v>
          </cell>
          <cell r="B93">
            <v>100783</v>
          </cell>
          <cell r="C93">
            <v>1043893</v>
          </cell>
        </row>
        <row r="94">
          <cell r="A94">
            <v>36130</v>
          </cell>
          <cell r="B94">
            <v>98113</v>
          </cell>
          <cell r="C94">
            <v>996814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</row>
        <row r="96">
          <cell r="A96">
            <v>1998</v>
          </cell>
          <cell r="B96">
            <v>1326670</v>
          </cell>
          <cell r="C96">
            <v>14599705</v>
          </cell>
        </row>
        <row r="98">
          <cell r="A98">
            <v>36161</v>
          </cell>
          <cell r="B98">
            <v>96903</v>
          </cell>
          <cell r="C98">
            <v>1007038</v>
          </cell>
        </row>
        <row r="99">
          <cell r="A99">
            <v>36192</v>
          </cell>
          <cell r="B99">
            <v>86893</v>
          </cell>
          <cell r="C99">
            <v>891090</v>
          </cell>
        </row>
        <row r="100">
          <cell r="A100">
            <v>36220</v>
          </cell>
          <cell r="B100">
            <v>93512</v>
          </cell>
          <cell r="C100">
            <v>951914</v>
          </cell>
        </row>
        <row r="101">
          <cell r="A101">
            <v>36251</v>
          </cell>
          <cell r="B101">
            <v>86647</v>
          </cell>
          <cell r="C101">
            <v>892483</v>
          </cell>
        </row>
        <row r="102">
          <cell r="A102">
            <v>36281</v>
          </cell>
          <cell r="B102">
            <v>85283</v>
          </cell>
          <cell r="C102">
            <v>936832</v>
          </cell>
        </row>
        <row r="103">
          <cell r="A103">
            <v>36312</v>
          </cell>
          <cell r="B103">
            <v>82577</v>
          </cell>
          <cell r="C103">
            <v>874942</v>
          </cell>
        </row>
        <row r="104">
          <cell r="A104">
            <v>36342</v>
          </cell>
          <cell r="B104">
            <v>80711</v>
          </cell>
          <cell r="C104">
            <v>891971</v>
          </cell>
        </row>
        <row r="105">
          <cell r="A105">
            <v>36373</v>
          </cell>
          <cell r="B105">
            <v>78520</v>
          </cell>
          <cell r="C105">
            <v>833778</v>
          </cell>
        </row>
        <row r="106">
          <cell r="A106">
            <v>36404</v>
          </cell>
          <cell r="B106">
            <v>76711</v>
          </cell>
          <cell r="C106">
            <v>810177</v>
          </cell>
        </row>
        <row r="107">
          <cell r="A107">
            <v>36434</v>
          </cell>
          <cell r="B107">
            <v>78574</v>
          </cell>
          <cell r="C107">
            <v>809010</v>
          </cell>
        </row>
        <row r="108">
          <cell r="A108">
            <v>36465</v>
          </cell>
          <cell r="B108">
            <v>76547</v>
          </cell>
          <cell r="C108">
            <v>817648</v>
          </cell>
        </row>
        <row r="109">
          <cell r="A109">
            <v>36495</v>
          </cell>
          <cell r="B109">
            <v>77924</v>
          </cell>
          <cell r="C109">
            <v>789590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</row>
        <row r="111">
          <cell r="A111">
            <v>1999</v>
          </cell>
          <cell r="B111">
            <v>1000802</v>
          </cell>
          <cell r="C111">
            <v>10506473</v>
          </cell>
        </row>
        <row r="113">
          <cell r="A113">
            <v>36526</v>
          </cell>
          <cell r="B113">
            <v>75643</v>
          </cell>
          <cell r="C113">
            <v>792667</v>
          </cell>
        </row>
        <row r="114">
          <cell r="A114">
            <v>36557</v>
          </cell>
          <cell r="B114">
            <v>67110</v>
          </cell>
          <cell r="C114">
            <v>673352</v>
          </cell>
        </row>
        <row r="115">
          <cell r="A115">
            <v>36586</v>
          </cell>
          <cell r="B115">
            <v>65871</v>
          </cell>
          <cell r="C115">
            <v>707719</v>
          </cell>
        </row>
        <row r="116">
          <cell r="A116">
            <v>36617</v>
          </cell>
          <cell r="B116">
            <v>66148</v>
          </cell>
          <cell r="C116">
            <v>684051</v>
          </cell>
        </row>
        <row r="117">
          <cell r="A117">
            <v>36647</v>
          </cell>
          <cell r="B117">
            <v>66843</v>
          </cell>
          <cell r="C117">
            <v>680705</v>
          </cell>
        </row>
        <row r="118">
          <cell r="A118">
            <v>36678</v>
          </cell>
          <cell r="B118">
            <v>67235</v>
          </cell>
          <cell r="C118">
            <v>673415</v>
          </cell>
        </row>
        <row r="119">
          <cell r="A119">
            <v>36708</v>
          </cell>
          <cell r="B119">
            <v>68708</v>
          </cell>
          <cell r="C119">
            <v>692597</v>
          </cell>
        </row>
        <row r="120">
          <cell r="A120">
            <v>36739</v>
          </cell>
          <cell r="B120">
            <v>67684</v>
          </cell>
          <cell r="C120">
            <v>658041</v>
          </cell>
        </row>
        <row r="121">
          <cell r="A121">
            <v>36770</v>
          </cell>
          <cell r="B121">
            <v>64433</v>
          </cell>
          <cell r="C121">
            <v>645617</v>
          </cell>
        </row>
        <row r="122">
          <cell r="A122">
            <v>36800</v>
          </cell>
          <cell r="B122">
            <v>62179</v>
          </cell>
          <cell r="C122">
            <v>650901</v>
          </cell>
        </row>
        <row r="123">
          <cell r="A123">
            <v>36831</v>
          </cell>
          <cell r="B123">
            <v>55972</v>
          </cell>
          <cell r="C123">
            <v>611122</v>
          </cell>
        </row>
        <row r="124">
          <cell r="A124">
            <v>36861</v>
          </cell>
          <cell r="B124">
            <v>61497</v>
          </cell>
          <cell r="C124">
            <v>636615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</row>
        <row r="126">
          <cell r="A126">
            <v>2000</v>
          </cell>
          <cell r="B126">
            <v>789323</v>
          </cell>
          <cell r="C126">
            <v>8106802</v>
          </cell>
        </row>
        <row r="128">
          <cell r="A128">
            <v>36892</v>
          </cell>
          <cell r="B128">
            <v>62097</v>
          </cell>
          <cell r="C128">
            <v>619332</v>
          </cell>
        </row>
        <row r="129">
          <cell r="A129">
            <v>36923</v>
          </cell>
          <cell r="B129">
            <v>50631</v>
          </cell>
          <cell r="C129">
            <v>547931</v>
          </cell>
        </row>
        <row r="130">
          <cell r="A130">
            <v>36951</v>
          </cell>
          <cell r="B130">
            <v>60570</v>
          </cell>
          <cell r="C130">
            <v>571189</v>
          </cell>
        </row>
        <row r="131">
          <cell r="A131">
            <v>36982</v>
          </cell>
          <cell r="B131">
            <v>53379</v>
          </cell>
          <cell r="C131">
            <v>487254</v>
          </cell>
        </row>
        <row r="132">
          <cell r="A132">
            <v>37012</v>
          </cell>
          <cell r="B132">
            <v>49463</v>
          </cell>
          <cell r="C132">
            <v>465038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72">
          <cell r="A72">
            <v>35431</v>
          </cell>
          <cell r="B72">
            <v>91359</v>
          </cell>
          <cell r="C72">
            <v>566470</v>
          </cell>
        </row>
        <row r="73">
          <cell r="A73">
            <v>35462</v>
          </cell>
          <cell r="B73">
            <v>175727</v>
          </cell>
          <cell r="C73">
            <v>1222073</v>
          </cell>
        </row>
        <row r="74">
          <cell r="A74">
            <v>35490</v>
          </cell>
          <cell r="B74">
            <v>165547</v>
          </cell>
          <cell r="C74">
            <v>1418017</v>
          </cell>
        </row>
        <row r="75">
          <cell r="A75">
            <v>35521</v>
          </cell>
          <cell r="B75">
            <v>138073</v>
          </cell>
          <cell r="C75">
            <v>1236158</v>
          </cell>
        </row>
        <row r="76">
          <cell r="A76">
            <v>35551</v>
          </cell>
          <cell r="B76">
            <v>133727</v>
          </cell>
          <cell r="C76">
            <v>1019608</v>
          </cell>
        </row>
        <row r="77">
          <cell r="A77">
            <v>35582</v>
          </cell>
          <cell r="B77">
            <v>120261</v>
          </cell>
          <cell r="C77">
            <v>1002322</v>
          </cell>
        </row>
        <row r="78">
          <cell r="A78">
            <v>35612</v>
          </cell>
          <cell r="B78">
            <v>118497</v>
          </cell>
          <cell r="C78">
            <v>950032</v>
          </cell>
        </row>
        <row r="79">
          <cell r="A79">
            <v>35643</v>
          </cell>
          <cell r="B79">
            <v>114009</v>
          </cell>
          <cell r="C79">
            <v>880872</v>
          </cell>
        </row>
        <row r="80">
          <cell r="A80">
            <v>35674</v>
          </cell>
          <cell r="B80">
            <v>107301</v>
          </cell>
          <cell r="C80">
            <v>769307</v>
          </cell>
        </row>
        <row r="81">
          <cell r="A81">
            <v>35704</v>
          </cell>
          <cell r="B81">
            <v>105764</v>
          </cell>
          <cell r="C81">
            <v>724786</v>
          </cell>
        </row>
        <row r="82">
          <cell r="A82">
            <v>35735</v>
          </cell>
          <cell r="B82">
            <v>94892</v>
          </cell>
          <cell r="C82">
            <v>715922</v>
          </cell>
        </row>
        <row r="83">
          <cell r="A83">
            <v>35765</v>
          </cell>
          <cell r="B83">
            <v>91076</v>
          </cell>
          <cell r="C83">
            <v>882542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</row>
        <row r="85">
          <cell r="A85">
            <v>1997</v>
          </cell>
          <cell r="B85">
            <v>1456233</v>
          </cell>
          <cell r="C85">
            <v>11388109</v>
          </cell>
        </row>
        <row r="87">
          <cell r="A87">
            <v>35796</v>
          </cell>
          <cell r="B87">
            <v>91964</v>
          </cell>
          <cell r="C87">
            <v>916542</v>
          </cell>
        </row>
        <row r="88">
          <cell r="A88">
            <v>35827</v>
          </cell>
          <cell r="B88">
            <v>77692</v>
          </cell>
          <cell r="C88">
            <v>762320</v>
          </cell>
        </row>
        <row r="89">
          <cell r="A89">
            <v>35855</v>
          </cell>
          <cell r="B89">
            <v>81654</v>
          </cell>
          <cell r="C89">
            <v>821759</v>
          </cell>
        </row>
        <row r="90">
          <cell r="A90">
            <v>35886</v>
          </cell>
          <cell r="B90">
            <v>75557</v>
          </cell>
          <cell r="C90">
            <v>590355</v>
          </cell>
        </row>
        <row r="91">
          <cell r="A91">
            <v>35916</v>
          </cell>
          <cell r="B91">
            <v>72820</v>
          </cell>
          <cell r="C91">
            <v>731634</v>
          </cell>
        </row>
        <row r="92">
          <cell r="A92">
            <v>35947</v>
          </cell>
          <cell r="B92">
            <v>69237</v>
          </cell>
          <cell r="C92">
            <v>663472</v>
          </cell>
        </row>
        <row r="93">
          <cell r="A93">
            <v>35977</v>
          </cell>
          <cell r="B93">
            <v>68021</v>
          </cell>
          <cell r="C93">
            <v>622920</v>
          </cell>
        </row>
        <row r="94">
          <cell r="A94">
            <v>36008</v>
          </cell>
          <cell r="B94">
            <v>68451</v>
          </cell>
          <cell r="C94">
            <v>607006</v>
          </cell>
        </row>
        <row r="95">
          <cell r="A95">
            <v>36039</v>
          </cell>
          <cell r="B95">
            <v>65255</v>
          </cell>
          <cell r="C95">
            <v>540686</v>
          </cell>
        </row>
        <row r="96">
          <cell r="A96">
            <v>36069</v>
          </cell>
          <cell r="B96">
            <v>66521</v>
          </cell>
          <cell r="C96">
            <v>469735</v>
          </cell>
        </row>
        <row r="97">
          <cell r="A97">
            <v>36100</v>
          </cell>
          <cell r="B97">
            <v>62400</v>
          </cell>
          <cell r="C97">
            <v>436801</v>
          </cell>
        </row>
        <row r="98">
          <cell r="A98">
            <v>36130</v>
          </cell>
          <cell r="B98">
            <v>58049</v>
          </cell>
          <cell r="C98">
            <v>410196</v>
          </cell>
        </row>
        <row r="99">
          <cell r="A99" t="str">
            <v>Totals:</v>
          </cell>
          <cell r="B99" t="str">
            <v>__________</v>
          </cell>
          <cell r="C99" t="str">
            <v>__________</v>
          </cell>
        </row>
        <row r="100">
          <cell r="A100">
            <v>1998</v>
          </cell>
          <cell r="B100">
            <v>857621</v>
          </cell>
          <cell r="C100">
            <v>7573426</v>
          </cell>
        </row>
        <row r="102">
          <cell r="A102">
            <v>36161</v>
          </cell>
          <cell r="B102">
            <v>61497</v>
          </cell>
          <cell r="C102">
            <v>427498</v>
          </cell>
        </row>
        <row r="103">
          <cell r="A103">
            <v>36192</v>
          </cell>
          <cell r="B103">
            <v>52936</v>
          </cell>
          <cell r="C103">
            <v>394715</v>
          </cell>
        </row>
        <row r="104">
          <cell r="A104">
            <v>36220</v>
          </cell>
          <cell r="B104">
            <v>59103</v>
          </cell>
          <cell r="C104">
            <v>413697</v>
          </cell>
        </row>
        <row r="105">
          <cell r="A105">
            <v>36251</v>
          </cell>
          <cell r="B105">
            <v>56654</v>
          </cell>
          <cell r="C105">
            <v>422894</v>
          </cell>
        </row>
        <row r="106">
          <cell r="A106">
            <v>36281</v>
          </cell>
          <cell r="B106">
            <v>56587</v>
          </cell>
          <cell r="C106">
            <v>428901</v>
          </cell>
        </row>
        <row r="107">
          <cell r="A107">
            <v>36312</v>
          </cell>
          <cell r="B107">
            <v>53865</v>
          </cell>
          <cell r="C107">
            <v>418170</v>
          </cell>
        </row>
        <row r="108">
          <cell r="A108">
            <v>36342</v>
          </cell>
          <cell r="B108">
            <v>53456</v>
          </cell>
          <cell r="C108">
            <v>408503</v>
          </cell>
        </row>
        <row r="109">
          <cell r="A109">
            <v>36373</v>
          </cell>
          <cell r="B109">
            <v>51471</v>
          </cell>
          <cell r="C109">
            <v>394819</v>
          </cell>
        </row>
        <row r="110">
          <cell r="A110">
            <v>36404</v>
          </cell>
          <cell r="B110">
            <v>52253</v>
          </cell>
          <cell r="C110">
            <v>377720</v>
          </cell>
        </row>
        <row r="111">
          <cell r="A111">
            <v>36434</v>
          </cell>
          <cell r="B111">
            <v>54514</v>
          </cell>
          <cell r="C111">
            <v>394805</v>
          </cell>
        </row>
        <row r="112">
          <cell r="A112">
            <v>36465</v>
          </cell>
          <cell r="B112">
            <v>53072</v>
          </cell>
          <cell r="C112">
            <v>380908</v>
          </cell>
        </row>
        <row r="113">
          <cell r="A113">
            <v>36495</v>
          </cell>
          <cell r="B113">
            <v>60124</v>
          </cell>
          <cell r="C113">
            <v>372711</v>
          </cell>
        </row>
        <row r="114">
          <cell r="A114" t="str">
            <v>Totals:</v>
          </cell>
          <cell r="B114" t="str">
            <v>__________</v>
          </cell>
          <cell r="C114" t="str">
            <v>__________</v>
          </cell>
        </row>
        <row r="115">
          <cell r="A115">
            <v>1999</v>
          </cell>
          <cell r="B115">
            <v>665532</v>
          </cell>
          <cell r="C115">
            <v>4835341</v>
          </cell>
        </row>
        <row r="117">
          <cell r="A117">
            <v>36526</v>
          </cell>
          <cell r="B117">
            <v>59488</v>
          </cell>
          <cell r="C117">
            <v>372702</v>
          </cell>
        </row>
        <row r="118">
          <cell r="A118">
            <v>36557</v>
          </cell>
          <cell r="B118">
            <v>55661</v>
          </cell>
          <cell r="C118">
            <v>342872</v>
          </cell>
        </row>
        <row r="119">
          <cell r="A119">
            <v>36586</v>
          </cell>
          <cell r="B119">
            <v>54208</v>
          </cell>
          <cell r="C119">
            <v>352369</v>
          </cell>
        </row>
        <row r="120">
          <cell r="A120">
            <v>36617</v>
          </cell>
          <cell r="B120">
            <v>51229</v>
          </cell>
          <cell r="C120">
            <v>351563</v>
          </cell>
        </row>
        <row r="121">
          <cell r="A121">
            <v>36647</v>
          </cell>
          <cell r="B121">
            <v>51903</v>
          </cell>
          <cell r="C121">
            <v>338331</v>
          </cell>
        </row>
        <row r="122">
          <cell r="A122">
            <v>36678</v>
          </cell>
          <cell r="B122">
            <v>48745</v>
          </cell>
          <cell r="C122">
            <v>299047</v>
          </cell>
        </row>
        <row r="123">
          <cell r="A123">
            <v>36708</v>
          </cell>
          <cell r="B123">
            <v>46025</v>
          </cell>
          <cell r="C123">
            <v>315827</v>
          </cell>
        </row>
        <row r="124">
          <cell r="A124">
            <v>36739</v>
          </cell>
          <cell r="B124">
            <v>44965</v>
          </cell>
          <cell r="C124">
            <v>326160</v>
          </cell>
        </row>
        <row r="125">
          <cell r="A125">
            <v>36770</v>
          </cell>
          <cell r="B125">
            <v>43504</v>
          </cell>
          <cell r="C125">
            <v>360531</v>
          </cell>
        </row>
        <row r="126">
          <cell r="A126">
            <v>36800</v>
          </cell>
          <cell r="B126">
            <v>45323</v>
          </cell>
          <cell r="C126">
            <v>359592</v>
          </cell>
        </row>
        <row r="127">
          <cell r="A127">
            <v>36831</v>
          </cell>
          <cell r="B127">
            <v>38789</v>
          </cell>
          <cell r="C127">
            <v>336748</v>
          </cell>
        </row>
        <row r="128">
          <cell r="A128">
            <v>36861</v>
          </cell>
          <cell r="B128">
            <v>54609</v>
          </cell>
          <cell r="C128">
            <v>358974</v>
          </cell>
        </row>
        <row r="129">
          <cell r="A129" t="str">
            <v>Totals:</v>
          </cell>
          <cell r="B129" t="str">
            <v>__________</v>
          </cell>
          <cell r="C129" t="str">
            <v>__________</v>
          </cell>
        </row>
        <row r="130">
          <cell r="A130">
            <v>2000</v>
          </cell>
          <cell r="B130">
            <v>594449</v>
          </cell>
          <cell r="C130">
            <v>4114716</v>
          </cell>
        </row>
        <row r="132">
          <cell r="A132">
            <v>36892</v>
          </cell>
          <cell r="B132">
            <v>48967</v>
          </cell>
          <cell r="C132">
            <v>341300</v>
          </cell>
        </row>
        <row r="133">
          <cell r="A133">
            <v>36923</v>
          </cell>
          <cell r="B133">
            <v>38906</v>
          </cell>
          <cell r="C133">
            <v>337752</v>
          </cell>
        </row>
        <row r="134">
          <cell r="A134">
            <v>36951</v>
          </cell>
          <cell r="B134">
            <v>40102</v>
          </cell>
          <cell r="C134">
            <v>382185</v>
          </cell>
        </row>
        <row r="135">
          <cell r="A135">
            <v>36982</v>
          </cell>
          <cell r="B135">
            <v>36938</v>
          </cell>
          <cell r="C135">
            <v>343191</v>
          </cell>
        </row>
        <row r="136">
          <cell r="A136">
            <v>37012</v>
          </cell>
          <cell r="B136">
            <v>35890</v>
          </cell>
          <cell r="C136">
            <v>344548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69">
          <cell r="A69">
            <v>35462</v>
          </cell>
          <cell r="B69">
            <v>137507</v>
          </cell>
          <cell r="C69">
            <v>1107782</v>
          </cell>
        </row>
        <row r="70">
          <cell r="A70">
            <v>35490</v>
          </cell>
          <cell r="B70">
            <v>246472</v>
          </cell>
          <cell r="C70">
            <v>1449899</v>
          </cell>
        </row>
        <row r="71">
          <cell r="A71">
            <v>35521</v>
          </cell>
          <cell r="B71">
            <v>222017</v>
          </cell>
          <cell r="C71">
            <v>1363486</v>
          </cell>
        </row>
        <row r="72">
          <cell r="A72">
            <v>35551</v>
          </cell>
          <cell r="B72">
            <v>209337</v>
          </cell>
          <cell r="C72">
            <v>1417957</v>
          </cell>
        </row>
        <row r="73">
          <cell r="A73">
            <v>35582</v>
          </cell>
          <cell r="B73">
            <v>181870</v>
          </cell>
          <cell r="C73">
            <v>1275781</v>
          </cell>
        </row>
        <row r="74">
          <cell r="A74">
            <v>35612</v>
          </cell>
          <cell r="B74">
            <v>179765</v>
          </cell>
          <cell r="C74">
            <v>1154531</v>
          </cell>
        </row>
        <row r="75">
          <cell r="A75">
            <v>35643</v>
          </cell>
          <cell r="B75">
            <v>172567</v>
          </cell>
          <cell r="C75">
            <v>1090372</v>
          </cell>
        </row>
        <row r="76">
          <cell r="A76">
            <v>35674</v>
          </cell>
          <cell r="B76">
            <v>161883</v>
          </cell>
          <cell r="C76">
            <v>999105</v>
          </cell>
        </row>
        <row r="77">
          <cell r="A77">
            <v>35704</v>
          </cell>
          <cell r="B77">
            <v>149375</v>
          </cell>
          <cell r="C77">
            <v>953993</v>
          </cell>
        </row>
        <row r="78">
          <cell r="A78">
            <v>35735</v>
          </cell>
          <cell r="B78">
            <v>134726</v>
          </cell>
          <cell r="C78">
            <v>937655</v>
          </cell>
        </row>
        <row r="79">
          <cell r="A79">
            <v>35765</v>
          </cell>
          <cell r="B79">
            <v>142198</v>
          </cell>
          <cell r="C79">
            <v>800067</v>
          </cell>
        </row>
        <row r="80">
          <cell r="A80" t="str">
            <v>Totals:</v>
          </cell>
          <cell r="B80" t="str">
            <v>__________</v>
          </cell>
          <cell r="C80" t="str">
            <v>__________</v>
          </cell>
        </row>
        <row r="81">
          <cell r="A81">
            <v>1997</v>
          </cell>
          <cell r="B81">
            <v>1937717</v>
          </cell>
          <cell r="C81">
            <v>12550628</v>
          </cell>
        </row>
        <row r="83">
          <cell r="A83">
            <v>35796</v>
          </cell>
          <cell r="B83">
            <v>146286</v>
          </cell>
          <cell r="C83">
            <v>755252</v>
          </cell>
        </row>
        <row r="84">
          <cell r="A84">
            <v>35827</v>
          </cell>
          <cell r="B84">
            <v>126076</v>
          </cell>
          <cell r="C84">
            <v>705235</v>
          </cell>
        </row>
        <row r="85">
          <cell r="A85">
            <v>35855</v>
          </cell>
          <cell r="B85">
            <v>132033</v>
          </cell>
          <cell r="C85">
            <v>765769</v>
          </cell>
        </row>
        <row r="86">
          <cell r="A86">
            <v>35886</v>
          </cell>
          <cell r="B86">
            <v>123885</v>
          </cell>
          <cell r="C86">
            <v>803888</v>
          </cell>
        </row>
        <row r="87">
          <cell r="A87">
            <v>35916</v>
          </cell>
          <cell r="B87">
            <v>121412</v>
          </cell>
          <cell r="C87">
            <v>918330</v>
          </cell>
        </row>
        <row r="88">
          <cell r="A88">
            <v>35947</v>
          </cell>
          <cell r="B88">
            <v>112921</v>
          </cell>
          <cell r="C88">
            <v>830452</v>
          </cell>
        </row>
        <row r="89">
          <cell r="A89">
            <v>35977</v>
          </cell>
          <cell r="B89">
            <v>106831</v>
          </cell>
          <cell r="C89">
            <v>913482</v>
          </cell>
        </row>
        <row r="90">
          <cell r="A90">
            <v>36008</v>
          </cell>
          <cell r="B90">
            <v>95647</v>
          </cell>
          <cell r="C90">
            <v>814888</v>
          </cell>
        </row>
        <row r="91">
          <cell r="A91">
            <v>36039</v>
          </cell>
          <cell r="B91">
            <v>94374</v>
          </cell>
          <cell r="C91">
            <v>762388</v>
          </cell>
        </row>
        <row r="92">
          <cell r="A92">
            <v>36069</v>
          </cell>
          <cell r="B92">
            <v>94818</v>
          </cell>
          <cell r="C92">
            <v>750932</v>
          </cell>
        </row>
        <row r="93">
          <cell r="A93">
            <v>36100</v>
          </cell>
          <cell r="B93">
            <v>93327</v>
          </cell>
          <cell r="C93">
            <v>705379</v>
          </cell>
        </row>
        <row r="94">
          <cell r="A94">
            <v>36130</v>
          </cell>
          <cell r="B94">
            <v>89982</v>
          </cell>
          <cell r="C94">
            <v>721929</v>
          </cell>
        </row>
        <row r="95">
          <cell r="A95" t="str">
            <v>Totals:</v>
          </cell>
          <cell r="B95" t="str">
            <v>__________</v>
          </cell>
          <cell r="C95" t="str">
            <v>__________</v>
          </cell>
        </row>
        <row r="96">
          <cell r="A96">
            <v>1998</v>
          </cell>
          <cell r="B96">
            <v>1337592</v>
          </cell>
          <cell r="C96">
            <v>9447924</v>
          </cell>
        </row>
        <row r="98">
          <cell r="A98">
            <v>36161</v>
          </cell>
          <cell r="B98">
            <v>86464</v>
          </cell>
          <cell r="C98">
            <v>688649</v>
          </cell>
        </row>
        <row r="99">
          <cell r="A99">
            <v>36192</v>
          </cell>
          <cell r="B99">
            <v>74726</v>
          </cell>
          <cell r="C99">
            <v>587513</v>
          </cell>
        </row>
        <row r="100">
          <cell r="A100">
            <v>36220</v>
          </cell>
          <cell r="B100">
            <v>80755</v>
          </cell>
          <cell r="C100">
            <v>616006</v>
          </cell>
        </row>
        <row r="101">
          <cell r="A101">
            <v>36251</v>
          </cell>
          <cell r="B101">
            <v>79577</v>
          </cell>
          <cell r="C101">
            <v>644079</v>
          </cell>
        </row>
        <row r="102">
          <cell r="A102">
            <v>36281</v>
          </cell>
          <cell r="B102">
            <v>84080</v>
          </cell>
          <cell r="C102">
            <v>692774</v>
          </cell>
        </row>
        <row r="103">
          <cell r="A103">
            <v>36312</v>
          </cell>
          <cell r="B103">
            <v>66834</v>
          </cell>
          <cell r="C103">
            <v>715748</v>
          </cell>
        </row>
        <row r="104">
          <cell r="A104">
            <v>36342</v>
          </cell>
          <cell r="B104">
            <v>79475</v>
          </cell>
          <cell r="C104">
            <v>670678</v>
          </cell>
        </row>
        <row r="105">
          <cell r="A105">
            <v>36373</v>
          </cell>
          <cell r="B105">
            <v>72766</v>
          </cell>
          <cell r="C105">
            <v>621160</v>
          </cell>
        </row>
        <row r="106">
          <cell r="A106">
            <v>36404</v>
          </cell>
          <cell r="B106">
            <v>72333</v>
          </cell>
          <cell r="C106">
            <v>610924</v>
          </cell>
        </row>
        <row r="107">
          <cell r="A107">
            <v>36434</v>
          </cell>
          <cell r="B107">
            <v>72577</v>
          </cell>
          <cell r="C107">
            <v>650126</v>
          </cell>
        </row>
        <row r="108">
          <cell r="A108">
            <v>36465</v>
          </cell>
          <cell r="B108">
            <v>69335</v>
          </cell>
          <cell r="C108">
            <v>570057</v>
          </cell>
        </row>
        <row r="109">
          <cell r="A109">
            <v>36495</v>
          </cell>
          <cell r="B109">
            <v>68321</v>
          </cell>
          <cell r="C109">
            <v>630392</v>
          </cell>
        </row>
        <row r="110">
          <cell r="A110" t="str">
            <v>Totals:</v>
          </cell>
          <cell r="B110" t="str">
            <v>__________</v>
          </cell>
          <cell r="C110" t="str">
            <v>__________</v>
          </cell>
        </row>
        <row r="111">
          <cell r="A111">
            <v>1999</v>
          </cell>
          <cell r="B111">
            <v>907243</v>
          </cell>
          <cell r="C111">
            <v>7698106</v>
          </cell>
        </row>
        <row r="113">
          <cell r="A113">
            <v>36526</v>
          </cell>
          <cell r="B113">
            <v>64175</v>
          </cell>
          <cell r="C113">
            <v>579737</v>
          </cell>
        </row>
        <row r="114">
          <cell r="A114">
            <v>36557</v>
          </cell>
          <cell r="B114">
            <v>61340</v>
          </cell>
          <cell r="C114">
            <v>551436</v>
          </cell>
        </row>
        <row r="115">
          <cell r="A115">
            <v>36586</v>
          </cell>
          <cell r="B115">
            <v>62291</v>
          </cell>
          <cell r="C115">
            <v>465308</v>
          </cell>
        </row>
        <row r="116">
          <cell r="A116">
            <v>36617</v>
          </cell>
          <cell r="B116">
            <v>59871</v>
          </cell>
          <cell r="C116">
            <v>527361</v>
          </cell>
        </row>
        <row r="117">
          <cell r="A117">
            <v>36647</v>
          </cell>
          <cell r="B117">
            <v>57016</v>
          </cell>
          <cell r="C117">
            <v>529148</v>
          </cell>
        </row>
        <row r="118">
          <cell r="A118">
            <v>36678</v>
          </cell>
          <cell r="B118">
            <v>55300</v>
          </cell>
          <cell r="C118">
            <v>527254</v>
          </cell>
        </row>
        <row r="119">
          <cell r="A119">
            <v>36708</v>
          </cell>
          <cell r="B119">
            <v>54285</v>
          </cell>
          <cell r="C119">
            <v>529758</v>
          </cell>
        </row>
        <row r="120">
          <cell r="A120">
            <v>36739</v>
          </cell>
          <cell r="B120">
            <v>52899</v>
          </cell>
          <cell r="C120">
            <v>508689</v>
          </cell>
        </row>
        <row r="121">
          <cell r="A121">
            <v>36770</v>
          </cell>
          <cell r="B121">
            <v>51143</v>
          </cell>
          <cell r="C121">
            <v>510117</v>
          </cell>
        </row>
        <row r="122">
          <cell r="A122">
            <v>36800</v>
          </cell>
          <cell r="B122">
            <v>50640</v>
          </cell>
          <cell r="C122">
            <v>480943</v>
          </cell>
        </row>
        <row r="123">
          <cell r="A123">
            <v>36831</v>
          </cell>
          <cell r="B123">
            <v>46432</v>
          </cell>
          <cell r="C123">
            <v>442985</v>
          </cell>
        </row>
        <row r="124">
          <cell r="A124">
            <v>36861</v>
          </cell>
          <cell r="B124">
            <v>49115</v>
          </cell>
          <cell r="C124">
            <v>463627</v>
          </cell>
        </row>
        <row r="125">
          <cell r="A125" t="str">
            <v>Totals:</v>
          </cell>
          <cell r="B125" t="str">
            <v>__________</v>
          </cell>
          <cell r="C125" t="str">
            <v>__________</v>
          </cell>
        </row>
        <row r="126">
          <cell r="A126">
            <v>2000</v>
          </cell>
          <cell r="B126">
            <v>664507</v>
          </cell>
          <cell r="C126">
            <v>6116363</v>
          </cell>
        </row>
        <row r="128">
          <cell r="A128">
            <v>36892</v>
          </cell>
          <cell r="B128">
            <v>50512</v>
          </cell>
          <cell r="C128">
            <v>461234</v>
          </cell>
        </row>
        <row r="129">
          <cell r="A129">
            <v>36923</v>
          </cell>
          <cell r="B129">
            <v>43530</v>
          </cell>
          <cell r="C129">
            <v>443120</v>
          </cell>
        </row>
        <row r="130">
          <cell r="A130">
            <v>36951</v>
          </cell>
          <cell r="B130">
            <v>45695</v>
          </cell>
          <cell r="C130">
            <v>467234</v>
          </cell>
        </row>
        <row r="131">
          <cell r="A131">
            <v>36982</v>
          </cell>
          <cell r="B131">
            <v>40700</v>
          </cell>
          <cell r="C131">
            <v>439087</v>
          </cell>
        </row>
        <row r="132">
          <cell r="A132">
            <v>37012</v>
          </cell>
          <cell r="B132">
            <v>33099</v>
          </cell>
          <cell r="C132">
            <v>403205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mar"/>
    </sheetNames>
    <sheetDataSet>
      <sheetData sheetId="0">
        <row r="68">
          <cell r="A68">
            <v>35490</v>
          </cell>
          <cell r="B68">
            <v>127456</v>
          </cell>
          <cell r="C68">
            <v>1168327</v>
          </cell>
        </row>
        <row r="69">
          <cell r="A69">
            <v>35521</v>
          </cell>
          <cell r="B69">
            <v>170412</v>
          </cell>
          <cell r="C69">
            <v>1816644</v>
          </cell>
        </row>
        <row r="70">
          <cell r="A70">
            <v>35551</v>
          </cell>
          <cell r="B70">
            <v>161341</v>
          </cell>
          <cell r="C70">
            <v>1675826</v>
          </cell>
        </row>
        <row r="71">
          <cell r="A71">
            <v>35582</v>
          </cell>
          <cell r="B71">
            <v>141936</v>
          </cell>
          <cell r="C71">
            <v>1434353</v>
          </cell>
        </row>
        <row r="72">
          <cell r="A72">
            <v>35612</v>
          </cell>
          <cell r="B72">
            <v>134216</v>
          </cell>
          <cell r="C72">
            <v>1460133</v>
          </cell>
        </row>
        <row r="73">
          <cell r="A73">
            <v>35643</v>
          </cell>
          <cell r="B73">
            <v>126342</v>
          </cell>
          <cell r="C73">
            <v>1421977</v>
          </cell>
        </row>
        <row r="74">
          <cell r="A74">
            <v>35674</v>
          </cell>
          <cell r="B74">
            <v>112722</v>
          </cell>
          <cell r="C74">
            <v>1328331</v>
          </cell>
        </row>
        <row r="75">
          <cell r="A75">
            <v>35704</v>
          </cell>
          <cell r="B75">
            <v>108176</v>
          </cell>
          <cell r="C75">
            <v>1362878</v>
          </cell>
        </row>
        <row r="76">
          <cell r="A76">
            <v>35735</v>
          </cell>
          <cell r="B76">
            <v>100445</v>
          </cell>
          <cell r="C76">
            <v>1322787</v>
          </cell>
        </row>
        <row r="77">
          <cell r="A77">
            <v>35765</v>
          </cell>
          <cell r="B77">
            <v>102301</v>
          </cell>
          <cell r="C77">
            <v>1262134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1997</v>
          </cell>
          <cell r="B79">
            <v>1285347</v>
          </cell>
          <cell r="C79">
            <v>14253390</v>
          </cell>
        </row>
        <row r="81">
          <cell r="A81">
            <v>35796</v>
          </cell>
          <cell r="B81">
            <v>101391</v>
          </cell>
          <cell r="C81">
            <v>1250056</v>
          </cell>
        </row>
        <row r="82">
          <cell r="A82">
            <v>35827</v>
          </cell>
          <cell r="B82">
            <v>85097</v>
          </cell>
          <cell r="C82">
            <v>1041202</v>
          </cell>
        </row>
        <row r="83">
          <cell r="A83">
            <v>35855</v>
          </cell>
          <cell r="B83">
            <v>87530</v>
          </cell>
          <cell r="C83">
            <v>1146462</v>
          </cell>
        </row>
        <row r="84">
          <cell r="A84">
            <v>35886</v>
          </cell>
          <cell r="B84">
            <v>83124</v>
          </cell>
          <cell r="C84">
            <v>1079683</v>
          </cell>
        </row>
        <row r="85">
          <cell r="A85">
            <v>35916</v>
          </cell>
          <cell r="B85">
            <v>82020</v>
          </cell>
          <cell r="C85">
            <v>1102237</v>
          </cell>
        </row>
        <row r="86">
          <cell r="A86">
            <v>35947</v>
          </cell>
          <cell r="B86">
            <v>77074</v>
          </cell>
          <cell r="C86">
            <v>1018280</v>
          </cell>
        </row>
        <row r="87">
          <cell r="A87">
            <v>35977</v>
          </cell>
          <cell r="B87">
            <v>76784</v>
          </cell>
          <cell r="C87">
            <v>1024755</v>
          </cell>
        </row>
        <row r="88">
          <cell r="A88">
            <v>36008</v>
          </cell>
          <cell r="B88">
            <v>76112</v>
          </cell>
          <cell r="C88">
            <v>1038507</v>
          </cell>
        </row>
        <row r="89">
          <cell r="A89">
            <v>36039</v>
          </cell>
          <cell r="B89">
            <v>65561</v>
          </cell>
          <cell r="C89">
            <v>999276</v>
          </cell>
        </row>
        <row r="90">
          <cell r="A90">
            <v>36069</v>
          </cell>
          <cell r="B90">
            <v>74308</v>
          </cell>
          <cell r="C90">
            <v>981243</v>
          </cell>
        </row>
        <row r="91">
          <cell r="A91">
            <v>36100</v>
          </cell>
          <cell r="B91">
            <v>73700</v>
          </cell>
          <cell r="C91">
            <v>916613</v>
          </cell>
        </row>
        <row r="92">
          <cell r="A92">
            <v>36130</v>
          </cell>
          <cell r="B92">
            <v>70541</v>
          </cell>
          <cell r="C92">
            <v>900088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1998</v>
          </cell>
          <cell r="B94">
            <v>953242</v>
          </cell>
          <cell r="C94">
            <v>12498402</v>
          </cell>
        </row>
        <row r="96">
          <cell r="A96">
            <v>36161</v>
          </cell>
          <cell r="B96">
            <v>66470</v>
          </cell>
          <cell r="C96">
            <v>856454</v>
          </cell>
        </row>
        <row r="97">
          <cell r="A97">
            <v>36192</v>
          </cell>
          <cell r="B97">
            <v>58151</v>
          </cell>
          <cell r="C97">
            <v>759019</v>
          </cell>
        </row>
        <row r="98">
          <cell r="A98">
            <v>36220</v>
          </cell>
          <cell r="B98">
            <v>65813</v>
          </cell>
          <cell r="C98">
            <v>807432</v>
          </cell>
        </row>
        <row r="99">
          <cell r="A99">
            <v>36251</v>
          </cell>
          <cell r="B99">
            <v>63166</v>
          </cell>
          <cell r="C99">
            <v>805073</v>
          </cell>
        </row>
        <row r="100">
          <cell r="A100">
            <v>36281</v>
          </cell>
          <cell r="B100">
            <v>61791</v>
          </cell>
          <cell r="C100">
            <v>844412</v>
          </cell>
        </row>
        <row r="101">
          <cell r="A101">
            <v>36312</v>
          </cell>
          <cell r="B101">
            <v>57098</v>
          </cell>
          <cell r="C101">
            <v>766549</v>
          </cell>
        </row>
        <row r="102">
          <cell r="A102">
            <v>36342</v>
          </cell>
          <cell r="B102">
            <v>57691</v>
          </cell>
          <cell r="C102">
            <v>705634</v>
          </cell>
        </row>
        <row r="103">
          <cell r="A103">
            <v>36373</v>
          </cell>
          <cell r="B103">
            <v>55456</v>
          </cell>
          <cell r="C103">
            <v>744526</v>
          </cell>
        </row>
        <row r="104">
          <cell r="A104">
            <v>36404</v>
          </cell>
          <cell r="B104">
            <v>53981</v>
          </cell>
          <cell r="C104">
            <v>648881</v>
          </cell>
        </row>
        <row r="105">
          <cell r="A105">
            <v>36434</v>
          </cell>
          <cell r="B105">
            <v>57173</v>
          </cell>
          <cell r="C105">
            <v>637881</v>
          </cell>
        </row>
        <row r="106">
          <cell r="A106">
            <v>36465</v>
          </cell>
          <cell r="B106">
            <v>52691</v>
          </cell>
          <cell r="C106">
            <v>622790</v>
          </cell>
        </row>
        <row r="107">
          <cell r="A107">
            <v>36495</v>
          </cell>
          <cell r="B107">
            <v>54398</v>
          </cell>
          <cell r="C107">
            <v>687120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1999</v>
          </cell>
          <cell r="B109">
            <v>703879</v>
          </cell>
          <cell r="C109">
            <v>8885771</v>
          </cell>
        </row>
        <row r="111">
          <cell r="A111">
            <v>36526</v>
          </cell>
          <cell r="B111">
            <v>53575</v>
          </cell>
          <cell r="C111">
            <v>665317</v>
          </cell>
        </row>
        <row r="112">
          <cell r="A112">
            <v>36557</v>
          </cell>
          <cell r="B112">
            <v>47613</v>
          </cell>
          <cell r="C112">
            <v>578241</v>
          </cell>
        </row>
        <row r="113">
          <cell r="A113">
            <v>36586</v>
          </cell>
          <cell r="B113">
            <v>49242</v>
          </cell>
          <cell r="C113">
            <v>625956</v>
          </cell>
        </row>
        <row r="114">
          <cell r="A114">
            <v>36617</v>
          </cell>
          <cell r="B114">
            <v>48249</v>
          </cell>
          <cell r="C114">
            <v>681834</v>
          </cell>
        </row>
        <row r="115">
          <cell r="A115">
            <v>36647</v>
          </cell>
          <cell r="B115">
            <v>48113</v>
          </cell>
          <cell r="C115">
            <v>693732</v>
          </cell>
        </row>
        <row r="116">
          <cell r="A116">
            <v>36678</v>
          </cell>
          <cell r="B116">
            <v>47349</v>
          </cell>
          <cell r="C116">
            <v>704426</v>
          </cell>
        </row>
        <row r="117">
          <cell r="A117">
            <v>36708</v>
          </cell>
          <cell r="B117">
            <v>45930</v>
          </cell>
          <cell r="C117">
            <v>722053</v>
          </cell>
        </row>
        <row r="118">
          <cell r="A118">
            <v>36739</v>
          </cell>
          <cell r="B118">
            <v>44725</v>
          </cell>
          <cell r="C118">
            <v>673567</v>
          </cell>
        </row>
        <row r="119">
          <cell r="A119">
            <v>36770</v>
          </cell>
          <cell r="B119">
            <v>43364</v>
          </cell>
          <cell r="C119">
            <v>670123</v>
          </cell>
        </row>
        <row r="120">
          <cell r="A120">
            <v>36800</v>
          </cell>
          <cell r="B120">
            <v>45036</v>
          </cell>
          <cell r="C120">
            <v>568420</v>
          </cell>
        </row>
        <row r="121">
          <cell r="A121">
            <v>36831</v>
          </cell>
          <cell r="B121">
            <v>43424</v>
          </cell>
          <cell r="C121">
            <v>573257</v>
          </cell>
        </row>
        <row r="122">
          <cell r="A122">
            <v>36861</v>
          </cell>
          <cell r="B122">
            <v>45369</v>
          </cell>
          <cell r="C122">
            <v>634554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2000</v>
          </cell>
          <cell r="B124">
            <v>561989</v>
          </cell>
          <cell r="C124">
            <v>7791480</v>
          </cell>
        </row>
        <row r="126">
          <cell r="A126">
            <v>36892</v>
          </cell>
          <cell r="B126">
            <v>46087</v>
          </cell>
          <cell r="C126">
            <v>580323</v>
          </cell>
        </row>
        <row r="127">
          <cell r="A127">
            <v>36923</v>
          </cell>
          <cell r="B127">
            <v>40789</v>
          </cell>
          <cell r="C127">
            <v>557545</v>
          </cell>
        </row>
        <row r="128">
          <cell r="A128">
            <v>36951</v>
          </cell>
          <cell r="B128">
            <v>43200</v>
          </cell>
          <cell r="C128">
            <v>618879</v>
          </cell>
        </row>
        <row r="129">
          <cell r="A129">
            <v>36982</v>
          </cell>
          <cell r="B129">
            <v>41798</v>
          </cell>
          <cell r="C129">
            <v>579280</v>
          </cell>
        </row>
        <row r="130">
          <cell r="A130">
            <v>37012</v>
          </cell>
          <cell r="B130">
            <v>33585</v>
          </cell>
          <cell r="C130">
            <v>483827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69">
          <cell r="A69">
            <v>35521</v>
          </cell>
          <cell r="B69">
            <v>143362</v>
          </cell>
          <cell r="C69">
            <v>1394062</v>
          </cell>
        </row>
        <row r="70">
          <cell r="A70">
            <v>35551</v>
          </cell>
          <cell r="B70">
            <v>200650</v>
          </cell>
          <cell r="C70">
            <v>2305479</v>
          </cell>
        </row>
        <row r="71">
          <cell r="A71">
            <v>35582</v>
          </cell>
          <cell r="B71">
            <v>198844</v>
          </cell>
          <cell r="C71">
            <v>2011646</v>
          </cell>
        </row>
        <row r="72">
          <cell r="A72">
            <v>35612</v>
          </cell>
          <cell r="B72">
            <v>193666</v>
          </cell>
          <cell r="C72">
            <v>1948809</v>
          </cell>
        </row>
        <row r="73">
          <cell r="A73">
            <v>35643</v>
          </cell>
          <cell r="B73">
            <v>187252</v>
          </cell>
          <cell r="C73">
            <v>1859605</v>
          </cell>
        </row>
        <row r="74">
          <cell r="A74">
            <v>35674</v>
          </cell>
          <cell r="B74">
            <v>178422</v>
          </cell>
          <cell r="C74">
            <v>1719102</v>
          </cell>
        </row>
        <row r="75">
          <cell r="A75">
            <v>35704</v>
          </cell>
          <cell r="B75">
            <v>180254</v>
          </cell>
          <cell r="C75">
            <v>1695713</v>
          </cell>
        </row>
        <row r="76">
          <cell r="A76">
            <v>35735</v>
          </cell>
          <cell r="B76">
            <v>164263</v>
          </cell>
          <cell r="C76">
            <v>1631273</v>
          </cell>
        </row>
        <row r="77">
          <cell r="A77">
            <v>35765</v>
          </cell>
          <cell r="B77">
            <v>165177</v>
          </cell>
          <cell r="C77">
            <v>1650764</v>
          </cell>
        </row>
        <row r="78">
          <cell r="A78" t="str">
            <v>Totals:</v>
          </cell>
          <cell r="B78" t="str">
            <v>__________</v>
          </cell>
          <cell r="C78" t="str">
            <v>__________</v>
          </cell>
        </row>
        <row r="79">
          <cell r="A79">
            <v>1997</v>
          </cell>
          <cell r="B79">
            <v>1611890</v>
          </cell>
          <cell r="C79">
            <v>16216453</v>
          </cell>
        </row>
        <row r="81">
          <cell r="A81">
            <v>35796</v>
          </cell>
          <cell r="B81">
            <v>157561</v>
          </cell>
          <cell r="C81">
            <v>1624320</v>
          </cell>
        </row>
        <row r="82">
          <cell r="A82">
            <v>35827</v>
          </cell>
          <cell r="B82">
            <v>142953</v>
          </cell>
          <cell r="C82">
            <v>1408151</v>
          </cell>
        </row>
        <row r="83">
          <cell r="A83">
            <v>35855</v>
          </cell>
          <cell r="B83">
            <v>154110</v>
          </cell>
          <cell r="C83">
            <v>1597670</v>
          </cell>
        </row>
        <row r="84">
          <cell r="A84">
            <v>35886</v>
          </cell>
          <cell r="B84">
            <v>151531</v>
          </cell>
          <cell r="C84">
            <v>1515117</v>
          </cell>
        </row>
        <row r="85">
          <cell r="A85">
            <v>35916</v>
          </cell>
          <cell r="B85">
            <v>157409</v>
          </cell>
          <cell r="C85">
            <v>1541361</v>
          </cell>
        </row>
        <row r="86">
          <cell r="A86">
            <v>35947</v>
          </cell>
          <cell r="B86">
            <v>142252</v>
          </cell>
          <cell r="C86">
            <v>1502817</v>
          </cell>
        </row>
        <row r="87">
          <cell r="A87">
            <v>35977</v>
          </cell>
          <cell r="B87">
            <v>140414</v>
          </cell>
          <cell r="C87">
            <v>1570355</v>
          </cell>
        </row>
        <row r="88">
          <cell r="A88">
            <v>36008</v>
          </cell>
          <cell r="B88">
            <v>134035</v>
          </cell>
          <cell r="C88">
            <v>1483963</v>
          </cell>
        </row>
        <row r="89">
          <cell r="A89">
            <v>36039</v>
          </cell>
          <cell r="B89">
            <v>122078</v>
          </cell>
          <cell r="C89">
            <v>1391981</v>
          </cell>
        </row>
        <row r="90">
          <cell r="A90">
            <v>36069</v>
          </cell>
          <cell r="B90">
            <v>123505</v>
          </cell>
          <cell r="C90">
            <v>1346241</v>
          </cell>
        </row>
        <row r="91">
          <cell r="A91">
            <v>36100</v>
          </cell>
          <cell r="B91">
            <v>119412</v>
          </cell>
          <cell r="C91">
            <v>1333450</v>
          </cell>
        </row>
        <row r="92">
          <cell r="A92">
            <v>36130</v>
          </cell>
          <cell r="B92">
            <v>114232</v>
          </cell>
          <cell r="C92">
            <v>1316827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  <row r="94">
          <cell r="A94">
            <v>1998</v>
          </cell>
          <cell r="B94">
            <v>1659492</v>
          </cell>
          <cell r="C94">
            <v>17632253</v>
          </cell>
        </row>
        <row r="96">
          <cell r="A96">
            <v>36161</v>
          </cell>
          <cell r="B96">
            <v>110611</v>
          </cell>
          <cell r="C96">
            <v>1307215</v>
          </cell>
        </row>
        <row r="97">
          <cell r="A97">
            <v>36192</v>
          </cell>
          <cell r="B97">
            <v>96265</v>
          </cell>
          <cell r="C97">
            <v>1218220</v>
          </cell>
        </row>
        <row r="98">
          <cell r="A98">
            <v>36220</v>
          </cell>
          <cell r="B98">
            <v>106396</v>
          </cell>
          <cell r="C98">
            <v>1183934</v>
          </cell>
        </row>
        <row r="99">
          <cell r="A99">
            <v>36251</v>
          </cell>
          <cell r="B99">
            <v>102579</v>
          </cell>
          <cell r="C99">
            <v>1466348</v>
          </cell>
        </row>
        <row r="100">
          <cell r="A100">
            <v>36281</v>
          </cell>
          <cell r="B100">
            <v>98120</v>
          </cell>
          <cell r="C100">
            <v>1345462</v>
          </cell>
        </row>
        <row r="101">
          <cell r="A101">
            <v>36312</v>
          </cell>
          <cell r="B101">
            <v>86166</v>
          </cell>
          <cell r="C101">
            <v>1236471</v>
          </cell>
        </row>
        <row r="102">
          <cell r="A102">
            <v>36342</v>
          </cell>
          <cell r="B102">
            <v>90834</v>
          </cell>
          <cell r="C102">
            <v>1276664</v>
          </cell>
        </row>
        <row r="103">
          <cell r="A103">
            <v>36373</v>
          </cell>
          <cell r="B103">
            <v>88217</v>
          </cell>
          <cell r="C103">
            <v>1272300</v>
          </cell>
        </row>
        <row r="104">
          <cell r="A104">
            <v>36404</v>
          </cell>
          <cell r="B104">
            <v>84920</v>
          </cell>
          <cell r="C104">
            <v>1205119</v>
          </cell>
        </row>
        <row r="105">
          <cell r="A105">
            <v>36434</v>
          </cell>
          <cell r="B105">
            <v>84379</v>
          </cell>
          <cell r="C105">
            <v>1210923</v>
          </cell>
        </row>
        <row r="106">
          <cell r="A106">
            <v>36465</v>
          </cell>
          <cell r="B106">
            <v>73874</v>
          </cell>
          <cell r="C106">
            <v>1047845</v>
          </cell>
        </row>
        <row r="107">
          <cell r="A107">
            <v>36495</v>
          </cell>
          <cell r="B107">
            <v>69305</v>
          </cell>
          <cell r="C107">
            <v>1050792</v>
          </cell>
        </row>
        <row r="108">
          <cell r="A108" t="str">
            <v>Totals:</v>
          </cell>
          <cell r="B108" t="str">
            <v>__________</v>
          </cell>
          <cell r="C108" t="str">
            <v>__________</v>
          </cell>
        </row>
        <row r="109">
          <cell r="A109">
            <v>1999</v>
          </cell>
          <cell r="B109">
            <v>1091666</v>
          </cell>
          <cell r="C109">
            <v>14821293</v>
          </cell>
        </row>
        <row r="111">
          <cell r="A111">
            <v>36526</v>
          </cell>
          <cell r="B111">
            <v>70524</v>
          </cell>
          <cell r="C111">
            <v>1105501</v>
          </cell>
        </row>
        <row r="112">
          <cell r="A112">
            <v>36557</v>
          </cell>
          <cell r="B112">
            <v>64660</v>
          </cell>
          <cell r="C112">
            <v>890067</v>
          </cell>
        </row>
        <row r="113">
          <cell r="A113">
            <v>36586</v>
          </cell>
          <cell r="B113">
            <v>74526</v>
          </cell>
          <cell r="C113">
            <v>1000934</v>
          </cell>
        </row>
        <row r="114">
          <cell r="A114">
            <v>36617</v>
          </cell>
          <cell r="B114">
            <v>65119</v>
          </cell>
          <cell r="C114">
            <v>933511</v>
          </cell>
        </row>
        <row r="115">
          <cell r="A115">
            <v>36647</v>
          </cell>
          <cell r="B115">
            <v>63871</v>
          </cell>
          <cell r="C115">
            <v>762369</v>
          </cell>
        </row>
        <row r="116">
          <cell r="A116">
            <v>36678</v>
          </cell>
          <cell r="B116">
            <v>60558</v>
          </cell>
          <cell r="C116">
            <v>733199</v>
          </cell>
        </row>
        <row r="117">
          <cell r="A117">
            <v>36708</v>
          </cell>
          <cell r="B117">
            <v>59953</v>
          </cell>
          <cell r="C117">
            <v>741552</v>
          </cell>
        </row>
        <row r="118">
          <cell r="A118">
            <v>36739</v>
          </cell>
          <cell r="B118">
            <v>57237</v>
          </cell>
          <cell r="C118">
            <v>728431</v>
          </cell>
        </row>
        <row r="119">
          <cell r="A119">
            <v>36770</v>
          </cell>
          <cell r="B119">
            <v>53683</v>
          </cell>
          <cell r="C119">
            <v>839697</v>
          </cell>
        </row>
        <row r="120">
          <cell r="A120">
            <v>36800</v>
          </cell>
          <cell r="B120">
            <v>59341</v>
          </cell>
          <cell r="C120">
            <v>806875</v>
          </cell>
        </row>
        <row r="121">
          <cell r="A121">
            <v>36831</v>
          </cell>
          <cell r="B121">
            <v>53962</v>
          </cell>
          <cell r="C121">
            <v>906259</v>
          </cell>
        </row>
        <row r="122">
          <cell r="A122">
            <v>36861</v>
          </cell>
          <cell r="B122">
            <v>56080</v>
          </cell>
          <cell r="C122">
            <v>843166</v>
          </cell>
        </row>
        <row r="123">
          <cell r="A123" t="str">
            <v>Totals:</v>
          </cell>
          <cell r="B123" t="str">
            <v>__________</v>
          </cell>
          <cell r="C123" t="str">
            <v>__________</v>
          </cell>
        </row>
        <row r="124">
          <cell r="A124">
            <v>2000</v>
          </cell>
          <cell r="B124">
            <v>739514</v>
          </cell>
          <cell r="C124">
            <v>10291561</v>
          </cell>
        </row>
        <row r="126">
          <cell r="A126">
            <v>36892</v>
          </cell>
          <cell r="B126">
            <v>54085</v>
          </cell>
          <cell r="C126">
            <v>955239</v>
          </cell>
        </row>
        <row r="127">
          <cell r="A127">
            <v>36923</v>
          </cell>
          <cell r="B127">
            <v>47124</v>
          </cell>
          <cell r="C127">
            <v>822975</v>
          </cell>
        </row>
        <row r="128">
          <cell r="A128">
            <v>36951</v>
          </cell>
          <cell r="B128">
            <v>49697</v>
          </cell>
          <cell r="C128">
            <v>800633</v>
          </cell>
        </row>
        <row r="129">
          <cell r="A129">
            <v>36982</v>
          </cell>
          <cell r="B129">
            <v>44900</v>
          </cell>
          <cell r="C129">
            <v>744971</v>
          </cell>
        </row>
        <row r="130">
          <cell r="A130">
            <v>37012</v>
          </cell>
          <cell r="B130">
            <v>37109</v>
          </cell>
          <cell r="C130">
            <v>412655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145">
          <cell r="A145">
            <v>35551</v>
          </cell>
          <cell r="B145">
            <v>130818</v>
          </cell>
          <cell r="C145">
            <v>1432212</v>
          </cell>
        </row>
        <row r="146">
          <cell r="A146">
            <v>35582</v>
          </cell>
          <cell r="B146">
            <v>195009</v>
          </cell>
          <cell r="C146">
            <v>2544836</v>
          </cell>
        </row>
        <row r="147">
          <cell r="A147">
            <v>35612</v>
          </cell>
          <cell r="B147">
            <v>217635</v>
          </cell>
          <cell r="C147">
            <v>2786252</v>
          </cell>
        </row>
        <row r="148">
          <cell r="A148">
            <v>35643</v>
          </cell>
          <cell r="B148">
            <v>194885</v>
          </cell>
          <cell r="C148">
            <v>2441292</v>
          </cell>
        </row>
        <row r="149">
          <cell r="A149">
            <v>35674</v>
          </cell>
          <cell r="B149">
            <v>178727</v>
          </cell>
          <cell r="C149">
            <v>2260814</v>
          </cell>
        </row>
        <row r="150">
          <cell r="A150">
            <v>35704</v>
          </cell>
          <cell r="B150">
            <v>189204</v>
          </cell>
          <cell r="C150">
            <v>2219995</v>
          </cell>
        </row>
        <row r="151">
          <cell r="A151">
            <v>35735</v>
          </cell>
          <cell r="B151">
            <v>184397</v>
          </cell>
          <cell r="C151">
            <v>2257045</v>
          </cell>
        </row>
        <row r="152">
          <cell r="A152">
            <v>35765</v>
          </cell>
          <cell r="B152">
            <v>176821</v>
          </cell>
          <cell r="C152">
            <v>1997279</v>
          </cell>
        </row>
        <row r="153">
          <cell r="A153" t="str">
            <v>Totals:</v>
          </cell>
          <cell r="B153" t="str">
            <v>__________</v>
          </cell>
          <cell r="C153" t="str">
            <v>__________</v>
          </cell>
        </row>
        <row r="154">
          <cell r="A154">
            <v>1997</v>
          </cell>
          <cell r="B154">
            <v>1467496</v>
          </cell>
          <cell r="C154">
            <v>17939725</v>
          </cell>
        </row>
        <row r="156">
          <cell r="A156">
            <v>35796</v>
          </cell>
          <cell r="B156">
            <v>169904</v>
          </cell>
          <cell r="C156">
            <v>1882846</v>
          </cell>
        </row>
        <row r="157">
          <cell r="A157">
            <v>35827</v>
          </cell>
          <cell r="B157">
            <v>147659</v>
          </cell>
          <cell r="C157">
            <v>1810462</v>
          </cell>
        </row>
        <row r="158">
          <cell r="A158">
            <v>35855</v>
          </cell>
          <cell r="B158">
            <v>145950</v>
          </cell>
          <cell r="C158">
            <v>1810018</v>
          </cell>
        </row>
        <row r="159">
          <cell r="A159">
            <v>35886</v>
          </cell>
          <cell r="B159">
            <v>138602</v>
          </cell>
          <cell r="C159">
            <v>1677264</v>
          </cell>
        </row>
        <row r="160">
          <cell r="A160">
            <v>35916</v>
          </cell>
          <cell r="B160">
            <v>135853</v>
          </cell>
          <cell r="C160">
            <v>1605591</v>
          </cell>
        </row>
        <row r="161">
          <cell r="A161">
            <v>35947</v>
          </cell>
          <cell r="B161">
            <v>118802</v>
          </cell>
          <cell r="C161">
            <v>1462658</v>
          </cell>
        </row>
        <row r="162">
          <cell r="A162">
            <v>35977</v>
          </cell>
          <cell r="B162">
            <v>121490</v>
          </cell>
          <cell r="C162">
            <v>1331360</v>
          </cell>
        </row>
        <row r="163">
          <cell r="A163">
            <v>36008</v>
          </cell>
          <cell r="B163">
            <v>115181</v>
          </cell>
          <cell r="C163">
            <v>1230256</v>
          </cell>
        </row>
        <row r="164">
          <cell r="A164">
            <v>36039</v>
          </cell>
          <cell r="B164">
            <v>105847</v>
          </cell>
          <cell r="C164">
            <v>1156871</v>
          </cell>
        </row>
        <row r="165">
          <cell r="A165">
            <v>36069</v>
          </cell>
          <cell r="B165">
            <v>111277</v>
          </cell>
          <cell r="C165">
            <v>1125192</v>
          </cell>
        </row>
        <row r="166">
          <cell r="A166">
            <v>36100</v>
          </cell>
          <cell r="B166">
            <v>98886</v>
          </cell>
          <cell r="C166">
            <v>1072048</v>
          </cell>
        </row>
        <row r="167">
          <cell r="A167">
            <v>36130</v>
          </cell>
          <cell r="B167">
            <v>95168</v>
          </cell>
          <cell r="C167">
            <v>1054282</v>
          </cell>
        </row>
        <row r="168">
          <cell r="A168" t="str">
            <v>Totals:</v>
          </cell>
          <cell r="B168" t="str">
            <v>__________</v>
          </cell>
          <cell r="C168" t="str">
            <v>__________</v>
          </cell>
        </row>
        <row r="169">
          <cell r="A169">
            <v>1998</v>
          </cell>
          <cell r="B169">
            <v>1504619</v>
          </cell>
          <cell r="C169">
            <v>17218848</v>
          </cell>
        </row>
        <row r="171">
          <cell r="A171">
            <v>36161</v>
          </cell>
          <cell r="B171">
            <v>92809</v>
          </cell>
          <cell r="C171">
            <v>1003572</v>
          </cell>
        </row>
        <row r="172">
          <cell r="A172">
            <v>36192</v>
          </cell>
          <cell r="B172">
            <v>79615</v>
          </cell>
          <cell r="C172">
            <v>894676</v>
          </cell>
        </row>
        <row r="173">
          <cell r="A173">
            <v>36220</v>
          </cell>
          <cell r="B173">
            <v>87934</v>
          </cell>
          <cell r="C173">
            <v>1003848</v>
          </cell>
        </row>
        <row r="174">
          <cell r="A174">
            <v>36251</v>
          </cell>
          <cell r="B174">
            <v>83373</v>
          </cell>
          <cell r="C174">
            <v>929609</v>
          </cell>
        </row>
        <row r="175">
          <cell r="A175">
            <v>36281</v>
          </cell>
          <cell r="B175">
            <v>78208</v>
          </cell>
          <cell r="C175">
            <v>874131</v>
          </cell>
        </row>
        <row r="176">
          <cell r="A176">
            <v>36312</v>
          </cell>
          <cell r="B176">
            <v>77843</v>
          </cell>
          <cell r="C176">
            <v>926578</v>
          </cell>
        </row>
        <row r="177">
          <cell r="A177">
            <v>36342</v>
          </cell>
          <cell r="B177">
            <v>77069</v>
          </cell>
          <cell r="C177">
            <v>850908</v>
          </cell>
        </row>
        <row r="178">
          <cell r="A178">
            <v>36373</v>
          </cell>
          <cell r="B178">
            <v>74087</v>
          </cell>
          <cell r="C178">
            <v>792051</v>
          </cell>
        </row>
        <row r="179">
          <cell r="A179">
            <v>36404</v>
          </cell>
          <cell r="B179">
            <v>70382</v>
          </cell>
          <cell r="C179">
            <v>751397</v>
          </cell>
        </row>
        <row r="180">
          <cell r="A180">
            <v>36434</v>
          </cell>
          <cell r="B180">
            <v>72311</v>
          </cell>
          <cell r="C180">
            <v>730946</v>
          </cell>
        </row>
        <row r="181">
          <cell r="A181">
            <v>36465</v>
          </cell>
          <cell r="B181">
            <v>74362</v>
          </cell>
          <cell r="C181">
            <v>699131</v>
          </cell>
        </row>
        <row r="182">
          <cell r="A182">
            <v>36495</v>
          </cell>
          <cell r="B182">
            <v>74025</v>
          </cell>
          <cell r="C182">
            <v>699256</v>
          </cell>
        </row>
        <row r="183">
          <cell r="A183" t="str">
            <v>Totals:</v>
          </cell>
          <cell r="B183" t="str">
            <v>__________</v>
          </cell>
          <cell r="C183" t="str">
            <v>__________</v>
          </cell>
        </row>
        <row r="184">
          <cell r="A184">
            <v>1999</v>
          </cell>
          <cell r="B184">
            <v>942018</v>
          </cell>
          <cell r="C184">
            <v>10156103</v>
          </cell>
        </row>
        <row r="186">
          <cell r="A186">
            <v>36526</v>
          </cell>
          <cell r="B186">
            <v>71759</v>
          </cell>
          <cell r="C186">
            <v>683140</v>
          </cell>
        </row>
        <row r="187">
          <cell r="A187">
            <v>36557</v>
          </cell>
          <cell r="B187">
            <v>70979</v>
          </cell>
          <cell r="C187">
            <v>589592</v>
          </cell>
        </row>
        <row r="188">
          <cell r="A188">
            <v>36586</v>
          </cell>
          <cell r="B188">
            <v>81091</v>
          </cell>
          <cell r="C188">
            <v>639068</v>
          </cell>
        </row>
        <row r="189">
          <cell r="A189">
            <v>36617</v>
          </cell>
          <cell r="B189">
            <v>72863</v>
          </cell>
          <cell r="C189">
            <v>601118</v>
          </cell>
        </row>
        <row r="190">
          <cell r="A190">
            <v>36647</v>
          </cell>
          <cell r="B190">
            <v>69471</v>
          </cell>
          <cell r="C190">
            <v>623211</v>
          </cell>
        </row>
        <row r="191">
          <cell r="A191">
            <v>36678</v>
          </cell>
          <cell r="B191">
            <v>57118</v>
          </cell>
          <cell r="C191">
            <v>650510</v>
          </cell>
        </row>
        <row r="192">
          <cell r="A192">
            <v>36708</v>
          </cell>
          <cell r="B192">
            <v>58796</v>
          </cell>
          <cell r="C192">
            <v>627013</v>
          </cell>
        </row>
        <row r="193">
          <cell r="A193">
            <v>36739</v>
          </cell>
          <cell r="B193">
            <v>59352</v>
          </cell>
          <cell r="C193">
            <v>617894</v>
          </cell>
        </row>
        <row r="194">
          <cell r="A194">
            <v>36770</v>
          </cell>
          <cell r="B194">
            <v>56289</v>
          </cell>
          <cell r="C194">
            <v>599089</v>
          </cell>
        </row>
        <row r="195">
          <cell r="A195">
            <v>36800</v>
          </cell>
          <cell r="B195">
            <v>53675</v>
          </cell>
          <cell r="C195">
            <v>588166</v>
          </cell>
        </row>
        <row r="196">
          <cell r="A196">
            <v>36831</v>
          </cell>
          <cell r="B196">
            <v>52306</v>
          </cell>
          <cell r="C196">
            <v>534861</v>
          </cell>
        </row>
        <row r="197">
          <cell r="A197">
            <v>36861</v>
          </cell>
          <cell r="B197">
            <v>56746</v>
          </cell>
          <cell r="C197">
            <v>539360</v>
          </cell>
        </row>
        <row r="198">
          <cell r="A198" t="str">
            <v>Totals:</v>
          </cell>
          <cell r="B198" t="str">
            <v>__________</v>
          </cell>
          <cell r="C198" t="str">
            <v>__________</v>
          </cell>
        </row>
        <row r="199">
          <cell r="A199">
            <v>2000</v>
          </cell>
          <cell r="B199">
            <v>760445</v>
          </cell>
          <cell r="C199">
            <v>7293022</v>
          </cell>
        </row>
        <row r="201">
          <cell r="A201">
            <v>36892</v>
          </cell>
          <cell r="B201">
            <v>54539</v>
          </cell>
          <cell r="C201">
            <v>509071</v>
          </cell>
        </row>
        <row r="202">
          <cell r="A202">
            <v>36923</v>
          </cell>
          <cell r="B202">
            <v>46212</v>
          </cell>
          <cell r="C202">
            <v>458218</v>
          </cell>
        </row>
        <row r="203">
          <cell r="A203">
            <v>36951</v>
          </cell>
          <cell r="B203">
            <v>49544</v>
          </cell>
          <cell r="C203">
            <v>503625</v>
          </cell>
        </row>
        <row r="204">
          <cell r="A204">
            <v>36982</v>
          </cell>
          <cell r="B204">
            <v>52050</v>
          </cell>
          <cell r="C204">
            <v>464753</v>
          </cell>
        </row>
        <row r="205">
          <cell r="A205">
            <v>37012</v>
          </cell>
          <cell r="B205">
            <v>48368</v>
          </cell>
          <cell r="C205">
            <v>434639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49">
          <cell r="A49">
            <v>35582</v>
          </cell>
          <cell r="B49">
            <v>171717</v>
          </cell>
          <cell r="C49">
            <v>1223721</v>
          </cell>
        </row>
        <row r="50">
          <cell r="A50">
            <v>35612</v>
          </cell>
          <cell r="B50">
            <v>244196</v>
          </cell>
          <cell r="C50">
            <v>2206818</v>
          </cell>
        </row>
        <row r="51">
          <cell r="A51">
            <v>35643</v>
          </cell>
          <cell r="B51">
            <v>233165</v>
          </cell>
          <cell r="C51">
            <v>2163886</v>
          </cell>
        </row>
        <row r="52">
          <cell r="A52">
            <v>35674</v>
          </cell>
          <cell r="B52">
            <v>191917</v>
          </cell>
          <cell r="C52">
            <v>1921517</v>
          </cell>
        </row>
        <row r="53">
          <cell r="A53">
            <v>35704</v>
          </cell>
          <cell r="B53">
            <v>202532</v>
          </cell>
          <cell r="C53">
            <v>1829421</v>
          </cell>
        </row>
        <row r="54">
          <cell r="A54">
            <v>35735</v>
          </cell>
          <cell r="B54">
            <v>190423</v>
          </cell>
          <cell r="C54">
            <v>1719101</v>
          </cell>
        </row>
        <row r="55">
          <cell r="A55">
            <v>35765</v>
          </cell>
          <cell r="B55">
            <v>178036</v>
          </cell>
          <cell r="C55">
            <v>1789524</v>
          </cell>
        </row>
        <row r="56">
          <cell r="A56" t="str">
            <v>Totals:</v>
          </cell>
          <cell r="B56" t="str">
            <v>__________</v>
          </cell>
          <cell r="C56" t="str">
            <v>__________</v>
          </cell>
        </row>
        <row r="57">
          <cell r="A57">
            <v>1997</v>
          </cell>
          <cell r="B57">
            <v>1411986</v>
          </cell>
          <cell r="C57">
            <v>12853988</v>
          </cell>
        </row>
        <row r="59">
          <cell r="A59">
            <v>35796</v>
          </cell>
          <cell r="B59">
            <v>173373</v>
          </cell>
          <cell r="C59">
            <v>1629168</v>
          </cell>
        </row>
        <row r="60">
          <cell r="A60">
            <v>35827</v>
          </cell>
          <cell r="B60">
            <v>140278</v>
          </cell>
          <cell r="C60">
            <v>1406815</v>
          </cell>
        </row>
        <row r="61">
          <cell r="A61">
            <v>35855</v>
          </cell>
          <cell r="B61">
            <v>152516</v>
          </cell>
          <cell r="C61">
            <v>1510314</v>
          </cell>
        </row>
        <row r="62">
          <cell r="A62">
            <v>35886</v>
          </cell>
          <cell r="B62">
            <v>142870</v>
          </cell>
          <cell r="C62">
            <v>1411288</v>
          </cell>
        </row>
        <row r="63">
          <cell r="A63">
            <v>35916</v>
          </cell>
          <cell r="B63">
            <v>134170</v>
          </cell>
          <cell r="C63">
            <v>1384736</v>
          </cell>
        </row>
        <row r="64">
          <cell r="A64">
            <v>35947</v>
          </cell>
          <cell r="B64">
            <v>120430</v>
          </cell>
          <cell r="C64">
            <v>1282720</v>
          </cell>
        </row>
        <row r="65">
          <cell r="A65">
            <v>35977</v>
          </cell>
          <cell r="B65">
            <v>119590</v>
          </cell>
          <cell r="C65">
            <v>1325169</v>
          </cell>
        </row>
        <row r="66">
          <cell r="A66">
            <v>36008</v>
          </cell>
          <cell r="B66">
            <v>139208</v>
          </cell>
          <cell r="C66">
            <v>1277817</v>
          </cell>
        </row>
        <row r="67">
          <cell r="A67">
            <v>36039</v>
          </cell>
          <cell r="B67">
            <v>138209</v>
          </cell>
          <cell r="C67">
            <v>1232235</v>
          </cell>
        </row>
        <row r="68">
          <cell r="A68">
            <v>36069</v>
          </cell>
          <cell r="B68">
            <v>128268</v>
          </cell>
          <cell r="C68">
            <v>1300538</v>
          </cell>
        </row>
        <row r="69">
          <cell r="A69">
            <v>36100</v>
          </cell>
          <cell r="B69">
            <v>124752</v>
          </cell>
          <cell r="C69">
            <v>1259151</v>
          </cell>
        </row>
        <row r="70">
          <cell r="A70">
            <v>36130</v>
          </cell>
          <cell r="B70">
            <v>118450</v>
          </cell>
          <cell r="C70">
            <v>1240318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1998</v>
          </cell>
          <cell r="B72">
            <v>1632114</v>
          </cell>
          <cell r="C72">
            <v>16260269</v>
          </cell>
        </row>
        <row r="74">
          <cell r="A74">
            <v>36161</v>
          </cell>
          <cell r="B74">
            <v>124011</v>
          </cell>
          <cell r="C74">
            <v>1256660</v>
          </cell>
        </row>
        <row r="75">
          <cell r="A75">
            <v>36192</v>
          </cell>
          <cell r="B75">
            <v>105380</v>
          </cell>
          <cell r="C75">
            <v>1099276</v>
          </cell>
        </row>
        <row r="76">
          <cell r="A76">
            <v>36220</v>
          </cell>
          <cell r="B76">
            <v>106743</v>
          </cell>
          <cell r="C76">
            <v>1163863</v>
          </cell>
        </row>
        <row r="77">
          <cell r="A77">
            <v>36251</v>
          </cell>
          <cell r="B77">
            <v>96933</v>
          </cell>
          <cell r="C77">
            <v>1118608</v>
          </cell>
        </row>
        <row r="78">
          <cell r="A78">
            <v>36281</v>
          </cell>
          <cell r="B78">
            <v>100746</v>
          </cell>
          <cell r="C78">
            <v>1188620</v>
          </cell>
        </row>
        <row r="79">
          <cell r="A79">
            <v>36312</v>
          </cell>
          <cell r="B79">
            <v>87617</v>
          </cell>
          <cell r="C79">
            <v>1100446</v>
          </cell>
        </row>
        <row r="80">
          <cell r="A80">
            <v>36342</v>
          </cell>
          <cell r="B80">
            <v>85863</v>
          </cell>
          <cell r="C80">
            <v>1123767</v>
          </cell>
        </row>
        <row r="81">
          <cell r="A81">
            <v>36373</v>
          </cell>
          <cell r="B81">
            <v>88057</v>
          </cell>
          <cell r="C81">
            <v>1086580</v>
          </cell>
        </row>
        <row r="82">
          <cell r="A82">
            <v>36404</v>
          </cell>
          <cell r="B82">
            <v>77423</v>
          </cell>
          <cell r="C82">
            <v>1020304</v>
          </cell>
        </row>
        <row r="83">
          <cell r="A83">
            <v>36434</v>
          </cell>
          <cell r="B83">
            <v>79742</v>
          </cell>
          <cell r="C83">
            <v>1019582</v>
          </cell>
        </row>
        <row r="84">
          <cell r="A84">
            <v>36465</v>
          </cell>
          <cell r="B84">
            <v>74438</v>
          </cell>
          <cell r="C84">
            <v>973144</v>
          </cell>
        </row>
        <row r="85">
          <cell r="A85">
            <v>36495</v>
          </cell>
          <cell r="B85">
            <v>76683</v>
          </cell>
          <cell r="C85">
            <v>1022432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1999</v>
          </cell>
          <cell r="B87">
            <v>1103636</v>
          </cell>
          <cell r="C87">
            <v>13173282</v>
          </cell>
        </row>
        <row r="89">
          <cell r="A89">
            <v>36526</v>
          </cell>
          <cell r="B89">
            <v>72550</v>
          </cell>
          <cell r="C89">
            <v>994123</v>
          </cell>
        </row>
        <row r="90">
          <cell r="A90">
            <v>36557</v>
          </cell>
          <cell r="B90">
            <v>68726</v>
          </cell>
          <cell r="C90">
            <v>946428</v>
          </cell>
        </row>
        <row r="91">
          <cell r="A91">
            <v>36586</v>
          </cell>
          <cell r="B91">
            <v>69287</v>
          </cell>
          <cell r="C91">
            <v>979904</v>
          </cell>
        </row>
        <row r="92">
          <cell r="A92">
            <v>36617</v>
          </cell>
          <cell r="B92">
            <v>65495</v>
          </cell>
          <cell r="C92">
            <v>936450</v>
          </cell>
        </row>
        <row r="93">
          <cell r="A93">
            <v>36647</v>
          </cell>
          <cell r="B93">
            <v>68953</v>
          </cell>
          <cell r="C93">
            <v>930266</v>
          </cell>
        </row>
        <row r="94">
          <cell r="A94">
            <v>36678</v>
          </cell>
          <cell r="B94">
            <v>62287</v>
          </cell>
          <cell r="C94">
            <v>872358</v>
          </cell>
        </row>
        <row r="95">
          <cell r="A95">
            <v>36708</v>
          </cell>
          <cell r="B95">
            <v>64927</v>
          </cell>
          <cell r="C95">
            <v>863563</v>
          </cell>
        </row>
        <row r="96">
          <cell r="A96">
            <v>36739</v>
          </cell>
          <cell r="B96">
            <v>58672</v>
          </cell>
          <cell r="C96">
            <v>838486</v>
          </cell>
        </row>
        <row r="97">
          <cell r="A97">
            <v>36770</v>
          </cell>
          <cell r="B97">
            <v>59426</v>
          </cell>
          <cell r="C97">
            <v>807238</v>
          </cell>
        </row>
        <row r="98">
          <cell r="A98">
            <v>36800</v>
          </cell>
          <cell r="B98">
            <v>60280</v>
          </cell>
          <cell r="C98">
            <v>824262</v>
          </cell>
        </row>
        <row r="99">
          <cell r="A99">
            <v>36831</v>
          </cell>
          <cell r="B99">
            <v>59743</v>
          </cell>
          <cell r="C99">
            <v>753908</v>
          </cell>
        </row>
        <row r="100">
          <cell r="A100">
            <v>36861</v>
          </cell>
          <cell r="B100">
            <v>59171</v>
          </cell>
          <cell r="C100">
            <v>779887</v>
          </cell>
        </row>
        <row r="101">
          <cell r="A101" t="str">
            <v>Totals:</v>
          </cell>
          <cell r="B101" t="str">
            <v>__________</v>
          </cell>
          <cell r="C101" t="str">
            <v>__________</v>
          </cell>
        </row>
        <row r="102">
          <cell r="A102">
            <v>2000</v>
          </cell>
          <cell r="B102">
            <v>769517</v>
          </cell>
          <cell r="C102">
            <v>10526873</v>
          </cell>
        </row>
        <row r="104">
          <cell r="A104">
            <v>36892</v>
          </cell>
          <cell r="B104">
            <v>57236</v>
          </cell>
          <cell r="C104">
            <v>772431</v>
          </cell>
        </row>
        <row r="105">
          <cell r="A105">
            <v>36923</v>
          </cell>
          <cell r="B105">
            <v>52070</v>
          </cell>
          <cell r="C105">
            <v>673095</v>
          </cell>
        </row>
        <row r="106">
          <cell r="A106">
            <v>36951</v>
          </cell>
          <cell r="B106">
            <v>54390</v>
          </cell>
          <cell r="C106">
            <v>727984</v>
          </cell>
        </row>
        <row r="107">
          <cell r="A107">
            <v>36982</v>
          </cell>
          <cell r="B107">
            <v>48628</v>
          </cell>
          <cell r="C107">
            <v>690607</v>
          </cell>
        </row>
        <row r="108">
          <cell r="A108">
            <v>37012</v>
          </cell>
          <cell r="B108">
            <v>33290</v>
          </cell>
          <cell r="C108">
            <v>374695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66">
          <cell r="A66">
            <v>35612</v>
          </cell>
          <cell r="B66">
            <v>122964</v>
          </cell>
          <cell r="C66">
            <v>869818</v>
          </cell>
        </row>
        <row r="67">
          <cell r="A67">
            <v>35643</v>
          </cell>
          <cell r="B67">
            <v>215441</v>
          </cell>
          <cell r="C67">
            <v>1683184</v>
          </cell>
        </row>
        <row r="68">
          <cell r="A68">
            <v>35674</v>
          </cell>
          <cell r="B68">
            <v>189864</v>
          </cell>
          <cell r="C68">
            <v>1884499</v>
          </cell>
        </row>
        <row r="69">
          <cell r="A69">
            <v>35704</v>
          </cell>
          <cell r="B69">
            <v>184898</v>
          </cell>
          <cell r="C69">
            <v>1981515</v>
          </cell>
        </row>
        <row r="70">
          <cell r="A70">
            <v>35735</v>
          </cell>
          <cell r="B70">
            <v>170365</v>
          </cell>
          <cell r="C70">
            <v>1864471</v>
          </cell>
        </row>
        <row r="71">
          <cell r="A71">
            <v>35765</v>
          </cell>
          <cell r="B71">
            <v>172572</v>
          </cell>
          <cell r="C71">
            <v>1841550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1997</v>
          </cell>
          <cell r="B73">
            <v>1056104</v>
          </cell>
          <cell r="C73">
            <v>10125037</v>
          </cell>
        </row>
        <row r="75">
          <cell r="A75">
            <v>35796</v>
          </cell>
          <cell r="B75">
            <v>164825</v>
          </cell>
          <cell r="C75">
            <v>1827763</v>
          </cell>
        </row>
        <row r="76">
          <cell r="A76">
            <v>35827</v>
          </cell>
          <cell r="B76">
            <v>127587</v>
          </cell>
          <cell r="C76">
            <v>1545957</v>
          </cell>
        </row>
        <row r="77">
          <cell r="A77">
            <v>35855</v>
          </cell>
          <cell r="B77">
            <v>141857</v>
          </cell>
          <cell r="C77">
            <v>1660190</v>
          </cell>
        </row>
        <row r="78">
          <cell r="A78">
            <v>35886</v>
          </cell>
          <cell r="B78">
            <v>133588</v>
          </cell>
          <cell r="C78">
            <v>1497828</v>
          </cell>
        </row>
        <row r="79">
          <cell r="A79">
            <v>35916</v>
          </cell>
          <cell r="B79">
            <v>136721</v>
          </cell>
          <cell r="C79">
            <v>1530982</v>
          </cell>
        </row>
        <row r="80">
          <cell r="A80">
            <v>35947</v>
          </cell>
          <cell r="B80">
            <v>124277</v>
          </cell>
          <cell r="C80">
            <v>1351065</v>
          </cell>
        </row>
        <row r="81">
          <cell r="A81">
            <v>35977</v>
          </cell>
          <cell r="B81">
            <v>109176</v>
          </cell>
          <cell r="C81">
            <v>1351545</v>
          </cell>
        </row>
        <row r="82">
          <cell r="A82">
            <v>36008</v>
          </cell>
          <cell r="B82">
            <v>108890</v>
          </cell>
          <cell r="C82">
            <v>1271834</v>
          </cell>
        </row>
        <row r="83">
          <cell r="A83">
            <v>36039</v>
          </cell>
          <cell r="B83">
            <v>101164</v>
          </cell>
          <cell r="C83">
            <v>1192950</v>
          </cell>
        </row>
        <row r="84">
          <cell r="A84">
            <v>36069</v>
          </cell>
          <cell r="B84">
            <v>107816</v>
          </cell>
          <cell r="C84">
            <v>1164967</v>
          </cell>
        </row>
        <row r="85">
          <cell r="A85">
            <v>36100</v>
          </cell>
          <cell r="B85">
            <v>97724</v>
          </cell>
          <cell r="C85">
            <v>1076716</v>
          </cell>
        </row>
        <row r="86">
          <cell r="A86">
            <v>36130</v>
          </cell>
          <cell r="B86">
            <v>96820</v>
          </cell>
          <cell r="C86">
            <v>1086565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1998</v>
          </cell>
          <cell r="B88">
            <v>1450445</v>
          </cell>
          <cell r="C88">
            <v>16558362</v>
          </cell>
        </row>
        <row r="90">
          <cell r="A90">
            <v>36161</v>
          </cell>
          <cell r="B90">
            <v>95321</v>
          </cell>
          <cell r="C90">
            <v>1068725</v>
          </cell>
        </row>
        <row r="91">
          <cell r="A91">
            <v>36192</v>
          </cell>
          <cell r="B91">
            <v>83371</v>
          </cell>
          <cell r="C91">
            <v>919037</v>
          </cell>
        </row>
        <row r="92">
          <cell r="A92">
            <v>36220</v>
          </cell>
          <cell r="B92">
            <v>104709</v>
          </cell>
          <cell r="C92">
            <v>993239</v>
          </cell>
        </row>
        <row r="93">
          <cell r="A93">
            <v>36251</v>
          </cell>
          <cell r="B93">
            <v>107364</v>
          </cell>
          <cell r="C93">
            <v>994356</v>
          </cell>
        </row>
        <row r="94">
          <cell r="A94">
            <v>36281</v>
          </cell>
          <cell r="B94">
            <v>95671</v>
          </cell>
          <cell r="C94">
            <v>976066</v>
          </cell>
        </row>
        <row r="95">
          <cell r="A95">
            <v>36312</v>
          </cell>
          <cell r="B95">
            <v>94800</v>
          </cell>
          <cell r="C95">
            <v>882416</v>
          </cell>
        </row>
        <row r="96">
          <cell r="A96">
            <v>36342</v>
          </cell>
          <cell r="B96">
            <v>98119</v>
          </cell>
          <cell r="C96">
            <v>867236</v>
          </cell>
        </row>
        <row r="97">
          <cell r="A97">
            <v>36373</v>
          </cell>
          <cell r="B97">
            <v>97250</v>
          </cell>
          <cell r="C97">
            <v>872436</v>
          </cell>
        </row>
        <row r="98">
          <cell r="A98">
            <v>36404</v>
          </cell>
          <cell r="B98">
            <v>89373</v>
          </cell>
          <cell r="C98">
            <v>835567</v>
          </cell>
        </row>
        <row r="99">
          <cell r="A99">
            <v>36434</v>
          </cell>
          <cell r="B99">
            <v>89068</v>
          </cell>
          <cell r="C99">
            <v>831136</v>
          </cell>
        </row>
        <row r="100">
          <cell r="A100">
            <v>36465</v>
          </cell>
          <cell r="B100">
            <v>87320</v>
          </cell>
          <cell r="C100">
            <v>777127</v>
          </cell>
        </row>
        <row r="101">
          <cell r="A101">
            <v>36495</v>
          </cell>
          <cell r="B101">
            <v>88366</v>
          </cell>
          <cell r="C101">
            <v>814209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1999</v>
          </cell>
          <cell r="B103">
            <v>1130732</v>
          </cell>
          <cell r="C103">
            <v>10831550</v>
          </cell>
        </row>
        <row r="105">
          <cell r="A105">
            <v>36526</v>
          </cell>
          <cell r="B105">
            <v>85398</v>
          </cell>
          <cell r="C105">
            <v>797981</v>
          </cell>
        </row>
        <row r="106">
          <cell r="A106">
            <v>36557</v>
          </cell>
          <cell r="B106">
            <v>77719</v>
          </cell>
          <cell r="C106">
            <v>718770</v>
          </cell>
        </row>
        <row r="107">
          <cell r="A107">
            <v>36586</v>
          </cell>
          <cell r="B107">
            <v>78859</v>
          </cell>
          <cell r="C107">
            <v>762275</v>
          </cell>
        </row>
        <row r="108">
          <cell r="A108">
            <v>36617</v>
          </cell>
          <cell r="B108">
            <v>76280</v>
          </cell>
          <cell r="C108">
            <v>690468</v>
          </cell>
        </row>
        <row r="109">
          <cell r="A109">
            <v>36647</v>
          </cell>
          <cell r="B109">
            <v>75918</v>
          </cell>
          <cell r="C109">
            <v>696996</v>
          </cell>
        </row>
        <row r="110">
          <cell r="A110">
            <v>36678</v>
          </cell>
          <cell r="B110">
            <v>67463</v>
          </cell>
          <cell r="C110">
            <v>657623</v>
          </cell>
        </row>
        <row r="111">
          <cell r="A111">
            <v>36708</v>
          </cell>
          <cell r="B111">
            <v>70995</v>
          </cell>
          <cell r="C111">
            <v>674828</v>
          </cell>
        </row>
        <row r="112">
          <cell r="A112">
            <v>36739</v>
          </cell>
          <cell r="B112">
            <v>69419</v>
          </cell>
          <cell r="C112">
            <v>638965</v>
          </cell>
        </row>
        <row r="113">
          <cell r="A113">
            <v>36770</v>
          </cell>
          <cell r="B113">
            <v>68814</v>
          </cell>
          <cell r="C113">
            <v>608980</v>
          </cell>
        </row>
        <row r="114">
          <cell r="A114">
            <v>36800</v>
          </cell>
          <cell r="B114">
            <v>71708</v>
          </cell>
          <cell r="C114">
            <v>633840</v>
          </cell>
        </row>
        <row r="115">
          <cell r="A115">
            <v>36831</v>
          </cell>
          <cell r="B115">
            <v>66239</v>
          </cell>
          <cell r="C115">
            <v>580392</v>
          </cell>
        </row>
        <row r="116">
          <cell r="A116">
            <v>36861</v>
          </cell>
          <cell r="B116">
            <v>71009</v>
          </cell>
          <cell r="C116">
            <v>576571</v>
          </cell>
        </row>
        <row r="117">
          <cell r="A117" t="str">
            <v>Totals:</v>
          </cell>
          <cell r="B117" t="str">
            <v>__________</v>
          </cell>
          <cell r="C117" t="str">
            <v>__________</v>
          </cell>
        </row>
        <row r="118">
          <cell r="A118">
            <v>2000</v>
          </cell>
          <cell r="B118">
            <v>879821</v>
          </cell>
          <cell r="C118">
            <v>8037689</v>
          </cell>
        </row>
        <row r="120">
          <cell r="A120">
            <v>36892</v>
          </cell>
          <cell r="B120">
            <v>67176</v>
          </cell>
          <cell r="C120">
            <v>565747</v>
          </cell>
        </row>
        <row r="121">
          <cell r="A121">
            <v>36923</v>
          </cell>
          <cell r="B121">
            <v>60685</v>
          </cell>
          <cell r="C121">
            <v>529708</v>
          </cell>
        </row>
        <row r="122">
          <cell r="A122">
            <v>36951</v>
          </cell>
          <cell r="B122">
            <v>60827</v>
          </cell>
          <cell r="C122">
            <v>563037</v>
          </cell>
        </row>
        <row r="123">
          <cell r="A123">
            <v>36982</v>
          </cell>
          <cell r="B123">
            <v>54140</v>
          </cell>
          <cell r="C123">
            <v>521375</v>
          </cell>
        </row>
        <row r="124">
          <cell r="A124">
            <v>37012</v>
          </cell>
          <cell r="B124">
            <v>45753</v>
          </cell>
          <cell r="C124">
            <v>478966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ug"/>
    </sheetNames>
    <sheetDataSet>
      <sheetData sheetId="0">
        <row r="52">
          <cell r="A52">
            <v>35643</v>
          </cell>
          <cell r="B52">
            <v>139993</v>
          </cell>
          <cell r="C52">
            <v>993837</v>
          </cell>
        </row>
        <row r="53">
          <cell r="A53">
            <v>35674</v>
          </cell>
          <cell r="B53">
            <v>226576</v>
          </cell>
          <cell r="C53">
            <v>1786812</v>
          </cell>
        </row>
        <row r="54">
          <cell r="A54">
            <v>35704</v>
          </cell>
          <cell r="B54">
            <v>207713</v>
          </cell>
          <cell r="C54">
            <v>1621391</v>
          </cell>
        </row>
        <row r="55">
          <cell r="A55">
            <v>35735</v>
          </cell>
          <cell r="B55">
            <v>179587</v>
          </cell>
          <cell r="C55">
            <v>1510943</v>
          </cell>
        </row>
        <row r="56">
          <cell r="A56">
            <v>35765</v>
          </cell>
          <cell r="B56">
            <v>159730</v>
          </cell>
          <cell r="C56">
            <v>1461281</v>
          </cell>
        </row>
        <row r="57">
          <cell r="A57" t="str">
            <v>Totals:</v>
          </cell>
          <cell r="B57" t="str">
            <v>__________</v>
          </cell>
          <cell r="C57" t="str">
            <v>__________</v>
          </cell>
        </row>
        <row r="58">
          <cell r="A58">
            <v>1997</v>
          </cell>
          <cell r="B58">
            <v>913599</v>
          </cell>
          <cell r="C58">
            <v>7374264</v>
          </cell>
        </row>
        <row r="60">
          <cell r="A60">
            <v>35796</v>
          </cell>
          <cell r="B60">
            <v>162383</v>
          </cell>
          <cell r="C60">
            <v>1377515</v>
          </cell>
        </row>
        <row r="61">
          <cell r="A61">
            <v>35827</v>
          </cell>
          <cell r="B61">
            <v>140976</v>
          </cell>
          <cell r="C61">
            <v>1125923</v>
          </cell>
        </row>
        <row r="62">
          <cell r="A62">
            <v>35855</v>
          </cell>
          <cell r="B62">
            <v>146895</v>
          </cell>
          <cell r="C62">
            <v>1170004</v>
          </cell>
        </row>
        <row r="63">
          <cell r="A63">
            <v>35886</v>
          </cell>
          <cell r="B63">
            <v>134900</v>
          </cell>
          <cell r="C63">
            <v>1114502</v>
          </cell>
        </row>
        <row r="64">
          <cell r="A64">
            <v>35916</v>
          </cell>
          <cell r="B64">
            <v>128633</v>
          </cell>
          <cell r="C64">
            <v>1036162</v>
          </cell>
        </row>
        <row r="65">
          <cell r="A65">
            <v>35947</v>
          </cell>
          <cell r="B65">
            <v>117953</v>
          </cell>
          <cell r="C65">
            <v>951278</v>
          </cell>
        </row>
        <row r="66">
          <cell r="A66">
            <v>35977</v>
          </cell>
          <cell r="B66">
            <v>111811</v>
          </cell>
          <cell r="C66">
            <v>908870</v>
          </cell>
        </row>
        <row r="67">
          <cell r="A67">
            <v>36008</v>
          </cell>
          <cell r="B67">
            <v>108184</v>
          </cell>
          <cell r="C67">
            <v>852651</v>
          </cell>
        </row>
        <row r="68">
          <cell r="A68">
            <v>36039</v>
          </cell>
          <cell r="B68">
            <v>98649</v>
          </cell>
          <cell r="C68">
            <v>822658</v>
          </cell>
        </row>
        <row r="69">
          <cell r="A69">
            <v>36069</v>
          </cell>
          <cell r="B69">
            <v>98724</v>
          </cell>
          <cell r="C69">
            <v>757659</v>
          </cell>
        </row>
        <row r="70">
          <cell r="A70">
            <v>36100</v>
          </cell>
          <cell r="B70">
            <v>92604</v>
          </cell>
          <cell r="C70">
            <v>731992</v>
          </cell>
        </row>
        <row r="71">
          <cell r="A71">
            <v>36130</v>
          </cell>
          <cell r="B71">
            <v>88287</v>
          </cell>
          <cell r="C71">
            <v>706730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1998</v>
          </cell>
          <cell r="B73">
            <v>1429999</v>
          </cell>
          <cell r="C73">
            <v>11555944</v>
          </cell>
        </row>
        <row r="75">
          <cell r="A75">
            <v>36161</v>
          </cell>
          <cell r="B75">
            <v>83604</v>
          </cell>
          <cell r="C75">
            <v>685066</v>
          </cell>
        </row>
        <row r="76">
          <cell r="A76">
            <v>36192</v>
          </cell>
          <cell r="B76">
            <v>77122</v>
          </cell>
          <cell r="C76">
            <v>613480</v>
          </cell>
        </row>
        <row r="77">
          <cell r="A77">
            <v>36220</v>
          </cell>
          <cell r="B77">
            <v>82110</v>
          </cell>
          <cell r="C77">
            <v>626003</v>
          </cell>
        </row>
        <row r="78">
          <cell r="A78">
            <v>36251</v>
          </cell>
          <cell r="B78">
            <v>87636</v>
          </cell>
          <cell r="C78">
            <v>686702</v>
          </cell>
        </row>
        <row r="79">
          <cell r="A79">
            <v>36281</v>
          </cell>
          <cell r="B79">
            <v>99036</v>
          </cell>
          <cell r="C79">
            <v>710092</v>
          </cell>
        </row>
        <row r="80">
          <cell r="A80">
            <v>36312</v>
          </cell>
          <cell r="B80">
            <v>84402</v>
          </cell>
          <cell r="C80">
            <v>629271</v>
          </cell>
        </row>
        <row r="81">
          <cell r="A81">
            <v>36342</v>
          </cell>
          <cell r="B81">
            <v>75495</v>
          </cell>
          <cell r="C81">
            <v>621658</v>
          </cell>
        </row>
        <row r="82">
          <cell r="A82">
            <v>36373</v>
          </cell>
          <cell r="B82">
            <v>77175</v>
          </cell>
          <cell r="C82">
            <v>607375</v>
          </cell>
        </row>
        <row r="83">
          <cell r="A83">
            <v>36404</v>
          </cell>
          <cell r="B83">
            <v>70862</v>
          </cell>
          <cell r="C83">
            <v>566494</v>
          </cell>
        </row>
        <row r="84">
          <cell r="A84">
            <v>36434</v>
          </cell>
          <cell r="B84">
            <v>84516</v>
          </cell>
          <cell r="C84">
            <v>611631</v>
          </cell>
        </row>
        <row r="85">
          <cell r="A85">
            <v>36465</v>
          </cell>
          <cell r="B85">
            <v>86852</v>
          </cell>
          <cell r="C85">
            <v>602996</v>
          </cell>
        </row>
        <row r="86">
          <cell r="A86">
            <v>36495</v>
          </cell>
          <cell r="B86">
            <v>83077</v>
          </cell>
          <cell r="C86">
            <v>565330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1999</v>
          </cell>
          <cell r="B88">
            <v>991887</v>
          </cell>
          <cell r="C88">
            <v>7526098</v>
          </cell>
        </row>
        <row r="90">
          <cell r="A90">
            <v>36526</v>
          </cell>
          <cell r="B90">
            <v>89177</v>
          </cell>
          <cell r="C90">
            <v>593632</v>
          </cell>
        </row>
        <row r="91">
          <cell r="A91">
            <v>36557</v>
          </cell>
          <cell r="B91">
            <v>77750</v>
          </cell>
          <cell r="C91">
            <v>518004</v>
          </cell>
        </row>
        <row r="92">
          <cell r="A92">
            <v>36586</v>
          </cell>
          <cell r="B92">
            <v>97479</v>
          </cell>
          <cell r="C92">
            <v>601524</v>
          </cell>
        </row>
        <row r="93">
          <cell r="A93">
            <v>36617</v>
          </cell>
          <cell r="B93">
            <v>107847</v>
          </cell>
          <cell r="C93">
            <v>670191</v>
          </cell>
        </row>
        <row r="94">
          <cell r="A94">
            <v>36647</v>
          </cell>
          <cell r="B94">
            <v>101168</v>
          </cell>
          <cell r="C94">
            <v>597454</v>
          </cell>
        </row>
        <row r="95">
          <cell r="A95">
            <v>36678</v>
          </cell>
          <cell r="B95">
            <v>91687</v>
          </cell>
          <cell r="C95">
            <v>571894</v>
          </cell>
        </row>
        <row r="96">
          <cell r="A96">
            <v>36708</v>
          </cell>
          <cell r="B96">
            <v>91659</v>
          </cell>
          <cell r="C96">
            <v>575430</v>
          </cell>
        </row>
        <row r="97">
          <cell r="A97">
            <v>36739</v>
          </cell>
          <cell r="B97">
            <v>85197</v>
          </cell>
          <cell r="C97">
            <v>554101</v>
          </cell>
        </row>
        <row r="98">
          <cell r="A98">
            <v>36770</v>
          </cell>
          <cell r="B98">
            <v>79257</v>
          </cell>
          <cell r="C98">
            <v>542530</v>
          </cell>
        </row>
        <row r="99">
          <cell r="A99">
            <v>36800</v>
          </cell>
          <cell r="B99">
            <v>80123</v>
          </cell>
          <cell r="C99">
            <v>552354</v>
          </cell>
        </row>
        <row r="100">
          <cell r="A100">
            <v>36831</v>
          </cell>
          <cell r="B100">
            <v>81609</v>
          </cell>
          <cell r="C100">
            <v>529408</v>
          </cell>
        </row>
        <row r="101">
          <cell r="A101">
            <v>36861</v>
          </cell>
          <cell r="B101">
            <v>86542</v>
          </cell>
          <cell r="C101">
            <v>554448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2000</v>
          </cell>
          <cell r="B103">
            <v>1069495</v>
          </cell>
          <cell r="C103">
            <v>6860970</v>
          </cell>
        </row>
        <row r="105">
          <cell r="A105">
            <v>36892</v>
          </cell>
          <cell r="B105">
            <v>80888</v>
          </cell>
          <cell r="C105">
            <v>491958</v>
          </cell>
        </row>
        <row r="106">
          <cell r="A106">
            <v>36923</v>
          </cell>
          <cell r="B106">
            <v>71431</v>
          </cell>
          <cell r="C106">
            <v>442087</v>
          </cell>
        </row>
        <row r="107">
          <cell r="A107">
            <v>36951</v>
          </cell>
          <cell r="B107">
            <v>72238</v>
          </cell>
          <cell r="C107">
            <v>489550</v>
          </cell>
        </row>
        <row r="108">
          <cell r="A108">
            <v>36982</v>
          </cell>
          <cell r="B108">
            <v>64084</v>
          </cell>
          <cell r="C108">
            <v>453867</v>
          </cell>
        </row>
        <row r="109">
          <cell r="A109">
            <v>37012</v>
          </cell>
          <cell r="B109">
            <v>57894</v>
          </cell>
          <cell r="C109">
            <v>422766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69">
          <cell r="A69">
            <v>35674</v>
          </cell>
          <cell r="B69">
            <v>136944</v>
          </cell>
          <cell r="C69">
            <v>1459132</v>
          </cell>
        </row>
        <row r="70">
          <cell r="A70">
            <v>35704</v>
          </cell>
          <cell r="B70">
            <v>236671</v>
          </cell>
          <cell r="C70">
            <v>2622112</v>
          </cell>
        </row>
        <row r="71">
          <cell r="A71">
            <v>35735</v>
          </cell>
          <cell r="B71">
            <v>225223</v>
          </cell>
          <cell r="C71">
            <v>2402525</v>
          </cell>
        </row>
        <row r="72">
          <cell r="A72">
            <v>35765</v>
          </cell>
          <cell r="B72">
            <v>209756</v>
          </cell>
          <cell r="C72">
            <v>2320743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</row>
        <row r="74">
          <cell r="A74">
            <v>1997</v>
          </cell>
          <cell r="B74">
            <v>808594</v>
          </cell>
          <cell r="C74">
            <v>8804512</v>
          </cell>
        </row>
        <row r="76">
          <cell r="A76">
            <v>35796</v>
          </cell>
          <cell r="B76">
            <v>233100</v>
          </cell>
          <cell r="C76">
            <v>2185647</v>
          </cell>
        </row>
        <row r="77">
          <cell r="A77">
            <v>35827</v>
          </cell>
          <cell r="B77">
            <v>182460</v>
          </cell>
          <cell r="C77">
            <v>1888305</v>
          </cell>
        </row>
        <row r="78">
          <cell r="A78">
            <v>35855</v>
          </cell>
          <cell r="B78">
            <v>200218</v>
          </cell>
          <cell r="C78">
            <v>1973913</v>
          </cell>
        </row>
        <row r="79">
          <cell r="A79">
            <v>35886</v>
          </cell>
          <cell r="B79">
            <v>179020</v>
          </cell>
          <cell r="C79">
            <v>1722571</v>
          </cell>
        </row>
        <row r="80">
          <cell r="A80">
            <v>35916</v>
          </cell>
          <cell r="B80">
            <v>185181</v>
          </cell>
          <cell r="C80">
            <v>1795530</v>
          </cell>
        </row>
        <row r="81">
          <cell r="A81">
            <v>35947</v>
          </cell>
          <cell r="B81">
            <v>179597</v>
          </cell>
          <cell r="C81">
            <v>1633999</v>
          </cell>
        </row>
        <row r="82">
          <cell r="A82">
            <v>35977</v>
          </cell>
          <cell r="B82">
            <v>179949</v>
          </cell>
          <cell r="C82">
            <v>1656467</v>
          </cell>
        </row>
        <row r="83">
          <cell r="A83">
            <v>36008</v>
          </cell>
          <cell r="B83">
            <v>182255</v>
          </cell>
          <cell r="C83">
            <v>1531807</v>
          </cell>
        </row>
        <row r="84">
          <cell r="A84">
            <v>36039</v>
          </cell>
          <cell r="B84">
            <v>157925</v>
          </cell>
          <cell r="C84">
            <v>1435396</v>
          </cell>
        </row>
        <row r="85">
          <cell r="A85">
            <v>36069</v>
          </cell>
          <cell r="B85">
            <v>153692</v>
          </cell>
          <cell r="C85">
            <v>1367600</v>
          </cell>
        </row>
        <row r="86">
          <cell r="A86">
            <v>36100</v>
          </cell>
          <cell r="B86">
            <v>141271</v>
          </cell>
          <cell r="C86">
            <v>1318073</v>
          </cell>
        </row>
        <row r="87">
          <cell r="A87">
            <v>36130</v>
          </cell>
          <cell r="B87">
            <v>138657</v>
          </cell>
          <cell r="C87">
            <v>1291056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</row>
        <row r="89">
          <cell r="A89">
            <v>1998</v>
          </cell>
          <cell r="B89">
            <v>2113325</v>
          </cell>
          <cell r="C89">
            <v>19800364</v>
          </cell>
        </row>
        <row r="91">
          <cell r="A91">
            <v>36161</v>
          </cell>
          <cell r="B91">
            <v>109183</v>
          </cell>
          <cell r="C91">
            <v>1226806</v>
          </cell>
        </row>
        <row r="92">
          <cell r="A92">
            <v>36192</v>
          </cell>
          <cell r="B92">
            <v>98904</v>
          </cell>
          <cell r="C92">
            <v>1080390</v>
          </cell>
        </row>
        <row r="93">
          <cell r="A93">
            <v>36220</v>
          </cell>
          <cell r="B93">
            <v>105981</v>
          </cell>
          <cell r="C93">
            <v>1120283</v>
          </cell>
        </row>
        <row r="94">
          <cell r="A94">
            <v>36251</v>
          </cell>
          <cell r="B94">
            <v>97311</v>
          </cell>
          <cell r="C94">
            <v>1073816</v>
          </cell>
        </row>
        <row r="95">
          <cell r="A95">
            <v>36281</v>
          </cell>
          <cell r="B95">
            <v>98056</v>
          </cell>
          <cell r="C95">
            <v>1079866</v>
          </cell>
        </row>
        <row r="96">
          <cell r="A96">
            <v>36312</v>
          </cell>
          <cell r="B96">
            <v>92967</v>
          </cell>
          <cell r="C96">
            <v>997872</v>
          </cell>
        </row>
        <row r="97">
          <cell r="A97">
            <v>36342</v>
          </cell>
          <cell r="B97">
            <v>97577</v>
          </cell>
          <cell r="C97">
            <v>1002319</v>
          </cell>
        </row>
        <row r="98">
          <cell r="A98">
            <v>36373</v>
          </cell>
          <cell r="B98">
            <v>95901</v>
          </cell>
          <cell r="C98">
            <v>1007115</v>
          </cell>
        </row>
        <row r="99">
          <cell r="A99">
            <v>36404</v>
          </cell>
          <cell r="B99">
            <v>92931</v>
          </cell>
          <cell r="C99">
            <v>960435</v>
          </cell>
        </row>
        <row r="100">
          <cell r="A100">
            <v>36434</v>
          </cell>
          <cell r="B100">
            <v>95854</v>
          </cell>
          <cell r="C100">
            <v>941819</v>
          </cell>
        </row>
        <row r="101">
          <cell r="A101">
            <v>36465</v>
          </cell>
          <cell r="B101">
            <v>90514</v>
          </cell>
          <cell r="C101">
            <v>907682</v>
          </cell>
        </row>
        <row r="102">
          <cell r="A102">
            <v>36495</v>
          </cell>
          <cell r="B102">
            <v>91171</v>
          </cell>
          <cell r="C102">
            <v>888070</v>
          </cell>
        </row>
        <row r="103">
          <cell r="A103" t="str">
            <v>Totals:</v>
          </cell>
          <cell r="B103" t="str">
            <v>__________</v>
          </cell>
          <cell r="C103" t="str">
            <v>__________</v>
          </cell>
        </row>
        <row r="104">
          <cell r="A104">
            <v>1999</v>
          </cell>
          <cell r="B104">
            <v>1166350</v>
          </cell>
          <cell r="C104">
            <v>12286473</v>
          </cell>
        </row>
        <row r="106">
          <cell r="A106">
            <v>36526</v>
          </cell>
          <cell r="B106">
            <v>92376</v>
          </cell>
          <cell r="C106">
            <v>849468</v>
          </cell>
        </row>
        <row r="107">
          <cell r="A107">
            <v>36557</v>
          </cell>
          <cell r="B107">
            <v>84041</v>
          </cell>
          <cell r="C107">
            <v>778428</v>
          </cell>
        </row>
        <row r="108">
          <cell r="A108">
            <v>36586</v>
          </cell>
          <cell r="B108">
            <v>86308</v>
          </cell>
          <cell r="C108">
            <v>796034</v>
          </cell>
        </row>
        <row r="109">
          <cell r="A109">
            <v>36617</v>
          </cell>
          <cell r="B109">
            <v>82633</v>
          </cell>
          <cell r="C109">
            <v>760606</v>
          </cell>
        </row>
        <row r="110">
          <cell r="A110">
            <v>36647</v>
          </cell>
          <cell r="B110">
            <v>85329</v>
          </cell>
          <cell r="C110">
            <v>775803</v>
          </cell>
        </row>
        <row r="111">
          <cell r="A111">
            <v>36678</v>
          </cell>
          <cell r="B111">
            <v>82023</v>
          </cell>
          <cell r="C111">
            <v>748232</v>
          </cell>
        </row>
        <row r="112">
          <cell r="A112">
            <v>36708</v>
          </cell>
          <cell r="B112">
            <v>83012</v>
          </cell>
          <cell r="C112">
            <v>762754</v>
          </cell>
        </row>
        <row r="113">
          <cell r="A113">
            <v>36739</v>
          </cell>
          <cell r="B113">
            <v>79760</v>
          </cell>
          <cell r="C113">
            <v>726622</v>
          </cell>
        </row>
        <row r="114">
          <cell r="A114">
            <v>36770</v>
          </cell>
          <cell r="B114">
            <v>80013</v>
          </cell>
          <cell r="C114">
            <v>673269</v>
          </cell>
        </row>
        <row r="115">
          <cell r="A115">
            <v>36800</v>
          </cell>
          <cell r="B115">
            <v>80316</v>
          </cell>
          <cell r="C115">
            <v>671177</v>
          </cell>
        </row>
        <row r="116">
          <cell r="A116">
            <v>36831</v>
          </cell>
          <cell r="B116">
            <v>78693</v>
          </cell>
          <cell r="C116">
            <v>649419</v>
          </cell>
        </row>
        <row r="117">
          <cell r="A117">
            <v>36861</v>
          </cell>
          <cell r="B117">
            <v>78154</v>
          </cell>
          <cell r="C117">
            <v>642086</v>
          </cell>
        </row>
        <row r="118">
          <cell r="A118" t="str">
            <v>Totals:</v>
          </cell>
          <cell r="B118" t="str">
            <v>__________</v>
          </cell>
          <cell r="C118" t="str">
            <v>__________</v>
          </cell>
        </row>
        <row r="119">
          <cell r="A119">
            <v>2000</v>
          </cell>
          <cell r="B119">
            <v>992658</v>
          </cell>
          <cell r="C119">
            <v>8833898</v>
          </cell>
        </row>
        <row r="121">
          <cell r="A121">
            <v>36892</v>
          </cell>
          <cell r="B121">
            <v>77481</v>
          </cell>
          <cell r="C121">
            <v>636282</v>
          </cell>
        </row>
        <row r="122">
          <cell r="A122">
            <v>36923</v>
          </cell>
          <cell r="B122">
            <v>68838</v>
          </cell>
          <cell r="C122">
            <v>537707</v>
          </cell>
        </row>
        <row r="123">
          <cell r="A123">
            <v>36951</v>
          </cell>
          <cell r="B123">
            <v>77549</v>
          </cell>
          <cell r="C123">
            <v>561324</v>
          </cell>
        </row>
        <row r="124">
          <cell r="A124">
            <v>36982</v>
          </cell>
          <cell r="B124">
            <v>73752</v>
          </cell>
          <cell r="C124">
            <v>612712</v>
          </cell>
        </row>
        <row r="125">
          <cell r="A125">
            <v>37012</v>
          </cell>
          <cell r="B125">
            <v>67772</v>
          </cell>
          <cell r="C125">
            <v>714842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66-1968"/>
    </sheetNames>
    <sheetDataSet>
      <sheetData sheetId="0">
        <row r="520">
          <cell r="A520">
            <v>34335</v>
          </cell>
          <cell r="B520">
            <v>2924608</v>
          </cell>
          <cell r="C520">
            <v>10865343</v>
          </cell>
        </row>
        <row r="521">
          <cell r="A521">
            <v>34366</v>
          </cell>
          <cell r="B521">
            <v>2614648</v>
          </cell>
          <cell r="C521">
            <v>9492293</v>
          </cell>
        </row>
        <row r="522">
          <cell r="A522">
            <v>34394</v>
          </cell>
          <cell r="B522">
            <v>2884688</v>
          </cell>
          <cell r="C522">
            <v>10853287</v>
          </cell>
        </row>
        <row r="523">
          <cell r="A523">
            <v>34425</v>
          </cell>
          <cell r="B523">
            <v>2744195</v>
          </cell>
          <cell r="C523">
            <v>10440269</v>
          </cell>
        </row>
        <row r="524">
          <cell r="A524">
            <v>34455</v>
          </cell>
          <cell r="B524">
            <v>2826280</v>
          </cell>
          <cell r="C524">
            <v>10591283</v>
          </cell>
        </row>
        <row r="525">
          <cell r="A525">
            <v>34486</v>
          </cell>
          <cell r="B525">
            <v>2689844</v>
          </cell>
          <cell r="C525">
            <v>10477537</v>
          </cell>
        </row>
        <row r="526">
          <cell r="A526">
            <v>34516</v>
          </cell>
          <cell r="B526">
            <v>2761609</v>
          </cell>
          <cell r="C526">
            <v>10998232</v>
          </cell>
        </row>
        <row r="527">
          <cell r="A527">
            <v>34547</v>
          </cell>
          <cell r="B527">
            <v>2760647</v>
          </cell>
          <cell r="C527">
            <v>10867381</v>
          </cell>
        </row>
        <row r="528">
          <cell r="A528">
            <v>34578</v>
          </cell>
          <cell r="B528">
            <v>2659480</v>
          </cell>
          <cell r="C528">
            <v>10161497</v>
          </cell>
        </row>
        <row r="529">
          <cell r="A529">
            <v>34608</v>
          </cell>
          <cell r="B529">
            <v>2771468</v>
          </cell>
          <cell r="C529">
            <v>10815054</v>
          </cell>
        </row>
        <row r="530">
          <cell r="A530">
            <v>34639</v>
          </cell>
          <cell r="B530">
            <v>2687449</v>
          </cell>
          <cell r="C530">
            <v>10122133</v>
          </cell>
        </row>
        <row r="531">
          <cell r="A531">
            <v>34669</v>
          </cell>
          <cell r="B531">
            <v>2748138</v>
          </cell>
          <cell r="C531">
            <v>10528379</v>
          </cell>
        </row>
        <row r="532">
          <cell r="A532" t="str">
            <v>Totals:</v>
          </cell>
          <cell r="B532" t="str">
            <v>__________</v>
          </cell>
          <cell r="C532" t="str">
            <v>__________</v>
          </cell>
        </row>
        <row r="533">
          <cell r="A533">
            <v>1994</v>
          </cell>
          <cell r="B533">
            <v>33073054</v>
          </cell>
          <cell r="C533">
            <v>126212688</v>
          </cell>
        </row>
        <row r="535">
          <cell r="A535">
            <v>34700</v>
          </cell>
          <cell r="B535">
            <v>2708312</v>
          </cell>
          <cell r="C535">
            <v>10399282</v>
          </cell>
        </row>
        <row r="536">
          <cell r="A536">
            <v>34731</v>
          </cell>
          <cell r="B536">
            <v>2461722</v>
          </cell>
          <cell r="C536">
            <v>9635265</v>
          </cell>
        </row>
        <row r="537">
          <cell r="A537">
            <v>34759</v>
          </cell>
          <cell r="B537">
            <v>2701023</v>
          </cell>
          <cell r="C537">
            <v>10512409</v>
          </cell>
        </row>
        <row r="538">
          <cell r="A538">
            <v>34790</v>
          </cell>
          <cell r="B538">
            <v>2597605</v>
          </cell>
          <cell r="C538">
            <v>10212256</v>
          </cell>
        </row>
        <row r="539">
          <cell r="A539">
            <v>34820</v>
          </cell>
          <cell r="B539">
            <v>2642118</v>
          </cell>
          <cell r="C539">
            <v>10561560</v>
          </cell>
        </row>
        <row r="540">
          <cell r="A540">
            <v>34851</v>
          </cell>
          <cell r="B540">
            <v>2592630</v>
          </cell>
          <cell r="C540">
            <v>10059508</v>
          </cell>
        </row>
        <row r="541">
          <cell r="A541">
            <v>34881</v>
          </cell>
          <cell r="B541">
            <v>2682606</v>
          </cell>
          <cell r="C541">
            <v>10133576</v>
          </cell>
        </row>
        <row r="542">
          <cell r="A542">
            <v>34912</v>
          </cell>
          <cell r="B542">
            <v>2675682</v>
          </cell>
          <cell r="C542">
            <v>9647565</v>
          </cell>
        </row>
        <row r="543">
          <cell r="A543">
            <v>34943</v>
          </cell>
          <cell r="B543">
            <v>2591489</v>
          </cell>
          <cell r="C543">
            <v>9809288</v>
          </cell>
        </row>
        <row r="544">
          <cell r="A544">
            <v>34973</v>
          </cell>
          <cell r="B544">
            <v>2682303</v>
          </cell>
          <cell r="C544">
            <v>10122762</v>
          </cell>
        </row>
        <row r="545">
          <cell r="A545">
            <v>35004</v>
          </cell>
          <cell r="B545">
            <v>2605807</v>
          </cell>
          <cell r="C545">
            <v>7893331</v>
          </cell>
        </row>
        <row r="546">
          <cell r="A546">
            <v>35034</v>
          </cell>
          <cell r="B546">
            <v>2645196</v>
          </cell>
          <cell r="C546">
            <v>7779750</v>
          </cell>
        </row>
        <row r="547">
          <cell r="A547" t="str">
            <v>Totals:</v>
          </cell>
          <cell r="B547" t="str">
            <v>__________</v>
          </cell>
          <cell r="C547" t="str">
            <v>__________</v>
          </cell>
        </row>
        <row r="548">
          <cell r="A548">
            <v>1995</v>
          </cell>
          <cell r="B548">
            <v>31586493</v>
          </cell>
          <cell r="C548">
            <v>116766552</v>
          </cell>
        </row>
        <row r="550">
          <cell r="A550">
            <v>35065</v>
          </cell>
          <cell r="B550">
            <v>2631806</v>
          </cell>
          <cell r="C550">
            <v>7635311</v>
          </cell>
        </row>
        <row r="551">
          <cell r="A551">
            <v>35096</v>
          </cell>
          <cell r="B551">
            <v>2446738</v>
          </cell>
          <cell r="C551">
            <v>7267671</v>
          </cell>
        </row>
        <row r="552">
          <cell r="A552">
            <v>35125</v>
          </cell>
          <cell r="B552">
            <v>2630504</v>
          </cell>
          <cell r="C552">
            <v>7810044</v>
          </cell>
        </row>
        <row r="553">
          <cell r="A553">
            <v>35156</v>
          </cell>
          <cell r="B553">
            <v>2547957</v>
          </cell>
          <cell r="C553">
            <v>7292674</v>
          </cell>
        </row>
        <row r="554">
          <cell r="A554">
            <v>35186</v>
          </cell>
          <cell r="B554">
            <v>2620976</v>
          </cell>
          <cell r="C554">
            <v>7672960</v>
          </cell>
        </row>
        <row r="555">
          <cell r="A555">
            <v>35217</v>
          </cell>
          <cell r="B555">
            <v>2505088</v>
          </cell>
          <cell r="C555">
            <v>7513920</v>
          </cell>
        </row>
        <row r="556">
          <cell r="A556">
            <v>35247</v>
          </cell>
          <cell r="B556">
            <v>2566942</v>
          </cell>
          <cell r="C556">
            <v>7807829</v>
          </cell>
        </row>
        <row r="557">
          <cell r="A557">
            <v>35278</v>
          </cell>
          <cell r="B557">
            <v>2575498</v>
          </cell>
          <cell r="C557">
            <v>7843975</v>
          </cell>
        </row>
        <row r="558">
          <cell r="A558">
            <v>35309</v>
          </cell>
          <cell r="B558">
            <v>2520936</v>
          </cell>
          <cell r="C558">
            <v>7141009</v>
          </cell>
        </row>
        <row r="559">
          <cell r="A559">
            <v>35339</v>
          </cell>
          <cell r="B559">
            <v>2634016</v>
          </cell>
          <cell r="C559">
            <v>9603634</v>
          </cell>
        </row>
        <row r="560">
          <cell r="A560">
            <v>35370</v>
          </cell>
          <cell r="B560">
            <v>2539448</v>
          </cell>
          <cell r="C560">
            <v>7249648</v>
          </cell>
        </row>
        <row r="561">
          <cell r="A561">
            <v>35400</v>
          </cell>
          <cell r="B561">
            <v>2616897</v>
          </cell>
          <cell r="C561">
            <v>7219163</v>
          </cell>
        </row>
        <row r="562">
          <cell r="A562" t="str">
            <v>Totals:</v>
          </cell>
          <cell r="B562" t="str">
            <v>__________</v>
          </cell>
          <cell r="C562" t="str">
            <v>__________</v>
          </cell>
        </row>
        <row r="563">
          <cell r="A563">
            <v>1996</v>
          </cell>
          <cell r="B563">
            <v>30836806</v>
          </cell>
          <cell r="C563">
            <v>92057838</v>
          </cell>
        </row>
        <row r="565">
          <cell r="A565">
            <v>35431</v>
          </cell>
          <cell r="B565">
            <v>2581816</v>
          </cell>
          <cell r="C565">
            <v>7275436</v>
          </cell>
        </row>
        <row r="566">
          <cell r="A566">
            <v>35462</v>
          </cell>
          <cell r="B566">
            <v>2375266</v>
          </cell>
          <cell r="C566">
            <v>6753308</v>
          </cell>
        </row>
        <row r="567">
          <cell r="A567">
            <v>35490</v>
          </cell>
          <cell r="B567">
            <v>2634539</v>
          </cell>
          <cell r="C567">
            <v>7345430</v>
          </cell>
        </row>
        <row r="568">
          <cell r="A568">
            <v>35521</v>
          </cell>
          <cell r="B568">
            <v>2571612</v>
          </cell>
          <cell r="C568">
            <v>7127705</v>
          </cell>
        </row>
        <row r="569">
          <cell r="A569">
            <v>35551</v>
          </cell>
          <cell r="B569">
            <v>2633581</v>
          </cell>
          <cell r="C569">
            <v>7514613</v>
          </cell>
        </row>
        <row r="570">
          <cell r="A570">
            <v>35582</v>
          </cell>
          <cell r="B570">
            <v>2538878</v>
          </cell>
          <cell r="C570">
            <v>7217184</v>
          </cell>
        </row>
        <row r="571">
          <cell r="A571">
            <v>35612</v>
          </cell>
          <cell r="B571">
            <v>2640686</v>
          </cell>
          <cell r="C571">
            <v>7389548</v>
          </cell>
        </row>
        <row r="572">
          <cell r="A572">
            <v>35643</v>
          </cell>
          <cell r="B572">
            <v>2636720</v>
          </cell>
          <cell r="C572">
            <v>7268256</v>
          </cell>
        </row>
        <row r="573">
          <cell r="A573">
            <v>35674</v>
          </cell>
          <cell r="B573">
            <v>2582380</v>
          </cell>
          <cell r="C573">
            <v>7158370</v>
          </cell>
        </row>
        <row r="574">
          <cell r="A574">
            <v>35704</v>
          </cell>
          <cell r="B574">
            <v>2674990</v>
          </cell>
          <cell r="C574">
            <v>7094994</v>
          </cell>
        </row>
        <row r="575">
          <cell r="A575">
            <v>35735</v>
          </cell>
          <cell r="B575">
            <v>2623353</v>
          </cell>
          <cell r="C575">
            <v>7178205</v>
          </cell>
        </row>
        <row r="576">
          <cell r="A576">
            <v>35765</v>
          </cell>
          <cell r="B576">
            <v>2674499</v>
          </cell>
          <cell r="C576">
            <v>7302189</v>
          </cell>
        </row>
        <row r="577">
          <cell r="A577" t="str">
            <v>Totals:</v>
          </cell>
          <cell r="B577" t="str">
            <v>__________</v>
          </cell>
          <cell r="C577" t="str">
            <v>__________</v>
          </cell>
        </row>
        <row r="578">
          <cell r="A578">
            <v>1997</v>
          </cell>
          <cell r="B578">
            <v>31168320</v>
          </cell>
          <cell r="C578">
            <v>86625238</v>
          </cell>
        </row>
        <row r="580">
          <cell r="A580">
            <v>35796</v>
          </cell>
          <cell r="B580">
            <v>2679055</v>
          </cell>
          <cell r="C580">
            <v>7297786</v>
          </cell>
        </row>
        <row r="581">
          <cell r="A581">
            <v>35827</v>
          </cell>
          <cell r="B581">
            <v>2439363</v>
          </cell>
          <cell r="C581">
            <v>6688311</v>
          </cell>
        </row>
        <row r="582">
          <cell r="A582">
            <v>35855</v>
          </cell>
          <cell r="B582">
            <v>2676656</v>
          </cell>
          <cell r="C582">
            <v>7464135</v>
          </cell>
        </row>
        <row r="583">
          <cell r="A583">
            <v>35886</v>
          </cell>
          <cell r="B583">
            <v>2564579</v>
          </cell>
          <cell r="C583">
            <v>7062248</v>
          </cell>
        </row>
        <row r="584">
          <cell r="A584">
            <v>35916</v>
          </cell>
          <cell r="B584">
            <v>2609016</v>
          </cell>
          <cell r="C584">
            <v>7316756</v>
          </cell>
        </row>
        <row r="585">
          <cell r="A585">
            <v>35947</v>
          </cell>
          <cell r="B585">
            <v>2476058</v>
          </cell>
          <cell r="C585">
            <v>6940877</v>
          </cell>
        </row>
        <row r="586">
          <cell r="A586">
            <v>35977</v>
          </cell>
          <cell r="B586">
            <v>2530009</v>
          </cell>
          <cell r="C586">
            <v>7082766</v>
          </cell>
        </row>
        <row r="587">
          <cell r="A587">
            <v>36008</v>
          </cell>
          <cell r="B587">
            <v>2549833</v>
          </cell>
          <cell r="C587">
            <v>7196399</v>
          </cell>
        </row>
        <row r="588">
          <cell r="A588">
            <v>36039</v>
          </cell>
          <cell r="B588">
            <v>2455778</v>
          </cell>
          <cell r="C588">
            <v>7123226</v>
          </cell>
        </row>
        <row r="589">
          <cell r="A589">
            <v>36069</v>
          </cell>
          <cell r="B589">
            <v>2513444</v>
          </cell>
          <cell r="C589">
            <v>6781506</v>
          </cell>
        </row>
        <row r="590">
          <cell r="A590">
            <v>36100</v>
          </cell>
          <cell r="B590">
            <v>2406896</v>
          </cell>
          <cell r="C590">
            <v>6857099</v>
          </cell>
        </row>
        <row r="591">
          <cell r="A591">
            <v>36130</v>
          </cell>
          <cell r="B591">
            <v>2434591</v>
          </cell>
          <cell r="C591">
            <v>6722257</v>
          </cell>
        </row>
        <row r="592">
          <cell r="A592" t="str">
            <v>Totals:</v>
          </cell>
          <cell r="B592" t="str">
            <v>__________</v>
          </cell>
          <cell r="C592" t="str">
            <v>__________</v>
          </cell>
        </row>
        <row r="593">
          <cell r="A593">
            <v>1998</v>
          </cell>
          <cell r="B593">
            <v>30335278</v>
          </cell>
          <cell r="C593">
            <v>84533366</v>
          </cell>
        </row>
        <row r="595">
          <cell r="A595">
            <v>36161</v>
          </cell>
          <cell r="B595">
            <v>2465863</v>
          </cell>
          <cell r="C595">
            <v>6909277</v>
          </cell>
        </row>
        <row r="596">
          <cell r="A596">
            <v>36192</v>
          </cell>
          <cell r="B596">
            <v>2186779</v>
          </cell>
          <cell r="C596">
            <v>6282523</v>
          </cell>
        </row>
        <row r="597">
          <cell r="A597">
            <v>36220</v>
          </cell>
          <cell r="B597">
            <v>2438084</v>
          </cell>
          <cell r="C597">
            <v>6569209</v>
          </cell>
        </row>
        <row r="598">
          <cell r="A598">
            <v>36251</v>
          </cell>
          <cell r="B598">
            <v>2322128</v>
          </cell>
          <cell r="C598">
            <v>6484285</v>
          </cell>
        </row>
        <row r="599">
          <cell r="A599">
            <v>36281</v>
          </cell>
          <cell r="B599">
            <v>2390916</v>
          </cell>
          <cell r="C599">
            <v>6824233</v>
          </cell>
        </row>
        <row r="600">
          <cell r="A600">
            <v>36312</v>
          </cell>
          <cell r="B600">
            <v>2284016</v>
          </cell>
          <cell r="C600">
            <v>6518019</v>
          </cell>
        </row>
        <row r="601">
          <cell r="A601">
            <v>36342</v>
          </cell>
          <cell r="B601">
            <v>2349644</v>
          </cell>
          <cell r="C601">
            <v>6559847</v>
          </cell>
        </row>
        <row r="602">
          <cell r="A602">
            <v>36373</v>
          </cell>
          <cell r="B602">
            <v>2334753</v>
          </cell>
          <cell r="C602">
            <v>6711009</v>
          </cell>
        </row>
        <row r="603">
          <cell r="A603">
            <v>36404</v>
          </cell>
          <cell r="B603">
            <v>2253008</v>
          </cell>
          <cell r="C603">
            <v>6406100</v>
          </cell>
        </row>
        <row r="604">
          <cell r="A604">
            <v>36434</v>
          </cell>
          <cell r="B604">
            <v>2334283</v>
          </cell>
          <cell r="C604">
            <v>6581481</v>
          </cell>
        </row>
        <row r="605">
          <cell r="A605">
            <v>36465</v>
          </cell>
          <cell r="B605">
            <v>2252695</v>
          </cell>
          <cell r="C605">
            <v>6260109</v>
          </cell>
        </row>
        <row r="606">
          <cell r="A606">
            <v>36495</v>
          </cell>
          <cell r="B606">
            <v>2309858</v>
          </cell>
          <cell r="C606">
            <v>6307165</v>
          </cell>
        </row>
        <row r="607">
          <cell r="A607" t="str">
            <v>Totals:</v>
          </cell>
          <cell r="B607" t="str">
            <v>__________</v>
          </cell>
          <cell r="C607" t="str">
            <v>__________</v>
          </cell>
        </row>
        <row r="608">
          <cell r="A608">
            <v>1999</v>
          </cell>
          <cell r="B608">
            <v>27922027</v>
          </cell>
          <cell r="C608">
            <v>78413257</v>
          </cell>
        </row>
        <row r="610">
          <cell r="A610">
            <v>36526</v>
          </cell>
          <cell r="B610">
            <v>2317806</v>
          </cell>
          <cell r="C610">
            <v>6320903</v>
          </cell>
        </row>
        <row r="611">
          <cell r="A611">
            <v>36557</v>
          </cell>
          <cell r="B611">
            <v>2181089</v>
          </cell>
          <cell r="C611">
            <v>6000043</v>
          </cell>
        </row>
        <row r="612">
          <cell r="A612">
            <v>36586</v>
          </cell>
          <cell r="B612">
            <v>2292577</v>
          </cell>
          <cell r="C612">
            <v>6397316</v>
          </cell>
        </row>
        <row r="613">
          <cell r="A613">
            <v>36617</v>
          </cell>
          <cell r="B613">
            <v>2212009</v>
          </cell>
          <cell r="C613">
            <v>6080326</v>
          </cell>
        </row>
        <row r="614">
          <cell r="A614">
            <v>36647</v>
          </cell>
          <cell r="B614">
            <v>2277188</v>
          </cell>
          <cell r="C614">
            <v>6124992</v>
          </cell>
        </row>
        <row r="615">
          <cell r="A615">
            <v>36678</v>
          </cell>
          <cell r="B615">
            <v>2182154</v>
          </cell>
          <cell r="C615">
            <v>6013749</v>
          </cell>
        </row>
        <row r="616">
          <cell r="A616">
            <v>36708</v>
          </cell>
          <cell r="B616">
            <v>2247090</v>
          </cell>
          <cell r="C616">
            <v>6197562</v>
          </cell>
        </row>
        <row r="617">
          <cell r="A617">
            <v>36739</v>
          </cell>
          <cell r="B617">
            <v>2238005</v>
          </cell>
          <cell r="C617">
            <v>6132106</v>
          </cell>
        </row>
        <row r="618">
          <cell r="A618">
            <v>36770</v>
          </cell>
          <cell r="B618">
            <v>2162052</v>
          </cell>
          <cell r="C618">
            <v>5941951</v>
          </cell>
        </row>
        <row r="619">
          <cell r="A619">
            <v>36800</v>
          </cell>
          <cell r="B619">
            <v>2227662</v>
          </cell>
          <cell r="C619">
            <v>5384396</v>
          </cell>
        </row>
        <row r="620">
          <cell r="A620">
            <v>36831</v>
          </cell>
          <cell r="B620">
            <v>2148143</v>
          </cell>
          <cell r="C620">
            <v>5717114</v>
          </cell>
        </row>
        <row r="621">
          <cell r="A621">
            <v>36861</v>
          </cell>
          <cell r="B621">
            <v>2180037</v>
          </cell>
          <cell r="C621">
            <v>5735311</v>
          </cell>
        </row>
        <row r="622">
          <cell r="A622" t="str">
            <v>Totals:</v>
          </cell>
          <cell r="B622" t="str">
            <v>__________</v>
          </cell>
          <cell r="C622" t="str">
            <v>__________</v>
          </cell>
        </row>
        <row r="623">
          <cell r="A623">
            <v>2000</v>
          </cell>
          <cell r="B623">
            <v>26665812</v>
          </cell>
          <cell r="C623">
            <v>72045769</v>
          </cell>
        </row>
        <row r="625">
          <cell r="A625">
            <v>36892</v>
          </cell>
          <cell r="B625">
            <v>2201810</v>
          </cell>
          <cell r="C625">
            <v>5891578</v>
          </cell>
        </row>
        <row r="626">
          <cell r="A626">
            <v>36923</v>
          </cell>
          <cell r="B626">
            <v>1995065</v>
          </cell>
          <cell r="C626">
            <v>5214874</v>
          </cell>
        </row>
        <row r="627">
          <cell r="A627">
            <v>36951</v>
          </cell>
          <cell r="B627">
            <v>2201710</v>
          </cell>
          <cell r="C627">
            <v>5934550</v>
          </cell>
        </row>
        <row r="628">
          <cell r="A628">
            <v>36982</v>
          </cell>
          <cell r="B628">
            <v>2109660</v>
          </cell>
          <cell r="C628">
            <v>5426527</v>
          </cell>
        </row>
        <row r="629">
          <cell r="A629">
            <v>37012</v>
          </cell>
          <cell r="B629">
            <v>2157015</v>
          </cell>
          <cell r="C629">
            <v>5698634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57">
          <cell r="A57">
            <v>35704</v>
          </cell>
          <cell r="B57">
            <v>137631</v>
          </cell>
          <cell r="C57">
            <v>1268737</v>
          </cell>
        </row>
        <row r="58">
          <cell r="A58">
            <v>35735</v>
          </cell>
          <cell r="B58">
            <v>220175</v>
          </cell>
          <cell r="C58">
            <v>2059837</v>
          </cell>
        </row>
        <row r="59">
          <cell r="A59">
            <v>35765</v>
          </cell>
          <cell r="B59">
            <v>202395</v>
          </cell>
          <cell r="C59">
            <v>2155891</v>
          </cell>
        </row>
        <row r="60">
          <cell r="A60" t="str">
            <v>Totals:</v>
          </cell>
          <cell r="B60" t="str">
            <v>__________</v>
          </cell>
          <cell r="C60" t="str">
            <v>__________</v>
          </cell>
        </row>
        <row r="61">
          <cell r="A61">
            <v>1997</v>
          </cell>
          <cell r="B61">
            <v>560201</v>
          </cell>
          <cell r="C61">
            <v>5484465</v>
          </cell>
        </row>
        <row r="63">
          <cell r="A63">
            <v>35796</v>
          </cell>
          <cell r="B63">
            <v>204653</v>
          </cell>
          <cell r="C63">
            <v>2154076</v>
          </cell>
        </row>
        <row r="64">
          <cell r="A64">
            <v>35827</v>
          </cell>
          <cell r="B64">
            <v>169654</v>
          </cell>
          <cell r="C64">
            <v>1832342</v>
          </cell>
        </row>
        <row r="65">
          <cell r="A65">
            <v>35855</v>
          </cell>
          <cell r="B65">
            <v>167298</v>
          </cell>
          <cell r="C65">
            <v>1821133</v>
          </cell>
        </row>
        <row r="66">
          <cell r="A66">
            <v>35886</v>
          </cell>
          <cell r="B66">
            <v>151990</v>
          </cell>
          <cell r="C66">
            <v>1614508</v>
          </cell>
        </row>
        <row r="67">
          <cell r="A67">
            <v>35916</v>
          </cell>
          <cell r="B67">
            <v>146091</v>
          </cell>
          <cell r="C67">
            <v>1591007</v>
          </cell>
        </row>
        <row r="68">
          <cell r="A68">
            <v>35947</v>
          </cell>
          <cell r="B68">
            <v>132001</v>
          </cell>
          <cell r="C68">
            <v>1411691</v>
          </cell>
        </row>
        <row r="69">
          <cell r="A69">
            <v>35977</v>
          </cell>
          <cell r="B69">
            <v>125172</v>
          </cell>
          <cell r="C69">
            <v>1344290</v>
          </cell>
        </row>
        <row r="70">
          <cell r="A70">
            <v>36008</v>
          </cell>
          <cell r="B70">
            <v>114811</v>
          </cell>
          <cell r="C70">
            <v>1296311</v>
          </cell>
        </row>
        <row r="71">
          <cell r="A71">
            <v>36039</v>
          </cell>
          <cell r="B71">
            <v>106300</v>
          </cell>
          <cell r="C71">
            <v>1224464</v>
          </cell>
        </row>
        <row r="72">
          <cell r="A72">
            <v>36069</v>
          </cell>
          <cell r="B72">
            <v>105991</v>
          </cell>
          <cell r="C72">
            <v>1191176</v>
          </cell>
        </row>
        <row r="73">
          <cell r="A73">
            <v>36100</v>
          </cell>
          <cell r="B73">
            <v>99444</v>
          </cell>
          <cell r="C73">
            <v>1158676</v>
          </cell>
        </row>
        <row r="74">
          <cell r="A74">
            <v>36130</v>
          </cell>
          <cell r="B74">
            <v>92639</v>
          </cell>
          <cell r="C74">
            <v>1119778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</row>
        <row r="76">
          <cell r="A76">
            <v>1998</v>
          </cell>
          <cell r="B76">
            <v>1616044</v>
          </cell>
          <cell r="C76">
            <v>17759452</v>
          </cell>
        </row>
        <row r="78">
          <cell r="A78">
            <v>36161</v>
          </cell>
          <cell r="B78">
            <v>88799</v>
          </cell>
          <cell r="C78">
            <v>1078645</v>
          </cell>
        </row>
        <row r="79">
          <cell r="A79">
            <v>36192</v>
          </cell>
          <cell r="B79">
            <v>77287</v>
          </cell>
          <cell r="C79">
            <v>925837</v>
          </cell>
        </row>
        <row r="80">
          <cell r="A80">
            <v>36220</v>
          </cell>
          <cell r="B80">
            <v>84652</v>
          </cell>
          <cell r="C80">
            <v>1036174</v>
          </cell>
        </row>
        <row r="81">
          <cell r="A81">
            <v>36251</v>
          </cell>
          <cell r="B81">
            <v>75624</v>
          </cell>
          <cell r="C81">
            <v>923923</v>
          </cell>
        </row>
        <row r="82">
          <cell r="A82">
            <v>36281</v>
          </cell>
          <cell r="B82">
            <v>77438</v>
          </cell>
          <cell r="C82">
            <v>857810</v>
          </cell>
        </row>
        <row r="83">
          <cell r="A83">
            <v>36312</v>
          </cell>
          <cell r="B83">
            <v>75807</v>
          </cell>
          <cell r="C83">
            <v>923008</v>
          </cell>
        </row>
        <row r="84">
          <cell r="A84">
            <v>36342</v>
          </cell>
          <cell r="B84">
            <v>80097</v>
          </cell>
          <cell r="C84">
            <v>952408</v>
          </cell>
        </row>
        <row r="85">
          <cell r="A85">
            <v>36373</v>
          </cell>
          <cell r="B85">
            <v>79446</v>
          </cell>
          <cell r="C85">
            <v>884958</v>
          </cell>
        </row>
        <row r="86">
          <cell r="A86">
            <v>36404</v>
          </cell>
          <cell r="B86">
            <v>72680</v>
          </cell>
          <cell r="C86">
            <v>810772</v>
          </cell>
        </row>
        <row r="87">
          <cell r="A87">
            <v>36434</v>
          </cell>
          <cell r="B87">
            <v>70798</v>
          </cell>
          <cell r="C87">
            <v>776531</v>
          </cell>
        </row>
        <row r="88">
          <cell r="A88">
            <v>36465</v>
          </cell>
          <cell r="B88">
            <v>71580</v>
          </cell>
          <cell r="C88">
            <v>764347</v>
          </cell>
        </row>
        <row r="89">
          <cell r="A89">
            <v>36495</v>
          </cell>
          <cell r="B89">
            <v>70489</v>
          </cell>
          <cell r="C89">
            <v>737177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</row>
        <row r="91">
          <cell r="A91">
            <v>1999</v>
          </cell>
          <cell r="B91">
            <v>924697</v>
          </cell>
          <cell r="C91">
            <v>10671590</v>
          </cell>
        </row>
        <row r="93">
          <cell r="A93">
            <v>36526</v>
          </cell>
          <cell r="B93">
            <v>70739</v>
          </cell>
          <cell r="C93">
            <v>687431</v>
          </cell>
        </row>
        <row r="94">
          <cell r="A94">
            <v>36557</v>
          </cell>
          <cell r="B94">
            <v>63260</v>
          </cell>
          <cell r="C94">
            <v>598046</v>
          </cell>
        </row>
        <row r="95">
          <cell r="A95">
            <v>36586</v>
          </cell>
          <cell r="B95">
            <v>65668</v>
          </cell>
          <cell r="C95">
            <v>646168</v>
          </cell>
        </row>
        <row r="96">
          <cell r="A96">
            <v>36617</v>
          </cell>
          <cell r="B96">
            <v>60077</v>
          </cell>
          <cell r="C96">
            <v>624549</v>
          </cell>
        </row>
        <row r="97">
          <cell r="A97">
            <v>36647</v>
          </cell>
          <cell r="B97">
            <v>65490</v>
          </cell>
          <cell r="C97">
            <v>661802</v>
          </cell>
        </row>
        <row r="98">
          <cell r="A98">
            <v>36678</v>
          </cell>
          <cell r="B98">
            <v>58037</v>
          </cell>
          <cell r="C98">
            <v>625313</v>
          </cell>
        </row>
        <row r="99">
          <cell r="A99">
            <v>36708</v>
          </cell>
          <cell r="B99">
            <v>52468</v>
          </cell>
          <cell r="C99">
            <v>609332</v>
          </cell>
        </row>
        <row r="100">
          <cell r="A100">
            <v>36739</v>
          </cell>
          <cell r="B100">
            <v>55213</v>
          </cell>
          <cell r="C100">
            <v>603237</v>
          </cell>
        </row>
        <row r="101">
          <cell r="A101">
            <v>36770</v>
          </cell>
          <cell r="B101">
            <v>53443</v>
          </cell>
          <cell r="C101">
            <v>566840</v>
          </cell>
        </row>
        <row r="102">
          <cell r="A102">
            <v>36800</v>
          </cell>
          <cell r="B102">
            <v>57345</v>
          </cell>
          <cell r="C102">
            <v>545229</v>
          </cell>
        </row>
        <row r="103">
          <cell r="A103">
            <v>36831</v>
          </cell>
          <cell r="B103">
            <v>51132</v>
          </cell>
          <cell r="C103">
            <v>519834</v>
          </cell>
        </row>
        <row r="104">
          <cell r="A104">
            <v>36861</v>
          </cell>
          <cell r="B104">
            <v>56153</v>
          </cell>
          <cell r="C104">
            <v>530930</v>
          </cell>
        </row>
        <row r="105">
          <cell r="A105" t="str">
            <v>Totals:</v>
          </cell>
          <cell r="B105" t="str">
            <v>__________</v>
          </cell>
          <cell r="C105" t="str">
            <v>__________</v>
          </cell>
        </row>
        <row r="106">
          <cell r="A106">
            <v>2000</v>
          </cell>
          <cell r="B106">
            <v>709025</v>
          </cell>
          <cell r="C106">
            <v>7218711</v>
          </cell>
        </row>
        <row r="108">
          <cell r="A108">
            <v>36892</v>
          </cell>
          <cell r="B108">
            <v>54430</v>
          </cell>
          <cell r="C108">
            <v>546418</v>
          </cell>
        </row>
        <row r="109">
          <cell r="A109">
            <v>36923</v>
          </cell>
          <cell r="B109">
            <v>44122</v>
          </cell>
          <cell r="C109">
            <v>500380</v>
          </cell>
        </row>
        <row r="110">
          <cell r="A110">
            <v>36951</v>
          </cell>
          <cell r="B110">
            <v>46895</v>
          </cell>
          <cell r="C110">
            <v>559052</v>
          </cell>
        </row>
        <row r="111">
          <cell r="A111">
            <v>36982</v>
          </cell>
          <cell r="B111">
            <v>43208</v>
          </cell>
          <cell r="C111">
            <v>517115</v>
          </cell>
        </row>
        <row r="112">
          <cell r="A112">
            <v>37012</v>
          </cell>
          <cell r="B112">
            <v>36230</v>
          </cell>
          <cell r="C112">
            <v>406056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35">
          <cell r="A35">
            <v>35735</v>
          </cell>
          <cell r="B35">
            <v>152745</v>
          </cell>
          <cell r="C35">
            <v>1487853</v>
          </cell>
        </row>
        <row r="36">
          <cell r="A36">
            <v>35765</v>
          </cell>
          <cell r="B36">
            <v>198215</v>
          </cell>
          <cell r="C36">
            <v>2370592</v>
          </cell>
        </row>
        <row r="37">
          <cell r="A37" t="str">
            <v>Totals:</v>
          </cell>
          <cell r="B37" t="str">
            <v>__________</v>
          </cell>
          <cell r="C37" t="str">
            <v>__________</v>
          </cell>
        </row>
        <row r="38">
          <cell r="A38">
            <v>1997</v>
          </cell>
          <cell r="B38">
            <v>350960</v>
          </cell>
          <cell r="C38">
            <v>3858445</v>
          </cell>
        </row>
        <row r="40">
          <cell r="A40">
            <v>35796</v>
          </cell>
          <cell r="B40">
            <v>191067</v>
          </cell>
          <cell r="C40">
            <v>2308898</v>
          </cell>
        </row>
        <row r="41">
          <cell r="A41">
            <v>35827</v>
          </cell>
          <cell r="B41">
            <v>153979</v>
          </cell>
          <cell r="C41">
            <v>2017944</v>
          </cell>
        </row>
        <row r="42">
          <cell r="A42">
            <v>35855</v>
          </cell>
          <cell r="B42">
            <v>158288</v>
          </cell>
          <cell r="C42">
            <v>2274011</v>
          </cell>
        </row>
        <row r="43">
          <cell r="A43">
            <v>35886</v>
          </cell>
          <cell r="B43">
            <v>144658</v>
          </cell>
          <cell r="C43">
            <v>1987600</v>
          </cell>
        </row>
        <row r="44">
          <cell r="A44">
            <v>35916</v>
          </cell>
          <cell r="B44">
            <v>136728</v>
          </cell>
          <cell r="C44">
            <v>1973590</v>
          </cell>
        </row>
        <row r="45">
          <cell r="A45">
            <v>35947</v>
          </cell>
          <cell r="B45">
            <v>128862</v>
          </cell>
          <cell r="C45">
            <v>1915391</v>
          </cell>
        </row>
        <row r="46">
          <cell r="A46">
            <v>35977</v>
          </cell>
          <cell r="B46">
            <v>129383</v>
          </cell>
          <cell r="C46">
            <v>1802127</v>
          </cell>
        </row>
        <row r="47">
          <cell r="A47">
            <v>36008</v>
          </cell>
          <cell r="B47">
            <v>133136</v>
          </cell>
          <cell r="C47">
            <v>1671133</v>
          </cell>
        </row>
        <row r="48">
          <cell r="A48">
            <v>36039</v>
          </cell>
          <cell r="B48">
            <v>136684</v>
          </cell>
          <cell r="C48">
            <v>1561999</v>
          </cell>
        </row>
        <row r="49">
          <cell r="A49">
            <v>36069</v>
          </cell>
          <cell r="B49">
            <v>123319</v>
          </cell>
          <cell r="C49">
            <v>1447325</v>
          </cell>
        </row>
        <row r="50">
          <cell r="A50">
            <v>36100</v>
          </cell>
          <cell r="B50">
            <v>127832</v>
          </cell>
          <cell r="C50">
            <v>1316249</v>
          </cell>
        </row>
        <row r="51">
          <cell r="A51">
            <v>36130</v>
          </cell>
          <cell r="B51">
            <v>129727</v>
          </cell>
          <cell r="C51">
            <v>1289336</v>
          </cell>
        </row>
        <row r="52">
          <cell r="A52" t="str">
            <v>Totals:</v>
          </cell>
          <cell r="B52" t="str">
            <v>__________</v>
          </cell>
          <cell r="C52" t="str">
            <v>__________</v>
          </cell>
        </row>
        <row r="53">
          <cell r="A53">
            <v>1998</v>
          </cell>
          <cell r="B53">
            <v>1693663</v>
          </cell>
          <cell r="C53">
            <v>21565603</v>
          </cell>
        </row>
        <row r="55">
          <cell r="A55">
            <v>36161</v>
          </cell>
          <cell r="B55">
            <v>132697</v>
          </cell>
          <cell r="C55">
            <v>1294004</v>
          </cell>
        </row>
        <row r="56">
          <cell r="A56">
            <v>36192</v>
          </cell>
          <cell r="B56">
            <v>113733</v>
          </cell>
          <cell r="C56">
            <v>1057368</v>
          </cell>
        </row>
        <row r="57">
          <cell r="A57">
            <v>36220</v>
          </cell>
          <cell r="B57">
            <v>120529</v>
          </cell>
          <cell r="C57">
            <v>1111137</v>
          </cell>
        </row>
        <row r="58">
          <cell r="A58">
            <v>36251</v>
          </cell>
          <cell r="B58">
            <v>113121</v>
          </cell>
          <cell r="C58">
            <v>1019139</v>
          </cell>
        </row>
        <row r="59">
          <cell r="A59">
            <v>36281</v>
          </cell>
          <cell r="B59">
            <v>114158</v>
          </cell>
          <cell r="C59">
            <v>1073409</v>
          </cell>
        </row>
        <row r="60">
          <cell r="A60">
            <v>36312</v>
          </cell>
          <cell r="B60">
            <v>104259</v>
          </cell>
          <cell r="C60">
            <v>1051858</v>
          </cell>
        </row>
        <row r="61">
          <cell r="A61">
            <v>36342</v>
          </cell>
          <cell r="B61">
            <v>105735</v>
          </cell>
          <cell r="C61">
            <v>1058607</v>
          </cell>
        </row>
        <row r="62">
          <cell r="A62">
            <v>36373</v>
          </cell>
          <cell r="B62">
            <v>99461</v>
          </cell>
          <cell r="C62">
            <v>1042774</v>
          </cell>
        </row>
        <row r="63">
          <cell r="A63">
            <v>36404</v>
          </cell>
          <cell r="B63">
            <v>89880</v>
          </cell>
          <cell r="C63">
            <v>950997</v>
          </cell>
        </row>
        <row r="64">
          <cell r="A64">
            <v>36434</v>
          </cell>
          <cell r="B64">
            <v>94569</v>
          </cell>
          <cell r="C64">
            <v>961569</v>
          </cell>
        </row>
        <row r="65">
          <cell r="A65">
            <v>36465</v>
          </cell>
          <cell r="B65">
            <v>91077</v>
          </cell>
          <cell r="C65">
            <v>893168</v>
          </cell>
        </row>
        <row r="66">
          <cell r="A66">
            <v>36495</v>
          </cell>
          <cell r="B66">
            <v>78148</v>
          </cell>
          <cell r="C66">
            <v>878940</v>
          </cell>
        </row>
        <row r="67">
          <cell r="A67" t="str">
            <v>Totals:</v>
          </cell>
          <cell r="B67" t="str">
            <v>__________</v>
          </cell>
          <cell r="C67" t="str">
            <v>__________</v>
          </cell>
        </row>
        <row r="68">
          <cell r="A68">
            <v>1999</v>
          </cell>
          <cell r="B68">
            <v>1257367</v>
          </cell>
          <cell r="C68">
            <v>12392970</v>
          </cell>
        </row>
        <row r="70">
          <cell r="A70">
            <v>36526</v>
          </cell>
          <cell r="B70">
            <v>90822</v>
          </cell>
          <cell r="C70">
            <v>857755</v>
          </cell>
        </row>
        <row r="71">
          <cell r="A71">
            <v>36557</v>
          </cell>
          <cell r="B71">
            <v>78822</v>
          </cell>
          <cell r="C71">
            <v>776565</v>
          </cell>
        </row>
        <row r="72">
          <cell r="A72">
            <v>36586</v>
          </cell>
          <cell r="B72">
            <v>82440</v>
          </cell>
          <cell r="C72">
            <v>828108</v>
          </cell>
        </row>
        <row r="73">
          <cell r="A73">
            <v>36617</v>
          </cell>
          <cell r="B73">
            <v>76461</v>
          </cell>
          <cell r="C73">
            <v>765793</v>
          </cell>
        </row>
        <row r="74">
          <cell r="A74">
            <v>36647</v>
          </cell>
          <cell r="B74">
            <v>75920</v>
          </cell>
          <cell r="C74">
            <v>773255</v>
          </cell>
        </row>
        <row r="75">
          <cell r="A75">
            <v>36678</v>
          </cell>
          <cell r="B75">
            <v>70053</v>
          </cell>
          <cell r="C75">
            <v>740397</v>
          </cell>
        </row>
        <row r="76">
          <cell r="A76">
            <v>36708</v>
          </cell>
          <cell r="B76">
            <v>67064</v>
          </cell>
          <cell r="C76">
            <v>746226</v>
          </cell>
        </row>
        <row r="77">
          <cell r="A77">
            <v>36739</v>
          </cell>
          <cell r="B77">
            <v>65608</v>
          </cell>
          <cell r="C77">
            <v>722821</v>
          </cell>
        </row>
        <row r="78">
          <cell r="A78">
            <v>36770</v>
          </cell>
          <cell r="B78">
            <v>59231</v>
          </cell>
          <cell r="C78">
            <v>687679</v>
          </cell>
        </row>
        <row r="79">
          <cell r="A79">
            <v>36800</v>
          </cell>
          <cell r="B79">
            <v>59532</v>
          </cell>
          <cell r="C79">
            <v>686483</v>
          </cell>
        </row>
        <row r="80">
          <cell r="A80">
            <v>36831</v>
          </cell>
          <cell r="B80">
            <v>54434</v>
          </cell>
          <cell r="C80">
            <v>605276</v>
          </cell>
        </row>
        <row r="81">
          <cell r="A81">
            <v>36861</v>
          </cell>
          <cell r="B81">
            <v>58694</v>
          </cell>
          <cell r="C81">
            <v>684664</v>
          </cell>
        </row>
        <row r="82">
          <cell r="A82" t="str">
            <v>Totals:</v>
          </cell>
          <cell r="B82" t="str">
            <v>__________</v>
          </cell>
          <cell r="C82" t="str">
            <v>__________</v>
          </cell>
        </row>
        <row r="83">
          <cell r="A83">
            <v>2000</v>
          </cell>
          <cell r="B83">
            <v>839081</v>
          </cell>
          <cell r="C83">
            <v>8875022</v>
          </cell>
        </row>
        <row r="85">
          <cell r="A85">
            <v>36892</v>
          </cell>
          <cell r="B85">
            <v>56421</v>
          </cell>
          <cell r="C85">
            <v>635160</v>
          </cell>
        </row>
        <row r="86">
          <cell r="A86">
            <v>36923</v>
          </cell>
          <cell r="B86">
            <v>50941</v>
          </cell>
          <cell r="C86">
            <v>575424</v>
          </cell>
        </row>
        <row r="87">
          <cell r="A87">
            <v>36951</v>
          </cell>
          <cell r="B87">
            <v>43766</v>
          </cell>
          <cell r="C87">
            <v>579036</v>
          </cell>
        </row>
        <row r="88">
          <cell r="A88">
            <v>36982</v>
          </cell>
          <cell r="B88">
            <v>40132</v>
          </cell>
          <cell r="C88">
            <v>547363</v>
          </cell>
        </row>
        <row r="89">
          <cell r="A89">
            <v>37012</v>
          </cell>
          <cell r="B89">
            <v>33856</v>
          </cell>
          <cell r="C89">
            <v>456829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58">
          <cell r="A58">
            <v>35765</v>
          </cell>
          <cell r="B58">
            <v>189366</v>
          </cell>
          <cell r="C58">
            <v>1257287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</row>
        <row r="60">
          <cell r="A60">
            <v>1997</v>
          </cell>
          <cell r="B60">
            <v>189366</v>
          </cell>
          <cell r="C60">
            <v>1257287</v>
          </cell>
        </row>
        <row r="62">
          <cell r="A62">
            <v>35796</v>
          </cell>
          <cell r="B62">
            <v>270799</v>
          </cell>
          <cell r="C62">
            <v>1952549</v>
          </cell>
        </row>
        <row r="63">
          <cell r="A63">
            <v>35827</v>
          </cell>
          <cell r="B63">
            <v>234644</v>
          </cell>
          <cell r="C63">
            <v>1741291</v>
          </cell>
        </row>
        <row r="64">
          <cell r="A64">
            <v>35855</v>
          </cell>
          <cell r="B64">
            <v>235043</v>
          </cell>
          <cell r="C64">
            <v>1765845</v>
          </cell>
        </row>
        <row r="65">
          <cell r="A65">
            <v>35886</v>
          </cell>
          <cell r="B65">
            <v>207868</v>
          </cell>
          <cell r="C65">
            <v>1633668</v>
          </cell>
        </row>
        <row r="66">
          <cell r="A66">
            <v>35916</v>
          </cell>
          <cell r="B66">
            <v>214959</v>
          </cell>
          <cell r="C66">
            <v>1629496</v>
          </cell>
        </row>
        <row r="67">
          <cell r="A67">
            <v>35947</v>
          </cell>
          <cell r="B67">
            <v>198327</v>
          </cell>
          <cell r="C67">
            <v>1476625</v>
          </cell>
        </row>
        <row r="68">
          <cell r="A68">
            <v>35977</v>
          </cell>
          <cell r="B68">
            <v>208049</v>
          </cell>
          <cell r="C68">
            <v>1507693</v>
          </cell>
        </row>
        <row r="69">
          <cell r="A69">
            <v>36008</v>
          </cell>
          <cell r="B69">
            <v>207340</v>
          </cell>
          <cell r="C69">
            <v>1364061</v>
          </cell>
        </row>
        <row r="70">
          <cell r="A70">
            <v>36039</v>
          </cell>
          <cell r="B70">
            <v>192756</v>
          </cell>
          <cell r="C70">
            <v>1277818</v>
          </cell>
        </row>
        <row r="71">
          <cell r="A71">
            <v>36069</v>
          </cell>
          <cell r="B71">
            <v>197465</v>
          </cell>
          <cell r="C71">
            <v>1295043</v>
          </cell>
        </row>
        <row r="72">
          <cell r="A72">
            <v>36100</v>
          </cell>
          <cell r="B72">
            <v>176849</v>
          </cell>
          <cell r="C72">
            <v>1153036</v>
          </cell>
        </row>
        <row r="73">
          <cell r="A73">
            <v>36130</v>
          </cell>
          <cell r="B73">
            <v>158198</v>
          </cell>
          <cell r="C73">
            <v>1083303</v>
          </cell>
        </row>
        <row r="74">
          <cell r="A74" t="str">
            <v>Totals:</v>
          </cell>
          <cell r="B74" t="str">
            <v>__________</v>
          </cell>
          <cell r="C74" t="str">
            <v>__________</v>
          </cell>
        </row>
        <row r="75">
          <cell r="A75">
            <v>1998</v>
          </cell>
          <cell r="B75">
            <v>2502297</v>
          </cell>
          <cell r="C75">
            <v>17880428</v>
          </cell>
        </row>
        <row r="77">
          <cell r="A77">
            <v>36161</v>
          </cell>
          <cell r="B77">
            <v>123072</v>
          </cell>
          <cell r="C77">
            <v>1054492</v>
          </cell>
        </row>
        <row r="78">
          <cell r="A78">
            <v>36192</v>
          </cell>
          <cell r="B78">
            <v>104053</v>
          </cell>
          <cell r="C78">
            <v>916080</v>
          </cell>
        </row>
        <row r="79">
          <cell r="A79">
            <v>36220</v>
          </cell>
          <cell r="B79">
            <v>115638</v>
          </cell>
          <cell r="C79">
            <v>964936</v>
          </cell>
        </row>
        <row r="80">
          <cell r="A80">
            <v>36251</v>
          </cell>
          <cell r="B80">
            <v>118136</v>
          </cell>
          <cell r="C80">
            <v>968932</v>
          </cell>
        </row>
        <row r="81">
          <cell r="A81">
            <v>36281</v>
          </cell>
          <cell r="B81">
            <v>115997</v>
          </cell>
          <cell r="C81">
            <v>1014366</v>
          </cell>
        </row>
        <row r="82">
          <cell r="A82">
            <v>36312</v>
          </cell>
          <cell r="B82">
            <v>108800</v>
          </cell>
          <cell r="C82">
            <v>925770</v>
          </cell>
        </row>
        <row r="83">
          <cell r="A83">
            <v>36342</v>
          </cell>
          <cell r="B83">
            <v>107531</v>
          </cell>
          <cell r="C83">
            <v>918030</v>
          </cell>
        </row>
        <row r="84">
          <cell r="A84">
            <v>36373</v>
          </cell>
          <cell r="B84">
            <v>110874</v>
          </cell>
          <cell r="C84">
            <v>903539</v>
          </cell>
        </row>
        <row r="85">
          <cell r="A85">
            <v>36404</v>
          </cell>
          <cell r="B85">
            <v>105585</v>
          </cell>
          <cell r="C85">
            <v>852456</v>
          </cell>
        </row>
        <row r="86">
          <cell r="A86">
            <v>36434</v>
          </cell>
          <cell r="B86">
            <v>116846</v>
          </cell>
          <cell r="C86">
            <v>876501</v>
          </cell>
        </row>
        <row r="87">
          <cell r="A87">
            <v>36465</v>
          </cell>
          <cell r="B87">
            <v>107403</v>
          </cell>
          <cell r="C87">
            <v>820475</v>
          </cell>
        </row>
        <row r="88">
          <cell r="A88">
            <v>36495</v>
          </cell>
          <cell r="B88">
            <v>105917</v>
          </cell>
          <cell r="C88">
            <v>835062</v>
          </cell>
        </row>
        <row r="89">
          <cell r="A89" t="str">
            <v>Totals:</v>
          </cell>
          <cell r="B89" t="str">
            <v>__________</v>
          </cell>
          <cell r="C89" t="str">
            <v>__________</v>
          </cell>
        </row>
        <row r="90">
          <cell r="A90">
            <v>1999</v>
          </cell>
          <cell r="B90">
            <v>1339852</v>
          </cell>
          <cell r="C90">
            <v>11050639</v>
          </cell>
        </row>
        <row r="92">
          <cell r="A92">
            <v>36526</v>
          </cell>
          <cell r="B92">
            <v>103263</v>
          </cell>
          <cell r="C92">
            <v>817346</v>
          </cell>
        </row>
        <row r="93">
          <cell r="A93">
            <v>36557</v>
          </cell>
          <cell r="B93">
            <v>96032</v>
          </cell>
          <cell r="C93">
            <v>715928</v>
          </cell>
        </row>
        <row r="94">
          <cell r="A94">
            <v>36586</v>
          </cell>
          <cell r="B94">
            <v>101105</v>
          </cell>
          <cell r="C94">
            <v>769658</v>
          </cell>
        </row>
        <row r="95">
          <cell r="A95">
            <v>36617</v>
          </cell>
          <cell r="B95">
            <v>93868</v>
          </cell>
          <cell r="C95">
            <v>739042</v>
          </cell>
        </row>
        <row r="96">
          <cell r="A96">
            <v>36647</v>
          </cell>
          <cell r="B96">
            <v>96860</v>
          </cell>
          <cell r="C96">
            <v>751763</v>
          </cell>
        </row>
        <row r="97">
          <cell r="A97">
            <v>36678</v>
          </cell>
          <cell r="B97">
            <v>93554</v>
          </cell>
          <cell r="C97">
            <v>738416</v>
          </cell>
        </row>
        <row r="98">
          <cell r="A98">
            <v>36708</v>
          </cell>
          <cell r="B98">
            <v>96382</v>
          </cell>
          <cell r="C98">
            <v>749981</v>
          </cell>
        </row>
        <row r="99">
          <cell r="A99">
            <v>36739</v>
          </cell>
          <cell r="B99">
            <v>97717</v>
          </cell>
          <cell r="C99">
            <v>705034</v>
          </cell>
        </row>
        <row r="100">
          <cell r="A100">
            <v>36770</v>
          </cell>
          <cell r="B100">
            <v>92245</v>
          </cell>
          <cell r="C100">
            <v>706578</v>
          </cell>
        </row>
        <row r="101">
          <cell r="A101">
            <v>36800</v>
          </cell>
          <cell r="B101">
            <v>96803</v>
          </cell>
          <cell r="C101">
            <v>688891</v>
          </cell>
        </row>
        <row r="102">
          <cell r="A102">
            <v>36831</v>
          </cell>
          <cell r="B102">
            <v>91220</v>
          </cell>
          <cell r="C102">
            <v>657597</v>
          </cell>
        </row>
        <row r="103">
          <cell r="A103">
            <v>36861</v>
          </cell>
          <cell r="B103">
            <v>93259</v>
          </cell>
          <cell r="C103">
            <v>717965</v>
          </cell>
        </row>
        <row r="104">
          <cell r="A104" t="str">
            <v>Totals:</v>
          </cell>
          <cell r="B104" t="str">
            <v>__________</v>
          </cell>
          <cell r="C104" t="str">
            <v>__________</v>
          </cell>
        </row>
        <row r="105">
          <cell r="A105">
            <v>2000</v>
          </cell>
          <cell r="B105">
            <v>1152308</v>
          </cell>
          <cell r="C105">
            <v>8758199</v>
          </cell>
        </row>
        <row r="107">
          <cell r="A107">
            <v>36892</v>
          </cell>
          <cell r="B107">
            <v>94245</v>
          </cell>
          <cell r="C107">
            <v>730078</v>
          </cell>
        </row>
        <row r="108">
          <cell r="A108">
            <v>36923</v>
          </cell>
          <cell r="B108">
            <v>83789</v>
          </cell>
          <cell r="C108">
            <v>633066</v>
          </cell>
        </row>
        <row r="109">
          <cell r="A109">
            <v>36951</v>
          </cell>
          <cell r="B109">
            <v>89653</v>
          </cell>
          <cell r="C109">
            <v>648645</v>
          </cell>
        </row>
        <row r="110">
          <cell r="A110">
            <v>36982</v>
          </cell>
          <cell r="B110">
            <v>84135</v>
          </cell>
          <cell r="C110">
            <v>633587</v>
          </cell>
        </row>
        <row r="111">
          <cell r="A111">
            <v>37012</v>
          </cell>
          <cell r="B111">
            <v>59461</v>
          </cell>
          <cell r="C111">
            <v>394334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88">
          <cell r="A88">
            <v>35796</v>
          </cell>
          <cell r="B88">
            <v>186416</v>
          </cell>
          <cell r="C88">
            <v>1302653</v>
          </cell>
        </row>
        <row r="89">
          <cell r="A89">
            <v>35827</v>
          </cell>
          <cell r="B89">
            <v>247779</v>
          </cell>
          <cell r="C89">
            <v>1991316</v>
          </cell>
        </row>
        <row r="90">
          <cell r="A90">
            <v>35855</v>
          </cell>
          <cell r="B90">
            <v>252862</v>
          </cell>
          <cell r="C90">
            <v>2079378</v>
          </cell>
        </row>
        <row r="91">
          <cell r="A91">
            <v>35886</v>
          </cell>
          <cell r="B91">
            <v>229322</v>
          </cell>
          <cell r="C91">
            <v>1932884</v>
          </cell>
        </row>
        <row r="92">
          <cell r="A92">
            <v>35916</v>
          </cell>
          <cell r="B92">
            <v>205026</v>
          </cell>
          <cell r="C92">
            <v>1862913</v>
          </cell>
        </row>
        <row r="93">
          <cell r="A93">
            <v>35947</v>
          </cell>
          <cell r="B93">
            <v>175873</v>
          </cell>
          <cell r="C93">
            <v>1716110</v>
          </cell>
        </row>
        <row r="94">
          <cell r="A94">
            <v>35977</v>
          </cell>
          <cell r="B94">
            <v>176899</v>
          </cell>
          <cell r="C94">
            <v>1857129</v>
          </cell>
        </row>
        <row r="95">
          <cell r="A95">
            <v>36008</v>
          </cell>
          <cell r="B95">
            <v>180318</v>
          </cell>
          <cell r="C95">
            <v>1766557</v>
          </cell>
        </row>
        <row r="96">
          <cell r="A96">
            <v>36039</v>
          </cell>
          <cell r="B96">
            <v>166345</v>
          </cell>
          <cell r="C96">
            <v>1659698</v>
          </cell>
        </row>
        <row r="97">
          <cell r="A97">
            <v>36069</v>
          </cell>
          <cell r="B97">
            <v>165442</v>
          </cell>
          <cell r="C97">
            <v>1571362</v>
          </cell>
        </row>
        <row r="98">
          <cell r="A98">
            <v>36100</v>
          </cell>
          <cell r="B98">
            <v>154994</v>
          </cell>
          <cell r="C98">
            <v>1512571</v>
          </cell>
        </row>
        <row r="99">
          <cell r="A99">
            <v>36130</v>
          </cell>
          <cell r="B99">
            <v>144128</v>
          </cell>
          <cell r="C99">
            <v>1406155</v>
          </cell>
        </row>
        <row r="100">
          <cell r="A100" t="str">
            <v>Totals:</v>
          </cell>
          <cell r="B100" t="str">
            <v>__________</v>
          </cell>
          <cell r="C100" t="str">
            <v>__________</v>
          </cell>
        </row>
        <row r="101">
          <cell r="A101">
            <v>1998</v>
          </cell>
          <cell r="B101">
            <v>2285404</v>
          </cell>
          <cell r="C101">
            <v>20658726</v>
          </cell>
        </row>
        <row r="103">
          <cell r="A103">
            <v>36161</v>
          </cell>
          <cell r="B103">
            <v>136415</v>
          </cell>
          <cell r="C103">
            <v>1277649</v>
          </cell>
        </row>
        <row r="104">
          <cell r="A104">
            <v>36192</v>
          </cell>
          <cell r="B104">
            <v>115780</v>
          </cell>
          <cell r="C104">
            <v>1066376</v>
          </cell>
        </row>
        <row r="105">
          <cell r="A105">
            <v>36220</v>
          </cell>
          <cell r="B105">
            <v>130443</v>
          </cell>
          <cell r="C105">
            <v>1290936</v>
          </cell>
        </row>
        <row r="106">
          <cell r="A106">
            <v>36251</v>
          </cell>
          <cell r="B106">
            <v>121387</v>
          </cell>
          <cell r="C106">
            <v>1079924</v>
          </cell>
        </row>
        <row r="107">
          <cell r="A107">
            <v>36281</v>
          </cell>
          <cell r="B107">
            <v>122314</v>
          </cell>
          <cell r="C107">
            <v>1205842</v>
          </cell>
        </row>
        <row r="108">
          <cell r="A108">
            <v>36312</v>
          </cell>
          <cell r="B108">
            <v>114721</v>
          </cell>
          <cell r="C108">
            <v>1132850</v>
          </cell>
        </row>
        <row r="109">
          <cell r="A109">
            <v>36342</v>
          </cell>
          <cell r="B109">
            <v>114797</v>
          </cell>
          <cell r="C109">
            <v>1103574</v>
          </cell>
        </row>
        <row r="110">
          <cell r="A110">
            <v>36373</v>
          </cell>
          <cell r="B110">
            <v>114214</v>
          </cell>
          <cell r="C110">
            <v>1071747</v>
          </cell>
        </row>
        <row r="111">
          <cell r="A111">
            <v>36404</v>
          </cell>
          <cell r="B111">
            <v>105899</v>
          </cell>
          <cell r="C111">
            <v>986900</v>
          </cell>
        </row>
        <row r="112">
          <cell r="A112">
            <v>36434</v>
          </cell>
          <cell r="B112">
            <v>105386</v>
          </cell>
          <cell r="C112">
            <v>988861</v>
          </cell>
        </row>
        <row r="113">
          <cell r="A113">
            <v>36465</v>
          </cell>
          <cell r="B113">
            <v>100870</v>
          </cell>
          <cell r="C113">
            <v>931319</v>
          </cell>
        </row>
        <row r="114">
          <cell r="A114">
            <v>36495</v>
          </cell>
          <cell r="B114">
            <v>101428</v>
          </cell>
          <cell r="C114">
            <v>930600</v>
          </cell>
        </row>
        <row r="115">
          <cell r="A115" t="str">
            <v>Totals:</v>
          </cell>
          <cell r="B115" t="str">
            <v>__________</v>
          </cell>
          <cell r="C115" t="str">
            <v>__________</v>
          </cell>
        </row>
        <row r="116">
          <cell r="A116">
            <v>1999</v>
          </cell>
          <cell r="B116">
            <v>1383654</v>
          </cell>
          <cell r="C116">
            <v>13066578</v>
          </cell>
        </row>
        <row r="118">
          <cell r="A118">
            <v>36526</v>
          </cell>
          <cell r="B118">
            <v>103612</v>
          </cell>
          <cell r="C118">
            <v>904539</v>
          </cell>
        </row>
        <row r="119">
          <cell r="A119">
            <v>36557</v>
          </cell>
          <cell r="B119">
            <v>104664</v>
          </cell>
          <cell r="C119">
            <v>818557</v>
          </cell>
        </row>
        <row r="120">
          <cell r="A120">
            <v>36586</v>
          </cell>
          <cell r="B120">
            <v>105435</v>
          </cell>
          <cell r="C120">
            <v>896489</v>
          </cell>
        </row>
        <row r="121">
          <cell r="A121">
            <v>36617</v>
          </cell>
          <cell r="B121">
            <v>98336</v>
          </cell>
          <cell r="C121">
            <v>823661</v>
          </cell>
        </row>
        <row r="122">
          <cell r="A122">
            <v>36647</v>
          </cell>
          <cell r="B122">
            <v>99278</v>
          </cell>
          <cell r="C122">
            <v>818985</v>
          </cell>
        </row>
        <row r="123">
          <cell r="A123">
            <v>36678</v>
          </cell>
          <cell r="B123">
            <v>89868</v>
          </cell>
          <cell r="C123">
            <v>778649</v>
          </cell>
        </row>
        <row r="124">
          <cell r="A124">
            <v>36708</v>
          </cell>
          <cell r="B124">
            <v>87676</v>
          </cell>
          <cell r="C124">
            <v>773750</v>
          </cell>
        </row>
        <row r="125">
          <cell r="A125">
            <v>36739</v>
          </cell>
          <cell r="B125">
            <v>81621</v>
          </cell>
          <cell r="C125">
            <v>697108</v>
          </cell>
        </row>
        <row r="126">
          <cell r="A126">
            <v>36770</v>
          </cell>
          <cell r="B126">
            <v>77996</v>
          </cell>
          <cell r="C126">
            <v>681145</v>
          </cell>
        </row>
        <row r="127">
          <cell r="A127">
            <v>36800</v>
          </cell>
          <cell r="B127">
            <v>81373</v>
          </cell>
          <cell r="C127">
            <v>638250</v>
          </cell>
        </row>
        <row r="128">
          <cell r="A128">
            <v>36831</v>
          </cell>
          <cell r="B128">
            <v>75954</v>
          </cell>
          <cell r="C128">
            <v>660367</v>
          </cell>
        </row>
        <row r="129">
          <cell r="A129">
            <v>36861</v>
          </cell>
          <cell r="B129">
            <v>79228</v>
          </cell>
          <cell r="C129">
            <v>654093</v>
          </cell>
        </row>
        <row r="130">
          <cell r="A130" t="str">
            <v>Totals:</v>
          </cell>
          <cell r="B130" t="str">
            <v>__________</v>
          </cell>
          <cell r="C130" t="str">
            <v>__________</v>
          </cell>
        </row>
        <row r="131">
          <cell r="A131">
            <v>2000</v>
          </cell>
          <cell r="B131">
            <v>1085041</v>
          </cell>
          <cell r="C131">
            <v>9145593</v>
          </cell>
        </row>
        <row r="133">
          <cell r="A133">
            <v>36892</v>
          </cell>
          <cell r="B133">
            <v>71635</v>
          </cell>
          <cell r="C133">
            <v>587239</v>
          </cell>
        </row>
        <row r="134">
          <cell r="A134">
            <v>36923</v>
          </cell>
          <cell r="B134">
            <v>68323</v>
          </cell>
          <cell r="C134">
            <v>599688</v>
          </cell>
        </row>
        <row r="135">
          <cell r="A135">
            <v>36951</v>
          </cell>
          <cell r="B135">
            <v>73465</v>
          </cell>
          <cell r="C135">
            <v>645406</v>
          </cell>
        </row>
        <row r="136">
          <cell r="A136">
            <v>36982</v>
          </cell>
          <cell r="B136">
            <v>72750</v>
          </cell>
          <cell r="C136">
            <v>595938</v>
          </cell>
        </row>
        <row r="137">
          <cell r="A137">
            <v>37012</v>
          </cell>
          <cell r="B137">
            <v>54110</v>
          </cell>
          <cell r="C137">
            <v>439073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60">
          <cell r="A60">
            <v>35827</v>
          </cell>
          <cell r="B60">
            <v>137250</v>
          </cell>
          <cell r="C60">
            <v>960940</v>
          </cell>
        </row>
        <row r="61">
          <cell r="A61">
            <v>35855</v>
          </cell>
          <cell r="B61">
            <v>259373</v>
          </cell>
          <cell r="C61">
            <v>1756880</v>
          </cell>
        </row>
        <row r="62">
          <cell r="A62">
            <v>35886</v>
          </cell>
          <cell r="B62">
            <v>221278</v>
          </cell>
          <cell r="C62">
            <v>1818443</v>
          </cell>
        </row>
        <row r="63">
          <cell r="A63">
            <v>35916</v>
          </cell>
          <cell r="B63">
            <v>201525</v>
          </cell>
          <cell r="C63">
            <v>1724022</v>
          </cell>
        </row>
        <row r="64">
          <cell r="A64">
            <v>35947</v>
          </cell>
          <cell r="B64">
            <v>188636</v>
          </cell>
          <cell r="C64">
            <v>1399583</v>
          </cell>
        </row>
        <row r="65">
          <cell r="A65">
            <v>35977</v>
          </cell>
          <cell r="B65">
            <v>197646</v>
          </cell>
          <cell r="C65">
            <v>1330210</v>
          </cell>
        </row>
        <row r="66">
          <cell r="A66">
            <v>36008</v>
          </cell>
          <cell r="B66">
            <v>201444</v>
          </cell>
          <cell r="C66">
            <v>1247697</v>
          </cell>
        </row>
        <row r="67">
          <cell r="A67">
            <v>36039</v>
          </cell>
          <cell r="B67">
            <v>193797</v>
          </cell>
          <cell r="C67">
            <v>1121253</v>
          </cell>
        </row>
        <row r="68">
          <cell r="A68">
            <v>36069</v>
          </cell>
          <cell r="B68">
            <v>187930</v>
          </cell>
          <cell r="C68">
            <v>1117080</v>
          </cell>
        </row>
        <row r="69">
          <cell r="A69">
            <v>36100</v>
          </cell>
          <cell r="B69">
            <v>172395</v>
          </cell>
          <cell r="C69">
            <v>991259</v>
          </cell>
        </row>
        <row r="70">
          <cell r="A70">
            <v>36130</v>
          </cell>
          <cell r="B70">
            <v>164364</v>
          </cell>
          <cell r="C70">
            <v>856935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1998</v>
          </cell>
          <cell r="B72">
            <v>2125638</v>
          </cell>
          <cell r="C72">
            <v>14324302</v>
          </cell>
        </row>
        <row r="74">
          <cell r="A74">
            <v>36161</v>
          </cell>
          <cell r="B74">
            <v>136637</v>
          </cell>
          <cell r="C74">
            <v>902381</v>
          </cell>
        </row>
        <row r="75">
          <cell r="A75">
            <v>36192</v>
          </cell>
          <cell r="B75">
            <v>116477</v>
          </cell>
          <cell r="C75">
            <v>804146</v>
          </cell>
        </row>
        <row r="76">
          <cell r="A76">
            <v>36220</v>
          </cell>
          <cell r="B76">
            <v>126147</v>
          </cell>
          <cell r="C76">
            <v>872839</v>
          </cell>
        </row>
        <row r="77">
          <cell r="A77">
            <v>36251</v>
          </cell>
          <cell r="B77">
            <v>114730</v>
          </cell>
          <cell r="C77">
            <v>841167</v>
          </cell>
        </row>
        <row r="78">
          <cell r="A78">
            <v>36281</v>
          </cell>
          <cell r="B78">
            <v>112316</v>
          </cell>
          <cell r="C78">
            <v>819748</v>
          </cell>
        </row>
        <row r="79">
          <cell r="A79">
            <v>36312</v>
          </cell>
          <cell r="B79">
            <v>105394</v>
          </cell>
          <cell r="C79">
            <v>813763</v>
          </cell>
        </row>
        <row r="80">
          <cell r="A80">
            <v>36342</v>
          </cell>
          <cell r="B80">
            <v>106929</v>
          </cell>
          <cell r="C80">
            <v>821511</v>
          </cell>
        </row>
        <row r="81">
          <cell r="A81">
            <v>36373</v>
          </cell>
          <cell r="B81">
            <v>106427</v>
          </cell>
          <cell r="C81">
            <v>779526</v>
          </cell>
        </row>
        <row r="82">
          <cell r="A82">
            <v>36404</v>
          </cell>
          <cell r="B82">
            <v>96080</v>
          </cell>
          <cell r="C82">
            <v>783349</v>
          </cell>
        </row>
        <row r="83">
          <cell r="A83">
            <v>36434</v>
          </cell>
          <cell r="B83">
            <v>98222</v>
          </cell>
          <cell r="C83">
            <v>749415</v>
          </cell>
        </row>
        <row r="84">
          <cell r="A84">
            <v>36465</v>
          </cell>
          <cell r="B84">
            <v>95263</v>
          </cell>
          <cell r="C84">
            <v>719195</v>
          </cell>
        </row>
        <row r="85">
          <cell r="A85">
            <v>36495</v>
          </cell>
          <cell r="B85">
            <v>93595</v>
          </cell>
          <cell r="C85">
            <v>687790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1999</v>
          </cell>
          <cell r="B87">
            <v>1308217</v>
          </cell>
          <cell r="C87">
            <v>9594830</v>
          </cell>
        </row>
        <row r="89">
          <cell r="A89">
            <v>36526</v>
          </cell>
          <cell r="B89">
            <v>92602</v>
          </cell>
          <cell r="C89">
            <v>698637</v>
          </cell>
        </row>
        <row r="90">
          <cell r="A90">
            <v>36557</v>
          </cell>
          <cell r="B90">
            <v>83818</v>
          </cell>
          <cell r="C90">
            <v>637389</v>
          </cell>
        </row>
        <row r="91">
          <cell r="A91">
            <v>36586</v>
          </cell>
          <cell r="B91">
            <v>88221</v>
          </cell>
          <cell r="C91">
            <v>671415</v>
          </cell>
        </row>
        <row r="92">
          <cell r="A92">
            <v>36617</v>
          </cell>
          <cell r="B92">
            <v>84023</v>
          </cell>
          <cell r="C92">
            <v>650637</v>
          </cell>
        </row>
        <row r="93">
          <cell r="A93">
            <v>36647</v>
          </cell>
          <cell r="B93">
            <v>83126</v>
          </cell>
          <cell r="C93">
            <v>658487</v>
          </cell>
        </row>
        <row r="94">
          <cell r="A94">
            <v>36678</v>
          </cell>
          <cell r="B94">
            <v>79124</v>
          </cell>
          <cell r="C94">
            <v>620677</v>
          </cell>
        </row>
        <row r="95">
          <cell r="A95">
            <v>36708</v>
          </cell>
          <cell r="B95">
            <v>80772</v>
          </cell>
          <cell r="C95">
            <v>636764</v>
          </cell>
        </row>
        <row r="96">
          <cell r="A96">
            <v>36739</v>
          </cell>
          <cell r="B96">
            <v>79696</v>
          </cell>
          <cell r="C96">
            <v>631356</v>
          </cell>
        </row>
        <row r="97">
          <cell r="A97">
            <v>36770</v>
          </cell>
          <cell r="B97">
            <v>76835</v>
          </cell>
          <cell r="C97">
            <v>633009</v>
          </cell>
        </row>
        <row r="98">
          <cell r="A98">
            <v>36800</v>
          </cell>
          <cell r="B98">
            <v>77717</v>
          </cell>
          <cell r="C98">
            <v>595698</v>
          </cell>
        </row>
        <row r="99">
          <cell r="A99">
            <v>36831</v>
          </cell>
          <cell r="B99">
            <v>76845</v>
          </cell>
          <cell r="C99">
            <v>592270</v>
          </cell>
        </row>
        <row r="100">
          <cell r="A100">
            <v>36861</v>
          </cell>
          <cell r="B100">
            <v>74906</v>
          </cell>
          <cell r="C100">
            <v>564227</v>
          </cell>
        </row>
        <row r="101">
          <cell r="A101" t="str">
            <v>Totals:</v>
          </cell>
          <cell r="B101" t="str">
            <v>__________</v>
          </cell>
          <cell r="C101" t="str">
            <v>__________</v>
          </cell>
        </row>
        <row r="102">
          <cell r="A102">
            <v>2000</v>
          </cell>
          <cell r="B102">
            <v>977685</v>
          </cell>
          <cell r="C102">
            <v>7590566</v>
          </cell>
        </row>
        <row r="104">
          <cell r="A104">
            <v>36892</v>
          </cell>
          <cell r="B104">
            <v>77782</v>
          </cell>
          <cell r="C104">
            <v>542022</v>
          </cell>
        </row>
        <row r="105">
          <cell r="A105">
            <v>36923</v>
          </cell>
          <cell r="B105">
            <v>61802</v>
          </cell>
          <cell r="C105">
            <v>498149</v>
          </cell>
        </row>
        <row r="106">
          <cell r="A106">
            <v>36951</v>
          </cell>
          <cell r="B106">
            <v>72744</v>
          </cell>
          <cell r="C106">
            <v>502389</v>
          </cell>
        </row>
        <row r="107">
          <cell r="A107">
            <v>36982</v>
          </cell>
          <cell r="B107">
            <v>67054</v>
          </cell>
          <cell r="C107">
            <v>467733</v>
          </cell>
        </row>
        <row r="108">
          <cell r="A108">
            <v>37012</v>
          </cell>
          <cell r="B108">
            <v>48459</v>
          </cell>
          <cell r="C108">
            <v>381705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mar"/>
    </sheetNames>
    <sheetDataSet>
      <sheetData sheetId="0">
        <row r="48">
          <cell r="A48">
            <v>35855</v>
          </cell>
          <cell r="B48">
            <v>128684</v>
          </cell>
          <cell r="C48">
            <v>1776095</v>
          </cell>
        </row>
        <row r="49">
          <cell r="A49">
            <v>35886</v>
          </cell>
          <cell r="B49">
            <v>187338</v>
          </cell>
          <cell r="C49">
            <v>2661895</v>
          </cell>
        </row>
        <row r="50">
          <cell r="A50">
            <v>35916</v>
          </cell>
          <cell r="B50">
            <v>184769</v>
          </cell>
          <cell r="C50">
            <v>2719639</v>
          </cell>
        </row>
        <row r="51">
          <cell r="A51">
            <v>35947</v>
          </cell>
          <cell r="B51">
            <v>170623</v>
          </cell>
          <cell r="C51">
            <v>2730824</v>
          </cell>
        </row>
        <row r="52">
          <cell r="A52">
            <v>35977</v>
          </cell>
          <cell r="B52">
            <v>156677</v>
          </cell>
          <cell r="C52">
            <v>2810031</v>
          </cell>
        </row>
        <row r="53">
          <cell r="A53">
            <v>36008</v>
          </cell>
          <cell r="B53">
            <v>141453</v>
          </cell>
          <cell r="C53">
            <v>2589987</v>
          </cell>
        </row>
        <row r="54">
          <cell r="A54">
            <v>36039</v>
          </cell>
          <cell r="B54">
            <v>129276</v>
          </cell>
          <cell r="C54">
            <v>2527864</v>
          </cell>
        </row>
        <row r="55">
          <cell r="A55">
            <v>36069</v>
          </cell>
          <cell r="B55">
            <v>132691</v>
          </cell>
          <cell r="C55">
            <v>2365572</v>
          </cell>
        </row>
        <row r="56">
          <cell r="A56">
            <v>36100</v>
          </cell>
          <cell r="B56">
            <v>123079</v>
          </cell>
          <cell r="C56">
            <v>2165250</v>
          </cell>
        </row>
        <row r="57">
          <cell r="A57">
            <v>36130</v>
          </cell>
          <cell r="B57">
            <v>116489</v>
          </cell>
          <cell r="C57">
            <v>2015121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</row>
        <row r="59">
          <cell r="A59">
            <v>1998</v>
          </cell>
          <cell r="B59">
            <v>1471079</v>
          </cell>
          <cell r="C59">
            <v>24362278</v>
          </cell>
        </row>
        <row r="61">
          <cell r="A61">
            <v>36161</v>
          </cell>
          <cell r="B61">
            <v>116684</v>
          </cell>
          <cell r="C61">
            <v>2004598</v>
          </cell>
        </row>
        <row r="62">
          <cell r="A62">
            <v>36192</v>
          </cell>
          <cell r="B62">
            <v>102252</v>
          </cell>
          <cell r="C62">
            <v>1766239</v>
          </cell>
        </row>
        <row r="63">
          <cell r="A63">
            <v>36220</v>
          </cell>
          <cell r="B63">
            <v>111338</v>
          </cell>
          <cell r="C63">
            <v>1915165</v>
          </cell>
        </row>
        <row r="64">
          <cell r="A64">
            <v>36251</v>
          </cell>
          <cell r="B64">
            <v>108488</v>
          </cell>
          <cell r="C64">
            <v>1866080</v>
          </cell>
        </row>
        <row r="65">
          <cell r="A65">
            <v>36281</v>
          </cell>
          <cell r="B65">
            <v>113142</v>
          </cell>
          <cell r="C65">
            <v>1853047</v>
          </cell>
        </row>
        <row r="66">
          <cell r="A66">
            <v>36312</v>
          </cell>
          <cell r="B66">
            <v>102904</v>
          </cell>
          <cell r="C66">
            <v>1712429</v>
          </cell>
        </row>
        <row r="67">
          <cell r="A67">
            <v>36342</v>
          </cell>
          <cell r="B67">
            <v>109929</v>
          </cell>
          <cell r="C67">
            <v>1862129</v>
          </cell>
        </row>
        <row r="68">
          <cell r="A68">
            <v>36373</v>
          </cell>
          <cell r="B68">
            <v>105635</v>
          </cell>
          <cell r="C68">
            <v>1716490</v>
          </cell>
        </row>
        <row r="69">
          <cell r="A69">
            <v>36404</v>
          </cell>
          <cell r="B69">
            <v>99701</v>
          </cell>
          <cell r="C69">
            <v>1624216</v>
          </cell>
        </row>
        <row r="70">
          <cell r="A70">
            <v>36434</v>
          </cell>
          <cell r="B70">
            <v>106201</v>
          </cell>
          <cell r="C70">
            <v>2033566</v>
          </cell>
        </row>
        <row r="71">
          <cell r="A71">
            <v>36465</v>
          </cell>
          <cell r="B71">
            <v>100504</v>
          </cell>
          <cell r="C71">
            <v>2045081</v>
          </cell>
        </row>
        <row r="72">
          <cell r="A72">
            <v>36495</v>
          </cell>
          <cell r="B72">
            <v>101399</v>
          </cell>
          <cell r="C72">
            <v>2121168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</row>
        <row r="74">
          <cell r="A74">
            <v>1999</v>
          </cell>
          <cell r="B74">
            <v>1278177</v>
          </cell>
          <cell r="C74">
            <v>22520208</v>
          </cell>
        </row>
        <row r="76">
          <cell r="A76">
            <v>36526</v>
          </cell>
          <cell r="B76">
            <v>99580</v>
          </cell>
          <cell r="C76">
            <v>1973858</v>
          </cell>
        </row>
        <row r="77">
          <cell r="A77">
            <v>36557</v>
          </cell>
          <cell r="B77">
            <v>87921</v>
          </cell>
          <cell r="C77">
            <v>1744683</v>
          </cell>
        </row>
        <row r="78">
          <cell r="A78">
            <v>36586</v>
          </cell>
          <cell r="B78">
            <v>90890</v>
          </cell>
          <cell r="C78">
            <v>1728678</v>
          </cell>
        </row>
        <row r="79">
          <cell r="A79">
            <v>36617</v>
          </cell>
          <cell r="B79">
            <v>88187</v>
          </cell>
          <cell r="C79">
            <v>1634252</v>
          </cell>
        </row>
        <row r="80">
          <cell r="A80">
            <v>36647</v>
          </cell>
          <cell r="B80">
            <v>89120</v>
          </cell>
          <cell r="C80">
            <v>1581981</v>
          </cell>
        </row>
        <row r="81">
          <cell r="A81">
            <v>36678</v>
          </cell>
          <cell r="B81">
            <v>89738</v>
          </cell>
          <cell r="C81">
            <v>1582409</v>
          </cell>
        </row>
        <row r="82">
          <cell r="A82">
            <v>36708</v>
          </cell>
          <cell r="B82">
            <v>92517</v>
          </cell>
          <cell r="C82">
            <v>1527495</v>
          </cell>
        </row>
        <row r="83">
          <cell r="A83">
            <v>36739</v>
          </cell>
          <cell r="B83">
            <v>93925</v>
          </cell>
          <cell r="C83">
            <v>1483611</v>
          </cell>
        </row>
        <row r="84">
          <cell r="A84">
            <v>36770</v>
          </cell>
          <cell r="B84">
            <v>91926</v>
          </cell>
          <cell r="C84">
            <v>1443057</v>
          </cell>
        </row>
        <row r="85">
          <cell r="A85">
            <v>36800</v>
          </cell>
          <cell r="B85">
            <v>94915</v>
          </cell>
          <cell r="C85">
            <v>1521484</v>
          </cell>
        </row>
        <row r="86">
          <cell r="A86">
            <v>36831</v>
          </cell>
          <cell r="B86">
            <v>96347</v>
          </cell>
          <cell r="C86">
            <v>1519698</v>
          </cell>
        </row>
        <row r="87">
          <cell r="A87">
            <v>36861</v>
          </cell>
          <cell r="B87">
            <v>93016</v>
          </cell>
          <cell r="C87">
            <v>1482673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</row>
        <row r="89">
          <cell r="A89">
            <v>2000</v>
          </cell>
          <cell r="B89">
            <v>1108082</v>
          </cell>
          <cell r="C89">
            <v>19223879</v>
          </cell>
        </row>
        <row r="91">
          <cell r="A91">
            <v>36892</v>
          </cell>
          <cell r="B91">
            <v>96622</v>
          </cell>
          <cell r="C91">
            <v>1395261</v>
          </cell>
        </row>
        <row r="92">
          <cell r="A92">
            <v>36923</v>
          </cell>
          <cell r="B92">
            <v>82814</v>
          </cell>
          <cell r="C92">
            <v>1228875</v>
          </cell>
        </row>
        <row r="93">
          <cell r="A93">
            <v>36951</v>
          </cell>
          <cell r="B93">
            <v>89376</v>
          </cell>
          <cell r="C93">
            <v>1333301</v>
          </cell>
        </row>
        <row r="94">
          <cell r="A94">
            <v>36982</v>
          </cell>
          <cell r="B94">
            <v>81925</v>
          </cell>
          <cell r="C94">
            <v>1269255</v>
          </cell>
        </row>
        <row r="95">
          <cell r="A95">
            <v>37012</v>
          </cell>
          <cell r="B95">
            <v>68046</v>
          </cell>
          <cell r="C95">
            <v>749530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57">
          <cell r="A57">
            <v>35886</v>
          </cell>
          <cell r="B57">
            <v>113216</v>
          </cell>
          <cell r="C57">
            <v>1265054</v>
          </cell>
        </row>
        <row r="58">
          <cell r="A58">
            <v>35916</v>
          </cell>
          <cell r="B58">
            <v>132877</v>
          </cell>
          <cell r="C58">
            <v>1930411</v>
          </cell>
        </row>
        <row r="59">
          <cell r="A59">
            <v>35947</v>
          </cell>
          <cell r="B59">
            <v>135867</v>
          </cell>
          <cell r="C59">
            <v>1636046</v>
          </cell>
        </row>
        <row r="60">
          <cell r="A60">
            <v>35977</v>
          </cell>
          <cell r="B60">
            <v>129769</v>
          </cell>
          <cell r="C60">
            <v>1614263</v>
          </cell>
        </row>
        <row r="61">
          <cell r="A61">
            <v>36008</v>
          </cell>
          <cell r="B61">
            <v>126417</v>
          </cell>
          <cell r="C61">
            <v>1623538</v>
          </cell>
        </row>
        <row r="62">
          <cell r="A62">
            <v>36039</v>
          </cell>
          <cell r="B62">
            <v>104208</v>
          </cell>
          <cell r="C62">
            <v>1447290</v>
          </cell>
        </row>
        <row r="63">
          <cell r="A63">
            <v>36069</v>
          </cell>
          <cell r="B63">
            <v>111788</v>
          </cell>
          <cell r="C63">
            <v>1401977</v>
          </cell>
        </row>
        <row r="64">
          <cell r="A64">
            <v>36100</v>
          </cell>
          <cell r="B64">
            <v>95944</v>
          </cell>
          <cell r="C64">
            <v>1278869</v>
          </cell>
        </row>
        <row r="65">
          <cell r="A65">
            <v>36130</v>
          </cell>
          <cell r="B65">
            <v>93072</v>
          </cell>
          <cell r="C65">
            <v>1309288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1998</v>
          </cell>
          <cell r="B67">
            <v>1043158</v>
          </cell>
          <cell r="C67">
            <v>13506736</v>
          </cell>
        </row>
        <row r="69">
          <cell r="A69">
            <v>36161</v>
          </cell>
          <cell r="B69">
            <v>91736</v>
          </cell>
          <cell r="C69">
            <v>1376656</v>
          </cell>
        </row>
        <row r="70">
          <cell r="A70">
            <v>36192</v>
          </cell>
          <cell r="B70">
            <v>82871</v>
          </cell>
          <cell r="C70">
            <v>1308389</v>
          </cell>
        </row>
        <row r="71">
          <cell r="A71">
            <v>36220</v>
          </cell>
          <cell r="B71">
            <v>88198</v>
          </cell>
          <cell r="C71">
            <v>1330420</v>
          </cell>
        </row>
        <row r="72">
          <cell r="A72">
            <v>36251</v>
          </cell>
          <cell r="B72">
            <v>84818</v>
          </cell>
          <cell r="C72">
            <v>1277027</v>
          </cell>
        </row>
        <row r="73">
          <cell r="A73">
            <v>36281</v>
          </cell>
          <cell r="B73">
            <v>95402</v>
          </cell>
          <cell r="C73">
            <v>1021030</v>
          </cell>
        </row>
        <row r="74">
          <cell r="A74">
            <v>36312</v>
          </cell>
          <cell r="B74">
            <v>89604</v>
          </cell>
          <cell r="C74">
            <v>958380</v>
          </cell>
        </row>
        <row r="75">
          <cell r="A75">
            <v>36342</v>
          </cell>
          <cell r="B75">
            <v>89748</v>
          </cell>
          <cell r="C75">
            <v>948010</v>
          </cell>
        </row>
        <row r="76">
          <cell r="A76">
            <v>36373</v>
          </cell>
          <cell r="B76">
            <v>64085</v>
          </cell>
          <cell r="C76">
            <v>893849</v>
          </cell>
        </row>
        <row r="77">
          <cell r="A77">
            <v>36404</v>
          </cell>
          <cell r="B77">
            <v>60892</v>
          </cell>
          <cell r="C77">
            <v>843028</v>
          </cell>
        </row>
        <row r="78">
          <cell r="A78">
            <v>36434</v>
          </cell>
          <cell r="B78">
            <v>65347</v>
          </cell>
          <cell r="C78">
            <v>845853</v>
          </cell>
        </row>
        <row r="79">
          <cell r="A79">
            <v>36465</v>
          </cell>
          <cell r="B79">
            <v>57630</v>
          </cell>
          <cell r="C79">
            <v>802133</v>
          </cell>
        </row>
        <row r="80">
          <cell r="A80">
            <v>36495</v>
          </cell>
          <cell r="B80">
            <v>54908</v>
          </cell>
          <cell r="C80">
            <v>800236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</row>
        <row r="82">
          <cell r="A82">
            <v>1999</v>
          </cell>
          <cell r="B82">
            <v>925239</v>
          </cell>
          <cell r="C82">
            <v>12405011</v>
          </cell>
        </row>
        <row r="84">
          <cell r="A84">
            <v>36526</v>
          </cell>
          <cell r="B84">
            <v>51958</v>
          </cell>
          <cell r="C84">
            <v>767890</v>
          </cell>
        </row>
        <row r="85">
          <cell r="A85">
            <v>36557</v>
          </cell>
          <cell r="B85">
            <v>49688</v>
          </cell>
          <cell r="C85">
            <v>709362</v>
          </cell>
        </row>
        <row r="86">
          <cell r="A86">
            <v>36586</v>
          </cell>
          <cell r="B86">
            <v>51343</v>
          </cell>
          <cell r="C86">
            <v>774247</v>
          </cell>
        </row>
        <row r="87">
          <cell r="A87">
            <v>36617</v>
          </cell>
          <cell r="B87">
            <v>47461</v>
          </cell>
          <cell r="C87">
            <v>709645</v>
          </cell>
        </row>
        <row r="88">
          <cell r="A88">
            <v>36647</v>
          </cell>
          <cell r="B88">
            <v>48882</v>
          </cell>
          <cell r="C88">
            <v>677046</v>
          </cell>
        </row>
        <row r="89">
          <cell r="A89">
            <v>36678</v>
          </cell>
          <cell r="B89">
            <v>46389</v>
          </cell>
          <cell r="C89">
            <v>642317</v>
          </cell>
        </row>
        <row r="90">
          <cell r="A90">
            <v>36708</v>
          </cell>
          <cell r="B90">
            <v>46588</v>
          </cell>
          <cell r="C90">
            <v>620676</v>
          </cell>
        </row>
        <row r="91">
          <cell r="A91">
            <v>36739</v>
          </cell>
          <cell r="B91">
            <v>43999</v>
          </cell>
          <cell r="C91">
            <v>588972</v>
          </cell>
        </row>
        <row r="92">
          <cell r="A92">
            <v>36770</v>
          </cell>
          <cell r="B92">
            <v>41416</v>
          </cell>
          <cell r="C92">
            <v>589365</v>
          </cell>
        </row>
        <row r="93">
          <cell r="A93">
            <v>36800</v>
          </cell>
          <cell r="B93">
            <v>40301</v>
          </cell>
          <cell r="C93">
            <v>539378</v>
          </cell>
        </row>
        <row r="94">
          <cell r="A94">
            <v>36831</v>
          </cell>
          <cell r="B94">
            <v>40292</v>
          </cell>
          <cell r="C94">
            <v>640235</v>
          </cell>
        </row>
        <row r="95">
          <cell r="A95">
            <v>36861</v>
          </cell>
          <cell r="B95">
            <v>37147</v>
          </cell>
          <cell r="C95">
            <v>740025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</row>
        <row r="97">
          <cell r="A97">
            <v>2000</v>
          </cell>
          <cell r="B97">
            <v>545464</v>
          </cell>
          <cell r="C97">
            <v>7999158</v>
          </cell>
        </row>
        <row r="99">
          <cell r="A99">
            <v>36892</v>
          </cell>
          <cell r="B99">
            <v>36537</v>
          </cell>
          <cell r="C99">
            <v>693854</v>
          </cell>
        </row>
        <row r="100">
          <cell r="A100">
            <v>36923</v>
          </cell>
          <cell r="B100">
            <v>32930</v>
          </cell>
          <cell r="C100">
            <v>530122</v>
          </cell>
        </row>
        <row r="101">
          <cell r="A101">
            <v>36951</v>
          </cell>
          <cell r="B101">
            <v>37005</v>
          </cell>
          <cell r="C101">
            <v>569278</v>
          </cell>
        </row>
        <row r="102">
          <cell r="A102">
            <v>36982</v>
          </cell>
          <cell r="B102">
            <v>33892</v>
          </cell>
          <cell r="C102">
            <v>533667</v>
          </cell>
        </row>
        <row r="103">
          <cell r="A103">
            <v>37012</v>
          </cell>
          <cell r="B103">
            <v>23750</v>
          </cell>
          <cell r="C103">
            <v>613422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48">
          <cell r="A48">
            <v>35916</v>
          </cell>
          <cell r="B48">
            <v>111393</v>
          </cell>
          <cell r="C48">
            <v>1199738</v>
          </cell>
        </row>
        <row r="49">
          <cell r="A49">
            <v>35947</v>
          </cell>
          <cell r="B49">
            <v>143788</v>
          </cell>
          <cell r="C49">
            <v>2014085</v>
          </cell>
        </row>
        <row r="50">
          <cell r="A50">
            <v>35977</v>
          </cell>
          <cell r="B50">
            <v>142623</v>
          </cell>
          <cell r="C50">
            <v>2343010</v>
          </cell>
        </row>
        <row r="51">
          <cell r="A51">
            <v>36008</v>
          </cell>
          <cell r="B51">
            <v>126762</v>
          </cell>
          <cell r="C51">
            <v>2101986</v>
          </cell>
        </row>
        <row r="52">
          <cell r="A52">
            <v>36039</v>
          </cell>
          <cell r="B52">
            <v>118936</v>
          </cell>
          <cell r="C52">
            <v>1655706</v>
          </cell>
        </row>
        <row r="53">
          <cell r="A53">
            <v>36069</v>
          </cell>
          <cell r="B53">
            <v>119993</v>
          </cell>
          <cell r="C53">
            <v>1764380</v>
          </cell>
        </row>
        <row r="54">
          <cell r="A54">
            <v>36100</v>
          </cell>
          <cell r="B54">
            <v>108993</v>
          </cell>
          <cell r="C54">
            <v>1686144</v>
          </cell>
        </row>
        <row r="55">
          <cell r="A55">
            <v>36130</v>
          </cell>
          <cell r="B55">
            <v>109927</v>
          </cell>
          <cell r="C55">
            <v>1752760</v>
          </cell>
        </row>
        <row r="56">
          <cell r="A56" t="str">
            <v>Totals:</v>
          </cell>
          <cell r="B56" t="str">
            <v>__________</v>
          </cell>
          <cell r="C56" t="str">
            <v>__________</v>
          </cell>
        </row>
        <row r="57">
          <cell r="A57">
            <v>1998</v>
          </cell>
          <cell r="B57">
            <v>982415</v>
          </cell>
          <cell r="C57">
            <v>14517809</v>
          </cell>
        </row>
        <row r="59">
          <cell r="A59">
            <v>36161</v>
          </cell>
          <cell r="B59">
            <v>103250</v>
          </cell>
          <cell r="C59">
            <v>1547034</v>
          </cell>
        </row>
        <row r="60">
          <cell r="A60">
            <v>36192</v>
          </cell>
          <cell r="B60">
            <v>87977</v>
          </cell>
          <cell r="C60">
            <v>1591969</v>
          </cell>
        </row>
        <row r="61">
          <cell r="A61">
            <v>36220</v>
          </cell>
          <cell r="B61">
            <v>94130</v>
          </cell>
          <cell r="C61">
            <v>1723632</v>
          </cell>
        </row>
        <row r="62">
          <cell r="A62">
            <v>36251</v>
          </cell>
          <cell r="B62">
            <v>87629</v>
          </cell>
          <cell r="C62">
            <v>1693912</v>
          </cell>
        </row>
        <row r="63">
          <cell r="A63">
            <v>36281</v>
          </cell>
          <cell r="B63">
            <v>91338</v>
          </cell>
          <cell r="C63">
            <v>1641327</v>
          </cell>
        </row>
        <row r="64">
          <cell r="A64">
            <v>36312</v>
          </cell>
          <cell r="B64">
            <v>86733</v>
          </cell>
          <cell r="C64">
            <v>1367235</v>
          </cell>
        </row>
        <row r="65">
          <cell r="A65">
            <v>36342</v>
          </cell>
          <cell r="B65">
            <v>80338</v>
          </cell>
          <cell r="C65">
            <v>1421840</v>
          </cell>
        </row>
        <row r="66">
          <cell r="A66">
            <v>36373</v>
          </cell>
          <cell r="B66">
            <v>83239</v>
          </cell>
          <cell r="C66">
            <v>1501707</v>
          </cell>
        </row>
        <row r="67">
          <cell r="A67">
            <v>36404</v>
          </cell>
          <cell r="B67">
            <v>81666</v>
          </cell>
          <cell r="C67">
            <v>1511270</v>
          </cell>
        </row>
        <row r="68">
          <cell r="A68">
            <v>36434</v>
          </cell>
          <cell r="B68">
            <v>79321</v>
          </cell>
          <cell r="C68">
            <v>1576677</v>
          </cell>
        </row>
        <row r="69">
          <cell r="A69">
            <v>36465</v>
          </cell>
          <cell r="B69">
            <v>76700</v>
          </cell>
          <cell r="C69">
            <v>1549261</v>
          </cell>
        </row>
        <row r="70">
          <cell r="A70">
            <v>36495</v>
          </cell>
          <cell r="B70">
            <v>75106</v>
          </cell>
          <cell r="C70">
            <v>1530074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1999</v>
          </cell>
          <cell r="B72">
            <v>1027427</v>
          </cell>
          <cell r="C72">
            <v>18655938</v>
          </cell>
        </row>
        <row r="74">
          <cell r="A74">
            <v>36526</v>
          </cell>
          <cell r="B74">
            <v>73296</v>
          </cell>
          <cell r="C74">
            <v>1533077</v>
          </cell>
        </row>
        <row r="75">
          <cell r="A75">
            <v>36557</v>
          </cell>
          <cell r="B75">
            <v>68255</v>
          </cell>
          <cell r="C75">
            <v>1490120</v>
          </cell>
        </row>
        <row r="76">
          <cell r="A76">
            <v>36586</v>
          </cell>
          <cell r="B76">
            <v>72129</v>
          </cell>
          <cell r="C76">
            <v>1537113</v>
          </cell>
        </row>
        <row r="77">
          <cell r="A77">
            <v>36617</v>
          </cell>
          <cell r="B77">
            <v>65761</v>
          </cell>
          <cell r="C77">
            <v>1406192</v>
          </cell>
        </row>
        <row r="78">
          <cell r="A78">
            <v>36647</v>
          </cell>
          <cell r="B78">
            <v>70229</v>
          </cell>
          <cell r="C78">
            <v>1397526</v>
          </cell>
        </row>
        <row r="79">
          <cell r="A79">
            <v>36678</v>
          </cell>
          <cell r="B79">
            <v>63972</v>
          </cell>
          <cell r="C79">
            <v>1444138</v>
          </cell>
        </row>
        <row r="80">
          <cell r="A80">
            <v>36708</v>
          </cell>
          <cell r="B80">
            <v>61998</v>
          </cell>
          <cell r="C80">
            <v>1466303</v>
          </cell>
        </row>
        <row r="81">
          <cell r="A81">
            <v>36739</v>
          </cell>
          <cell r="B81">
            <v>60392</v>
          </cell>
          <cell r="C81">
            <v>1436398</v>
          </cell>
        </row>
        <row r="82">
          <cell r="A82">
            <v>36770</v>
          </cell>
          <cell r="B82">
            <v>67339</v>
          </cell>
          <cell r="C82">
            <v>1349218</v>
          </cell>
        </row>
        <row r="83">
          <cell r="A83">
            <v>36800</v>
          </cell>
          <cell r="B83">
            <v>73473</v>
          </cell>
          <cell r="C83">
            <v>1148451</v>
          </cell>
        </row>
        <row r="84">
          <cell r="A84">
            <v>36831</v>
          </cell>
          <cell r="B84">
            <v>71701</v>
          </cell>
          <cell r="C84">
            <v>1113472</v>
          </cell>
        </row>
        <row r="85">
          <cell r="A85">
            <v>36861</v>
          </cell>
          <cell r="B85">
            <v>68843</v>
          </cell>
          <cell r="C85">
            <v>1183615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2000</v>
          </cell>
          <cell r="B87">
            <v>817388</v>
          </cell>
          <cell r="C87">
            <v>16505623</v>
          </cell>
        </row>
        <row r="89">
          <cell r="A89">
            <v>36892</v>
          </cell>
          <cell r="B89">
            <v>75436</v>
          </cell>
          <cell r="C89">
            <v>1185324</v>
          </cell>
        </row>
        <row r="90">
          <cell r="A90">
            <v>36923</v>
          </cell>
          <cell r="B90">
            <v>64038</v>
          </cell>
          <cell r="C90">
            <v>1164377</v>
          </cell>
        </row>
        <row r="91">
          <cell r="A91">
            <v>36951</v>
          </cell>
          <cell r="B91">
            <v>71189</v>
          </cell>
          <cell r="C91">
            <v>1314812</v>
          </cell>
        </row>
        <row r="92">
          <cell r="A92">
            <v>36982</v>
          </cell>
          <cell r="B92">
            <v>66736</v>
          </cell>
          <cell r="C92">
            <v>1237773</v>
          </cell>
        </row>
        <row r="93">
          <cell r="A93">
            <v>37012</v>
          </cell>
          <cell r="B93">
            <v>44505</v>
          </cell>
          <cell r="C93">
            <v>920635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65">
          <cell r="A65">
            <v>35947</v>
          </cell>
          <cell r="B65">
            <v>100803</v>
          </cell>
          <cell r="C65">
            <v>941976</v>
          </cell>
        </row>
        <row r="66">
          <cell r="A66">
            <v>35977</v>
          </cell>
          <cell r="B66">
            <v>163430</v>
          </cell>
          <cell r="C66">
            <v>1816414</v>
          </cell>
        </row>
        <row r="67">
          <cell r="A67">
            <v>36008</v>
          </cell>
          <cell r="B67">
            <v>156775</v>
          </cell>
          <cell r="C67">
            <v>1807252</v>
          </cell>
        </row>
        <row r="68">
          <cell r="A68">
            <v>36039</v>
          </cell>
          <cell r="B68">
            <v>138176</v>
          </cell>
          <cell r="C68">
            <v>1885129</v>
          </cell>
        </row>
        <row r="69">
          <cell r="A69">
            <v>36069</v>
          </cell>
          <cell r="B69">
            <v>139203</v>
          </cell>
          <cell r="C69">
            <v>1869892</v>
          </cell>
        </row>
        <row r="70">
          <cell r="A70">
            <v>36100</v>
          </cell>
          <cell r="B70">
            <v>122344</v>
          </cell>
          <cell r="C70">
            <v>1844828</v>
          </cell>
        </row>
        <row r="71">
          <cell r="A71">
            <v>36130</v>
          </cell>
          <cell r="B71">
            <v>116021</v>
          </cell>
          <cell r="C71">
            <v>1643671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1998</v>
          </cell>
          <cell r="B73">
            <v>936752</v>
          </cell>
          <cell r="C73">
            <v>11809162</v>
          </cell>
        </row>
        <row r="75">
          <cell r="A75">
            <v>36161</v>
          </cell>
          <cell r="B75">
            <v>114477</v>
          </cell>
          <cell r="C75">
            <v>1577363</v>
          </cell>
        </row>
        <row r="76">
          <cell r="A76">
            <v>36192</v>
          </cell>
          <cell r="B76">
            <v>100199</v>
          </cell>
          <cell r="C76">
            <v>1388407</v>
          </cell>
        </row>
        <row r="77">
          <cell r="A77">
            <v>36220</v>
          </cell>
          <cell r="B77">
            <v>107792</v>
          </cell>
          <cell r="C77">
            <v>1493035</v>
          </cell>
        </row>
        <row r="78">
          <cell r="A78">
            <v>36251</v>
          </cell>
          <cell r="B78">
            <v>95905</v>
          </cell>
          <cell r="C78">
            <v>1280378</v>
          </cell>
        </row>
        <row r="79">
          <cell r="A79">
            <v>36281</v>
          </cell>
          <cell r="B79">
            <v>83302</v>
          </cell>
          <cell r="C79">
            <v>1286467</v>
          </cell>
        </row>
        <row r="80">
          <cell r="A80">
            <v>36312</v>
          </cell>
          <cell r="B80">
            <v>83320</v>
          </cell>
          <cell r="C80">
            <v>1267631</v>
          </cell>
        </row>
        <row r="81">
          <cell r="A81">
            <v>36342</v>
          </cell>
          <cell r="B81">
            <v>87869</v>
          </cell>
          <cell r="C81">
            <v>1457348</v>
          </cell>
        </row>
        <row r="82">
          <cell r="A82">
            <v>36373</v>
          </cell>
          <cell r="B82">
            <v>78343</v>
          </cell>
          <cell r="C82">
            <v>1291910</v>
          </cell>
        </row>
        <row r="83">
          <cell r="A83">
            <v>36404</v>
          </cell>
          <cell r="B83">
            <v>69363</v>
          </cell>
          <cell r="C83">
            <v>1060201</v>
          </cell>
        </row>
        <row r="84">
          <cell r="A84">
            <v>36434</v>
          </cell>
          <cell r="B84">
            <v>69892</v>
          </cell>
          <cell r="C84">
            <v>999738</v>
          </cell>
        </row>
        <row r="85">
          <cell r="A85">
            <v>36465</v>
          </cell>
          <cell r="B85">
            <v>61910</v>
          </cell>
          <cell r="C85">
            <v>1116772</v>
          </cell>
        </row>
        <row r="86">
          <cell r="A86">
            <v>36495</v>
          </cell>
          <cell r="B86">
            <v>62416</v>
          </cell>
          <cell r="C86">
            <v>1215911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1999</v>
          </cell>
          <cell r="B88">
            <v>1014788</v>
          </cell>
          <cell r="C88">
            <v>15435161</v>
          </cell>
        </row>
        <row r="90">
          <cell r="A90">
            <v>36526</v>
          </cell>
          <cell r="B90">
            <v>61240</v>
          </cell>
          <cell r="C90">
            <v>1285148</v>
          </cell>
        </row>
        <row r="91">
          <cell r="A91">
            <v>36557</v>
          </cell>
          <cell r="B91">
            <v>56405</v>
          </cell>
          <cell r="C91">
            <v>1124122</v>
          </cell>
        </row>
        <row r="92">
          <cell r="A92">
            <v>36586</v>
          </cell>
          <cell r="B92">
            <v>57591</v>
          </cell>
          <cell r="C92">
            <v>1179217</v>
          </cell>
        </row>
        <row r="93">
          <cell r="A93">
            <v>36617</v>
          </cell>
          <cell r="B93">
            <v>53793</v>
          </cell>
          <cell r="C93">
            <v>1127505</v>
          </cell>
        </row>
        <row r="94">
          <cell r="A94">
            <v>36647</v>
          </cell>
          <cell r="B94">
            <v>52937</v>
          </cell>
          <cell r="C94">
            <v>1099268</v>
          </cell>
        </row>
        <row r="95">
          <cell r="A95">
            <v>36678</v>
          </cell>
          <cell r="B95">
            <v>50767</v>
          </cell>
          <cell r="C95">
            <v>1084504</v>
          </cell>
        </row>
        <row r="96">
          <cell r="A96">
            <v>36708</v>
          </cell>
          <cell r="B96">
            <v>49695</v>
          </cell>
          <cell r="C96">
            <v>1073890</v>
          </cell>
        </row>
        <row r="97">
          <cell r="A97">
            <v>36739</v>
          </cell>
          <cell r="B97">
            <v>48946</v>
          </cell>
          <cell r="C97">
            <v>1038765</v>
          </cell>
        </row>
        <row r="98">
          <cell r="A98">
            <v>36770</v>
          </cell>
          <cell r="B98">
            <v>45686</v>
          </cell>
          <cell r="C98">
            <v>950584</v>
          </cell>
        </row>
        <row r="99">
          <cell r="A99">
            <v>36800</v>
          </cell>
          <cell r="B99">
            <v>43837</v>
          </cell>
          <cell r="C99">
            <v>708230</v>
          </cell>
        </row>
        <row r="100">
          <cell r="A100">
            <v>36831</v>
          </cell>
          <cell r="B100">
            <v>42236</v>
          </cell>
          <cell r="C100">
            <v>940647</v>
          </cell>
        </row>
        <row r="101">
          <cell r="A101">
            <v>36861</v>
          </cell>
          <cell r="B101">
            <v>45133</v>
          </cell>
          <cell r="C101">
            <v>841139</v>
          </cell>
        </row>
        <row r="102">
          <cell r="A102" t="str">
            <v>Totals:</v>
          </cell>
          <cell r="B102" t="str">
            <v>__________</v>
          </cell>
          <cell r="C102" t="str">
            <v>__________</v>
          </cell>
        </row>
        <row r="103">
          <cell r="A103">
            <v>2000</v>
          </cell>
          <cell r="B103">
            <v>608266</v>
          </cell>
          <cell r="C103">
            <v>12453019</v>
          </cell>
        </row>
        <row r="105">
          <cell r="A105">
            <v>36892</v>
          </cell>
          <cell r="B105">
            <v>46418</v>
          </cell>
          <cell r="C105">
            <v>922996</v>
          </cell>
        </row>
        <row r="106">
          <cell r="A106">
            <v>36923</v>
          </cell>
          <cell r="B106">
            <v>41106</v>
          </cell>
          <cell r="C106">
            <v>916836</v>
          </cell>
        </row>
        <row r="107">
          <cell r="A107">
            <v>36951</v>
          </cell>
          <cell r="B107">
            <v>42996</v>
          </cell>
          <cell r="C107">
            <v>901400</v>
          </cell>
        </row>
        <row r="108">
          <cell r="A108">
            <v>36982</v>
          </cell>
          <cell r="B108">
            <v>39513</v>
          </cell>
          <cell r="C108">
            <v>942255</v>
          </cell>
        </row>
        <row r="109">
          <cell r="A109">
            <v>37012</v>
          </cell>
          <cell r="B109">
            <v>34908</v>
          </cell>
          <cell r="C109">
            <v>859394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34">
          <cell r="A34">
            <v>35977</v>
          </cell>
          <cell r="B34">
            <v>63803</v>
          </cell>
          <cell r="C34">
            <v>1166787</v>
          </cell>
        </row>
        <row r="35">
          <cell r="A35">
            <v>36008</v>
          </cell>
          <cell r="B35">
            <v>95581</v>
          </cell>
          <cell r="C35">
            <v>1920163</v>
          </cell>
        </row>
        <row r="36">
          <cell r="A36">
            <v>36039</v>
          </cell>
          <cell r="B36">
            <v>87943</v>
          </cell>
          <cell r="C36">
            <v>1629651</v>
          </cell>
        </row>
        <row r="37">
          <cell r="A37">
            <v>36069</v>
          </cell>
          <cell r="B37">
            <v>103108</v>
          </cell>
          <cell r="C37">
            <v>1486504</v>
          </cell>
        </row>
        <row r="38">
          <cell r="A38">
            <v>36100</v>
          </cell>
          <cell r="B38">
            <v>92676</v>
          </cell>
          <cell r="C38">
            <v>1307781</v>
          </cell>
        </row>
        <row r="39">
          <cell r="A39">
            <v>36130</v>
          </cell>
          <cell r="B39">
            <v>84946</v>
          </cell>
          <cell r="C39">
            <v>1122850</v>
          </cell>
        </row>
        <row r="40">
          <cell r="A40" t="str">
            <v>Totals:</v>
          </cell>
          <cell r="B40" t="str">
            <v>__________</v>
          </cell>
          <cell r="C40" t="str">
            <v>__________</v>
          </cell>
        </row>
        <row r="41">
          <cell r="A41">
            <v>1998</v>
          </cell>
          <cell r="B41">
            <v>528057</v>
          </cell>
          <cell r="C41">
            <v>8633736</v>
          </cell>
        </row>
        <row r="43">
          <cell r="A43">
            <v>36161</v>
          </cell>
          <cell r="B43">
            <v>85910</v>
          </cell>
          <cell r="C43">
            <v>1099279</v>
          </cell>
        </row>
        <row r="44">
          <cell r="A44">
            <v>36192</v>
          </cell>
          <cell r="B44">
            <v>79100</v>
          </cell>
          <cell r="C44">
            <v>965319</v>
          </cell>
        </row>
        <row r="45">
          <cell r="A45">
            <v>36220</v>
          </cell>
          <cell r="B45">
            <v>88063</v>
          </cell>
          <cell r="C45">
            <v>954571</v>
          </cell>
        </row>
        <row r="46">
          <cell r="A46">
            <v>36251</v>
          </cell>
          <cell r="B46">
            <v>84224</v>
          </cell>
          <cell r="C46">
            <v>930632</v>
          </cell>
        </row>
        <row r="47">
          <cell r="A47">
            <v>36281</v>
          </cell>
          <cell r="B47">
            <v>76392</v>
          </cell>
          <cell r="C47">
            <v>927688</v>
          </cell>
        </row>
        <row r="48">
          <cell r="A48">
            <v>36312</v>
          </cell>
          <cell r="B48">
            <v>71427</v>
          </cell>
          <cell r="C48">
            <v>812595</v>
          </cell>
        </row>
        <row r="49">
          <cell r="A49">
            <v>36342</v>
          </cell>
          <cell r="B49">
            <v>69280</v>
          </cell>
          <cell r="C49">
            <v>801156</v>
          </cell>
        </row>
        <row r="50">
          <cell r="A50">
            <v>36373</v>
          </cell>
          <cell r="B50">
            <v>69412</v>
          </cell>
          <cell r="C50">
            <v>776635</v>
          </cell>
        </row>
        <row r="51">
          <cell r="A51">
            <v>36404</v>
          </cell>
          <cell r="B51">
            <v>61678</v>
          </cell>
          <cell r="C51">
            <v>729705</v>
          </cell>
        </row>
        <row r="52">
          <cell r="A52">
            <v>36434</v>
          </cell>
          <cell r="B52">
            <v>64140</v>
          </cell>
          <cell r="C52">
            <v>711315</v>
          </cell>
        </row>
        <row r="53">
          <cell r="A53">
            <v>36465</v>
          </cell>
          <cell r="B53">
            <v>60080</v>
          </cell>
          <cell r="C53">
            <v>666947</v>
          </cell>
        </row>
        <row r="54">
          <cell r="A54">
            <v>36495</v>
          </cell>
          <cell r="B54">
            <v>62247</v>
          </cell>
          <cell r="C54">
            <v>670316</v>
          </cell>
        </row>
        <row r="55">
          <cell r="A55" t="str">
            <v>Totals:</v>
          </cell>
          <cell r="B55" t="str">
            <v>__________</v>
          </cell>
          <cell r="C55" t="str">
            <v>__________</v>
          </cell>
        </row>
        <row r="56">
          <cell r="A56">
            <v>1999</v>
          </cell>
          <cell r="B56">
            <v>871953</v>
          </cell>
          <cell r="C56">
            <v>10046158</v>
          </cell>
        </row>
        <row r="58">
          <cell r="A58">
            <v>36526</v>
          </cell>
          <cell r="B58">
            <v>61700</v>
          </cell>
          <cell r="C58">
            <v>681778</v>
          </cell>
        </row>
        <row r="59">
          <cell r="A59">
            <v>36557</v>
          </cell>
          <cell r="B59">
            <v>53125</v>
          </cell>
          <cell r="C59">
            <v>604618</v>
          </cell>
        </row>
        <row r="60">
          <cell r="A60">
            <v>36586</v>
          </cell>
          <cell r="B60">
            <v>60393</v>
          </cell>
          <cell r="C60">
            <v>643283</v>
          </cell>
        </row>
        <row r="61">
          <cell r="A61">
            <v>36617</v>
          </cell>
          <cell r="B61">
            <v>50311</v>
          </cell>
          <cell r="C61">
            <v>652240</v>
          </cell>
        </row>
        <row r="62">
          <cell r="A62">
            <v>36647</v>
          </cell>
          <cell r="B62">
            <v>48788</v>
          </cell>
          <cell r="C62">
            <v>710925</v>
          </cell>
        </row>
        <row r="63">
          <cell r="A63">
            <v>36678</v>
          </cell>
          <cell r="B63">
            <v>46853</v>
          </cell>
          <cell r="C63">
            <v>655996</v>
          </cell>
        </row>
        <row r="64">
          <cell r="A64">
            <v>36708</v>
          </cell>
          <cell r="B64">
            <v>46241</v>
          </cell>
          <cell r="C64">
            <v>571495</v>
          </cell>
        </row>
        <row r="65">
          <cell r="A65">
            <v>36739</v>
          </cell>
          <cell r="B65">
            <v>45521</v>
          </cell>
          <cell r="C65">
            <v>567984</v>
          </cell>
        </row>
        <row r="66">
          <cell r="A66">
            <v>36770</v>
          </cell>
          <cell r="B66">
            <v>45227</v>
          </cell>
          <cell r="C66">
            <v>554823</v>
          </cell>
        </row>
        <row r="67">
          <cell r="A67">
            <v>36800</v>
          </cell>
          <cell r="B67">
            <v>44696</v>
          </cell>
          <cell r="C67">
            <v>492483</v>
          </cell>
        </row>
        <row r="68">
          <cell r="A68">
            <v>36831</v>
          </cell>
          <cell r="B68">
            <v>48041</v>
          </cell>
          <cell r="C68">
            <v>487978</v>
          </cell>
        </row>
        <row r="69">
          <cell r="A69">
            <v>36861</v>
          </cell>
          <cell r="B69">
            <v>48896</v>
          </cell>
          <cell r="C69">
            <v>500187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</row>
        <row r="71">
          <cell r="A71">
            <v>2000</v>
          </cell>
          <cell r="B71">
            <v>599792</v>
          </cell>
          <cell r="C71">
            <v>7123790</v>
          </cell>
        </row>
        <row r="73">
          <cell r="A73">
            <v>36892</v>
          </cell>
          <cell r="B73">
            <v>48730</v>
          </cell>
          <cell r="C73">
            <v>517004</v>
          </cell>
        </row>
        <row r="74">
          <cell r="A74">
            <v>36923</v>
          </cell>
          <cell r="B74">
            <v>45060</v>
          </cell>
          <cell r="C74">
            <v>432515</v>
          </cell>
        </row>
        <row r="75">
          <cell r="A75">
            <v>36951</v>
          </cell>
          <cell r="B75">
            <v>48665</v>
          </cell>
          <cell r="C75">
            <v>476155</v>
          </cell>
        </row>
        <row r="76">
          <cell r="A76">
            <v>36982</v>
          </cell>
          <cell r="B76">
            <v>44795</v>
          </cell>
          <cell r="C76">
            <v>438117</v>
          </cell>
        </row>
        <row r="77">
          <cell r="A77">
            <v>37012</v>
          </cell>
          <cell r="B77">
            <v>34054</v>
          </cell>
          <cell r="C77">
            <v>422777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69-1970"/>
    </sheetNames>
    <sheetDataSet>
      <sheetData sheetId="0">
        <row r="472">
          <cell r="A472">
            <v>34335</v>
          </cell>
          <cell r="B472">
            <v>3039923</v>
          </cell>
          <cell r="C472">
            <v>10549805</v>
          </cell>
        </row>
        <row r="473">
          <cell r="A473">
            <v>34366</v>
          </cell>
          <cell r="B473">
            <v>2716752</v>
          </cell>
          <cell r="C473">
            <v>9915077</v>
          </cell>
        </row>
        <row r="474">
          <cell r="A474">
            <v>34394</v>
          </cell>
          <cell r="B474">
            <v>2998127</v>
          </cell>
          <cell r="C474">
            <v>10941155</v>
          </cell>
        </row>
        <row r="475">
          <cell r="A475">
            <v>34425</v>
          </cell>
          <cell r="B475">
            <v>2862909</v>
          </cell>
          <cell r="C475">
            <v>10624757</v>
          </cell>
        </row>
        <row r="476">
          <cell r="A476">
            <v>34455</v>
          </cell>
          <cell r="B476">
            <v>2938953</v>
          </cell>
          <cell r="C476">
            <v>10757138</v>
          </cell>
        </row>
        <row r="477">
          <cell r="A477">
            <v>34486</v>
          </cell>
          <cell r="B477">
            <v>2802456</v>
          </cell>
          <cell r="C477">
            <v>10405838</v>
          </cell>
        </row>
        <row r="478">
          <cell r="A478">
            <v>34516</v>
          </cell>
          <cell r="B478">
            <v>2890349</v>
          </cell>
          <cell r="C478">
            <v>10556516</v>
          </cell>
        </row>
        <row r="479">
          <cell r="A479">
            <v>34547</v>
          </cell>
          <cell r="B479">
            <v>2892436</v>
          </cell>
          <cell r="C479">
            <v>10688799</v>
          </cell>
        </row>
        <row r="480">
          <cell r="A480">
            <v>34578</v>
          </cell>
          <cell r="B480">
            <v>2814936</v>
          </cell>
          <cell r="C480">
            <v>10213349</v>
          </cell>
        </row>
        <row r="481">
          <cell r="A481">
            <v>34608</v>
          </cell>
          <cell r="B481">
            <v>2914797</v>
          </cell>
          <cell r="C481">
            <v>10533803</v>
          </cell>
        </row>
        <row r="482">
          <cell r="A482">
            <v>34639</v>
          </cell>
          <cell r="B482">
            <v>2821724</v>
          </cell>
          <cell r="C482">
            <v>10229868</v>
          </cell>
        </row>
        <row r="483">
          <cell r="A483">
            <v>34669</v>
          </cell>
          <cell r="B483">
            <v>2905949</v>
          </cell>
          <cell r="C483">
            <v>10564237</v>
          </cell>
        </row>
        <row r="484">
          <cell r="A484" t="str">
            <v>Totals:</v>
          </cell>
          <cell r="B484" t="str">
            <v>__________</v>
          </cell>
          <cell r="C484" t="str">
            <v>__________</v>
          </cell>
        </row>
        <row r="485">
          <cell r="A485">
            <v>1994</v>
          </cell>
          <cell r="B485">
            <v>34599311</v>
          </cell>
          <cell r="C485">
            <v>125980342</v>
          </cell>
        </row>
        <row r="487">
          <cell r="A487">
            <v>34700</v>
          </cell>
          <cell r="B487">
            <v>2878255</v>
          </cell>
          <cell r="C487">
            <v>10338230</v>
          </cell>
        </row>
        <row r="488">
          <cell r="A488">
            <v>34731</v>
          </cell>
          <cell r="B488">
            <v>2606175</v>
          </cell>
          <cell r="C488">
            <v>9207896</v>
          </cell>
        </row>
        <row r="489">
          <cell r="A489">
            <v>34759</v>
          </cell>
          <cell r="B489">
            <v>2863008</v>
          </cell>
          <cell r="C489">
            <v>10333078</v>
          </cell>
        </row>
        <row r="490">
          <cell r="A490">
            <v>34790</v>
          </cell>
          <cell r="B490">
            <v>2766405</v>
          </cell>
          <cell r="C490">
            <v>10059214</v>
          </cell>
        </row>
        <row r="491">
          <cell r="A491">
            <v>34820</v>
          </cell>
          <cell r="B491">
            <v>2814122</v>
          </cell>
          <cell r="C491">
            <v>10131778</v>
          </cell>
        </row>
        <row r="492">
          <cell r="A492">
            <v>34851</v>
          </cell>
          <cell r="B492">
            <v>2708731</v>
          </cell>
          <cell r="C492">
            <v>9750800</v>
          </cell>
        </row>
        <row r="493">
          <cell r="A493">
            <v>34881</v>
          </cell>
          <cell r="B493">
            <v>2759585</v>
          </cell>
          <cell r="C493">
            <v>9986626</v>
          </cell>
        </row>
        <row r="494">
          <cell r="A494">
            <v>34912</v>
          </cell>
          <cell r="B494">
            <v>2745937</v>
          </cell>
          <cell r="C494">
            <v>9867457</v>
          </cell>
        </row>
        <row r="495">
          <cell r="A495">
            <v>34943</v>
          </cell>
          <cell r="B495">
            <v>2648568</v>
          </cell>
          <cell r="C495">
            <v>9603975</v>
          </cell>
        </row>
        <row r="496">
          <cell r="A496">
            <v>34973</v>
          </cell>
          <cell r="B496">
            <v>2763398</v>
          </cell>
          <cell r="C496">
            <v>9473542</v>
          </cell>
        </row>
        <row r="497">
          <cell r="A497">
            <v>35004</v>
          </cell>
          <cell r="B497">
            <v>2641699</v>
          </cell>
          <cell r="C497">
            <v>9703413</v>
          </cell>
        </row>
        <row r="498">
          <cell r="A498">
            <v>35034</v>
          </cell>
          <cell r="B498">
            <v>2724345</v>
          </cell>
          <cell r="C498">
            <v>9735351</v>
          </cell>
        </row>
        <row r="499">
          <cell r="A499" t="str">
            <v>Totals:</v>
          </cell>
          <cell r="B499" t="str">
            <v>__________</v>
          </cell>
          <cell r="C499" t="str">
            <v>__________</v>
          </cell>
        </row>
        <row r="500">
          <cell r="A500">
            <v>1995</v>
          </cell>
          <cell r="B500">
            <v>32920228</v>
          </cell>
          <cell r="C500">
            <v>118191360</v>
          </cell>
        </row>
        <row r="502">
          <cell r="A502">
            <v>35065</v>
          </cell>
          <cell r="B502">
            <v>2695113</v>
          </cell>
          <cell r="C502">
            <v>9778462</v>
          </cell>
        </row>
        <row r="503">
          <cell r="A503">
            <v>35096</v>
          </cell>
          <cell r="B503">
            <v>2523974</v>
          </cell>
          <cell r="C503">
            <v>9147738</v>
          </cell>
        </row>
        <row r="504">
          <cell r="A504">
            <v>35125</v>
          </cell>
          <cell r="B504">
            <v>2689252</v>
          </cell>
          <cell r="C504">
            <v>9566436</v>
          </cell>
        </row>
        <row r="505">
          <cell r="A505">
            <v>35156</v>
          </cell>
          <cell r="B505">
            <v>2569342</v>
          </cell>
          <cell r="C505">
            <v>9066969</v>
          </cell>
        </row>
        <row r="506">
          <cell r="A506">
            <v>35186</v>
          </cell>
          <cell r="B506">
            <v>2633117</v>
          </cell>
          <cell r="C506">
            <v>8917769</v>
          </cell>
        </row>
        <row r="507">
          <cell r="A507">
            <v>35217</v>
          </cell>
          <cell r="B507">
            <v>2513237</v>
          </cell>
          <cell r="C507">
            <v>8695650</v>
          </cell>
        </row>
        <row r="508">
          <cell r="A508">
            <v>35247</v>
          </cell>
          <cell r="B508">
            <v>2591011</v>
          </cell>
          <cell r="C508">
            <v>9112911</v>
          </cell>
        </row>
        <row r="509">
          <cell r="A509">
            <v>35278</v>
          </cell>
          <cell r="B509">
            <v>2602491</v>
          </cell>
          <cell r="C509">
            <v>8977555</v>
          </cell>
        </row>
        <row r="510">
          <cell r="A510">
            <v>35309</v>
          </cell>
          <cell r="B510">
            <v>2520593</v>
          </cell>
          <cell r="C510">
            <v>8640214</v>
          </cell>
        </row>
        <row r="511">
          <cell r="A511">
            <v>35339</v>
          </cell>
          <cell r="B511">
            <v>2619145</v>
          </cell>
          <cell r="C511">
            <v>8762419</v>
          </cell>
        </row>
        <row r="512">
          <cell r="A512">
            <v>35370</v>
          </cell>
          <cell r="B512">
            <v>2513360</v>
          </cell>
          <cell r="C512">
            <v>8611874</v>
          </cell>
        </row>
        <row r="513">
          <cell r="A513">
            <v>35400</v>
          </cell>
          <cell r="B513">
            <v>2592238</v>
          </cell>
          <cell r="C513">
            <v>8827663</v>
          </cell>
        </row>
        <row r="514">
          <cell r="A514" t="str">
            <v>Totals:</v>
          </cell>
          <cell r="B514" t="str">
            <v>__________</v>
          </cell>
          <cell r="C514" t="str">
            <v>__________</v>
          </cell>
        </row>
        <row r="515">
          <cell r="A515">
            <v>1996</v>
          </cell>
          <cell r="B515">
            <v>31062873</v>
          </cell>
          <cell r="C515">
            <v>108105660</v>
          </cell>
        </row>
        <row r="517">
          <cell r="A517">
            <v>35431</v>
          </cell>
          <cell r="B517">
            <v>2518943</v>
          </cell>
          <cell r="C517">
            <v>8827808</v>
          </cell>
        </row>
        <row r="518">
          <cell r="A518">
            <v>35462</v>
          </cell>
          <cell r="B518">
            <v>2312558</v>
          </cell>
          <cell r="C518">
            <v>8172848</v>
          </cell>
        </row>
        <row r="519">
          <cell r="A519">
            <v>35490</v>
          </cell>
          <cell r="B519">
            <v>2538640</v>
          </cell>
          <cell r="C519">
            <v>8969379</v>
          </cell>
        </row>
        <row r="520">
          <cell r="A520">
            <v>35521</v>
          </cell>
          <cell r="B520">
            <v>2450810</v>
          </cell>
          <cell r="C520">
            <v>8584973</v>
          </cell>
        </row>
        <row r="521">
          <cell r="A521">
            <v>35551</v>
          </cell>
          <cell r="B521">
            <v>2531341</v>
          </cell>
          <cell r="C521">
            <v>8929483</v>
          </cell>
        </row>
        <row r="522">
          <cell r="A522">
            <v>35582</v>
          </cell>
          <cell r="B522">
            <v>2427582</v>
          </cell>
          <cell r="C522">
            <v>8510236</v>
          </cell>
        </row>
        <row r="523">
          <cell r="A523">
            <v>35612</v>
          </cell>
          <cell r="B523">
            <v>2518159</v>
          </cell>
          <cell r="C523">
            <v>8834212</v>
          </cell>
        </row>
        <row r="524">
          <cell r="A524">
            <v>35643</v>
          </cell>
          <cell r="B524">
            <v>2507623</v>
          </cell>
          <cell r="C524">
            <v>8641598</v>
          </cell>
        </row>
        <row r="525">
          <cell r="A525">
            <v>35674</v>
          </cell>
          <cell r="B525">
            <v>2408801</v>
          </cell>
          <cell r="C525">
            <v>8461965</v>
          </cell>
        </row>
        <row r="526">
          <cell r="A526">
            <v>35704</v>
          </cell>
          <cell r="B526">
            <v>2518330</v>
          </cell>
          <cell r="C526">
            <v>8548160</v>
          </cell>
        </row>
        <row r="527">
          <cell r="A527">
            <v>35735</v>
          </cell>
          <cell r="B527">
            <v>2446878</v>
          </cell>
          <cell r="C527">
            <v>8237059</v>
          </cell>
        </row>
        <row r="528">
          <cell r="A528">
            <v>35765</v>
          </cell>
          <cell r="B528">
            <v>2494523</v>
          </cell>
          <cell r="C528">
            <v>8360527</v>
          </cell>
        </row>
        <row r="529">
          <cell r="A529" t="str">
            <v>Totals:</v>
          </cell>
          <cell r="B529" t="str">
            <v>__________</v>
          </cell>
          <cell r="C529" t="str">
            <v>__________</v>
          </cell>
        </row>
        <row r="530">
          <cell r="A530">
            <v>1997</v>
          </cell>
          <cell r="B530">
            <v>29674188</v>
          </cell>
          <cell r="C530">
            <v>103078248</v>
          </cell>
        </row>
        <row r="532">
          <cell r="A532">
            <v>35796</v>
          </cell>
          <cell r="B532">
            <v>2506651</v>
          </cell>
          <cell r="C532">
            <v>8448489</v>
          </cell>
        </row>
        <row r="533">
          <cell r="A533">
            <v>35827</v>
          </cell>
          <cell r="B533">
            <v>2266388</v>
          </cell>
          <cell r="C533">
            <v>7519343</v>
          </cell>
        </row>
        <row r="534">
          <cell r="A534">
            <v>35855</v>
          </cell>
          <cell r="B534">
            <v>2421847</v>
          </cell>
          <cell r="C534">
            <v>8025842</v>
          </cell>
        </row>
        <row r="535">
          <cell r="A535">
            <v>35886</v>
          </cell>
          <cell r="B535">
            <v>2336606</v>
          </cell>
          <cell r="C535">
            <v>7650075</v>
          </cell>
        </row>
        <row r="536">
          <cell r="A536">
            <v>35916</v>
          </cell>
          <cell r="B536">
            <v>2469741</v>
          </cell>
          <cell r="C536">
            <v>7954362</v>
          </cell>
        </row>
        <row r="537">
          <cell r="A537">
            <v>35947</v>
          </cell>
          <cell r="B537">
            <v>2349582</v>
          </cell>
          <cell r="C537">
            <v>7655418</v>
          </cell>
        </row>
        <row r="538">
          <cell r="A538">
            <v>35977</v>
          </cell>
          <cell r="B538">
            <v>2379240</v>
          </cell>
          <cell r="C538">
            <v>7743415</v>
          </cell>
        </row>
        <row r="539">
          <cell r="A539">
            <v>36008</v>
          </cell>
          <cell r="B539">
            <v>2414355</v>
          </cell>
          <cell r="C539">
            <v>7752516</v>
          </cell>
        </row>
        <row r="540">
          <cell r="A540">
            <v>36039</v>
          </cell>
          <cell r="B540">
            <v>2314060</v>
          </cell>
          <cell r="C540">
            <v>7374612</v>
          </cell>
        </row>
        <row r="541">
          <cell r="A541">
            <v>36069</v>
          </cell>
          <cell r="B541">
            <v>2376522</v>
          </cell>
          <cell r="C541">
            <v>7383365</v>
          </cell>
        </row>
        <row r="542">
          <cell r="A542">
            <v>36100</v>
          </cell>
          <cell r="B542">
            <v>2301682</v>
          </cell>
          <cell r="C542">
            <v>7096535</v>
          </cell>
        </row>
        <row r="543">
          <cell r="A543">
            <v>36130</v>
          </cell>
          <cell r="B543">
            <v>2330219</v>
          </cell>
          <cell r="C543">
            <v>6954864</v>
          </cell>
        </row>
        <row r="544">
          <cell r="A544" t="str">
            <v>Totals:</v>
          </cell>
          <cell r="B544" t="str">
            <v>__________</v>
          </cell>
          <cell r="C544" t="str">
            <v>__________</v>
          </cell>
        </row>
        <row r="545">
          <cell r="A545">
            <v>1998</v>
          </cell>
          <cell r="B545">
            <v>28466893</v>
          </cell>
          <cell r="C545">
            <v>91558836</v>
          </cell>
        </row>
        <row r="547">
          <cell r="A547">
            <v>36161</v>
          </cell>
          <cell r="B547">
            <v>2356065</v>
          </cell>
          <cell r="C547">
            <v>7138759</v>
          </cell>
        </row>
        <row r="548">
          <cell r="A548">
            <v>36192</v>
          </cell>
          <cell r="B548">
            <v>2125108</v>
          </cell>
          <cell r="C548">
            <v>6353492</v>
          </cell>
        </row>
        <row r="549">
          <cell r="A549">
            <v>36220</v>
          </cell>
          <cell r="B549">
            <v>2342143</v>
          </cell>
          <cell r="C549">
            <v>6935979</v>
          </cell>
        </row>
        <row r="550">
          <cell r="A550">
            <v>36251</v>
          </cell>
          <cell r="B550">
            <v>2238462</v>
          </cell>
          <cell r="C550">
            <v>6863094</v>
          </cell>
        </row>
        <row r="551">
          <cell r="A551">
            <v>36281</v>
          </cell>
          <cell r="B551">
            <v>2298182</v>
          </cell>
          <cell r="C551">
            <v>6933461</v>
          </cell>
        </row>
        <row r="552">
          <cell r="A552">
            <v>36312</v>
          </cell>
          <cell r="B552">
            <v>2196757</v>
          </cell>
          <cell r="C552">
            <v>6795648</v>
          </cell>
        </row>
        <row r="553">
          <cell r="A553">
            <v>36342</v>
          </cell>
          <cell r="B553">
            <v>2255918</v>
          </cell>
          <cell r="C553">
            <v>6946233</v>
          </cell>
        </row>
        <row r="554">
          <cell r="A554">
            <v>36373</v>
          </cell>
          <cell r="B554">
            <v>2252011</v>
          </cell>
          <cell r="C554">
            <v>6987274</v>
          </cell>
        </row>
        <row r="555">
          <cell r="A555">
            <v>36404</v>
          </cell>
          <cell r="B555">
            <v>2176972</v>
          </cell>
          <cell r="C555">
            <v>6676044</v>
          </cell>
        </row>
        <row r="556">
          <cell r="A556">
            <v>36434</v>
          </cell>
          <cell r="B556">
            <v>2274269</v>
          </cell>
          <cell r="C556">
            <v>6786470</v>
          </cell>
        </row>
        <row r="557">
          <cell r="A557">
            <v>36465</v>
          </cell>
          <cell r="B557">
            <v>2194195</v>
          </cell>
          <cell r="C557">
            <v>6633495</v>
          </cell>
        </row>
        <row r="558">
          <cell r="A558">
            <v>36495</v>
          </cell>
          <cell r="B558">
            <v>2258043</v>
          </cell>
          <cell r="C558">
            <v>6784880</v>
          </cell>
        </row>
        <row r="559">
          <cell r="A559" t="str">
            <v>Totals:</v>
          </cell>
          <cell r="B559" t="str">
            <v>__________</v>
          </cell>
          <cell r="C559" t="str">
            <v>__________</v>
          </cell>
        </row>
        <row r="560">
          <cell r="A560">
            <v>1999</v>
          </cell>
          <cell r="B560">
            <v>26968125</v>
          </cell>
          <cell r="C560">
            <v>81834829</v>
          </cell>
        </row>
        <row r="562">
          <cell r="A562">
            <v>36526</v>
          </cell>
          <cell r="B562">
            <v>2266404</v>
          </cell>
          <cell r="C562">
            <v>6883293</v>
          </cell>
        </row>
        <row r="563">
          <cell r="A563">
            <v>36557</v>
          </cell>
          <cell r="B563">
            <v>2127474</v>
          </cell>
          <cell r="C563">
            <v>6380789</v>
          </cell>
        </row>
        <row r="564">
          <cell r="A564">
            <v>36586</v>
          </cell>
          <cell r="B564">
            <v>2277517</v>
          </cell>
          <cell r="C564">
            <v>6805280</v>
          </cell>
        </row>
        <row r="565">
          <cell r="A565">
            <v>36617</v>
          </cell>
          <cell r="B565">
            <v>2172314</v>
          </cell>
          <cell r="C565">
            <v>6579307</v>
          </cell>
        </row>
        <row r="566">
          <cell r="A566">
            <v>36647</v>
          </cell>
          <cell r="B566">
            <v>2216308</v>
          </cell>
          <cell r="C566">
            <v>6897711</v>
          </cell>
        </row>
        <row r="567">
          <cell r="A567">
            <v>36678</v>
          </cell>
          <cell r="B567">
            <v>2131040</v>
          </cell>
          <cell r="C567">
            <v>6361444</v>
          </cell>
        </row>
        <row r="568">
          <cell r="A568">
            <v>36708</v>
          </cell>
          <cell r="B568">
            <v>2171840</v>
          </cell>
          <cell r="C568">
            <v>6501829</v>
          </cell>
        </row>
        <row r="569">
          <cell r="A569">
            <v>36739</v>
          </cell>
          <cell r="B569">
            <v>2175309</v>
          </cell>
          <cell r="C569">
            <v>6437337</v>
          </cell>
        </row>
        <row r="570">
          <cell r="A570">
            <v>36770</v>
          </cell>
          <cell r="B570">
            <v>2114966</v>
          </cell>
          <cell r="C570">
            <v>6432557</v>
          </cell>
        </row>
        <row r="571">
          <cell r="A571">
            <v>36800</v>
          </cell>
          <cell r="B571">
            <v>2187559</v>
          </cell>
          <cell r="C571">
            <v>6398757</v>
          </cell>
        </row>
        <row r="572">
          <cell r="A572">
            <v>36831</v>
          </cell>
          <cell r="B572">
            <v>2111855</v>
          </cell>
          <cell r="C572">
            <v>6434958</v>
          </cell>
        </row>
        <row r="573">
          <cell r="A573">
            <v>36861</v>
          </cell>
          <cell r="B573">
            <v>2129666</v>
          </cell>
          <cell r="C573">
            <v>6395825</v>
          </cell>
        </row>
        <row r="574">
          <cell r="A574" t="str">
            <v>Totals:</v>
          </cell>
          <cell r="B574" t="str">
            <v>__________</v>
          </cell>
          <cell r="C574" t="str">
            <v>__________</v>
          </cell>
        </row>
        <row r="575">
          <cell r="A575">
            <v>2000</v>
          </cell>
          <cell r="B575">
            <v>26082252</v>
          </cell>
          <cell r="C575">
            <v>78509087</v>
          </cell>
        </row>
        <row r="577">
          <cell r="A577">
            <v>36892</v>
          </cell>
          <cell r="B577">
            <v>2163582</v>
          </cell>
          <cell r="C577">
            <v>6487852</v>
          </cell>
        </row>
        <row r="578">
          <cell r="A578">
            <v>36923</v>
          </cell>
          <cell r="B578">
            <v>1971261</v>
          </cell>
          <cell r="C578">
            <v>5994852</v>
          </cell>
        </row>
        <row r="579">
          <cell r="A579">
            <v>36951</v>
          </cell>
          <cell r="B579">
            <v>2140079</v>
          </cell>
          <cell r="C579">
            <v>6511002</v>
          </cell>
        </row>
        <row r="580">
          <cell r="A580">
            <v>36982</v>
          </cell>
          <cell r="B580">
            <v>2014642</v>
          </cell>
          <cell r="C580">
            <v>6201948</v>
          </cell>
        </row>
        <row r="581">
          <cell r="A581">
            <v>37012</v>
          </cell>
          <cell r="B581">
            <v>1827181</v>
          </cell>
          <cell r="C581">
            <v>5713909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aug"/>
    </sheetNames>
    <sheetDataSet>
      <sheetData sheetId="0">
        <row r="61">
          <cell r="A61">
            <v>36008</v>
          </cell>
          <cell r="B61">
            <v>108340</v>
          </cell>
          <cell r="C61">
            <v>953383</v>
          </cell>
        </row>
        <row r="62">
          <cell r="A62">
            <v>36039</v>
          </cell>
          <cell r="B62">
            <v>143759</v>
          </cell>
          <cell r="C62">
            <v>1831884</v>
          </cell>
        </row>
        <row r="63">
          <cell r="A63">
            <v>36069</v>
          </cell>
          <cell r="B63">
            <v>147014</v>
          </cell>
          <cell r="C63">
            <v>2064353</v>
          </cell>
        </row>
        <row r="64">
          <cell r="A64">
            <v>36100</v>
          </cell>
          <cell r="B64">
            <v>140423</v>
          </cell>
          <cell r="C64">
            <v>1847093</v>
          </cell>
        </row>
        <row r="65">
          <cell r="A65">
            <v>36130</v>
          </cell>
          <cell r="B65">
            <v>114376</v>
          </cell>
          <cell r="C65">
            <v>1789439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1998</v>
          </cell>
          <cell r="B67">
            <v>653912</v>
          </cell>
          <cell r="C67">
            <v>8486152</v>
          </cell>
        </row>
        <row r="69">
          <cell r="A69">
            <v>36161</v>
          </cell>
          <cell r="B69">
            <v>105968</v>
          </cell>
          <cell r="C69">
            <v>1716165</v>
          </cell>
        </row>
        <row r="70">
          <cell r="A70">
            <v>36192</v>
          </cell>
          <cell r="B70">
            <v>92404</v>
          </cell>
          <cell r="C70">
            <v>1556226</v>
          </cell>
        </row>
        <row r="71">
          <cell r="A71">
            <v>36220</v>
          </cell>
          <cell r="B71">
            <v>97170</v>
          </cell>
          <cell r="C71">
            <v>1736556</v>
          </cell>
        </row>
        <row r="72">
          <cell r="A72">
            <v>36251</v>
          </cell>
          <cell r="B72">
            <v>91637</v>
          </cell>
          <cell r="C72">
            <v>1579916</v>
          </cell>
        </row>
        <row r="73">
          <cell r="A73">
            <v>36281</v>
          </cell>
          <cell r="B73">
            <v>87863</v>
          </cell>
          <cell r="C73">
            <v>1578451</v>
          </cell>
        </row>
        <row r="74">
          <cell r="A74">
            <v>36312</v>
          </cell>
          <cell r="B74">
            <v>85168</v>
          </cell>
          <cell r="C74">
            <v>1398951</v>
          </cell>
        </row>
        <row r="75">
          <cell r="A75">
            <v>36342</v>
          </cell>
          <cell r="B75">
            <v>91578</v>
          </cell>
          <cell r="C75">
            <v>1545492</v>
          </cell>
        </row>
        <row r="76">
          <cell r="A76">
            <v>36373</v>
          </cell>
          <cell r="B76">
            <v>85328</v>
          </cell>
          <cell r="C76">
            <v>1644007</v>
          </cell>
        </row>
        <row r="77">
          <cell r="A77">
            <v>36404</v>
          </cell>
          <cell r="B77">
            <v>78853</v>
          </cell>
          <cell r="C77">
            <v>1875737</v>
          </cell>
        </row>
        <row r="78">
          <cell r="A78">
            <v>36434</v>
          </cell>
          <cell r="B78">
            <v>76566</v>
          </cell>
          <cell r="C78">
            <v>2047124</v>
          </cell>
        </row>
        <row r="79">
          <cell r="A79">
            <v>36465</v>
          </cell>
          <cell r="B79">
            <v>72258</v>
          </cell>
          <cell r="C79">
            <v>1920153</v>
          </cell>
        </row>
        <row r="80">
          <cell r="A80">
            <v>36495</v>
          </cell>
          <cell r="B80">
            <v>71686</v>
          </cell>
          <cell r="C80">
            <v>1846226</v>
          </cell>
        </row>
        <row r="81">
          <cell r="A81" t="str">
            <v>Totals:</v>
          </cell>
          <cell r="B81" t="str">
            <v>__________</v>
          </cell>
          <cell r="C81" t="str">
            <v>__________</v>
          </cell>
        </row>
        <row r="82">
          <cell r="A82">
            <v>1999</v>
          </cell>
          <cell r="B82">
            <v>1036479</v>
          </cell>
          <cell r="C82">
            <v>20445004</v>
          </cell>
        </row>
        <row r="84">
          <cell r="A84">
            <v>36526</v>
          </cell>
          <cell r="B84">
            <v>69173</v>
          </cell>
          <cell r="C84">
            <v>1870760</v>
          </cell>
        </row>
        <row r="85">
          <cell r="A85">
            <v>36557</v>
          </cell>
          <cell r="B85">
            <v>62179</v>
          </cell>
          <cell r="C85">
            <v>1665697</v>
          </cell>
        </row>
        <row r="86">
          <cell r="A86">
            <v>36586</v>
          </cell>
          <cell r="B86">
            <v>63963</v>
          </cell>
          <cell r="C86">
            <v>1744464</v>
          </cell>
        </row>
        <row r="87">
          <cell r="A87">
            <v>36617</v>
          </cell>
          <cell r="B87">
            <v>59556</v>
          </cell>
          <cell r="C87">
            <v>1569538</v>
          </cell>
        </row>
        <row r="88">
          <cell r="A88">
            <v>36647</v>
          </cell>
          <cell r="B88">
            <v>61515</v>
          </cell>
          <cell r="C88">
            <v>1537009</v>
          </cell>
        </row>
        <row r="89">
          <cell r="A89">
            <v>36678</v>
          </cell>
          <cell r="B89">
            <v>57902</v>
          </cell>
          <cell r="C89">
            <v>1484704</v>
          </cell>
        </row>
        <row r="90">
          <cell r="A90">
            <v>36708</v>
          </cell>
          <cell r="B90">
            <v>58211</v>
          </cell>
          <cell r="C90">
            <v>1478960</v>
          </cell>
        </row>
        <row r="91">
          <cell r="A91">
            <v>36739</v>
          </cell>
          <cell r="B91">
            <v>48427</v>
          </cell>
          <cell r="C91">
            <v>1397211</v>
          </cell>
        </row>
        <row r="92">
          <cell r="A92">
            <v>36770</v>
          </cell>
          <cell r="B92">
            <v>50646</v>
          </cell>
          <cell r="C92">
            <v>1381792</v>
          </cell>
        </row>
        <row r="93">
          <cell r="A93">
            <v>36800</v>
          </cell>
          <cell r="B93">
            <v>52819</v>
          </cell>
          <cell r="C93">
            <v>1562627</v>
          </cell>
        </row>
        <row r="94">
          <cell r="A94">
            <v>36831</v>
          </cell>
          <cell r="B94">
            <v>47451</v>
          </cell>
          <cell r="C94">
            <v>1386914</v>
          </cell>
        </row>
        <row r="95">
          <cell r="A95">
            <v>36861</v>
          </cell>
          <cell r="B95">
            <v>51153</v>
          </cell>
          <cell r="C95">
            <v>1336234</v>
          </cell>
        </row>
        <row r="96">
          <cell r="A96" t="str">
            <v>Totals:</v>
          </cell>
          <cell r="B96" t="str">
            <v>__________</v>
          </cell>
          <cell r="C96" t="str">
            <v>__________</v>
          </cell>
        </row>
        <row r="97">
          <cell r="A97">
            <v>2000</v>
          </cell>
          <cell r="B97">
            <v>682995</v>
          </cell>
          <cell r="C97">
            <v>18415910</v>
          </cell>
        </row>
        <row r="99">
          <cell r="A99">
            <v>36892</v>
          </cell>
          <cell r="B99">
            <v>52160</v>
          </cell>
          <cell r="C99">
            <v>1302946</v>
          </cell>
        </row>
        <row r="100">
          <cell r="A100">
            <v>36923</v>
          </cell>
          <cell r="B100">
            <v>46037</v>
          </cell>
          <cell r="C100">
            <v>1077643</v>
          </cell>
        </row>
        <row r="101">
          <cell r="A101">
            <v>36951</v>
          </cell>
          <cell r="B101">
            <v>54037</v>
          </cell>
          <cell r="C101">
            <v>1330905</v>
          </cell>
        </row>
        <row r="102">
          <cell r="A102">
            <v>36982</v>
          </cell>
          <cell r="B102">
            <v>36513</v>
          </cell>
          <cell r="C102">
            <v>1239691</v>
          </cell>
        </row>
        <row r="103">
          <cell r="A103">
            <v>37012</v>
          </cell>
          <cell r="B103">
            <v>28331</v>
          </cell>
          <cell r="C103">
            <v>548496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34">
          <cell r="A34">
            <v>36039</v>
          </cell>
          <cell r="B34">
            <v>90748</v>
          </cell>
          <cell r="C34">
            <v>1065477</v>
          </cell>
        </row>
        <row r="35">
          <cell r="A35">
            <v>36069</v>
          </cell>
          <cell r="B35">
            <v>127247</v>
          </cell>
          <cell r="C35">
            <v>1756590</v>
          </cell>
        </row>
        <row r="36">
          <cell r="A36">
            <v>36100</v>
          </cell>
          <cell r="B36">
            <v>109828</v>
          </cell>
          <cell r="C36">
            <v>1627471</v>
          </cell>
        </row>
        <row r="37">
          <cell r="A37">
            <v>36130</v>
          </cell>
          <cell r="B37">
            <v>82305</v>
          </cell>
          <cell r="C37">
            <v>1510930</v>
          </cell>
        </row>
        <row r="38">
          <cell r="A38" t="str">
            <v>Totals:</v>
          </cell>
          <cell r="B38" t="str">
            <v>__________</v>
          </cell>
          <cell r="C38" t="str">
            <v>__________</v>
          </cell>
        </row>
        <row r="39">
          <cell r="A39">
            <v>1998</v>
          </cell>
          <cell r="B39">
            <v>410128</v>
          </cell>
          <cell r="C39">
            <v>5960468</v>
          </cell>
        </row>
        <row r="41">
          <cell r="A41">
            <v>36161</v>
          </cell>
          <cell r="B41">
            <v>89252</v>
          </cell>
          <cell r="C41">
            <v>1398484</v>
          </cell>
        </row>
        <row r="42">
          <cell r="A42">
            <v>36192</v>
          </cell>
          <cell r="B42">
            <v>74559</v>
          </cell>
          <cell r="C42">
            <v>1177514</v>
          </cell>
        </row>
        <row r="43">
          <cell r="A43">
            <v>36220</v>
          </cell>
          <cell r="B43">
            <v>77593</v>
          </cell>
          <cell r="C43">
            <v>1291817</v>
          </cell>
        </row>
        <row r="44">
          <cell r="A44">
            <v>36251</v>
          </cell>
          <cell r="B44">
            <v>91324</v>
          </cell>
          <cell r="C44">
            <v>1192739</v>
          </cell>
        </row>
        <row r="45">
          <cell r="A45">
            <v>36281</v>
          </cell>
          <cell r="B45">
            <v>89614</v>
          </cell>
          <cell r="C45">
            <v>1156806</v>
          </cell>
        </row>
        <row r="46">
          <cell r="A46">
            <v>36312</v>
          </cell>
          <cell r="B46">
            <v>82185</v>
          </cell>
          <cell r="C46">
            <v>1133396</v>
          </cell>
        </row>
        <row r="47">
          <cell r="A47">
            <v>36342</v>
          </cell>
          <cell r="B47">
            <v>82400</v>
          </cell>
          <cell r="C47">
            <v>1016727</v>
          </cell>
        </row>
        <row r="48">
          <cell r="A48">
            <v>36373</v>
          </cell>
          <cell r="B48">
            <v>82755</v>
          </cell>
          <cell r="C48">
            <v>931692</v>
          </cell>
        </row>
        <row r="49">
          <cell r="A49">
            <v>36404</v>
          </cell>
          <cell r="B49">
            <v>77078</v>
          </cell>
          <cell r="C49">
            <v>975934</v>
          </cell>
        </row>
        <row r="50">
          <cell r="A50">
            <v>36434</v>
          </cell>
          <cell r="B50">
            <v>75914</v>
          </cell>
          <cell r="C50">
            <v>954320</v>
          </cell>
        </row>
        <row r="51">
          <cell r="A51">
            <v>36465</v>
          </cell>
          <cell r="B51">
            <v>73148</v>
          </cell>
          <cell r="C51">
            <v>895579</v>
          </cell>
        </row>
        <row r="52">
          <cell r="A52">
            <v>36495</v>
          </cell>
          <cell r="B52">
            <v>77761</v>
          </cell>
          <cell r="C52">
            <v>895942</v>
          </cell>
        </row>
        <row r="53">
          <cell r="A53" t="str">
            <v>Totals:</v>
          </cell>
          <cell r="B53" t="str">
            <v>__________</v>
          </cell>
          <cell r="C53" t="str">
            <v>__________</v>
          </cell>
        </row>
        <row r="54">
          <cell r="A54">
            <v>1999</v>
          </cell>
          <cell r="B54">
            <v>973583</v>
          </cell>
          <cell r="C54">
            <v>13020950</v>
          </cell>
        </row>
        <row r="56">
          <cell r="A56">
            <v>36526</v>
          </cell>
          <cell r="B56">
            <v>58896</v>
          </cell>
          <cell r="C56">
            <v>772557</v>
          </cell>
        </row>
        <row r="57">
          <cell r="A57">
            <v>36557</v>
          </cell>
          <cell r="B57">
            <v>55784</v>
          </cell>
          <cell r="C57">
            <v>706868</v>
          </cell>
        </row>
        <row r="58">
          <cell r="A58">
            <v>36586</v>
          </cell>
          <cell r="B58">
            <v>54669</v>
          </cell>
          <cell r="C58">
            <v>1447049</v>
          </cell>
        </row>
        <row r="59">
          <cell r="A59">
            <v>36617</v>
          </cell>
          <cell r="B59">
            <v>52541</v>
          </cell>
          <cell r="C59">
            <v>689064</v>
          </cell>
        </row>
        <row r="60">
          <cell r="A60">
            <v>36647</v>
          </cell>
          <cell r="B60">
            <v>47909</v>
          </cell>
          <cell r="C60">
            <v>676537</v>
          </cell>
        </row>
        <row r="61">
          <cell r="A61">
            <v>36678</v>
          </cell>
          <cell r="B61">
            <v>42841</v>
          </cell>
          <cell r="C61">
            <v>636409</v>
          </cell>
        </row>
        <row r="62">
          <cell r="A62">
            <v>36708</v>
          </cell>
          <cell r="B62">
            <v>40839</v>
          </cell>
          <cell r="C62">
            <v>653881</v>
          </cell>
        </row>
        <row r="63">
          <cell r="A63">
            <v>36739</v>
          </cell>
          <cell r="B63">
            <v>42619</v>
          </cell>
          <cell r="C63">
            <v>662071</v>
          </cell>
        </row>
        <row r="64">
          <cell r="A64">
            <v>36770</v>
          </cell>
          <cell r="B64">
            <v>39701</v>
          </cell>
          <cell r="C64">
            <v>651731</v>
          </cell>
        </row>
        <row r="65">
          <cell r="A65">
            <v>36800</v>
          </cell>
          <cell r="B65">
            <v>33599</v>
          </cell>
          <cell r="C65">
            <v>606821</v>
          </cell>
        </row>
        <row r="66">
          <cell r="A66">
            <v>36831</v>
          </cell>
          <cell r="B66">
            <v>35645</v>
          </cell>
          <cell r="C66">
            <v>536846</v>
          </cell>
        </row>
        <row r="67">
          <cell r="A67">
            <v>36861</v>
          </cell>
          <cell r="B67">
            <v>36812</v>
          </cell>
          <cell r="C67">
            <v>520884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</row>
        <row r="69">
          <cell r="A69">
            <v>2000</v>
          </cell>
          <cell r="B69">
            <v>541855</v>
          </cell>
          <cell r="C69">
            <v>8560718</v>
          </cell>
        </row>
        <row r="71">
          <cell r="A71">
            <v>36892</v>
          </cell>
          <cell r="B71">
            <v>33522</v>
          </cell>
          <cell r="C71">
            <v>527735</v>
          </cell>
        </row>
        <row r="72">
          <cell r="A72">
            <v>36923</v>
          </cell>
          <cell r="B72">
            <v>29132</v>
          </cell>
          <cell r="C72">
            <v>506908</v>
          </cell>
        </row>
        <row r="73">
          <cell r="A73">
            <v>36951</v>
          </cell>
          <cell r="B73">
            <v>30467</v>
          </cell>
          <cell r="C73">
            <v>534666</v>
          </cell>
        </row>
        <row r="74">
          <cell r="A74">
            <v>36982</v>
          </cell>
          <cell r="B74">
            <v>28173</v>
          </cell>
          <cell r="C74">
            <v>500732</v>
          </cell>
        </row>
        <row r="75">
          <cell r="A75">
            <v>37012</v>
          </cell>
          <cell r="B75">
            <v>14816</v>
          </cell>
          <cell r="C75">
            <v>372862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57">
          <cell r="A57">
            <v>36069</v>
          </cell>
          <cell r="B57">
            <v>69294</v>
          </cell>
          <cell r="C57">
            <v>1128405</v>
          </cell>
        </row>
        <row r="58">
          <cell r="A58">
            <v>36100</v>
          </cell>
          <cell r="B58">
            <v>94553</v>
          </cell>
          <cell r="C58">
            <v>1582710</v>
          </cell>
        </row>
        <row r="59">
          <cell r="A59">
            <v>36130</v>
          </cell>
          <cell r="B59">
            <v>79351</v>
          </cell>
          <cell r="C59">
            <v>1487009</v>
          </cell>
        </row>
        <row r="60">
          <cell r="A60" t="str">
            <v>Totals:</v>
          </cell>
          <cell r="B60" t="str">
            <v>__________</v>
          </cell>
          <cell r="C60" t="str">
            <v>__________</v>
          </cell>
        </row>
        <row r="61">
          <cell r="A61">
            <v>1998</v>
          </cell>
          <cell r="B61">
            <v>243198</v>
          </cell>
          <cell r="C61">
            <v>4198124</v>
          </cell>
        </row>
        <row r="63">
          <cell r="A63">
            <v>36161</v>
          </cell>
          <cell r="B63">
            <v>66369</v>
          </cell>
          <cell r="C63">
            <v>1280221</v>
          </cell>
        </row>
        <row r="64">
          <cell r="A64">
            <v>36192</v>
          </cell>
          <cell r="B64">
            <v>61762</v>
          </cell>
          <cell r="C64">
            <v>1231123</v>
          </cell>
        </row>
        <row r="65">
          <cell r="A65">
            <v>36220</v>
          </cell>
          <cell r="B65">
            <v>63687</v>
          </cell>
          <cell r="C65">
            <v>1347524</v>
          </cell>
        </row>
        <row r="66">
          <cell r="A66">
            <v>36251</v>
          </cell>
          <cell r="B66">
            <v>62391</v>
          </cell>
          <cell r="C66">
            <v>1228340</v>
          </cell>
        </row>
        <row r="67">
          <cell r="A67">
            <v>36281</v>
          </cell>
          <cell r="B67">
            <v>62373</v>
          </cell>
          <cell r="C67">
            <v>1234936</v>
          </cell>
        </row>
        <row r="68">
          <cell r="A68">
            <v>36312</v>
          </cell>
          <cell r="B68">
            <v>55686</v>
          </cell>
          <cell r="C68">
            <v>1174918</v>
          </cell>
        </row>
        <row r="69">
          <cell r="A69">
            <v>36342</v>
          </cell>
          <cell r="B69">
            <v>58096</v>
          </cell>
          <cell r="C69">
            <v>1197319</v>
          </cell>
        </row>
        <row r="70">
          <cell r="A70">
            <v>36373</v>
          </cell>
          <cell r="B70">
            <v>58507</v>
          </cell>
          <cell r="C70">
            <v>1195163</v>
          </cell>
        </row>
        <row r="71">
          <cell r="A71">
            <v>36404</v>
          </cell>
          <cell r="B71">
            <v>50475</v>
          </cell>
          <cell r="C71">
            <v>1030811</v>
          </cell>
        </row>
        <row r="72">
          <cell r="A72">
            <v>36434</v>
          </cell>
          <cell r="B72">
            <v>52161</v>
          </cell>
          <cell r="C72">
            <v>1022899</v>
          </cell>
        </row>
        <row r="73">
          <cell r="A73">
            <v>36465</v>
          </cell>
          <cell r="B73">
            <v>51161</v>
          </cell>
          <cell r="C73">
            <v>1032012</v>
          </cell>
        </row>
        <row r="74">
          <cell r="A74">
            <v>36495</v>
          </cell>
          <cell r="B74">
            <v>48980</v>
          </cell>
          <cell r="C74">
            <v>972803</v>
          </cell>
        </row>
        <row r="75">
          <cell r="A75" t="str">
            <v>Totals:</v>
          </cell>
          <cell r="B75" t="str">
            <v>__________</v>
          </cell>
          <cell r="C75" t="str">
            <v>__________</v>
          </cell>
        </row>
        <row r="76">
          <cell r="A76">
            <v>1999</v>
          </cell>
          <cell r="B76">
            <v>691648</v>
          </cell>
          <cell r="C76">
            <v>13948069</v>
          </cell>
        </row>
        <row r="78">
          <cell r="A78">
            <v>36526</v>
          </cell>
          <cell r="B78">
            <v>48239</v>
          </cell>
          <cell r="C78">
            <v>966081</v>
          </cell>
        </row>
        <row r="79">
          <cell r="A79">
            <v>36557</v>
          </cell>
          <cell r="B79">
            <v>43267</v>
          </cell>
          <cell r="C79">
            <v>887087</v>
          </cell>
        </row>
        <row r="80">
          <cell r="A80">
            <v>36586</v>
          </cell>
          <cell r="B80">
            <v>45111</v>
          </cell>
          <cell r="C80">
            <v>900628</v>
          </cell>
        </row>
        <row r="81">
          <cell r="A81">
            <v>36617</v>
          </cell>
          <cell r="B81">
            <v>41903</v>
          </cell>
          <cell r="C81">
            <v>834091</v>
          </cell>
        </row>
        <row r="82">
          <cell r="A82">
            <v>36647</v>
          </cell>
          <cell r="B82">
            <v>41902</v>
          </cell>
          <cell r="C82">
            <v>823448</v>
          </cell>
        </row>
        <row r="83">
          <cell r="A83">
            <v>36678</v>
          </cell>
          <cell r="B83">
            <v>41469</v>
          </cell>
          <cell r="C83">
            <v>778592</v>
          </cell>
        </row>
        <row r="84">
          <cell r="A84">
            <v>36708</v>
          </cell>
          <cell r="B84">
            <v>40343</v>
          </cell>
          <cell r="C84">
            <v>780006</v>
          </cell>
        </row>
        <row r="85">
          <cell r="A85">
            <v>36739</v>
          </cell>
          <cell r="B85">
            <v>39208</v>
          </cell>
          <cell r="C85">
            <v>705402</v>
          </cell>
        </row>
        <row r="86">
          <cell r="A86">
            <v>36770</v>
          </cell>
          <cell r="B86">
            <v>37873</v>
          </cell>
          <cell r="C86">
            <v>771715</v>
          </cell>
        </row>
        <row r="87">
          <cell r="A87">
            <v>36800</v>
          </cell>
          <cell r="B87">
            <v>37567</v>
          </cell>
          <cell r="C87">
            <v>799206</v>
          </cell>
        </row>
        <row r="88">
          <cell r="A88">
            <v>36831</v>
          </cell>
          <cell r="B88">
            <v>38092</v>
          </cell>
          <cell r="C88">
            <v>709991</v>
          </cell>
        </row>
        <row r="89">
          <cell r="A89">
            <v>36861</v>
          </cell>
          <cell r="B89">
            <v>39362</v>
          </cell>
          <cell r="C89">
            <v>686797</v>
          </cell>
        </row>
        <row r="90">
          <cell r="A90" t="str">
            <v>Totals:</v>
          </cell>
          <cell r="B90" t="str">
            <v>__________</v>
          </cell>
          <cell r="C90" t="str">
            <v>__________</v>
          </cell>
        </row>
        <row r="91">
          <cell r="A91">
            <v>2000</v>
          </cell>
          <cell r="B91">
            <v>494336</v>
          </cell>
          <cell r="C91">
            <v>9643044</v>
          </cell>
        </row>
        <row r="93">
          <cell r="A93">
            <v>36892</v>
          </cell>
          <cell r="B93">
            <v>33717</v>
          </cell>
          <cell r="C93">
            <v>575916</v>
          </cell>
        </row>
        <row r="94">
          <cell r="A94">
            <v>36923</v>
          </cell>
          <cell r="B94">
            <v>29757</v>
          </cell>
          <cell r="C94">
            <v>598204</v>
          </cell>
        </row>
        <row r="95">
          <cell r="A95">
            <v>36951</v>
          </cell>
          <cell r="B95">
            <v>33989</v>
          </cell>
          <cell r="C95">
            <v>595972</v>
          </cell>
        </row>
        <row r="96">
          <cell r="A96">
            <v>36982</v>
          </cell>
          <cell r="B96">
            <v>30745</v>
          </cell>
          <cell r="C96">
            <v>560646</v>
          </cell>
        </row>
        <row r="97">
          <cell r="A97">
            <v>37012</v>
          </cell>
          <cell r="B97">
            <v>15466</v>
          </cell>
          <cell r="C97">
            <v>361786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56">
          <cell r="A56">
            <v>36100</v>
          </cell>
          <cell r="B56">
            <v>102696</v>
          </cell>
          <cell r="C56">
            <v>973758</v>
          </cell>
        </row>
        <row r="57">
          <cell r="A57">
            <v>36130</v>
          </cell>
          <cell r="B57">
            <v>156188</v>
          </cell>
          <cell r="C57">
            <v>1226453</v>
          </cell>
        </row>
        <row r="58">
          <cell r="A58" t="str">
            <v>Totals:</v>
          </cell>
          <cell r="B58" t="str">
            <v>__________</v>
          </cell>
          <cell r="C58" t="str">
            <v>__________</v>
          </cell>
        </row>
        <row r="59">
          <cell r="A59">
            <v>1998</v>
          </cell>
          <cell r="B59">
            <v>258884</v>
          </cell>
          <cell r="C59">
            <v>2200211</v>
          </cell>
        </row>
        <row r="61">
          <cell r="A61">
            <v>36161</v>
          </cell>
          <cell r="B61">
            <v>164401</v>
          </cell>
          <cell r="C61">
            <v>1340833</v>
          </cell>
        </row>
        <row r="62">
          <cell r="A62">
            <v>36192</v>
          </cell>
          <cell r="B62">
            <v>135982</v>
          </cell>
          <cell r="C62">
            <v>1133739</v>
          </cell>
        </row>
        <row r="63">
          <cell r="A63">
            <v>36220</v>
          </cell>
          <cell r="B63">
            <v>140601</v>
          </cell>
          <cell r="C63">
            <v>1239485</v>
          </cell>
        </row>
        <row r="64">
          <cell r="A64">
            <v>36251</v>
          </cell>
          <cell r="B64">
            <v>118875</v>
          </cell>
          <cell r="C64">
            <v>1122639</v>
          </cell>
        </row>
        <row r="65">
          <cell r="A65">
            <v>36281</v>
          </cell>
          <cell r="B65">
            <v>110873</v>
          </cell>
          <cell r="C65">
            <v>1085366</v>
          </cell>
        </row>
        <row r="66">
          <cell r="A66">
            <v>36312</v>
          </cell>
          <cell r="B66">
            <v>116117</v>
          </cell>
          <cell r="C66">
            <v>1253037</v>
          </cell>
        </row>
        <row r="67">
          <cell r="A67">
            <v>36342</v>
          </cell>
          <cell r="B67">
            <v>132392</v>
          </cell>
          <cell r="C67">
            <v>1252641</v>
          </cell>
        </row>
        <row r="68">
          <cell r="A68">
            <v>36373</v>
          </cell>
          <cell r="B68">
            <v>115453</v>
          </cell>
          <cell r="C68">
            <v>1146945</v>
          </cell>
        </row>
        <row r="69">
          <cell r="A69">
            <v>36404</v>
          </cell>
          <cell r="B69">
            <v>96622</v>
          </cell>
          <cell r="C69">
            <v>1065805</v>
          </cell>
        </row>
        <row r="70">
          <cell r="A70">
            <v>36434</v>
          </cell>
          <cell r="B70">
            <v>99808</v>
          </cell>
          <cell r="C70">
            <v>1036103</v>
          </cell>
        </row>
        <row r="71">
          <cell r="A71">
            <v>36465</v>
          </cell>
          <cell r="B71">
            <v>108380</v>
          </cell>
          <cell r="C71">
            <v>973963</v>
          </cell>
        </row>
        <row r="72">
          <cell r="A72">
            <v>36495</v>
          </cell>
          <cell r="B72">
            <v>108682</v>
          </cell>
          <cell r="C72">
            <v>978782</v>
          </cell>
        </row>
        <row r="73">
          <cell r="A73" t="str">
            <v>Totals:</v>
          </cell>
          <cell r="B73" t="str">
            <v>__________</v>
          </cell>
          <cell r="C73" t="str">
            <v>__________</v>
          </cell>
        </row>
        <row r="74">
          <cell r="A74">
            <v>1999</v>
          </cell>
          <cell r="B74">
            <v>1448186</v>
          </cell>
          <cell r="C74">
            <v>13629338</v>
          </cell>
        </row>
        <row r="76">
          <cell r="A76">
            <v>36526</v>
          </cell>
          <cell r="B76">
            <v>106166</v>
          </cell>
          <cell r="C76">
            <v>930701</v>
          </cell>
        </row>
        <row r="77">
          <cell r="A77">
            <v>36557</v>
          </cell>
          <cell r="B77">
            <v>89740</v>
          </cell>
          <cell r="C77">
            <v>814227</v>
          </cell>
        </row>
        <row r="78">
          <cell r="A78">
            <v>36586</v>
          </cell>
          <cell r="B78">
            <v>91472</v>
          </cell>
          <cell r="C78">
            <v>800730</v>
          </cell>
        </row>
        <row r="79">
          <cell r="A79">
            <v>36617</v>
          </cell>
          <cell r="B79">
            <v>94011</v>
          </cell>
          <cell r="C79">
            <v>714960</v>
          </cell>
        </row>
        <row r="80">
          <cell r="A80">
            <v>36647</v>
          </cell>
          <cell r="B80">
            <v>90943</v>
          </cell>
          <cell r="C80">
            <v>726205</v>
          </cell>
        </row>
        <row r="81">
          <cell r="A81">
            <v>36678</v>
          </cell>
          <cell r="B81">
            <v>88717</v>
          </cell>
          <cell r="C81">
            <v>703935</v>
          </cell>
        </row>
        <row r="82">
          <cell r="A82">
            <v>36708</v>
          </cell>
          <cell r="B82">
            <v>94390</v>
          </cell>
          <cell r="C82">
            <v>708442</v>
          </cell>
        </row>
        <row r="83">
          <cell r="A83">
            <v>36739</v>
          </cell>
          <cell r="B83">
            <v>91579</v>
          </cell>
          <cell r="C83">
            <v>662426</v>
          </cell>
        </row>
        <row r="84">
          <cell r="A84">
            <v>36770</v>
          </cell>
          <cell r="B84">
            <v>94406</v>
          </cell>
          <cell r="C84">
            <v>608454</v>
          </cell>
        </row>
        <row r="85">
          <cell r="A85">
            <v>36800</v>
          </cell>
          <cell r="B85">
            <v>87640</v>
          </cell>
          <cell r="C85">
            <v>556091</v>
          </cell>
        </row>
        <row r="86">
          <cell r="A86">
            <v>36831</v>
          </cell>
          <cell r="B86">
            <v>88109</v>
          </cell>
          <cell r="C86">
            <v>514017</v>
          </cell>
        </row>
        <row r="87">
          <cell r="A87">
            <v>36861</v>
          </cell>
          <cell r="B87">
            <v>92276</v>
          </cell>
          <cell r="C87">
            <v>588393</v>
          </cell>
        </row>
        <row r="88">
          <cell r="A88" t="str">
            <v>Totals:</v>
          </cell>
          <cell r="B88" t="str">
            <v>__________</v>
          </cell>
          <cell r="C88" t="str">
            <v>__________</v>
          </cell>
        </row>
        <row r="89">
          <cell r="A89">
            <v>2000</v>
          </cell>
          <cell r="B89">
            <v>1109449</v>
          </cell>
          <cell r="C89">
            <v>8328581</v>
          </cell>
        </row>
        <row r="91">
          <cell r="A91">
            <v>36892</v>
          </cell>
          <cell r="B91">
            <v>88194</v>
          </cell>
          <cell r="C91">
            <v>529009</v>
          </cell>
        </row>
        <row r="92">
          <cell r="A92">
            <v>36923</v>
          </cell>
          <cell r="B92">
            <v>80264</v>
          </cell>
          <cell r="C92">
            <v>471875</v>
          </cell>
        </row>
        <row r="93">
          <cell r="A93">
            <v>36951</v>
          </cell>
          <cell r="B93">
            <v>88415</v>
          </cell>
          <cell r="C93">
            <v>523177</v>
          </cell>
        </row>
        <row r="94">
          <cell r="A94">
            <v>36982</v>
          </cell>
          <cell r="B94">
            <v>77987</v>
          </cell>
          <cell r="C94">
            <v>475130</v>
          </cell>
        </row>
        <row r="95">
          <cell r="A95">
            <v>37012</v>
          </cell>
          <cell r="B95">
            <v>60324</v>
          </cell>
          <cell r="C95">
            <v>268854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34">
          <cell r="A34">
            <v>36130</v>
          </cell>
          <cell r="B34">
            <v>33097</v>
          </cell>
          <cell r="C34">
            <v>449647</v>
          </cell>
        </row>
        <row r="35">
          <cell r="A35" t="str">
            <v>Totals:</v>
          </cell>
          <cell r="B35" t="str">
            <v>__________</v>
          </cell>
          <cell r="C35" t="str">
            <v>__________</v>
          </cell>
        </row>
        <row r="36">
          <cell r="A36">
            <v>1998</v>
          </cell>
          <cell r="B36">
            <v>33097</v>
          </cell>
          <cell r="C36">
            <v>449647</v>
          </cell>
        </row>
        <row r="38">
          <cell r="A38">
            <v>36161</v>
          </cell>
          <cell r="B38">
            <v>67168</v>
          </cell>
          <cell r="C38">
            <v>1155021</v>
          </cell>
        </row>
        <row r="39">
          <cell r="A39">
            <v>36192</v>
          </cell>
          <cell r="B39">
            <v>57107</v>
          </cell>
          <cell r="C39">
            <v>1017374</v>
          </cell>
        </row>
        <row r="40">
          <cell r="A40">
            <v>36220</v>
          </cell>
          <cell r="B40">
            <v>58516</v>
          </cell>
          <cell r="C40">
            <v>1014268</v>
          </cell>
        </row>
        <row r="41">
          <cell r="A41">
            <v>36251</v>
          </cell>
          <cell r="B41">
            <v>50202</v>
          </cell>
          <cell r="C41">
            <v>868245</v>
          </cell>
        </row>
        <row r="42">
          <cell r="A42">
            <v>36281</v>
          </cell>
          <cell r="B42">
            <v>47185</v>
          </cell>
          <cell r="C42">
            <v>888181</v>
          </cell>
        </row>
        <row r="43">
          <cell r="A43">
            <v>36312</v>
          </cell>
          <cell r="B43">
            <v>37783</v>
          </cell>
          <cell r="C43">
            <v>787944</v>
          </cell>
        </row>
        <row r="44">
          <cell r="A44">
            <v>36342</v>
          </cell>
          <cell r="B44">
            <v>38288</v>
          </cell>
          <cell r="C44">
            <v>878524</v>
          </cell>
        </row>
        <row r="45">
          <cell r="A45">
            <v>36373</v>
          </cell>
          <cell r="B45">
            <v>41688</v>
          </cell>
          <cell r="C45">
            <v>879257</v>
          </cell>
        </row>
        <row r="46">
          <cell r="A46">
            <v>36404</v>
          </cell>
          <cell r="B46">
            <v>38898</v>
          </cell>
          <cell r="C46">
            <v>794542</v>
          </cell>
        </row>
        <row r="47">
          <cell r="A47">
            <v>36434</v>
          </cell>
          <cell r="B47">
            <v>42160</v>
          </cell>
          <cell r="C47">
            <v>798133</v>
          </cell>
        </row>
        <row r="48">
          <cell r="A48">
            <v>36465</v>
          </cell>
          <cell r="B48">
            <v>39984</v>
          </cell>
          <cell r="C48">
            <v>845000</v>
          </cell>
        </row>
        <row r="49">
          <cell r="A49">
            <v>36495</v>
          </cell>
          <cell r="B49">
            <v>39447</v>
          </cell>
          <cell r="C49">
            <v>888167</v>
          </cell>
        </row>
        <row r="50">
          <cell r="A50" t="str">
            <v>Totals:</v>
          </cell>
          <cell r="B50" t="str">
            <v>__________</v>
          </cell>
          <cell r="C50" t="str">
            <v>__________</v>
          </cell>
        </row>
        <row r="51">
          <cell r="A51">
            <v>1999</v>
          </cell>
          <cell r="B51">
            <v>558426</v>
          </cell>
          <cell r="C51">
            <v>10814656</v>
          </cell>
        </row>
        <row r="53">
          <cell r="A53">
            <v>36526</v>
          </cell>
          <cell r="B53">
            <v>35001</v>
          </cell>
          <cell r="C53">
            <v>880149</v>
          </cell>
        </row>
        <row r="54">
          <cell r="A54">
            <v>36557</v>
          </cell>
          <cell r="B54">
            <v>31552</v>
          </cell>
          <cell r="C54">
            <v>752175</v>
          </cell>
        </row>
        <row r="55">
          <cell r="A55">
            <v>36586</v>
          </cell>
          <cell r="B55">
            <v>33600</v>
          </cell>
          <cell r="C55">
            <v>739267</v>
          </cell>
        </row>
        <row r="56">
          <cell r="A56">
            <v>36617</v>
          </cell>
          <cell r="B56">
            <v>32557</v>
          </cell>
          <cell r="C56">
            <v>667482</v>
          </cell>
        </row>
        <row r="57">
          <cell r="A57">
            <v>36647</v>
          </cell>
          <cell r="B57">
            <v>31236</v>
          </cell>
          <cell r="C57">
            <v>662087</v>
          </cell>
        </row>
        <row r="58">
          <cell r="A58">
            <v>36678</v>
          </cell>
          <cell r="B58">
            <v>29815</v>
          </cell>
          <cell r="C58">
            <v>610249</v>
          </cell>
        </row>
        <row r="59">
          <cell r="A59">
            <v>36708</v>
          </cell>
          <cell r="B59">
            <v>30583</v>
          </cell>
          <cell r="C59">
            <v>599413</v>
          </cell>
        </row>
        <row r="60">
          <cell r="A60">
            <v>36739</v>
          </cell>
          <cell r="B60">
            <v>28814</v>
          </cell>
          <cell r="C60">
            <v>577688</v>
          </cell>
        </row>
        <row r="61">
          <cell r="A61">
            <v>36770</v>
          </cell>
          <cell r="B61">
            <v>28622</v>
          </cell>
          <cell r="C61">
            <v>574303</v>
          </cell>
        </row>
        <row r="62">
          <cell r="A62">
            <v>36800</v>
          </cell>
          <cell r="B62">
            <v>26332</v>
          </cell>
          <cell r="C62">
            <v>552116</v>
          </cell>
        </row>
        <row r="63">
          <cell r="A63">
            <v>36831</v>
          </cell>
          <cell r="B63">
            <v>27857</v>
          </cell>
          <cell r="C63">
            <v>571123</v>
          </cell>
        </row>
        <row r="64">
          <cell r="A64">
            <v>36861</v>
          </cell>
          <cell r="B64">
            <v>32937</v>
          </cell>
          <cell r="C64">
            <v>554388</v>
          </cell>
        </row>
        <row r="65">
          <cell r="A65" t="str">
            <v>Totals:</v>
          </cell>
          <cell r="B65" t="str">
            <v>__________</v>
          </cell>
          <cell r="C65" t="str">
            <v>__________</v>
          </cell>
        </row>
        <row r="66">
          <cell r="A66">
            <v>2000</v>
          </cell>
          <cell r="B66">
            <v>368906</v>
          </cell>
          <cell r="C66">
            <v>7740440</v>
          </cell>
        </row>
        <row r="68">
          <cell r="A68">
            <v>36892</v>
          </cell>
          <cell r="B68">
            <v>33794</v>
          </cell>
          <cell r="C68">
            <v>623781</v>
          </cell>
        </row>
        <row r="69">
          <cell r="A69">
            <v>36923</v>
          </cell>
          <cell r="B69">
            <v>30864</v>
          </cell>
          <cell r="C69">
            <v>603114</v>
          </cell>
        </row>
        <row r="70">
          <cell r="A70">
            <v>36951</v>
          </cell>
          <cell r="B70">
            <v>30023</v>
          </cell>
          <cell r="C70">
            <v>720341</v>
          </cell>
        </row>
        <row r="71">
          <cell r="A71">
            <v>36982</v>
          </cell>
          <cell r="B71">
            <v>29436</v>
          </cell>
          <cell r="C71">
            <v>677076</v>
          </cell>
        </row>
        <row r="72">
          <cell r="A72">
            <v>37012</v>
          </cell>
          <cell r="B72">
            <v>17927</v>
          </cell>
          <cell r="C72">
            <v>441357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60">
          <cell r="A60">
            <v>36161</v>
          </cell>
          <cell r="B60">
            <v>126489</v>
          </cell>
          <cell r="C60">
            <v>979189</v>
          </cell>
        </row>
        <row r="61">
          <cell r="A61">
            <v>36192</v>
          </cell>
          <cell r="B61">
            <v>151533</v>
          </cell>
          <cell r="C61">
            <v>1176962</v>
          </cell>
        </row>
        <row r="62">
          <cell r="A62">
            <v>36220</v>
          </cell>
          <cell r="B62">
            <v>154361</v>
          </cell>
          <cell r="C62">
            <v>1284441</v>
          </cell>
        </row>
        <row r="63">
          <cell r="A63">
            <v>36251</v>
          </cell>
          <cell r="B63">
            <v>126236</v>
          </cell>
          <cell r="C63">
            <v>1198459</v>
          </cell>
        </row>
        <row r="64">
          <cell r="A64">
            <v>36281</v>
          </cell>
          <cell r="B64">
            <v>122814</v>
          </cell>
          <cell r="C64">
            <v>1155896</v>
          </cell>
        </row>
        <row r="65">
          <cell r="A65">
            <v>36312</v>
          </cell>
          <cell r="B65">
            <v>113792</v>
          </cell>
          <cell r="C65">
            <v>916755</v>
          </cell>
        </row>
        <row r="66">
          <cell r="A66">
            <v>36342</v>
          </cell>
          <cell r="B66">
            <v>119801</v>
          </cell>
          <cell r="C66">
            <v>848302</v>
          </cell>
        </row>
        <row r="67">
          <cell r="A67">
            <v>36373</v>
          </cell>
          <cell r="B67">
            <v>118672</v>
          </cell>
          <cell r="C67">
            <v>818666</v>
          </cell>
        </row>
        <row r="68">
          <cell r="A68">
            <v>36404</v>
          </cell>
          <cell r="B68">
            <v>106456</v>
          </cell>
          <cell r="C68">
            <v>806683</v>
          </cell>
        </row>
        <row r="69">
          <cell r="A69">
            <v>36434</v>
          </cell>
          <cell r="B69">
            <v>108383</v>
          </cell>
          <cell r="C69">
            <v>789279</v>
          </cell>
        </row>
        <row r="70">
          <cell r="A70">
            <v>36465</v>
          </cell>
          <cell r="B70">
            <v>101349</v>
          </cell>
          <cell r="C70">
            <v>699670</v>
          </cell>
        </row>
        <row r="71">
          <cell r="A71">
            <v>36495</v>
          </cell>
          <cell r="B71">
            <v>87952</v>
          </cell>
          <cell r="C71">
            <v>652941</v>
          </cell>
        </row>
        <row r="72">
          <cell r="A72" t="str">
            <v>Totals:</v>
          </cell>
          <cell r="B72" t="str">
            <v>__________</v>
          </cell>
          <cell r="C72" t="str">
            <v>__________</v>
          </cell>
        </row>
        <row r="73">
          <cell r="A73">
            <v>1999</v>
          </cell>
          <cell r="B73">
            <v>1437838</v>
          </cell>
          <cell r="C73">
            <v>11327243</v>
          </cell>
        </row>
        <row r="75">
          <cell r="A75">
            <v>36526</v>
          </cell>
          <cell r="B75">
            <v>85732</v>
          </cell>
          <cell r="C75">
            <v>644936</v>
          </cell>
        </row>
        <row r="76">
          <cell r="A76">
            <v>36557</v>
          </cell>
          <cell r="B76">
            <v>80532</v>
          </cell>
          <cell r="C76">
            <v>580928</v>
          </cell>
        </row>
        <row r="77">
          <cell r="A77">
            <v>36586</v>
          </cell>
          <cell r="B77">
            <v>82638</v>
          </cell>
          <cell r="C77">
            <v>615008</v>
          </cell>
        </row>
        <row r="78">
          <cell r="A78">
            <v>36617</v>
          </cell>
          <cell r="B78">
            <v>85074</v>
          </cell>
          <cell r="C78">
            <v>570450</v>
          </cell>
        </row>
        <row r="79">
          <cell r="A79">
            <v>36647</v>
          </cell>
          <cell r="B79">
            <v>86008</v>
          </cell>
          <cell r="C79">
            <v>540552</v>
          </cell>
        </row>
        <row r="80">
          <cell r="A80">
            <v>36678</v>
          </cell>
          <cell r="B80">
            <v>81261</v>
          </cell>
          <cell r="C80">
            <v>527924</v>
          </cell>
        </row>
        <row r="81">
          <cell r="A81">
            <v>36708</v>
          </cell>
          <cell r="B81">
            <v>83176</v>
          </cell>
          <cell r="C81">
            <v>533873</v>
          </cell>
        </row>
        <row r="82">
          <cell r="A82">
            <v>36739</v>
          </cell>
          <cell r="B82">
            <v>83334</v>
          </cell>
          <cell r="C82">
            <v>494050</v>
          </cell>
        </row>
        <row r="83">
          <cell r="A83">
            <v>36770</v>
          </cell>
          <cell r="B83">
            <v>82022</v>
          </cell>
          <cell r="C83">
            <v>470181</v>
          </cell>
        </row>
        <row r="84">
          <cell r="A84">
            <v>36800</v>
          </cell>
          <cell r="B84">
            <v>82026</v>
          </cell>
          <cell r="C84">
            <v>485703</v>
          </cell>
        </row>
        <row r="85">
          <cell r="A85">
            <v>36831</v>
          </cell>
          <cell r="B85">
            <v>78532</v>
          </cell>
          <cell r="C85">
            <v>649452</v>
          </cell>
        </row>
        <row r="86">
          <cell r="A86">
            <v>36861</v>
          </cell>
          <cell r="B86">
            <v>75713</v>
          </cell>
          <cell r="C86">
            <v>449663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2000</v>
          </cell>
          <cell r="B88">
            <v>986048</v>
          </cell>
          <cell r="C88">
            <v>6562720</v>
          </cell>
        </row>
        <row r="90">
          <cell r="A90">
            <v>36892</v>
          </cell>
          <cell r="B90">
            <v>73021</v>
          </cell>
          <cell r="C90">
            <v>443300</v>
          </cell>
        </row>
        <row r="91">
          <cell r="A91">
            <v>36923</v>
          </cell>
          <cell r="B91">
            <v>70733</v>
          </cell>
          <cell r="C91">
            <v>383083</v>
          </cell>
        </row>
        <row r="92">
          <cell r="A92">
            <v>36951</v>
          </cell>
          <cell r="B92">
            <v>89617</v>
          </cell>
          <cell r="C92">
            <v>411260</v>
          </cell>
        </row>
        <row r="93">
          <cell r="A93">
            <v>36982</v>
          </cell>
          <cell r="B93">
            <v>73351</v>
          </cell>
          <cell r="C93">
            <v>388928</v>
          </cell>
        </row>
        <row r="94">
          <cell r="A94">
            <v>37012</v>
          </cell>
          <cell r="B94">
            <v>73573</v>
          </cell>
          <cell r="C94">
            <v>262732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33">
          <cell r="A33">
            <v>36192</v>
          </cell>
          <cell r="B33">
            <v>46963</v>
          </cell>
          <cell r="C33">
            <v>725518</v>
          </cell>
        </row>
        <row r="34">
          <cell r="A34">
            <v>36220</v>
          </cell>
          <cell r="B34">
            <v>73917</v>
          </cell>
          <cell r="C34">
            <v>1201350</v>
          </cell>
        </row>
        <row r="35">
          <cell r="A35">
            <v>36251</v>
          </cell>
          <cell r="B35">
            <v>74834</v>
          </cell>
          <cell r="C35">
            <v>1115397</v>
          </cell>
        </row>
        <row r="36">
          <cell r="A36">
            <v>36281</v>
          </cell>
          <cell r="B36">
            <v>71346</v>
          </cell>
          <cell r="C36">
            <v>1270246</v>
          </cell>
        </row>
        <row r="37">
          <cell r="A37">
            <v>36312</v>
          </cell>
          <cell r="B37">
            <v>60350</v>
          </cell>
          <cell r="C37">
            <v>1132752</v>
          </cell>
        </row>
        <row r="38">
          <cell r="A38">
            <v>36342</v>
          </cell>
          <cell r="B38">
            <v>55550</v>
          </cell>
          <cell r="C38">
            <v>1123819</v>
          </cell>
        </row>
        <row r="39">
          <cell r="A39">
            <v>36373</v>
          </cell>
          <cell r="B39">
            <v>48943</v>
          </cell>
          <cell r="C39">
            <v>1143348</v>
          </cell>
        </row>
        <row r="40">
          <cell r="A40">
            <v>36404</v>
          </cell>
          <cell r="B40">
            <v>42929</v>
          </cell>
          <cell r="C40">
            <v>995132</v>
          </cell>
        </row>
        <row r="41">
          <cell r="A41">
            <v>36434</v>
          </cell>
          <cell r="B41">
            <v>44925</v>
          </cell>
          <cell r="C41">
            <v>1016523</v>
          </cell>
        </row>
        <row r="42">
          <cell r="A42">
            <v>36465</v>
          </cell>
          <cell r="B42">
            <v>42666</v>
          </cell>
          <cell r="C42">
            <v>823564</v>
          </cell>
        </row>
        <row r="43">
          <cell r="A43">
            <v>36495</v>
          </cell>
          <cell r="B43">
            <v>39974</v>
          </cell>
          <cell r="C43">
            <v>823294</v>
          </cell>
        </row>
        <row r="44">
          <cell r="A44" t="str">
            <v>Totals:</v>
          </cell>
          <cell r="B44" t="str">
            <v>__________</v>
          </cell>
          <cell r="C44" t="str">
            <v>__________</v>
          </cell>
        </row>
        <row r="45">
          <cell r="A45">
            <v>1999</v>
          </cell>
          <cell r="B45">
            <v>602397</v>
          </cell>
          <cell r="C45">
            <v>11370943</v>
          </cell>
        </row>
        <row r="47">
          <cell r="A47">
            <v>36526</v>
          </cell>
          <cell r="B47">
            <v>36835</v>
          </cell>
          <cell r="C47">
            <v>765393</v>
          </cell>
        </row>
        <row r="48">
          <cell r="A48">
            <v>36557</v>
          </cell>
          <cell r="B48">
            <v>30504</v>
          </cell>
          <cell r="C48">
            <v>656791</v>
          </cell>
        </row>
        <row r="49">
          <cell r="A49">
            <v>36586</v>
          </cell>
          <cell r="B49">
            <v>32187</v>
          </cell>
          <cell r="C49">
            <v>648041</v>
          </cell>
        </row>
        <row r="50">
          <cell r="A50">
            <v>36617</v>
          </cell>
          <cell r="B50">
            <v>40551</v>
          </cell>
          <cell r="C50">
            <v>670973</v>
          </cell>
        </row>
        <row r="51">
          <cell r="A51">
            <v>36647</v>
          </cell>
          <cell r="B51">
            <v>32740</v>
          </cell>
          <cell r="C51">
            <v>652258</v>
          </cell>
        </row>
        <row r="52">
          <cell r="A52">
            <v>36678</v>
          </cell>
          <cell r="B52">
            <v>30353</v>
          </cell>
          <cell r="C52">
            <v>587405</v>
          </cell>
        </row>
        <row r="53">
          <cell r="A53">
            <v>36708</v>
          </cell>
          <cell r="B53">
            <v>31832</v>
          </cell>
          <cell r="C53">
            <v>601695</v>
          </cell>
        </row>
        <row r="54">
          <cell r="A54">
            <v>36739</v>
          </cell>
          <cell r="B54">
            <v>28391</v>
          </cell>
          <cell r="C54">
            <v>572173</v>
          </cell>
        </row>
        <row r="55">
          <cell r="A55">
            <v>36770</v>
          </cell>
          <cell r="B55">
            <v>27271</v>
          </cell>
          <cell r="C55">
            <v>513636</v>
          </cell>
        </row>
        <row r="56">
          <cell r="A56">
            <v>36800</v>
          </cell>
          <cell r="B56">
            <v>25527</v>
          </cell>
          <cell r="C56">
            <v>497103</v>
          </cell>
        </row>
        <row r="57">
          <cell r="A57">
            <v>36831</v>
          </cell>
          <cell r="B57">
            <v>26893</v>
          </cell>
          <cell r="C57">
            <v>504814</v>
          </cell>
        </row>
        <row r="58">
          <cell r="A58">
            <v>36861</v>
          </cell>
          <cell r="B58">
            <v>33250</v>
          </cell>
          <cell r="C58">
            <v>526039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</row>
        <row r="60">
          <cell r="A60">
            <v>2000</v>
          </cell>
          <cell r="B60">
            <v>376334</v>
          </cell>
          <cell r="C60">
            <v>7196321</v>
          </cell>
        </row>
        <row r="62">
          <cell r="A62">
            <v>36892</v>
          </cell>
          <cell r="B62">
            <v>36345</v>
          </cell>
          <cell r="C62">
            <v>451005</v>
          </cell>
        </row>
        <row r="63">
          <cell r="A63">
            <v>36923</v>
          </cell>
          <cell r="B63">
            <v>32027</v>
          </cell>
          <cell r="C63">
            <v>384420</v>
          </cell>
        </row>
        <row r="64">
          <cell r="A64">
            <v>36951</v>
          </cell>
          <cell r="B64">
            <v>33368</v>
          </cell>
          <cell r="C64">
            <v>406069</v>
          </cell>
        </row>
        <row r="65">
          <cell r="A65">
            <v>36982</v>
          </cell>
          <cell r="B65">
            <v>29619</v>
          </cell>
          <cell r="C65">
            <v>342767</v>
          </cell>
        </row>
        <row r="66">
          <cell r="A66">
            <v>37012</v>
          </cell>
          <cell r="B66">
            <v>21475</v>
          </cell>
          <cell r="C66">
            <v>292475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mar"/>
    </sheetNames>
    <sheetDataSet>
      <sheetData sheetId="0">
        <row r="60">
          <cell r="A60">
            <v>36220</v>
          </cell>
          <cell r="B60">
            <v>68465</v>
          </cell>
          <cell r="C60">
            <v>940099</v>
          </cell>
        </row>
        <row r="61">
          <cell r="A61">
            <v>36251</v>
          </cell>
          <cell r="B61">
            <v>84521</v>
          </cell>
          <cell r="C61">
            <v>1568531</v>
          </cell>
        </row>
        <row r="62">
          <cell r="A62">
            <v>36281</v>
          </cell>
          <cell r="B62">
            <v>72214</v>
          </cell>
          <cell r="C62">
            <v>1515190</v>
          </cell>
        </row>
        <row r="63">
          <cell r="A63">
            <v>36312</v>
          </cell>
          <cell r="B63">
            <v>53093</v>
          </cell>
          <cell r="C63">
            <v>1183724</v>
          </cell>
        </row>
        <row r="64">
          <cell r="A64">
            <v>36342</v>
          </cell>
          <cell r="B64">
            <v>51196</v>
          </cell>
          <cell r="C64">
            <v>1111168</v>
          </cell>
        </row>
        <row r="65">
          <cell r="A65">
            <v>36373</v>
          </cell>
          <cell r="B65">
            <v>46222</v>
          </cell>
          <cell r="C65">
            <v>1018069</v>
          </cell>
        </row>
        <row r="66">
          <cell r="A66">
            <v>36404</v>
          </cell>
          <cell r="B66">
            <v>40253</v>
          </cell>
          <cell r="C66">
            <v>904169</v>
          </cell>
        </row>
        <row r="67">
          <cell r="A67">
            <v>36434</v>
          </cell>
          <cell r="B67">
            <v>50796</v>
          </cell>
          <cell r="C67">
            <v>986662</v>
          </cell>
        </row>
        <row r="68">
          <cell r="A68">
            <v>36465</v>
          </cell>
          <cell r="B68">
            <v>47934</v>
          </cell>
          <cell r="C68">
            <v>906627</v>
          </cell>
        </row>
        <row r="69">
          <cell r="A69">
            <v>36495</v>
          </cell>
          <cell r="B69">
            <v>50777</v>
          </cell>
          <cell r="C69">
            <v>950635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</row>
        <row r="71">
          <cell r="A71">
            <v>1999</v>
          </cell>
          <cell r="B71">
            <v>565471</v>
          </cell>
          <cell r="C71">
            <v>11084874</v>
          </cell>
        </row>
        <row r="73">
          <cell r="A73">
            <v>36526</v>
          </cell>
          <cell r="B73">
            <v>51717</v>
          </cell>
          <cell r="C73">
            <v>992498</v>
          </cell>
        </row>
        <row r="74">
          <cell r="A74">
            <v>36557</v>
          </cell>
          <cell r="B74">
            <v>56936</v>
          </cell>
          <cell r="C74">
            <v>846760</v>
          </cell>
        </row>
        <row r="75">
          <cell r="A75">
            <v>36586</v>
          </cell>
          <cell r="B75">
            <v>63425</v>
          </cell>
          <cell r="C75">
            <v>1011964</v>
          </cell>
        </row>
        <row r="76">
          <cell r="A76">
            <v>36617</v>
          </cell>
          <cell r="B76">
            <v>58681</v>
          </cell>
          <cell r="C76">
            <v>908399</v>
          </cell>
        </row>
        <row r="77">
          <cell r="A77">
            <v>36647</v>
          </cell>
          <cell r="B77">
            <v>56967</v>
          </cell>
          <cell r="C77">
            <v>851309</v>
          </cell>
        </row>
        <row r="78">
          <cell r="A78">
            <v>36678</v>
          </cell>
          <cell r="B78">
            <v>51340</v>
          </cell>
          <cell r="C78">
            <v>855912</v>
          </cell>
        </row>
        <row r="79">
          <cell r="A79">
            <v>36708</v>
          </cell>
          <cell r="B79">
            <v>48674</v>
          </cell>
          <cell r="C79">
            <v>868856</v>
          </cell>
        </row>
        <row r="80">
          <cell r="A80">
            <v>36739</v>
          </cell>
          <cell r="B80">
            <v>53407</v>
          </cell>
          <cell r="C80">
            <v>866482</v>
          </cell>
        </row>
        <row r="81">
          <cell r="A81">
            <v>36770</v>
          </cell>
          <cell r="B81">
            <v>40691</v>
          </cell>
          <cell r="C81">
            <v>844725</v>
          </cell>
        </row>
        <row r="82">
          <cell r="A82">
            <v>36800</v>
          </cell>
          <cell r="B82">
            <v>40475</v>
          </cell>
          <cell r="C82">
            <v>814826</v>
          </cell>
        </row>
        <row r="83">
          <cell r="A83">
            <v>36831</v>
          </cell>
          <cell r="B83">
            <v>41067</v>
          </cell>
          <cell r="C83">
            <v>768335</v>
          </cell>
        </row>
        <row r="84">
          <cell r="A84">
            <v>36861</v>
          </cell>
          <cell r="B84">
            <v>43923</v>
          </cell>
          <cell r="C84">
            <v>772101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</row>
        <row r="86">
          <cell r="A86">
            <v>2000</v>
          </cell>
          <cell r="B86">
            <v>607303</v>
          </cell>
          <cell r="C86">
            <v>10402167</v>
          </cell>
        </row>
        <row r="88">
          <cell r="A88">
            <v>36892</v>
          </cell>
          <cell r="B88">
            <v>40253</v>
          </cell>
          <cell r="C88">
            <v>735362</v>
          </cell>
        </row>
        <row r="89">
          <cell r="A89">
            <v>36923</v>
          </cell>
          <cell r="B89">
            <v>39018</v>
          </cell>
          <cell r="C89">
            <v>711096</v>
          </cell>
        </row>
        <row r="90">
          <cell r="A90">
            <v>36951</v>
          </cell>
          <cell r="B90">
            <v>40992</v>
          </cell>
          <cell r="C90">
            <v>844555</v>
          </cell>
        </row>
        <row r="91">
          <cell r="A91">
            <v>36982</v>
          </cell>
          <cell r="B91">
            <v>44197</v>
          </cell>
          <cell r="C91">
            <v>786042</v>
          </cell>
        </row>
        <row r="92">
          <cell r="A92">
            <v>37012</v>
          </cell>
          <cell r="B92">
            <v>32135</v>
          </cell>
          <cell r="C92">
            <v>667415</v>
          </cell>
        </row>
        <row r="93">
          <cell r="A93" t="str">
            <v>Totals:</v>
          </cell>
          <cell r="B93" t="str">
            <v>__________</v>
          </cell>
          <cell r="C93" t="str">
            <v>__________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62">
          <cell r="A62">
            <v>36251</v>
          </cell>
          <cell r="B62">
            <v>72714</v>
          </cell>
          <cell r="C62">
            <v>1432939</v>
          </cell>
        </row>
        <row r="63">
          <cell r="A63">
            <v>36281</v>
          </cell>
          <cell r="B63">
            <v>104030</v>
          </cell>
          <cell r="C63">
            <v>2284825</v>
          </cell>
        </row>
        <row r="64">
          <cell r="A64">
            <v>36312</v>
          </cell>
          <cell r="B64">
            <v>93439</v>
          </cell>
          <cell r="C64">
            <v>2059736</v>
          </cell>
        </row>
        <row r="65">
          <cell r="A65">
            <v>36342</v>
          </cell>
          <cell r="B65">
            <v>87637</v>
          </cell>
          <cell r="C65">
            <v>1972795</v>
          </cell>
        </row>
        <row r="66">
          <cell r="A66">
            <v>36373</v>
          </cell>
          <cell r="B66">
            <v>74280</v>
          </cell>
          <cell r="C66">
            <v>1723162</v>
          </cell>
        </row>
        <row r="67">
          <cell r="A67">
            <v>36404</v>
          </cell>
          <cell r="B67">
            <v>72656</v>
          </cell>
          <cell r="C67">
            <v>1536955</v>
          </cell>
        </row>
        <row r="68">
          <cell r="A68">
            <v>36434</v>
          </cell>
          <cell r="B68">
            <v>81515</v>
          </cell>
          <cell r="C68">
            <v>1517157</v>
          </cell>
        </row>
        <row r="69">
          <cell r="A69">
            <v>36465</v>
          </cell>
          <cell r="B69">
            <v>71969</v>
          </cell>
          <cell r="C69">
            <v>1414870</v>
          </cell>
        </row>
        <row r="70">
          <cell r="A70">
            <v>36495</v>
          </cell>
          <cell r="B70">
            <v>67854</v>
          </cell>
          <cell r="C70">
            <v>1387402</v>
          </cell>
        </row>
        <row r="71">
          <cell r="A71" t="str">
            <v>Totals:</v>
          </cell>
          <cell r="B71" t="str">
            <v>__________</v>
          </cell>
          <cell r="C71" t="str">
            <v>__________</v>
          </cell>
        </row>
        <row r="72">
          <cell r="A72">
            <v>1999</v>
          </cell>
          <cell r="B72">
            <v>726094</v>
          </cell>
          <cell r="C72">
            <v>15329841</v>
          </cell>
        </row>
        <row r="74">
          <cell r="A74">
            <v>36526</v>
          </cell>
          <cell r="B74">
            <v>61274</v>
          </cell>
          <cell r="C74">
            <v>1321748</v>
          </cell>
        </row>
        <row r="75">
          <cell r="A75">
            <v>36557</v>
          </cell>
          <cell r="B75">
            <v>54639</v>
          </cell>
          <cell r="C75">
            <v>1295228</v>
          </cell>
        </row>
        <row r="76">
          <cell r="A76">
            <v>36586</v>
          </cell>
          <cell r="B76">
            <v>58945</v>
          </cell>
          <cell r="C76">
            <v>1429331</v>
          </cell>
        </row>
        <row r="77">
          <cell r="A77">
            <v>36617</v>
          </cell>
          <cell r="B77">
            <v>53393</v>
          </cell>
          <cell r="C77">
            <v>1322455</v>
          </cell>
        </row>
        <row r="78">
          <cell r="A78">
            <v>36647</v>
          </cell>
          <cell r="B78">
            <v>50882</v>
          </cell>
          <cell r="C78">
            <v>1293280</v>
          </cell>
        </row>
        <row r="79">
          <cell r="A79">
            <v>36678</v>
          </cell>
          <cell r="B79">
            <v>47077</v>
          </cell>
          <cell r="C79">
            <v>1185117</v>
          </cell>
        </row>
        <row r="80">
          <cell r="A80">
            <v>36708</v>
          </cell>
          <cell r="B80">
            <v>42303</v>
          </cell>
          <cell r="C80">
            <v>1163130</v>
          </cell>
        </row>
        <row r="81">
          <cell r="A81">
            <v>36739</v>
          </cell>
          <cell r="B81">
            <v>44047</v>
          </cell>
          <cell r="C81">
            <v>1018119</v>
          </cell>
        </row>
        <row r="82">
          <cell r="A82">
            <v>36770</v>
          </cell>
          <cell r="B82">
            <v>41583</v>
          </cell>
          <cell r="C82">
            <v>890069</v>
          </cell>
        </row>
        <row r="83">
          <cell r="A83">
            <v>36800</v>
          </cell>
          <cell r="B83">
            <v>43771</v>
          </cell>
          <cell r="C83">
            <v>874914</v>
          </cell>
        </row>
        <row r="84">
          <cell r="A84">
            <v>36831</v>
          </cell>
          <cell r="B84">
            <v>41504</v>
          </cell>
          <cell r="C84">
            <v>875435</v>
          </cell>
        </row>
        <row r="85">
          <cell r="A85">
            <v>36861</v>
          </cell>
          <cell r="B85">
            <v>42609</v>
          </cell>
          <cell r="C85">
            <v>905763</v>
          </cell>
        </row>
        <row r="86">
          <cell r="A86" t="str">
            <v>Totals:</v>
          </cell>
          <cell r="B86" t="str">
            <v>__________</v>
          </cell>
          <cell r="C86" t="str">
            <v>__________</v>
          </cell>
        </row>
        <row r="87">
          <cell r="A87">
            <v>2000</v>
          </cell>
          <cell r="B87">
            <v>582027</v>
          </cell>
          <cell r="C87">
            <v>13574589</v>
          </cell>
        </row>
        <row r="89">
          <cell r="A89">
            <v>36892</v>
          </cell>
          <cell r="B89">
            <v>40293</v>
          </cell>
          <cell r="C89">
            <v>907216</v>
          </cell>
        </row>
        <row r="90">
          <cell r="A90">
            <v>36923</v>
          </cell>
          <cell r="B90">
            <v>35402</v>
          </cell>
          <cell r="C90">
            <v>855842</v>
          </cell>
        </row>
        <row r="91">
          <cell r="A91">
            <v>36951</v>
          </cell>
          <cell r="B91">
            <v>41645</v>
          </cell>
          <cell r="C91">
            <v>874002</v>
          </cell>
        </row>
        <row r="92">
          <cell r="A92">
            <v>36982</v>
          </cell>
          <cell r="B92">
            <v>39847</v>
          </cell>
          <cell r="C92">
            <v>837760</v>
          </cell>
        </row>
        <row r="93">
          <cell r="A93">
            <v>37012</v>
          </cell>
          <cell r="B93">
            <v>32044</v>
          </cell>
          <cell r="C93">
            <v>491043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46">
          <cell r="A46">
            <v>36281</v>
          </cell>
          <cell r="B46">
            <v>66248</v>
          </cell>
          <cell r="C46">
            <v>721676</v>
          </cell>
        </row>
        <row r="47">
          <cell r="A47">
            <v>36312</v>
          </cell>
          <cell r="B47">
            <v>124579</v>
          </cell>
          <cell r="C47">
            <v>1217310</v>
          </cell>
        </row>
        <row r="48">
          <cell r="A48">
            <v>36342</v>
          </cell>
          <cell r="B48">
            <v>90469</v>
          </cell>
          <cell r="C48">
            <v>1124979</v>
          </cell>
        </row>
        <row r="49">
          <cell r="A49">
            <v>36373</v>
          </cell>
          <cell r="B49">
            <v>98153</v>
          </cell>
          <cell r="C49">
            <v>1136424</v>
          </cell>
        </row>
        <row r="50">
          <cell r="A50">
            <v>36404</v>
          </cell>
          <cell r="B50">
            <v>100618</v>
          </cell>
          <cell r="C50">
            <v>1024484</v>
          </cell>
        </row>
        <row r="51">
          <cell r="A51">
            <v>36434</v>
          </cell>
          <cell r="B51">
            <v>95915</v>
          </cell>
          <cell r="C51">
            <v>1122371</v>
          </cell>
        </row>
        <row r="52">
          <cell r="A52">
            <v>36465</v>
          </cell>
          <cell r="B52">
            <v>94060</v>
          </cell>
          <cell r="C52">
            <v>1104391</v>
          </cell>
        </row>
        <row r="53">
          <cell r="A53">
            <v>36495</v>
          </cell>
          <cell r="B53">
            <v>100725</v>
          </cell>
          <cell r="C53">
            <v>1045096</v>
          </cell>
        </row>
        <row r="54">
          <cell r="A54" t="str">
            <v>Totals:</v>
          </cell>
          <cell r="B54" t="str">
            <v>__________</v>
          </cell>
          <cell r="C54" t="str">
            <v>__________</v>
          </cell>
        </row>
        <row r="55">
          <cell r="A55">
            <v>1999</v>
          </cell>
          <cell r="B55">
            <v>770767</v>
          </cell>
          <cell r="C55">
            <v>8496731</v>
          </cell>
        </row>
        <row r="57">
          <cell r="A57">
            <v>36526</v>
          </cell>
          <cell r="B57">
            <v>100072</v>
          </cell>
          <cell r="C57">
            <v>1081018</v>
          </cell>
        </row>
        <row r="58">
          <cell r="A58">
            <v>36557</v>
          </cell>
          <cell r="B58">
            <v>66573</v>
          </cell>
          <cell r="C58">
            <v>894992</v>
          </cell>
        </row>
        <row r="59">
          <cell r="A59">
            <v>36586</v>
          </cell>
          <cell r="B59">
            <v>72949</v>
          </cell>
          <cell r="C59">
            <v>1249397</v>
          </cell>
        </row>
        <row r="60">
          <cell r="A60">
            <v>36617</v>
          </cell>
          <cell r="B60">
            <v>61442</v>
          </cell>
          <cell r="C60">
            <v>911723</v>
          </cell>
        </row>
        <row r="61">
          <cell r="A61">
            <v>36647</v>
          </cell>
          <cell r="B61">
            <v>59056</v>
          </cell>
          <cell r="C61">
            <v>869479</v>
          </cell>
        </row>
        <row r="62">
          <cell r="A62">
            <v>36678</v>
          </cell>
          <cell r="B62">
            <v>53739</v>
          </cell>
          <cell r="C62">
            <v>959538</v>
          </cell>
        </row>
        <row r="63">
          <cell r="A63">
            <v>36708</v>
          </cell>
          <cell r="B63">
            <v>55192</v>
          </cell>
          <cell r="C63">
            <v>1026998</v>
          </cell>
        </row>
        <row r="64">
          <cell r="A64">
            <v>36739</v>
          </cell>
          <cell r="B64">
            <v>53173</v>
          </cell>
          <cell r="C64">
            <v>867177</v>
          </cell>
        </row>
        <row r="65">
          <cell r="A65">
            <v>36770</v>
          </cell>
          <cell r="B65">
            <v>48177</v>
          </cell>
          <cell r="C65">
            <v>845910</v>
          </cell>
        </row>
        <row r="66">
          <cell r="A66">
            <v>36800</v>
          </cell>
          <cell r="B66">
            <v>41618</v>
          </cell>
          <cell r="C66">
            <v>840077</v>
          </cell>
        </row>
        <row r="67">
          <cell r="A67">
            <v>36831</v>
          </cell>
          <cell r="B67">
            <v>39252</v>
          </cell>
          <cell r="C67">
            <v>750742</v>
          </cell>
        </row>
        <row r="68">
          <cell r="A68">
            <v>36861</v>
          </cell>
          <cell r="B68">
            <v>37905</v>
          </cell>
          <cell r="C68">
            <v>828786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</row>
        <row r="70">
          <cell r="A70">
            <v>2000</v>
          </cell>
          <cell r="B70">
            <v>689148</v>
          </cell>
          <cell r="C70">
            <v>11125837</v>
          </cell>
        </row>
        <row r="72">
          <cell r="A72">
            <v>36892</v>
          </cell>
          <cell r="B72">
            <v>42056</v>
          </cell>
          <cell r="C72">
            <v>758907</v>
          </cell>
        </row>
        <row r="73">
          <cell r="A73">
            <v>36923</v>
          </cell>
          <cell r="B73">
            <v>37351</v>
          </cell>
          <cell r="C73">
            <v>718325</v>
          </cell>
        </row>
        <row r="74">
          <cell r="A74">
            <v>36951</v>
          </cell>
          <cell r="B74">
            <v>40475</v>
          </cell>
          <cell r="C74">
            <v>827069</v>
          </cell>
        </row>
        <row r="75">
          <cell r="A75">
            <v>36982</v>
          </cell>
          <cell r="B75">
            <v>37591</v>
          </cell>
          <cell r="C75">
            <v>784888</v>
          </cell>
        </row>
        <row r="76">
          <cell r="A76">
            <v>37012</v>
          </cell>
          <cell r="B76">
            <v>20695</v>
          </cell>
          <cell r="C76">
            <v>714199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71-1973"/>
    </sheetNames>
    <sheetDataSet>
      <sheetData sheetId="0">
        <row r="448">
          <cell r="A448">
            <v>34335</v>
          </cell>
          <cell r="B448">
            <v>1168604</v>
          </cell>
          <cell r="C448">
            <v>6445980</v>
          </cell>
        </row>
        <row r="449">
          <cell r="A449">
            <v>34366</v>
          </cell>
          <cell r="B449">
            <v>1046542</v>
          </cell>
          <cell r="C449">
            <v>5892353</v>
          </cell>
        </row>
        <row r="450">
          <cell r="A450">
            <v>34394</v>
          </cell>
          <cell r="B450">
            <v>1153085</v>
          </cell>
          <cell r="C450">
            <v>6715247</v>
          </cell>
        </row>
        <row r="451">
          <cell r="A451">
            <v>34425</v>
          </cell>
          <cell r="B451">
            <v>1091024</v>
          </cell>
          <cell r="C451">
            <v>6414944</v>
          </cell>
        </row>
        <row r="452">
          <cell r="A452">
            <v>34455</v>
          </cell>
          <cell r="B452">
            <v>1110453</v>
          </cell>
          <cell r="C452">
            <v>6302209</v>
          </cell>
        </row>
        <row r="453">
          <cell r="A453">
            <v>34486</v>
          </cell>
          <cell r="B453">
            <v>1063470</v>
          </cell>
          <cell r="C453">
            <v>6017141</v>
          </cell>
        </row>
        <row r="454">
          <cell r="A454">
            <v>34516</v>
          </cell>
          <cell r="B454">
            <v>1087538</v>
          </cell>
          <cell r="C454">
            <v>6225136</v>
          </cell>
        </row>
        <row r="455">
          <cell r="A455">
            <v>34547</v>
          </cell>
          <cell r="B455">
            <v>1092393</v>
          </cell>
          <cell r="C455">
            <v>6183327</v>
          </cell>
        </row>
        <row r="456">
          <cell r="A456">
            <v>34578</v>
          </cell>
          <cell r="B456">
            <v>1041449</v>
          </cell>
          <cell r="C456">
            <v>6037214</v>
          </cell>
        </row>
        <row r="457">
          <cell r="A457">
            <v>34608</v>
          </cell>
          <cell r="B457">
            <v>1074612</v>
          </cell>
          <cell r="C457">
            <v>6225112</v>
          </cell>
        </row>
        <row r="458">
          <cell r="A458">
            <v>34639</v>
          </cell>
          <cell r="B458">
            <v>1044603</v>
          </cell>
          <cell r="C458">
            <v>6117355</v>
          </cell>
        </row>
        <row r="459">
          <cell r="A459">
            <v>34669</v>
          </cell>
          <cell r="B459">
            <v>1071973</v>
          </cell>
          <cell r="C459">
            <v>6306063</v>
          </cell>
        </row>
        <row r="460">
          <cell r="A460" t="str">
            <v>Totals:</v>
          </cell>
          <cell r="B460" t="str">
            <v>__________</v>
          </cell>
          <cell r="C460" t="str">
            <v>__________</v>
          </cell>
        </row>
        <row r="461">
          <cell r="A461">
            <v>1994</v>
          </cell>
          <cell r="B461">
            <v>13045746</v>
          </cell>
          <cell r="C461">
            <v>74882081</v>
          </cell>
        </row>
        <row r="463">
          <cell r="A463">
            <v>34700</v>
          </cell>
          <cell r="B463">
            <v>1062991</v>
          </cell>
          <cell r="C463">
            <v>6008823</v>
          </cell>
        </row>
        <row r="464">
          <cell r="A464">
            <v>34731</v>
          </cell>
          <cell r="B464">
            <v>950154</v>
          </cell>
          <cell r="C464">
            <v>5605128</v>
          </cell>
        </row>
        <row r="465">
          <cell r="A465">
            <v>34759</v>
          </cell>
          <cell r="B465">
            <v>1036492</v>
          </cell>
          <cell r="C465">
            <v>6140504</v>
          </cell>
        </row>
        <row r="466">
          <cell r="A466">
            <v>34790</v>
          </cell>
          <cell r="B466">
            <v>990571</v>
          </cell>
          <cell r="C466">
            <v>5824323</v>
          </cell>
        </row>
        <row r="467">
          <cell r="A467">
            <v>34820</v>
          </cell>
          <cell r="B467">
            <v>1008478</v>
          </cell>
          <cell r="C467">
            <v>5928224</v>
          </cell>
        </row>
        <row r="468">
          <cell r="A468">
            <v>34851</v>
          </cell>
          <cell r="B468">
            <v>967390</v>
          </cell>
          <cell r="C468">
            <v>5590036</v>
          </cell>
        </row>
        <row r="469">
          <cell r="A469">
            <v>34881</v>
          </cell>
          <cell r="B469">
            <v>998458</v>
          </cell>
          <cell r="C469">
            <v>5810910</v>
          </cell>
        </row>
        <row r="470">
          <cell r="A470">
            <v>34912</v>
          </cell>
          <cell r="B470">
            <v>1002931</v>
          </cell>
          <cell r="C470">
            <v>5691171</v>
          </cell>
        </row>
        <row r="471">
          <cell r="A471">
            <v>34943</v>
          </cell>
          <cell r="B471">
            <v>975898</v>
          </cell>
          <cell r="C471">
            <v>5526719</v>
          </cell>
        </row>
        <row r="472">
          <cell r="A472">
            <v>34973</v>
          </cell>
          <cell r="B472">
            <v>1003457</v>
          </cell>
          <cell r="C472">
            <v>5581110</v>
          </cell>
        </row>
        <row r="473">
          <cell r="A473">
            <v>35004</v>
          </cell>
          <cell r="B473">
            <v>957342</v>
          </cell>
          <cell r="C473">
            <v>5439994</v>
          </cell>
        </row>
        <row r="474">
          <cell r="A474">
            <v>35034</v>
          </cell>
          <cell r="B474">
            <v>974627</v>
          </cell>
          <cell r="C474">
            <v>5634848</v>
          </cell>
        </row>
        <row r="475">
          <cell r="A475" t="str">
            <v>Totals:</v>
          </cell>
          <cell r="B475" t="str">
            <v>__________</v>
          </cell>
          <cell r="C475" t="str">
            <v>__________</v>
          </cell>
        </row>
        <row r="476">
          <cell r="A476">
            <v>1995</v>
          </cell>
          <cell r="B476">
            <v>11928789</v>
          </cell>
          <cell r="C476">
            <v>68781790</v>
          </cell>
        </row>
        <row r="478">
          <cell r="A478">
            <v>35065</v>
          </cell>
          <cell r="B478">
            <v>966908</v>
          </cell>
          <cell r="C478">
            <v>5610848</v>
          </cell>
        </row>
        <row r="479">
          <cell r="A479">
            <v>35096</v>
          </cell>
          <cell r="B479">
            <v>909320</v>
          </cell>
          <cell r="C479">
            <v>5096011</v>
          </cell>
        </row>
        <row r="480">
          <cell r="A480">
            <v>35125</v>
          </cell>
          <cell r="B480">
            <v>964703</v>
          </cell>
          <cell r="C480">
            <v>5371000</v>
          </cell>
        </row>
        <row r="481">
          <cell r="A481">
            <v>35156</v>
          </cell>
          <cell r="B481">
            <v>924365</v>
          </cell>
          <cell r="C481">
            <v>5244427</v>
          </cell>
        </row>
        <row r="482">
          <cell r="A482">
            <v>35186</v>
          </cell>
          <cell r="B482">
            <v>947449</v>
          </cell>
          <cell r="C482">
            <v>5427218</v>
          </cell>
        </row>
        <row r="483">
          <cell r="A483">
            <v>35217</v>
          </cell>
          <cell r="B483">
            <v>900185</v>
          </cell>
          <cell r="C483">
            <v>5310355</v>
          </cell>
        </row>
        <row r="484">
          <cell r="A484">
            <v>35247</v>
          </cell>
          <cell r="B484">
            <v>926594</v>
          </cell>
          <cell r="C484">
            <v>5439710</v>
          </cell>
        </row>
        <row r="485">
          <cell r="A485">
            <v>35278</v>
          </cell>
          <cell r="B485">
            <v>934925</v>
          </cell>
          <cell r="C485">
            <v>5295483</v>
          </cell>
        </row>
        <row r="486">
          <cell r="A486">
            <v>35309</v>
          </cell>
          <cell r="B486">
            <v>924035</v>
          </cell>
          <cell r="C486">
            <v>5211612</v>
          </cell>
        </row>
        <row r="487">
          <cell r="A487">
            <v>35339</v>
          </cell>
          <cell r="B487">
            <v>971055</v>
          </cell>
          <cell r="C487">
            <v>5231161</v>
          </cell>
        </row>
        <row r="488">
          <cell r="A488">
            <v>35370</v>
          </cell>
          <cell r="B488">
            <v>943382</v>
          </cell>
          <cell r="C488">
            <v>5252618</v>
          </cell>
        </row>
        <row r="489">
          <cell r="A489">
            <v>35400</v>
          </cell>
          <cell r="B489">
            <v>987663</v>
          </cell>
          <cell r="C489">
            <v>5376886</v>
          </cell>
        </row>
        <row r="490">
          <cell r="A490" t="str">
            <v>Totals:</v>
          </cell>
          <cell r="B490" t="str">
            <v>__________</v>
          </cell>
          <cell r="C490" t="str">
            <v>__________</v>
          </cell>
        </row>
        <row r="491">
          <cell r="A491">
            <v>1996</v>
          </cell>
          <cell r="B491">
            <v>11300584</v>
          </cell>
          <cell r="C491">
            <v>63867329</v>
          </cell>
        </row>
        <row r="493">
          <cell r="A493">
            <v>35431</v>
          </cell>
          <cell r="B493">
            <v>972172</v>
          </cell>
          <cell r="C493">
            <v>5360260</v>
          </cell>
        </row>
        <row r="494">
          <cell r="A494">
            <v>35462</v>
          </cell>
          <cell r="B494">
            <v>889859</v>
          </cell>
          <cell r="C494">
            <v>4947271</v>
          </cell>
        </row>
        <row r="495">
          <cell r="A495">
            <v>35490</v>
          </cell>
          <cell r="B495">
            <v>989482</v>
          </cell>
          <cell r="C495">
            <v>5486937</v>
          </cell>
        </row>
        <row r="496">
          <cell r="A496">
            <v>35521</v>
          </cell>
          <cell r="B496">
            <v>934924</v>
          </cell>
          <cell r="C496">
            <v>5016519</v>
          </cell>
        </row>
        <row r="497">
          <cell r="A497">
            <v>35551</v>
          </cell>
          <cell r="B497">
            <v>961590</v>
          </cell>
          <cell r="C497">
            <v>5256529</v>
          </cell>
        </row>
        <row r="498">
          <cell r="A498">
            <v>35582</v>
          </cell>
          <cell r="B498">
            <v>914525</v>
          </cell>
          <cell r="C498">
            <v>5037101</v>
          </cell>
        </row>
        <row r="499">
          <cell r="A499">
            <v>35612</v>
          </cell>
          <cell r="B499">
            <v>946680</v>
          </cell>
          <cell r="C499">
            <v>5262271</v>
          </cell>
        </row>
        <row r="500">
          <cell r="A500">
            <v>35643</v>
          </cell>
          <cell r="B500">
            <v>947985</v>
          </cell>
          <cell r="C500">
            <v>5204984</v>
          </cell>
        </row>
        <row r="501">
          <cell r="A501">
            <v>35674</v>
          </cell>
          <cell r="B501">
            <v>914473</v>
          </cell>
          <cell r="C501">
            <v>4870846</v>
          </cell>
        </row>
        <row r="502">
          <cell r="A502">
            <v>35704</v>
          </cell>
          <cell r="B502">
            <v>957211</v>
          </cell>
          <cell r="C502">
            <v>5100168</v>
          </cell>
        </row>
        <row r="503">
          <cell r="A503">
            <v>35735</v>
          </cell>
          <cell r="B503">
            <v>930911</v>
          </cell>
          <cell r="C503">
            <v>4976296</v>
          </cell>
        </row>
        <row r="504">
          <cell r="A504">
            <v>35765</v>
          </cell>
          <cell r="B504">
            <v>945246</v>
          </cell>
          <cell r="C504">
            <v>5186619</v>
          </cell>
        </row>
        <row r="505">
          <cell r="A505" t="str">
            <v>Totals:</v>
          </cell>
          <cell r="B505" t="str">
            <v>__________</v>
          </cell>
          <cell r="C505" t="str">
            <v>__________</v>
          </cell>
        </row>
        <row r="506">
          <cell r="A506">
            <v>1997</v>
          </cell>
          <cell r="B506">
            <v>11305058</v>
          </cell>
          <cell r="C506">
            <v>61705801</v>
          </cell>
        </row>
        <row r="508">
          <cell r="A508">
            <v>35796</v>
          </cell>
          <cell r="B508">
            <v>962667</v>
          </cell>
          <cell r="C508">
            <v>5219734</v>
          </cell>
        </row>
        <row r="509">
          <cell r="A509">
            <v>35827</v>
          </cell>
          <cell r="B509">
            <v>887939</v>
          </cell>
          <cell r="C509">
            <v>4676520</v>
          </cell>
        </row>
        <row r="510">
          <cell r="A510">
            <v>35855</v>
          </cell>
          <cell r="B510">
            <v>970942</v>
          </cell>
          <cell r="C510">
            <v>5008279</v>
          </cell>
        </row>
        <row r="511">
          <cell r="A511">
            <v>35886</v>
          </cell>
          <cell r="B511">
            <v>930158</v>
          </cell>
          <cell r="C511">
            <v>5018115</v>
          </cell>
        </row>
        <row r="512">
          <cell r="A512">
            <v>35916</v>
          </cell>
          <cell r="B512">
            <v>948872</v>
          </cell>
          <cell r="C512">
            <v>5149666</v>
          </cell>
        </row>
        <row r="513">
          <cell r="A513">
            <v>35947</v>
          </cell>
          <cell r="B513">
            <v>896099</v>
          </cell>
          <cell r="C513">
            <v>4926118</v>
          </cell>
        </row>
        <row r="514">
          <cell r="A514">
            <v>35977</v>
          </cell>
          <cell r="B514">
            <v>911558</v>
          </cell>
          <cell r="C514">
            <v>5111826</v>
          </cell>
        </row>
        <row r="515">
          <cell r="A515">
            <v>36008</v>
          </cell>
          <cell r="B515">
            <v>909503</v>
          </cell>
          <cell r="C515">
            <v>5129195</v>
          </cell>
        </row>
        <row r="516">
          <cell r="A516">
            <v>36039</v>
          </cell>
          <cell r="B516">
            <v>882147</v>
          </cell>
          <cell r="C516">
            <v>4903118</v>
          </cell>
        </row>
        <row r="517">
          <cell r="A517">
            <v>36069</v>
          </cell>
          <cell r="B517">
            <v>903890</v>
          </cell>
          <cell r="C517">
            <v>4901451</v>
          </cell>
        </row>
        <row r="518">
          <cell r="A518">
            <v>36100</v>
          </cell>
          <cell r="B518">
            <v>868127</v>
          </cell>
          <cell r="C518">
            <v>4690887</v>
          </cell>
        </row>
        <row r="519">
          <cell r="A519">
            <v>36130</v>
          </cell>
          <cell r="B519">
            <v>867703</v>
          </cell>
          <cell r="C519">
            <v>4593594</v>
          </cell>
        </row>
        <row r="520">
          <cell r="A520" t="str">
            <v>Totals:</v>
          </cell>
          <cell r="B520" t="str">
            <v>__________</v>
          </cell>
          <cell r="C520" t="str">
            <v>__________</v>
          </cell>
        </row>
        <row r="521">
          <cell r="A521">
            <v>1998</v>
          </cell>
          <cell r="B521">
            <v>10939605</v>
          </cell>
          <cell r="C521">
            <v>59328503</v>
          </cell>
        </row>
        <row r="523">
          <cell r="A523">
            <v>36161</v>
          </cell>
          <cell r="B523">
            <v>879012</v>
          </cell>
          <cell r="C523">
            <v>4777671</v>
          </cell>
        </row>
        <row r="524">
          <cell r="A524">
            <v>36192</v>
          </cell>
          <cell r="B524">
            <v>791126</v>
          </cell>
          <cell r="C524">
            <v>4198480</v>
          </cell>
        </row>
        <row r="525">
          <cell r="A525">
            <v>36220</v>
          </cell>
          <cell r="B525">
            <v>877888</v>
          </cell>
          <cell r="C525">
            <v>4758479</v>
          </cell>
        </row>
        <row r="526">
          <cell r="A526">
            <v>36251</v>
          </cell>
          <cell r="B526">
            <v>836007</v>
          </cell>
          <cell r="C526">
            <v>4625363</v>
          </cell>
        </row>
        <row r="527">
          <cell r="A527">
            <v>36281</v>
          </cell>
          <cell r="B527">
            <v>844774</v>
          </cell>
          <cell r="C527">
            <v>4782374</v>
          </cell>
        </row>
        <row r="528">
          <cell r="A528">
            <v>36312</v>
          </cell>
          <cell r="B528">
            <v>801929</v>
          </cell>
          <cell r="C528">
            <v>4802644</v>
          </cell>
        </row>
        <row r="529">
          <cell r="A529">
            <v>36342</v>
          </cell>
          <cell r="B529">
            <v>831963</v>
          </cell>
          <cell r="C529">
            <v>4698104</v>
          </cell>
        </row>
        <row r="530">
          <cell r="A530">
            <v>36373</v>
          </cell>
          <cell r="B530">
            <v>836947</v>
          </cell>
          <cell r="C530">
            <v>4642392</v>
          </cell>
        </row>
        <row r="531">
          <cell r="A531">
            <v>36404</v>
          </cell>
          <cell r="B531">
            <v>814605</v>
          </cell>
          <cell r="C531">
            <v>4414863</v>
          </cell>
        </row>
        <row r="532">
          <cell r="A532">
            <v>36434</v>
          </cell>
          <cell r="B532">
            <v>855715</v>
          </cell>
          <cell r="C532">
            <v>4530981</v>
          </cell>
        </row>
        <row r="533">
          <cell r="A533">
            <v>36465</v>
          </cell>
          <cell r="B533">
            <v>825092</v>
          </cell>
          <cell r="C533">
            <v>4377608</v>
          </cell>
        </row>
        <row r="534">
          <cell r="A534">
            <v>36495</v>
          </cell>
          <cell r="B534">
            <v>846613</v>
          </cell>
          <cell r="C534">
            <v>4519857</v>
          </cell>
        </row>
        <row r="535">
          <cell r="A535" t="str">
            <v>Totals:</v>
          </cell>
          <cell r="B535" t="str">
            <v>__________</v>
          </cell>
          <cell r="C535" t="str">
            <v>__________</v>
          </cell>
        </row>
        <row r="536">
          <cell r="A536">
            <v>1999</v>
          </cell>
          <cell r="B536">
            <v>10041671</v>
          </cell>
          <cell r="C536">
            <v>55128816</v>
          </cell>
        </row>
        <row r="538">
          <cell r="A538">
            <v>36526</v>
          </cell>
          <cell r="B538">
            <v>849747</v>
          </cell>
          <cell r="C538">
            <v>4590868</v>
          </cell>
        </row>
        <row r="539">
          <cell r="A539">
            <v>36557</v>
          </cell>
          <cell r="B539">
            <v>790867</v>
          </cell>
          <cell r="C539">
            <v>4254485</v>
          </cell>
        </row>
        <row r="540">
          <cell r="A540">
            <v>36586</v>
          </cell>
          <cell r="B540">
            <v>847885</v>
          </cell>
          <cell r="C540">
            <v>4474586</v>
          </cell>
        </row>
        <row r="541">
          <cell r="A541">
            <v>36617</v>
          </cell>
          <cell r="B541">
            <v>821541</v>
          </cell>
          <cell r="C541">
            <v>4213967</v>
          </cell>
        </row>
        <row r="542">
          <cell r="A542">
            <v>36647</v>
          </cell>
          <cell r="B542">
            <v>833438</v>
          </cell>
          <cell r="C542">
            <v>4273065</v>
          </cell>
        </row>
        <row r="543">
          <cell r="A543">
            <v>36678</v>
          </cell>
          <cell r="B543">
            <v>800396</v>
          </cell>
          <cell r="C543">
            <v>4118712</v>
          </cell>
        </row>
        <row r="544">
          <cell r="A544">
            <v>36708</v>
          </cell>
          <cell r="B544">
            <v>814711</v>
          </cell>
          <cell r="C544">
            <v>4234150</v>
          </cell>
        </row>
        <row r="545">
          <cell r="A545">
            <v>36739</v>
          </cell>
          <cell r="B545">
            <v>840113</v>
          </cell>
          <cell r="C545">
            <v>4231138</v>
          </cell>
        </row>
        <row r="546">
          <cell r="A546">
            <v>36770</v>
          </cell>
          <cell r="B546">
            <v>810324</v>
          </cell>
          <cell r="C546">
            <v>4130403</v>
          </cell>
        </row>
        <row r="547">
          <cell r="A547">
            <v>36800</v>
          </cell>
          <cell r="B547">
            <v>830375</v>
          </cell>
          <cell r="C547">
            <v>3984979</v>
          </cell>
        </row>
        <row r="548">
          <cell r="A548">
            <v>36831</v>
          </cell>
          <cell r="B548">
            <v>795135</v>
          </cell>
          <cell r="C548">
            <v>3932619</v>
          </cell>
        </row>
        <row r="549">
          <cell r="A549">
            <v>36861</v>
          </cell>
          <cell r="B549">
            <v>792213</v>
          </cell>
          <cell r="C549">
            <v>3975053</v>
          </cell>
        </row>
        <row r="550">
          <cell r="A550" t="str">
            <v>Totals:</v>
          </cell>
          <cell r="B550" t="str">
            <v>__________</v>
          </cell>
          <cell r="C550" t="str">
            <v>__________</v>
          </cell>
        </row>
        <row r="551">
          <cell r="A551">
            <v>2000</v>
          </cell>
          <cell r="B551">
            <v>9826745</v>
          </cell>
          <cell r="C551">
            <v>50414025</v>
          </cell>
        </row>
        <row r="553">
          <cell r="A553">
            <v>36892</v>
          </cell>
          <cell r="B553">
            <v>806765</v>
          </cell>
          <cell r="C553">
            <v>4002209</v>
          </cell>
        </row>
        <row r="554">
          <cell r="A554">
            <v>36923</v>
          </cell>
          <cell r="B554">
            <v>752165</v>
          </cell>
          <cell r="C554">
            <v>3632853</v>
          </cell>
        </row>
        <row r="555">
          <cell r="A555">
            <v>36951</v>
          </cell>
          <cell r="B555">
            <v>822893</v>
          </cell>
          <cell r="C555">
            <v>3755722</v>
          </cell>
        </row>
        <row r="556">
          <cell r="A556">
            <v>36982</v>
          </cell>
          <cell r="B556">
            <v>774257</v>
          </cell>
          <cell r="C556">
            <v>3665101</v>
          </cell>
        </row>
        <row r="557">
          <cell r="A557">
            <v>37012</v>
          </cell>
          <cell r="B557">
            <v>756032</v>
          </cell>
          <cell r="C557">
            <v>3440090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60">
          <cell r="A60">
            <v>36312</v>
          </cell>
          <cell r="B60">
            <v>79938</v>
          </cell>
          <cell r="C60">
            <v>976662</v>
          </cell>
        </row>
        <row r="61">
          <cell r="A61">
            <v>36342</v>
          </cell>
          <cell r="B61">
            <v>127015</v>
          </cell>
          <cell r="C61">
            <v>2272830</v>
          </cell>
        </row>
        <row r="62">
          <cell r="A62">
            <v>36373</v>
          </cell>
          <cell r="B62">
            <v>125054</v>
          </cell>
          <cell r="C62">
            <v>2424794</v>
          </cell>
        </row>
        <row r="63">
          <cell r="A63">
            <v>36404</v>
          </cell>
          <cell r="B63">
            <v>107729</v>
          </cell>
          <cell r="C63">
            <v>2112414</v>
          </cell>
        </row>
        <row r="64">
          <cell r="A64">
            <v>36434</v>
          </cell>
          <cell r="B64">
            <v>103708</v>
          </cell>
          <cell r="C64">
            <v>2034994</v>
          </cell>
        </row>
        <row r="65">
          <cell r="A65">
            <v>36465</v>
          </cell>
          <cell r="B65">
            <v>97198</v>
          </cell>
          <cell r="C65">
            <v>2021089</v>
          </cell>
        </row>
        <row r="66">
          <cell r="A66">
            <v>36495</v>
          </cell>
          <cell r="B66">
            <v>93209</v>
          </cell>
          <cell r="C66">
            <v>1889712</v>
          </cell>
        </row>
        <row r="67">
          <cell r="A67" t="str">
            <v>Totals:</v>
          </cell>
          <cell r="B67" t="str">
            <v>__________</v>
          </cell>
          <cell r="C67" t="str">
            <v>__________</v>
          </cell>
        </row>
        <row r="68">
          <cell r="A68">
            <v>1999</v>
          </cell>
          <cell r="B68">
            <v>733851</v>
          </cell>
          <cell r="C68">
            <v>13732495</v>
          </cell>
        </row>
        <row r="70">
          <cell r="A70">
            <v>36526</v>
          </cell>
          <cell r="B70">
            <v>83031</v>
          </cell>
          <cell r="C70">
            <v>1736472</v>
          </cell>
        </row>
        <row r="71">
          <cell r="A71">
            <v>36557</v>
          </cell>
          <cell r="B71">
            <v>73993</v>
          </cell>
          <cell r="C71">
            <v>1652385</v>
          </cell>
        </row>
        <row r="72">
          <cell r="A72">
            <v>36586</v>
          </cell>
          <cell r="B72">
            <v>73237</v>
          </cell>
          <cell r="C72">
            <v>1758529</v>
          </cell>
        </row>
        <row r="73">
          <cell r="A73">
            <v>36617</v>
          </cell>
          <cell r="B73">
            <v>68971</v>
          </cell>
          <cell r="C73">
            <v>1634959</v>
          </cell>
        </row>
        <row r="74">
          <cell r="A74">
            <v>36647</v>
          </cell>
          <cell r="B74">
            <v>71548</v>
          </cell>
          <cell r="C74">
            <v>1653460</v>
          </cell>
        </row>
        <row r="75">
          <cell r="A75">
            <v>36678</v>
          </cell>
          <cell r="B75">
            <v>65372</v>
          </cell>
          <cell r="C75">
            <v>1482276</v>
          </cell>
        </row>
        <row r="76">
          <cell r="A76">
            <v>36708</v>
          </cell>
          <cell r="B76">
            <v>65872</v>
          </cell>
          <cell r="C76">
            <v>1493952</v>
          </cell>
        </row>
        <row r="77">
          <cell r="A77">
            <v>36739</v>
          </cell>
          <cell r="B77">
            <v>65190</v>
          </cell>
          <cell r="C77">
            <v>1395413</v>
          </cell>
        </row>
        <row r="78">
          <cell r="A78">
            <v>36770</v>
          </cell>
          <cell r="B78">
            <v>66763</v>
          </cell>
          <cell r="C78">
            <v>1307488</v>
          </cell>
        </row>
        <row r="79">
          <cell r="A79">
            <v>36800</v>
          </cell>
          <cell r="B79">
            <v>64846</v>
          </cell>
          <cell r="C79">
            <v>1255446</v>
          </cell>
        </row>
        <row r="80">
          <cell r="A80">
            <v>36831</v>
          </cell>
          <cell r="B80">
            <v>66748</v>
          </cell>
          <cell r="C80">
            <v>1242483</v>
          </cell>
        </row>
        <row r="81">
          <cell r="A81">
            <v>36861</v>
          </cell>
          <cell r="B81">
            <v>62691</v>
          </cell>
          <cell r="C81">
            <v>1245605</v>
          </cell>
        </row>
        <row r="82">
          <cell r="A82" t="str">
            <v>Totals:</v>
          </cell>
          <cell r="B82" t="str">
            <v>__________</v>
          </cell>
          <cell r="C82" t="str">
            <v>__________</v>
          </cell>
        </row>
        <row r="83">
          <cell r="A83">
            <v>2000</v>
          </cell>
          <cell r="B83">
            <v>828262</v>
          </cell>
          <cell r="C83">
            <v>17858468</v>
          </cell>
        </row>
        <row r="85">
          <cell r="A85">
            <v>36892</v>
          </cell>
          <cell r="B85">
            <v>65474</v>
          </cell>
          <cell r="C85">
            <v>1261618</v>
          </cell>
        </row>
        <row r="86">
          <cell r="A86">
            <v>36923</v>
          </cell>
          <cell r="B86">
            <v>58277</v>
          </cell>
          <cell r="C86">
            <v>1151282</v>
          </cell>
        </row>
        <row r="87">
          <cell r="A87">
            <v>36951</v>
          </cell>
          <cell r="B87">
            <v>59756</v>
          </cell>
          <cell r="C87">
            <v>1268060</v>
          </cell>
        </row>
        <row r="88">
          <cell r="A88">
            <v>36982</v>
          </cell>
          <cell r="B88">
            <v>58109</v>
          </cell>
          <cell r="C88">
            <v>1209153</v>
          </cell>
        </row>
        <row r="89">
          <cell r="A89">
            <v>37012</v>
          </cell>
          <cell r="B89">
            <v>37885</v>
          </cell>
          <cell r="C89">
            <v>872731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47">
          <cell r="A47">
            <v>36342</v>
          </cell>
          <cell r="B47">
            <v>92863</v>
          </cell>
          <cell r="C47">
            <v>765589</v>
          </cell>
        </row>
        <row r="48">
          <cell r="A48">
            <v>36373</v>
          </cell>
          <cell r="B48">
            <v>188747</v>
          </cell>
          <cell r="C48">
            <v>1450556</v>
          </cell>
        </row>
        <row r="49">
          <cell r="A49">
            <v>36404</v>
          </cell>
          <cell r="B49">
            <v>170267</v>
          </cell>
          <cell r="C49">
            <v>1401477</v>
          </cell>
        </row>
        <row r="50">
          <cell r="A50">
            <v>36434</v>
          </cell>
          <cell r="B50">
            <v>172257</v>
          </cell>
          <cell r="C50">
            <v>1363654</v>
          </cell>
        </row>
        <row r="51">
          <cell r="A51">
            <v>36465</v>
          </cell>
          <cell r="B51">
            <v>156955</v>
          </cell>
          <cell r="C51">
            <v>1253765</v>
          </cell>
        </row>
        <row r="52">
          <cell r="A52">
            <v>36495</v>
          </cell>
          <cell r="B52">
            <v>150510</v>
          </cell>
          <cell r="C52">
            <v>1174852</v>
          </cell>
        </row>
        <row r="53">
          <cell r="A53" t="str">
            <v>Totals:</v>
          </cell>
          <cell r="B53" t="str">
            <v>__________</v>
          </cell>
          <cell r="C53" t="str">
            <v>__________</v>
          </cell>
        </row>
        <row r="54">
          <cell r="A54">
            <v>1999</v>
          </cell>
          <cell r="B54">
            <v>931599</v>
          </cell>
          <cell r="C54">
            <v>7409893</v>
          </cell>
        </row>
        <row r="56">
          <cell r="A56">
            <v>36526</v>
          </cell>
          <cell r="B56">
            <v>148245</v>
          </cell>
          <cell r="C56">
            <v>1043839</v>
          </cell>
        </row>
        <row r="57">
          <cell r="A57">
            <v>36557</v>
          </cell>
          <cell r="B57">
            <v>113394</v>
          </cell>
          <cell r="C57">
            <v>1005567</v>
          </cell>
        </row>
        <row r="58">
          <cell r="A58">
            <v>36586</v>
          </cell>
          <cell r="B58">
            <v>112886</v>
          </cell>
          <cell r="C58">
            <v>1067336</v>
          </cell>
        </row>
        <row r="59">
          <cell r="A59">
            <v>36617</v>
          </cell>
          <cell r="B59">
            <v>95413</v>
          </cell>
          <cell r="C59">
            <v>930167</v>
          </cell>
        </row>
        <row r="60">
          <cell r="A60">
            <v>36647</v>
          </cell>
          <cell r="B60">
            <v>95336</v>
          </cell>
          <cell r="C60">
            <v>906815</v>
          </cell>
        </row>
        <row r="61">
          <cell r="A61">
            <v>36678</v>
          </cell>
          <cell r="B61">
            <v>88985</v>
          </cell>
          <cell r="C61">
            <v>931775</v>
          </cell>
        </row>
        <row r="62">
          <cell r="A62">
            <v>36708</v>
          </cell>
          <cell r="B62">
            <v>94430</v>
          </cell>
          <cell r="C62">
            <v>1002363</v>
          </cell>
        </row>
        <row r="63">
          <cell r="A63">
            <v>36739</v>
          </cell>
          <cell r="B63">
            <v>96850</v>
          </cell>
          <cell r="C63">
            <v>950585</v>
          </cell>
        </row>
        <row r="64">
          <cell r="A64">
            <v>36770</v>
          </cell>
          <cell r="B64">
            <v>80350</v>
          </cell>
          <cell r="C64">
            <v>974358</v>
          </cell>
        </row>
        <row r="65">
          <cell r="A65">
            <v>36800</v>
          </cell>
          <cell r="B65">
            <v>84267</v>
          </cell>
          <cell r="C65">
            <v>890183</v>
          </cell>
        </row>
        <row r="66">
          <cell r="A66">
            <v>36831</v>
          </cell>
          <cell r="B66">
            <v>76006</v>
          </cell>
          <cell r="C66">
            <v>839875</v>
          </cell>
        </row>
        <row r="67">
          <cell r="A67">
            <v>36861</v>
          </cell>
          <cell r="B67">
            <v>77276</v>
          </cell>
          <cell r="C67">
            <v>756788</v>
          </cell>
        </row>
        <row r="68">
          <cell r="A68" t="str">
            <v>Totals:</v>
          </cell>
          <cell r="B68" t="str">
            <v>__________</v>
          </cell>
          <cell r="C68" t="str">
            <v>__________</v>
          </cell>
        </row>
        <row r="69">
          <cell r="A69">
            <v>2000</v>
          </cell>
          <cell r="B69">
            <v>1163438</v>
          </cell>
          <cell r="C69">
            <v>11299651</v>
          </cell>
        </row>
        <row r="71">
          <cell r="A71">
            <v>36892</v>
          </cell>
          <cell r="B71">
            <v>70749</v>
          </cell>
          <cell r="C71">
            <v>821344</v>
          </cell>
        </row>
        <row r="72">
          <cell r="A72">
            <v>36923</v>
          </cell>
          <cell r="B72">
            <v>60530</v>
          </cell>
          <cell r="C72">
            <v>700098</v>
          </cell>
        </row>
        <row r="73">
          <cell r="A73">
            <v>36951</v>
          </cell>
          <cell r="B73">
            <v>63866</v>
          </cell>
          <cell r="C73">
            <v>734057</v>
          </cell>
        </row>
        <row r="74">
          <cell r="A74">
            <v>36982</v>
          </cell>
          <cell r="B74">
            <v>46544</v>
          </cell>
          <cell r="C74">
            <v>682151</v>
          </cell>
        </row>
        <row r="75">
          <cell r="A75">
            <v>37012</v>
          </cell>
          <cell r="B75">
            <v>31779</v>
          </cell>
          <cell r="C75">
            <v>504899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aug"/>
    </sheetNames>
    <sheetDataSet>
      <sheetData sheetId="0">
        <row r="65">
          <cell r="A65">
            <v>36373</v>
          </cell>
          <cell r="B65">
            <v>90297</v>
          </cell>
          <cell r="C65">
            <v>889220</v>
          </cell>
        </row>
        <row r="66">
          <cell r="A66">
            <v>36404</v>
          </cell>
          <cell r="B66">
            <v>156839</v>
          </cell>
          <cell r="C66">
            <v>1333820</v>
          </cell>
        </row>
        <row r="67">
          <cell r="A67">
            <v>36434</v>
          </cell>
          <cell r="B67">
            <v>159151</v>
          </cell>
          <cell r="C67">
            <v>1312816</v>
          </cell>
        </row>
        <row r="68">
          <cell r="A68">
            <v>36465</v>
          </cell>
          <cell r="B68">
            <v>135369</v>
          </cell>
          <cell r="C68">
            <v>1226108</v>
          </cell>
        </row>
        <row r="69">
          <cell r="A69">
            <v>36495</v>
          </cell>
          <cell r="B69">
            <v>128089</v>
          </cell>
          <cell r="C69">
            <v>1157753</v>
          </cell>
        </row>
        <row r="70">
          <cell r="A70" t="str">
            <v>Totals:</v>
          </cell>
          <cell r="B70" t="str">
            <v>__________</v>
          </cell>
          <cell r="C70" t="str">
            <v>__________</v>
          </cell>
        </row>
        <row r="71">
          <cell r="A71">
            <v>1999</v>
          </cell>
          <cell r="B71">
            <v>669745</v>
          </cell>
          <cell r="C71">
            <v>5919717</v>
          </cell>
        </row>
        <row r="73">
          <cell r="A73">
            <v>36526</v>
          </cell>
          <cell r="B73">
            <v>138241</v>
          </cell>
          <cell r="C73">
            <v>1139320</v>
          </cell>
        </row>
        <row r="74">
          <cell r="A74">
            <v>36557</v>
          </cell>
          <cell r="B74">
            <v>124180</v>
          </cell>
          <cell r="C74">
            <v>1005710</v>
          </cell>
        </row>
        <row r="75">
          <cell r="A75">
            <v>36586</v>
          </cell>
          <cell r="B75">
            <v>129903</v>
          </cell>
          <cell r="C75">
            <v>1038084</v>
          </cell>
        </row>
        <row r="76">
          <cell r="A76">
            <v>36617</v>
          </cell>
          <cell r="B76">
            <v>128585</v>
          </cell>
          <cell r="C76">
            <v>900363</v>
          </cell>
        </row>
        <row r="77">
          <cell r="A77">
            <v>36647</v>
          </cell>
          <cell r="B77">
            <v>126888</v>
          </cell>
          <cell r="C77">
            <v>911958</v>
          </cell>
        </row>
        <row r="78">
          <cell r="A78">
            <v>36678</v>
          </cell>
          <cell r="B78">
            <v>117928</v>
          </cell>
          <cell r="C78">
            <v>872665</v>
          </cell>
        </row>
        <row r="79">
          <cell r="A79">
            <v>36708</v>
          </cell>
          <cell r="B79">
            <v>121325</v>
          </cell>
          <cell r="C79">
            <v>882438</v>
          </cell>
        </row>
        <row r="80">
          <cell r="A80">
            <v>36739</v>
          </cell>
          <cell r="B80">
            <v>114615</v>
          </cell>
          <cell r="C80">
            <v>846698</v>
          </cell>
        </row>
        <row r="81">
          <cell r="A81">
            <v>36770</v>
          </cell>
          <cell r="B81">
            <v>98198</v>
          </cell>
          <cell r="C81">
            <v>861082</v>
          </cell>
        </row>
        <row r="82">
          <cell r="A82">
            <v>36800</v>
          </cell>
          <cell r="B82">
            <v>100092</v>
          </cell>
          <cell r="C82">
            <v>715170</v>
          </cell>
        </row>
        <row r="83">
          <cell r="A83">
            <v>36831</v>
          </cell>
          <cell r="B83">
            <v>85009</v>
          </cell>
          <cell r="C83">
            <v>690406</v>
          </cell>
        </row>
        <row r="84">
          <cell r="A84">
            <v>36861</v>
          </cell>
          <cell r="B84">
            <v>88721</v>
          </cell>
          <cell r="C84">
            <v>696242</v>
          </cell>
        </row>
        <row r="85">
          <cell r="A85" t="str">
            <v>Totals:</v>
          </cell>
          <cell r="B85" t="str">
            <v>__________</v>
          </cell>
          <cell r="C85" t="str">
            <v>__________</v>
          </cell>
        </row>
        <row r="86">
          <cell r="A86">
            <v>2000</v>
          </cell>
          <cell r="B86">
            <v>1373685</v>
          </cell>
          <cell r="C86">
            <v>10560136</v>
          </cell>
        </row>
        <row r="88">
          <cell r="A88">
            <v>36892</v>
          </cell>
          <cell r="B88">
            <v>87245</v>
          </cell>
          <cell r="C88">
            <v>700388</v>
          </cell>
        </row>
        <row r="89">
          <cell r="A89">
            <v>36923</v>
          </cell>
          <cell r="B89">
            <v>78725</v>
          </cell>
          <cell r="C89">
            <v>688356</v>
          </cell>
        </row>
        <row r="90">
          <cell r="A90">
            <v>36951</v>
          </cell>
          <cell r="B90">
            <v>86356</v>
          </cell>
          <cell r="C90">
            <v>664809</v>
          </cell>
        </row>
        <row r="91">
          <cell r="A91">
            <v>36982</v>
          </cell>
          <cell r="B91">
            <v>71345</v>
          </cell>
          <cell r="C91">
            <v>619982</v>
          </cell>
        </row>
        <row r="92">
          <cell r="A92">
            <v>37012</v>
          </cell>
          <cell r="B92">
            <v>54613</v>
          </cell>
          <cell r="C92">
            <v>489291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60">
          <cell r="A60">
            <v>36404</v>
          </cell>
          <cell r="B60">
            <v>116589</v>
          </cell>
          <cell r="C60">
            <v>530045</v>
          </cell>
        </row>
        <row r="61">
          <cell r="A61">
            <v>36434</v>
          </cell>
          <cell r="B61">
            <v>170853</v>
          </cell>
          <cell r="C61">
            <v>1067405</v>
          </cell>
        </row>
        <row r="62">
          <cell r="A62">
            <v>36465</v>
          </cell>
          <cell r="B62">
            <v>150541</v>
          </cell>
          <cell r="C62">
            <v>917290</v>
          </cell>
        </row>
        <row r="63">
          <cell r="A63">
            <v>36495</v>
          </cell>
          <cell r="B63">
            <v>152393</v>
          </cell>
          <cell r="C63">
            <v>1119074</v>
          </cell>
        </row>
        <row r="64">
          <cell r="A64" t="str">
            <v>Totals:</v>
          </cell>
          <cell r="B64" t="str">
            <v>__________</v>
          </cell>
          <cell r="C64" t="str">
            <v>__________</v>
          </cell>
        </row>
        <row r="65">
          <cell r="A65">
            <v>1999</v>
          </cell>
          <cell r="B65">
            <v>590376</v>
          </cell>
          <cell r="C65">
            <v>3633814</v>
          </cell>
        </row>
        <row r="67">
          <cell r="A67">
            <v>36526</v>
          </cell>
          <cell r="B67">
            <v>138945</v>
          </cell>
          <cell r="C67">
            <v>1059726</v>
          </cell>
        </row>
        <row r="68">
          <cell r="A68">
            <v>36557</v>
          </cell>
          <cell r="B68">
            <v>114680</v>
          </cell>
          <cell r="C68">
            <v>887830</v>
          </cell>
        </row>
        <row r="69">
          <cell r="A69">
            <v>36586</v>
          </cell>
          <cell r="B69">
            <v>120662</v>
          </cell>
          <cell r="C69">
            <v>861139</v>
          </cell>
        </row>
        <row r="70">
          <cell r="A70">
            <v>36617</v>
          </cell>
          <cell r="B70">
            <v>119838</v>
          </cell>
          <cell r="C70">
            <v>783892</v>
          </cell>
        </row>
        <row r="71">
          <cell r="A71">
            <v>36647</v>
          </cell>
          <cell r="B71">
            <v>111461</v>
          </cell>
          <cell r="C71">
            <v>785595</v>
          </cell>
        </row>
        <row r="72">
          <cell r="A72">
            <v>36678</v>
          </cell>
          <cell r="B72">
            <v>108071</v>
          </cell>
          <cell r="C72">
            <v>733155</v>
          </cell>
        </row>
        <row r="73">
          <cell r="A73">
            <v>36708</v>
          </cell>
          <cell r="B73">
            <v>106577</v>
          </cell>
          <cell r="C73">
            <v>678333</v>
          </cell>
        </row>
        <row r="74">
          <cell r="A74">
            <v>36739</v>
          </cell>
          <cell r="B74">
            <v>106690</v>
          </cell>
          <cell r="C74">
            <v>646185</v>
          </cell>
        </row>
        <row r="75">
          <cell r="A75">
            <v>36770</v>
          </cell>
          <cell r="B75">
            <v>105547</v>
          </cell>
          <cell r="C75">
            <v>492337</v>
          </cell>
        </row>
        <row r="76">
          <cell r="A76">
            <v>36800</v>
          </cell>
          <cell r="B76">
            <v>106021</v>
          </cell>
          <cell r="C76">
            <v>471063</v>
          </cell>
        </row>
        <row r="77">
          <cell r="A77">
            <v>36831</v>
          </cell>
          <cell r="B77">
            <v>106205</v>
          </cell>
          <cell r="C77">
            <v>440793</v>
          </cell>
        </row>
        <row r="78">
          <cell r="A78">
            <v>36861</v>
          </cell>
          <cell r="B78">
            <v>108951</v>
          </cell>
          <cell r="C78">
            <v>555524</v>
          </cell>
        </row>
        <row r="79">
          <cell r="A79" t="str">
            <v>Totals:</v>
          </cell>
          <cell r="B79" t="str">
            <v>__________</v>
          </cell>
          <cell r="C79" t="str">
            <v>__________</v>
          </cell>
        </row>
        <row r="80">
          <cell r="A80">
            <v>2000</v>
          </cell>
          <cell r="B80">
            <v>1353648</v>
          </cell>
          <cell r="C80">
            <v>8395572</v>
          </cell>
        </row>
        <row r="82">
          <cell r="A82">
            <v>36892</v>
          </cell>
          <cell r="B82">
            <v>112852</v>
          </cell>
          <cell r="C82">
            <v>610700</v>
          </cell>
        </row>
        <row r="83">
          <cell r="A83">
            <v>36923</v>
          </cell>
          <cell r="B83">
            <v>97557</v>
          </cell>
          <cell r="C83">
            <v>549393</v>
          </cell>
        </row>
        <row r="84">
          <cell r="A84">
            <v>36951</v>
          </cell>
          <cell r="B84">
            <v>106312</v>
          </cell>
          <cell r="C84">
            <v>600699</v>
          </cell>
        </row>
        <row r="85">
          <cell r="A85">
            <v>36982</v>
          </cell>
          <cell r="B85">
            <v>109332</v>
          </cell>
          <cell r="C85">
            <v>564603</v>
          </cell>
        </row>
        <row r="86">
          <cell r="A86">
            <v>37012</v>
          </cell>
          <cell r="B86">
            <v>87018</v>
          </cell>
          <cell r="C86">
            <v>396029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66">
          <cell r="A66">
            <v>36434</v>
          </cell>
          <cell r="B66">
            <v>94340</v>
          </cell>
          <cell r="C66">
            <v>632354</v>
          </cell>
        </row>
        <row r="67">
          <cell r="A67">
            <v>36465</v>
          </cell>
          <cell r="B67">
            <v>139292</v>
          </cell>
          <cell r="C67">
            <v>1452258</v>
          </cell>
        </row>
        <row r="68">
          <cell r="A68">
            <v>36495</v>
          </cell>
          <cell r="B68">
            <v>131208</v>
          </cell>
          <cell r="C68">
            <v>1581024</v>
          </cell>
        </row>
        <row r="69">
          <cell r="A69" t="str">
            <v>Totals:</v>
          </cell>
          <cell r="B69" t="str">
            <v>__________</v>
          </cell>
          <cell r="C69" t="str">
            <v>__________</v>
          </cell>
        </row>
        <row r="70">
          <cell r="A70">
            <v>1999</v>
          </cell>
          <cell r="B70">
            <v>364840</v>
          </cell>
          <cell r="C70">
            <v>3665636</v>
          </cell>
        </row>
        <row r="72">
          <cell r="A72">
            <v>36526</v>
          </cell>
          <cell r="B72">
            <v>130095</v>
          </cell>
          <cell r="C72">
            <v>1471796</v>
          </cell>
        </row>
        <row r="73">
          <cell r="A73">
            <v>36557</v>
          </cell>
          <cell r="B73">
            <v>118349</v>
          </cell>
          <cell r="C73">
            <v>1324295</v>
          </cell>
        </row>
        <row r="74">
          <cell r="A74">
            <v>36586</v>
          </cell>
          <cell r="B74">
            <v>124430</v>
          </cell>
          <cell r="C74">
            <v>1371837</v>
          </cell>
        </row>
        <row r="75">
          <cell r="A75">
            <v>36617</v>
          </cell>
          <cell r="B75">
            <v>131691</v>
          </cell>
          <cell r="C75">
            <v>1277858</v>
          </cell>
        </row>
        <row r="76">
          <cell r="A76">
            <v>36647</v>
          </cell>
          <cell r="B76">
            <v>149885</v>
          </cell>
          <cell r="C76">
            <v>1262816</v>
          </cell>
        </row>
        <row r="77">
          <cell r="A77">
            <v>36678</v>
          </cell>
          <cell r="B77">
            <v>139887</v>
          </cell>
          <cell r="C77">
            <v>1167695</v>
          </cell>
        </row>
        <row r="78">
          <cell r="A78">
            <v>36708</v>
          </cell>
          <cell r="B78">
            <v>127188</v>
          </cell>
          <cell r="C78">
            <v>1245139</v>
          </cell>
        </row>
        <row r="79">
          <cell r="A79">
            <v>36739</v>
          </cell>
          <cell r="B79">
            <v>127422</v>
          </cell>
          <cell r="C79">
            <v>1150043</v>
          </cell>
        </row>
        <row r="80">
          <cell r="A80">
            <v>36770</v>
          </cell>
          <cell r="B80">
            <v>124795</v>
          </cell>
          <cell r="C80">
            <v>858253</v>
          </cell>
        </row>
        <row r="81">
          <cell r="A81">
            <v>36800</v>
          </cell>
          <cell r="B81">
            <v>105023</v>
          </cell>
          <cell r="C81">
            <v>860332</v>
          </cell>
        </row>
        <row r="82">
          <cell r="A82">
            <v>36831</v>
          </cell>
          <cell r="B82">
            <v>82222</v>
          </cell>
          <cell r="C82">
            <v>700824</v>
          </cell>
        </row>
        <row r="83">
          <cell r="A83">
            <v>36861</v>
          </cell>
          <cell r="B83">
            <v>85974</v>
          </cell>
          <cell r="C83">
            <v>717916</v>
          </cell>
        </row>
        <row r="84">
          <cell r="A84" t="str">
            <v>Totals:</v>
          </cell>
          <cell r="B84" t="str">
            <v>__________</v>
          </cell>
          <cell r="C84" t="str">
            <v>__________</v>
          </cell>
        </row>
        <row r="85">
          <cell r="A85">
            <v>2000</v>
          </cell>
          <cell r="B85">
            <v>1446961</v>
          </cell>
          <cell r="C85">
            <v>13408804</v>
          </cell>
        </row>
        <row r="87">
          <cell r="A87">
            <v>36892</v>
          </cell>
          <cell r="B87">
            <v>81807</v>
          </cell>
          <cell r="C87">
            <v>709430</v>
          </cell>
        </row>
        <row r="88">
          <cell r="A88">
            <v>36923</v>
          </cell>
          <cell r="B88">
            <v>78361</v>
          </cell>
          <cell r="C88">
            <v>632689</v>
          </cell>
        </row>
        <row r="89">
          <cell r="A89">
            <v>36951</v>
          </cell>
          <cell r="B89">
            <v>80826</v>
          </cell>
          <cell r="C89">
            <v>740146</v>
          </cell>
        </row>
        <row r="90">
          <cell r="A90">
            <v>36982</v>
          </cell>
          <cell r="B90">
            <v>72021</v>
          </cell>
          <cell r="C90">
            <v>681219</v>
          </cell>
        </row>
        <row r="91">
          <cell r="A91">
            <v>37012</v>
          </cell>
          <cell r="B91">
            <v>48635</v>
          </cell>
          <cell r="C91">
            <v>544225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45">
          <cell r="A45">
            <v>36465</v>
          </cell>
          <cell r="B45">
            <v>127668</v>
          </cell>
          <cell r="C45">
            <v>906721</v>
          </cell>
        </row>
        <row r="46">
          <cell r="A46">
            <v>36495</v>
          </cell>
          <cell r="B46">
            <v>184866</v>
          </cell>
          <cell r="C46">
            <v>1471946</v>
          </cell>
        </row>
        <row r="47">
          <cell r="A47" t="str">
            <v>Totals:</v>
          </cell>
          <cell r="B47" t="str">
            <v>__________</v>
          </cell>
          <cell r="C47" t="str">
            <v>__________</v>
          </cell>
        </row>
        <row r="48">
          <cell r="A48">
            <v>1999</v>
          </cell>
          <cell r="B48">
            <v>312534</v>
          </cell>
          <cell r="C48">
            <v>2378667</v>
          </cell>
        </row>
        <row r="50">
          <cell r="A50">
            <v>36526</v>
          </cell>
          <cell r="B50">
            <v>177557</v>
          </cell>
          <cell r="C50">
            <v>1382403</v>
          </cell>
        </row>
        <row r="51">
          <cell r="A51">
            <v>36557</v>
          </cell>
          <cell r="B51">
            <v>158353</v>
          </cell>
          <cell r="C51">
            <v>1214145</v>
          </cell>
        </row>
        <row r="52">
          <cell r="A52">
            <v>36586</v>
          </cell>
          <cell r="B52">
            <v>161593</v>
          </cell>
          <cell r="C52">
            <v>1263410</v>
          </cell>
        </row>
        <row r="53">
          <cell r="A53">
            <v>36617</v>
          </cell>
          <cell r="B53">
            <v>158037</v>
          </cell>
          <cell r="C53">
            <v>1039449</v>
          </cell>
        </row>
        <row r="54">
          <cell r="A54">
            <v>36647</v>
          </cell>
          <cell r="B54">
            <v>146828</v>
          </cell>
          <cell r="C54">
            <v>1158923</v>
          </cell>
        </row>
        <row r="55">
          <cell r="A55">
            <v>36678</v>
          </cell>
          <cell r="B55">
            <v>134166</v>
          </cell>
          <cell r="C55">
            <v>1119027</v>
          </cell>
        </row>
        <row r="56">
          <cell r="A56">
            <v>36708</v>
          </cell>
          <cell r="B56">
            <v>131010</v>
          </cell>
          <cell r="C56">
            <v>1129656</v>
          </cell>
        </row>
        <row r="57">
          <cell r="A57">
            <v>36739</v>
          </cell>
          <cell r="B57">
            <v>131559</v>
          </cell>
          <cell r="C57">
            <v>1082565</v>
          </cell>
        </row>
        <row r="58">
          <cell r="A58">
            <v>36770</v>
          </cell>
          <cell r="B58">
            <v>123221</v>
          </cell>
          <cell r="C58">
            <v>922602</v>
          </cell>
        </row>
        <row r="59">
          <cell r="A59">
            <v>36800</v>
          </cell>
          <cell r="B59">
            <v>133875</v>
          </cell>
          <cell r="C59">
            <v>923995</v>
          </cell>
        </row>
        <row r="60">
          <cell r="A60">
            <v>36831</v>
          </cell>
          <cell r="B60">
            <v>115250</v>
          </cell>
          <cell r="C60">
            <v>820133</v>
          </cell>
        </row>
        <row r="61">
          <cell r="A61">
            <v>36861</v>
          </cell>
          <cell r="B61">
            <v>128327</v>
          </cell>
          <cell r="C61">
            <v>785526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</row>
        <row r="63">
          <cell r="A63">
            <v>2000</v>
          </cell>
          <cell r="B63">
            <v>1699776</v>
          </cell>
          <cell r="C63">
            <v>12841834</v>
          </cell>
        </row>
        <row r="65">
          <cell r="A65">
            <v>36892</v>
          </cell>
          <cell r="B65">
            <v>119247</v>
          </cell>
          <cell r="C65">
            <v>712583</v>
          </cell>
        </row>
        <row r="66">
          <cell r="A66">
            <v>36923</v>
          </cell>
          <cell r="B66">
            <v>104250</v>
          </cell>
          <cell r="C66">
            <v>649973</v>
          </cell>
        </row>
        <row r="67">
          <cell r="A67">
            <v>36951</v>
          </cell>
          <cell r="B67">
            <v>111971</v>
          </cell>
          <cell r="C67">
            <v>678165</v>
          </cell>
        </row>
        <row r="68">
          <cell r="A68">
            <v>36982</v>
          </cell>
          <cell r="B68">
            <v>103457</v>
          </cell>
          <cell r="C68">
            <v>669464</v>
          </cell>
        </row>
        <row r="69">
          <cell r="A69">
            <v>37012</v>
          </cell>
          <cell r="B69">
            <v>71355</v>
          </cell>
          <cell r="C69">
            <v>497729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46">
          <cell r="A46">
            <v>36495</v>
          </cell>
          <cell r="B46">
            <v>119390</v>
          </cell>
          <cell r="C46">
            <v>968446</v>
          </cell>
        </row>
        <row r="47">
          <cell r="A47" t="str">
            <v>Totals:</v>
          </cell>
          <cell r="B47" t="str">
            <v>__________</v>
          </cell>
          <cell r="C47" t="str">
            <v>__________</v>
          </cell>
        </row>
        <row r="48">
          <cell r="A48">
            <v>1999</v>
          </cell>
          <cell r="B48">
            <v>119390</v>
          </cell>
          <cell r="C48">
            <v>968446</v>
          </cell>
        </row>
        <row r="50">
          <cell r="A50">
            <v>36526</v>
          </cell>
          <cell r="B50">
            <v>179614</v>
          </cell>
          <cell r="C50">
            <v>1704012</v>
          </cell>
        </row>
        <row r="51">
          <cell r="A51">
            <v>36557</v>
          </cell>
          <cell r="B51">
            <v>149109</v>
          </cell>
          <cell r="C51">
            <v>1767167</v>
          </cell>
        </row>
        <row r="52">
          <cell r="A52">
            <v>36586</v>
          </cell>
          <cell r="B52">
            <v>145638</v>
          </cell>
          <cell r="C52">
            <v>1527541</v>
          </cell>
        </row>
        <row r="53">
          <cell r="A53">
            <v>36617</v>
          </cell>
          <cell r="B53">
            <v>131707</v>
          </cell>
          <cell r="C53">
            <v>1242938</v>
          </cell>
        </row>
        <row r="54">
          <cell r="A54">
            <v>36647</v>
          </cell>
          <cell r="B54">
            <v>147833</v>
          </cell>
          <cell r="C54">
            <v>1284298</v>
          </cell>
        </row>
        <row r="55">
          <cell r="A55">
            <v>36678</v>
          </cell>
          <cell r="B55">
            <v>137585</v>
          </cell>
          <cell r="C55">
            <v>1166801</v>
          </cell>
        </row>
        <row r="56">
          <cell r="A56">
            <v>36708</v>
          </cell>
          <cell r="B56">
            <v>134605</v>
          </cell>
          <cell r="C56">
            <v>1289663</v>
          </cell>
        </row>
        <row r="57">
          <cell r="A57">
            <v>36739</v>
          </cell>
          <cell r="B57">
            <v>128161</v>
          </cell>
          <cell r="C57">
            <v>1153903</v>
          </cell>
        </row>
        <row r="58">
          <cell r="A58">
            <v>36770</v>
          </cell>
          <cell r="B58">
            <v>117910</v>
          </cell>
          <cell r="C58">
            <v>1072265</v>
          </cell>
        </row>
        <row r="59">
          <cell r="A59">
            <v>36800</v>
          </cell>
          <cell r="B59">
            <v>113151</v>
          </cell>
          <cell r="C59">
            <v>1031990</v>
          </cell>
        </row>
        <row r="60">
          <cell r="A60">
            <v>36831</v>
          </cell>
          <cell r="B60">
            <v>109841</v>
          </cell>
          <cell r="C60">
            <v>982264</v>
          </cell>
        </row>
        <row r="61">
          <cell r="A61">
            <v>36861</v>
          </cell>
          <cell r="B61">
            <v>116137</v>
          </cell>
          <cell r="C61">
            <v>952004</v>
          </cell>
        </row>
        <row r="62">
          <cell r="A62" t="str">
            <v>Totals:</v>
          </cell>
          <cell r="B62" t="str">
            <v>__________</v>
          </cell>
          <cell r="C62" t="str">
            <v>__________</v>
          </cell>
        </row>
        <row r="63">
          <cell r="A63">
            <v>2000</v>
          </cell>
          <cell r="B63">
            <v>1611291</v>
          </cell>
          <cell r="C63">
            <v>15174846</v>
          </cell>
        </row>
        <row r="65">
          <cell r="A65">
            <v>36892</v>
          </cell>
          <cell r="B65">
            <v>117159</v>
          </cell>
          <cell r="C65">
            <v>887115</v>
          </cell>
        </row>
        <row r="66">
          <cell r="A66">
            <v>36923</v>
          </cell>
          <cell r="B66">
            <v>102105</v>
          </cell>
          <cell r="C66">
            <v>825280</v>
          </cell>
        </row>
        <row r="67">
          <cell r="A67">
            <v>36951</v>
          </cell>
          <cell r="B67">
            <v>104461</v>
          </cell>
          <cell r="C67">
            <v>854747</v>
          </cell>
        </row>
        <row r="68">
          <cell r="A68">
            <v>36982</v>
          </cell>
          <cell r="B68">
            <v>99445</v>
          </cell>
          <cell r="C68">
            <v>765141</v>
          </cell>
        </row>
        <row r="69">
          <cell r="A69">
            <v>37012</v>
          </cell>
          <cell r="B69">
            <v>85311</v>
          </cell>
          <cell r="C69">
            <v>480577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49">
          <cell r="A49">
            <v>36526</v>
          </cell>
          <cell r="B49">
            <v>159879</v>
          </cell>
          <cell r="C49">
            <v>1593753</v>
          </cell>
        </row>
        <row r="50">
          <cell r="A50">
            <v>36557</v>
          </cell>
          <cell r="B50">
            <v>198271</v>
          </cell>
          <cell r="C50">
            <v>2641181</v>
          </cell>
        </row>
        <row r="51">
          <cell r="A51">
            <v>36586</v>
          </cell>
          <cell r="B51">
            <v>167872</v>
          </cell>
          <cell r="C51">
            <v>2619668</v>
          </cell>
        </row>
        <row r="52">
          <cell r="A52">
            <v>36617</v>
          </cell>
          <cell r="B52">
            <v>132917</v>
          </cell>
          <cell r="C52">
            <v>2117343</v>
          </cell>
        </row>
        <row r="53">
          <cell r="A53">
            <v>36647</v>
          </cell>
          <cell r="B53">
            <v>146385</v>
          </cell>
          <cell r="C53">
            <v>2060132</v>
          </cell>
        </row>
        <row r="54">
          <cell r="A54">
            <v>36678</v>
          </cell>
          <cell r="B54">
            <v>132162</v>
          </cell>
          <cell r="C54">
            <v>1982704</v>
          </cell>
        </row>
        <row r="55">
          <cell r="A55">
            <v>36708</v>
          </cell>
          <cell r="B55">
            <v>121270</v>
          </cell>
          <cell r="C55">
            <v>1818374</v>
          </cell>
        </row>
        <row r="56">
          <cell r="A56">
            <v>36739</v>
          </cell>
          <cell r="B56">
            <v>114963</v>
          </cell>
          <cell r="C56">
            <v>1615893</v>
          </cell>
        </row>
        <row r="57">
          <cell r="A57">
            <v>36770</v>
          </cell>
          <cell r="B57">
            <v>111082</v>
          </cell>
          <cell r="C57">
            <v>1483632</v>
          </cell>
        </row>
        <row r="58">
          <cell r="A58">
            <v>36800</v>
          </cell>
          <cell r="B58">
            <v>118962</v>
          </cell>
          <cell r="C58">
            <v>1463838</v>
          </cell>
        </row>
        <row r="59">
          <cell r="A59">
            <v>36831</v>
          </cell>
          <cell r="B59">
            <v>101335</v>
          </cell>
          <cell r="C59">
            <v>1342642</v>
          </cell>
        </row>
        <row r="60">
          <cell r="A60">
            <v>36861</v>
          </cell>
          <cell r="B60">
            <v>90272</v>
          </cell>
          <cell r="C60">
            <v>1346787</v>
          </cell>
        </row>
        <row r="61">
          <cell r="A61" t="str">
            <v>Totals:</v>
          </cell>
          <cell r="B61" t="str">
            <v>__________</v>
          </cell>
          <cell r="C61" t="str">
            <v>__________</v>
          </cell>
        </row>
        <row r="62">
          <cell r="A62">
            <v>2000</v>
          </cell>
          <cell r="B62">
            <v>1595370</v>
          </cell>
          <cell r="C62">
            <v>22085947</v>
          </cell>
        </row>
        <row r="64">
          <cell r="A64">
            <v>36892</v>
          </cell>
          <cell r="B64">
            <v>87733</v>
          </cell>
          <cell r="C64">
            <v>1321658</v>
          </cell>
        </row>
        <row r="65">
          <cell r="A65">
            <v>36923</v>
          </cell>
          <cell r="B65">
            <v>78905</v>
          </cell>
          <cell r="C65">
            <v>1193833</v>
          </cell>
        </row>
        <row r="66">
          <cell r="A66">
            <v>36951</v>
          </cell>
          <cell r="B66">
            <v>86124</v>
          </cell>
          <cell r="C66">
            <v>1207785</v>
          </cell>
        </row>
        <row r="67">
          <cell r="A67">
            <v>36982</v>
          </cell>
          <cell r="B67">
            <v>85254</v>
          </cell>
          <cell r="C67">
            <v>1121179</v>
          </cell>
        </row>
        <row r="68">
          <cell r="A68">
            <v>37012</v>
          </cell>
          <cell r="B68">
            <v>82218</v>
          </cell>
          <cell r="C68">
            <v>771669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feb"/>
    </sheetNames>
    <sheetDataSet>
      <sheetData sheetId="0">
        <row r="55">
          <cell r="A55">
            <v>36557</v>
          </cell>
          <cell r="B55">
            <v>155581</v>
          </cell>
          <cell r="C55">
            <v>1057555</v>
          </cell>
        </row>
        <row r="56">
          <cell r="A56">
            <v>36586</v>
          </cell>
          <cell r="B56">
            <v>247521</v>
          </cell>
          <cell r="C56">
            <v>1895954</v>
          </cell>
        </row>
        <row r="57">
          <cell r="A57">
            <v>36617</v>
          </cell>
          <cell r="B57">
            <v>247148</v>
          </cell>
          <cell r="C57">
            <v>1819960</v>
          </cell>
        </row>
        <row r="58">
          <cell r="A58">
            <v>36647</v>
          </cell>
          <cell r="B58">
            <v>215224</v>
          </cell>
          <cell r="C58">
            <v>1696283</v>
          </cell>
        </row>
        <row r="59">
          <cell r="A59">
            <v>36678</v>
          </cell>
          <cell r="B59">
            <v>192039</v>
          </cell>
          <cell r="C59">
            <v>1581353</v>
          </cell>
        </row>
        <row r="60">
          <cell r="A60">
            <v>36708</v>
          </cell>
          <cell r="B60">
            <v>181653</v>
          </cell>
          <cell r="C60">
            <v>1672896</v>
          </cell>
        </row>
        <row r="61">
          <cell r="A61">
            <v>36739</v>
          </cell>
          <cell r="B61">
            <v>178957</v>
          </cell>
          <cell r="C61">
            <v>1527813</v>
          </cell>
        </row>
        <row r="62">
          <cell r="A62">
            <v>36770</v>
          </cell>
          <cell r="B62">
            <v>170420</v>
          </cell>
          <cell r="C62">
            <v>1481338</v>
          </cell>
        </row>
        <row r="63">
          <cell r="A63">
            <v>36800</v>
          </cell>
          <cell r="B63">
            <v>146228</v>
          </cell>
          <cell r="C63">
            <v>1345811</v>
          </cell>
        </row>
        <row r="64">
          <cell r="A64">
            <v>36831</v>
          </cell>
          <cell r="B64">
            <v>137736</v>
          </cell>
          <cell r="C64">
            <v>1194852</v>
          </cell>
        </row>
        <row r="65">
          <cell r="A65">
            <v>36861</v>
          </cell>
          <cell r="B65">
            <v>134425</v>
          </cell>
          <cell r="C65">
            <v>1146739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2000</v>
          </cell>
          <cell r="B67">
            <v>2006932</v>
          </cell>
          <cell r="C67">
            <v>16420554</v>
          </cell>
        </row>
        <row r="69">
          <cell r="A69">
            <v>36892</v>
          </cell>
          <cell r="B69">
            <v>129383</v>
          </cell>
          <cell r="C69">
            <v>1178554</v>
          </cell>
        </row>
        <row r="70">
          <cell r="A70">
            <v>36923</v>
          </cell>
          <cell r="B70">
            <v>112089</v>
          </cell>
          <cell r="C70">
            <v>1141581</v>
          </cell>
        </row>
        <row r="71">
          <cell r="A71">
            <v>36951</v>
          </cell>
          <cell r="B71">
            <v>121007</v>
          </cell>
          <cell r="C71">
            <v>1238022</v>
          </cell>
        </row>
        <row r="72">
          <cell r="A72">
            <v>36982</v>
          </cell>
          <cell r="B72">
            <v>116432</v>
          </cell>
          <cell r="C72">
            <v>1209152</v>
          </cell>
        </row>
        <row r="73">
          <cell r="A73">
            <v>37012</v>
          </cell>
          <cell r="B73">
            <v>104417</v>
          </cell>
          <cell r="C73">
            <v>1033581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march"/>
    </sheetNames>
    <sheetDataSet>
      <sheetData sheetId="0">
        <row r="32">
          <cell r="A32">
            <v>36586</v>
          </cell>
          <cell r="B32">
            <v>115758</v>
          </cell>
          <cell r="C32">
            <v>1520817</v>
          </cell>
        </row>
        <row r="33">
          <cell r="A33">
            <v>36617</v>
          </cell>
          <cell r="B33">
            <v>168820</v>
          </cell>
          <cell r="C33">
            <v>2438613</v>
          </cell>
        </row>
        <row r="34">
          <cell r="A34">
            <v>36647</v>
          </cell>
          <cell r="B34">
            <v>172940</v>
          </cell>
          <cell r="C34">
            <v>2578208</v>
          </cell>
        </row>
        <row r="35">
          <cell r="A35">
            <v>36678</v>
          </cell>
          <cell r="B35">
            <v>146882</v>
          </cell>
          <cell r="C35">
            <v>2533575</v>
          </cell>
        </row>
        <row r="36">
          <cell r="A36">
            <v>36708</v>
          </cell>
          <cell r="B36">
            <v>148046</v>
          </cell>
          <cell r="C36">
            <v>2498625</v>
          </cell>
        </row>
        <row r="37">
          <cell r="A37">
            <v>36739</v>
          </cell>
          <cell r="B37">
            <v>138614</v>
          </cell>
          <cell r="C37">
            <v>2393207</v>
          </cell>
        </row>
        <row r="38">
          <cell r="A38">
            <v>36770</v>
          </cell>
          <cell r="B38">
            <v>133469</v>
          </cell>
          <cell r="C38">
            <v>2261263</v>
          </cell>
        </row>
        <row r="39">
          <cell r="A39">
            <v>36800</v>
          </cell>
          <cell r="B39">
            <v>143015</v>
          </cell>
          <cell r="C39">
            <v>2089523</v>
          </cell>
        </row>
        <row r="40">
          <cell r="A40">
            <v>36831</v>
          </cell>
          <cell r="B40">
            <v>117942</v>
          </cell>
          <cell r="C40">
            <v>1765140</v>
          </cell>
        </row>
        <row r="41">
          <cell r="A41">
            <v>36861</v>
          </cell>
          <cell r="B41">
            <v>109608</v>
          </cell>
          <cell r="C41">
            <v>1750735</v>
          </cell>
        </row>
        <row r="42">
          <cell r="A42" t="str">
            <v>Totals:</v>
          </cell>
          <cell r="B42" t="str">
            <v>__________</v>
          </cell>
          <cell r="C42" t="str">
            <v>__________</v>
          </cell>
        </row>
        <row r="43">
          <cell r="A43">
            <v>2000</v>
          </cell>
          <cell r="B43">
            <v>1395094</v>
          </cell>
          <cell r="C43">
            <v>21829706</v>
          </cell>
        </row>
        <row r="45">
          <cell r="A45">
            <v>36892</v>
          </cell>
          <cell r="B45">
            <v>109695</v>
          </cell>
          <cell r="C45">
            <v>1893157</v>
          </cell>
        </row>
        <row r="46">
          <cell r="A46">
            <v>36923</v>
          </cell>
          <cell r="B46">
            <v>91114</v>
          </cell>
          <cell r="C46">
            <v>1538146</v>
          </cell>
        </row>
        <row r="47">
          <cell r="A47">
            <v>36951</v>
          </cell>
          <cell r="B47">
            <v>102558</v>
          </cell>
          <cell r="C47">
            <v>1743770</v>
          </cell>
        </row>
        <row r="48">
          <cell r="A48">
            <v>36982</v>
          </cell>
          <cell r="B48">
            <v>87023</v>
          </cell>
          <cell r="C48">
            <v>1618566</v>
          </cell>
        </row>
        <row r="49">
          <cell r="A49">
            <v>37012</v>
          </cell>
          <cell r="B49">
            <v>70153</v>
          </cell>
          <cell r="C49">
            <v>1232224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974-1977"/>
    </sheetNames>
    <sheetDataSet>
      <sheetData sheetId="0">
        <row r="402">
          <cell r="A402">
            <v>34335</v>
          </cell>
          <cell r="B402">
            <v>3136968</v>
          </cell>
          <cell r="C402">
            <v>15909059</v>
          </cell>
        </row>
        <row r="403">
          <cell r="A403">
            <v>34366</v>
          </cell>
          <cell r="B403">
            <v>2842775</v>
          </cell>
          <cell r="C403">
            <v>14287969</v>
          </cell>
        </row>
        <row r="404">
          <cell r="A404">
            <v>34394</v>
          </cell>
          <cell r="B404">
            <v>3156460</v>
          </cell>
          <cell r="C404">
            <v>15873022</v>
          </cell>
        </row>
        <row r="405">
          <cell r="A405">
            <v>34425</v>
          </cell>
          <cell r="B405">
            <v>3019681</v>
          </cell>
          <cell r="C405">
            <v>15208418</v>
          </cell>
        </row>
        <row r="406">
          <cell r="A406">
            <v>34455</v>
          </cell>
          <cell r="B406">
            <v>3105507</v>
          </cell>
          <cell r="C406">
            <v>15065961</v>
          </cell>
        </row>
        <row r="407">
          <cell r="A407">
            <v>34486</v>
          </cell>
          <cell r="B407">
            <v>2932340</v>
          </cell>
          <cell r="C407">
            <v>14259245</v>
          </cell>
        </row>
        <row r="408">
          <cell r="A408">
            <v>34516</v>
          </cell>
          <cell r="B408">
            <v>3057099</v>
          </cell>
          <cell r="C408">
            <v>14820166</v>
          </cell>
        </row>
        <row r="409">
          <cell r="A409">
            <v>34547</v>
          </cell>
          <cell r="B409">
            <v>3042057</v>
          </cell>
          <cell r="C409">
            <v>14796713</v>
          </cell>
        </row>
        <row r="410">
          <cell r="A410">
            <v>34578</v>
          </cell>
          <cell r="B410">
            <v>2968433</v>
          </cell>
          <cell r="C410">
            <v>13944235</v>
          </cell>
        </row>
        <row r="411">
          <cell r="A411">
            <v>34608</v>
          </cell>
          <cell r="B411">
            <v>2986154</v>
          </cell>
          <cell r="C411">
            <v>14213463</v>
          </cell>
        </row>
        <row r="412">
          <cell r="A412">
            <v>34639</v>
          </cell>
          <cell r="B412">
            <v>2931945</v>
          </cell>
          <cell r="C412">
            <v>13481217</v>
          </cell>
        </row>
        <row r="413">
          <cell r="A413">
            <v>34669</v>
          </cell>
          <cell r="B413">
            <v>3104847</v>
          </cell>
          <cell r="C413">
            <v>13606506</v>
          </cell>
        </row>
        <row r="414">
          <cell r="A414" t="str">
            <v>Totals:</v>
          </cell>
          <cell r="B414" t="str">
            <v>__________</v>
          </cell>
          <cell r="C414" t="str">
            <v>__________</v>
          </cell>
        </row>
        <row r="415">
          <cell r="A415">
            <v>1994</v>
          </cell>
          <cell r="B415">
            <v>36284266</v>
          </cell>
          <cell r="C415">
            <v>175465974</v>
          </cell>
        </row>
        <row r="417">
          <cell r="A417">
            <v>34700</v>
          </cell>
          <cell r="B417">
            <v>3115696</v>
          </cell>
          <cell r="C417">
            <v>13691289</v>
          </cell>
        </row>
        <row r="418">
          <cell r="A418">
            <v>34731</v>
          </cell>
          <cell r="B418">
            <v>2802314</v>
          </cell>
          <cell r="C418">
            <v>12274072</v>
          </cell>
        </row>
        <row r="419">
          <cell r="A419">
            <v>34759</v>
          </cell>
          <cell r="B419">
            <v>3064799</v>
          </cell>
          <cell r="C419">
            <v>13366975</v>
          </cell>
        </row>
        <row r="420">
          <cell r="A420">
            <v>34790</v>
          </cell>
          <cell r="B420">
            <v>2977030</v>
          </cell>
          <cell r="C420">
            <v>12608963</v>
          </cell>
        </row>
        <row r="421">
          <cell r="A421">
            <v>34820</v>
          </cell>
          <cell r="B421">
            <v>3050914</v>
          </cell>
          <cell r="C421">
            <v>12732221</v>
          </cell>
        </row>
        <row r="422">
          <cell r="A422">
            <v>34851</v>
          </cell>
          <cell r="B422">
            <v>2917536</v>
          </cell>
          <cell r="C422">
            <v>11982316</v>
          </cell>
        </row>
        <row r="423">
          <cell r="A423">
            <v>34881</v>
          </cell>
          <cell r="B423">
            <v>2960173</v>
          </cell>
          <cell r="C423">
            <v>12135338</v>
          </cell>
        </row>
        <row r="424">
          <cell r="A424">
            <v>34912</v>
          </cell>
          <cell r="B424">
            <v>2977732</v>
          </cell>
          <cell r="C424">
            <v>11944700</v>
          </cell>
        </row>
        <row r="425">
          <cell r="A425">
            <v>34943</v>
          </cell>
          <cell r="B425">
            <v>2916813</v>
          </cell>
          <cell r="C425">
            <v>11886436</v>
          </cell>
        </row>
        <row r="426">
          <cell r="A426">
            <v>34973</v>
          </cell>
          <cell r="B426">
            <v>3025748</v>
          </cell>
          <cell r="C426">
            <v>12720497</v>
          </cell>
        </row>
        <row r="427">
          <cell r="A427">
            <v>35004</v>
          </cell>
          <cell r="B427">
            <v>2927090</v>
          </cell>
          <cell r="C427">
            <v>12472743</v>
          </cell>
        </row>
        <row r="428">
          <cell r="A428">
            <v>35034</v>
          </cell>
          <cell r="B428">
            <v>2996567</v>
          </cell>
          <cell r="C428">
            <v>12342941</v>
          </cell>
        </row>
        <row r="429">
          <cell r="A429" t="str">
            <v>Totals:</v>
          </cell>
          <cell r="B429" t="str">
            <v>__________</v>
          </cell>
          <cell r="C429" t="str">
            <v>__________</v>
          </cell>
        </row>
        <row r="430">
          <cell r="A430">
            <v>1995</v>
          </cell>
          <cell r="B430">
            <v>35732412</v>
          </cell>
          <cell r="C430">
            <v>150158491</v>
          </cell>
        </row>
        <row r="432">
          <cell r="A432">
            <v>35065</v>
          </cell>
          <cell r="B432">
            <v>3029799</v>
          </cell>
          <cell r="C432">
            <v>12707771</v>
          </cell>
        </row>
        <row r="433">
          <cell r="A433">
            <v>35096</v>
          </cell>
          <cell r="B433">
            <v>2831083</v>
          </cell>
          <cell r="C433">
            <v>11765914</v>
          </cell>
        </row>
        <row r="434">
          <cell r="A434">
            <v>35125</v>
          </cell>
          <cell r="B434">
            <v>3014901</v>
          </cell>
          <cell r="C434">
            <v>12533916</v>
          </cell>
        </row>
        <row r="435">
          <cell r="A435">
            <v>35156</v>
          </cell>
          <cell r="B435">
            <v>2880221</v>
          </cell>
          <cell r="C435">
            <v>12292012</v>
          </cell>
        </row>
        <row r="436">
          <cell r="A436">
            <v>35186</v>
          </cell>
          <cell r="B436">
            <v>2952167</v>
          </cell>
          <cell r="C436">
            <v>12651929</v>
          </cell>
        </row>
        <row r="437">
          <cell r="A437">
            <v>35217</v>
          </cell>
          <cell r="B437">
            <v>2844535</v>
          </cell>
          <cell r="C437">
            <v>12033297</v>
          </cell>
        </row>
        <row r="438">
          <cell r="A438">
            <v>35247</v>
          </cell>
          <cell r="B438">
            <v>2921873</v>
          </cell>
          <cell r="C438">
            <v>12242544</v>
          </cell>
        </row>
        <row r="439">
          <cell r="A439">
            <v>35278</v>
          </cell>
          <cell r="B439">
            <v>2898351</v>
          </cell>
          <cell r="C439">
            <v>11828707</v>
          </cell>
        </row>
        <row r="440">
          <cell r="A440">
            <v>35309</v>
          </cell>
          <cell r="B440">
            <v>2800295</v>
          </cell>
          <cell r="C440">
            <v>11486850</v>
          </cell>
        </row>
        <row r="441">
          <cell r="A441">
            <v>35339</v>
          </cell>
          <cell r="B441">
            <v>2897479</v>
          </cell>
          <cell r="C441">
            <v>11774037</v>
          </cell>
        </row>
        <row r="442">
          <cell r="A442">
            <v>35370</v>
          </cell>
          <cell r="B442">
            <v>2814738</v>
          </cell>
          <cell r="C442">
            <v>11265777</v>
          </cell>
        </row>
        <row r="443">
          <cell r="A443">
            <v>35400</v>
          </cell>
          <cell r="B443">
            <v>2902371</v>
          </cell>
          <cell r="C443">
            <v>11271416</v>
          </cell>
        </row>
        <row r="444">
          <cell r="A444" t="str">
            <v>Totals:</v>
          </cell>
          <cell r="B444" t="str">
            <v>__________</v>
          </cell>
          <cell r="C444" t="str">
            <v>__________</v>
          </cell>
        </row>
        <row r="445">
          <cell r="A445">
            <v>1996</v>
          </cell>
          <cell r="B445">
            <v>34787813</v>
          </cell>
          <cell r="C445">
            <v>143854170</v>
          </cell>
        </row>
        <row r="447">
          <cell r="A447">
            <v>35431</v>
          </cell>
          <cell r="B447">
            <v>2964902</v>
          </cell>
          <cell r="C447">
            <v>11178156</v>
          </cell>
        </row>
        <row r="448">
          <cell r="A448">
            <v>35462</v>
          </cell>
          <cell r="B448">
            <v>2728739</v>
          </cell>
          <cell r="C448">
            <v>10094289</v>
          </cell>
        </row>
        <row r="449">
          <cell r="A449">
            <v>35490</v>
          </cell>
          <cell r="B449">
            <v>3007980</v>
          </cell>
          <cell r="C449">
            <v>11310663</v>
          </cell>
        </row>
        <row r="450">
          <cell r="A450">
            <v>35521</v>
          </cell>
          <cell r="B450">
            <v>2926607</v>
          </cell>
          <cell r="C450">
            <v>11031105</v>
          </cell>
        </row>
        <row r="451">
          <cell r="A451">
            <v>35551</v>
          </cell>
          <cell r="B451">
            <v>2990450</v>
          </cell>
          <cell r="C451">
            <v>11154008</v>
          </cell>
        </row>
        <row r="452">
          <cell r="A452">
            <v>35582</v>
          </cell>
          <cell r="B452">
            <v>2841457</v>
          </cell>
          <cell r="C452">
            <v>10744883</v>
          </cell>
        </row>
        <row r="453">
          <cell r="A453">
            <v>35612</v>
          </cell>
          <cell r="B453">
            <v>2883842</v>
          </cell>
          <cell r="C453">
            <v>11008264</v>
          </cell>
        </row>
        <row r="454">
          <cell r="A454">
            <v>35643</v>
          </cell>
          <cell r="B454">
            <v>2836080</v>
          </cell>
          <cell r="C454">
            <v>11026308</v>
          </cell>
        </row>
        <row r="455">
          <cell r="A455">
            <v>35674</v>
          </cell>
          <cell r="B455">
            <v>2745518</v>
          </cell>
          <cell r="C455">
            <v>10989177</v>
          </cell>
        </row>
        <row r="456">
          <cell r="A456">
            <v>35704</v>
          </cell>
          <cell r="B456">
            <v>2834293</v>
          </cell>
          <cell r="C456">
            <v>11100701</v>
          </cell>
        </row>
        <row r="457">
          <cell r="A457">
            <v>35735</v>
          </cell>
          <cell r="B457">
            <v>2764750</v>
          </cell>
          <cell r="C457">
            <v>10828294</v>
          </cell>
        </row>
        <row r="458">
          <cell r="A458">
            <v>35765</v>
          </cell>
          <cell r="B458">
            <v>2797720</v>
          </cell>
          <cell r="C458">
            <v>11173076</v>
          </cell>
        </row>
        <row r="459">
          <cell r="A459" t="str">
            <v>Totals:</v>
          </cell>
          <cell r="B459" t="str">
            <v>__________</v>
          </cell>
          <cell r="C459" t="str">
            <v>__________</v>
          </cell>
        </row>
        <row r="460">
          <cell r="A460">
            <v>1997</v>
          </cell>
          <cell r="B460">
            <v>34322338</v>
          </cell>
          <cell r="C460">
            <v>131638924</v>
          </cell>
        </row>
        <row r="462">
          <cell r="A462">
            <v>35796</v>
          </cell>
          <cell r="B462">
            <v>2807478</v>
          </cell>
          <cell r="C462">
            <v>11029856</v>
          </cell>
        </row>
        <row r="463">
          <cell r="A463">
            <v>35827</v>
          </cell>
          <cell r="B463">
            <v>2580196</v>
          </cell>
          <cell r="C463">
            <v>9914933</v>
          </cell>
        </row>
        <row r="464">
          <cell r="A464">
            <v>35855</v>
          </cell>
          <cell r="B464">
            <v>2756273</v>
          </cell>
          <cell r="C464">
            <v>10844309</v>
          </cell>
        </row>
        <row r="465">
          <cell r="A465">
            <v>35886</v>
          </cell>
          <cell r="B465">
            <v>2619809</v>
          </cell>
          <cell r="C465">
            <v>10434484</v>
          </cell>
        </row>
        <row r="466">
          <cell r="A466">
            <v>35916</v>
          </cell>
          <cell r="B466">
            <v>2721598</v>
          </cell>
          <cell r="C466">
            <v>10573221</v>
          </cell>
        </row>
        <row r="467">
          <cell r="A467">
            <v>35947</v>
          </cell>
          <cell r="B467">
            <v>2616177</v>
          </cell>
          <cell r="C467">
            <v>10337572</v>
          </cell>
        </row>
        <row r="468">
          <cell r="A468">
            <v>35977</v>
          </cell>
          <cell r="B468">
            <v>2604837</v>
          </cell>
          <cell r="C468">
            <v>10352130</v>
          </cell>
        </row>
        <row r="469">
          <cell r="A469">
            <v>36008</v>
          </cell>
          <cell r="B469">
            <v>2637285</v>
          </cell>
          <cell r="C469">
            <v>10220666</v>
          </cell>
        </row>
        <row r="470">
          <cell r="A470">
            <v>36039</v>
          </cell>
          <cell r="B470">
            <v>2524330</v>
          </cell>
          <cell r="C470">
            <v>9735606</v>
          </cell>
        </row>
        <row r="471">
          <cell r="A471">
            <v>36069</v>
          </cell>
          <cell r="B471">
            <v>2621821</v>
          </cell>
          <cell r="C471">
            <v>10276828</v>
          </cell>
        </row>
        <row r="472">
          <cell r="A472">
            <v>36100</v>
          </cell>
          <cell r="B472">
            <v>2465728</v>
          </cell>
          <cell r="C472">
            <v>9687159</v>
          </cell>
        </row>
        <row r="473">
          <cell r="A473">
            <v>36130</v>
          </cell>
          <cell r="B473">
            <v>2389757</v>
          </cell>
          <cell r="C473">
            <v>9391115</v>
          </cell>
        </row>
        <row r="474">
          <cell r="A474" t="str">
            <v>Totals:</v>
          </cell>
          <cell r="B474" t="str">
            <v>__________</v>
          </cell>
          <cell r="C474" t="str">
            <v>__________</v>
          </cell>
        </row>
        <row r="475">
          <cell r="A475">
            <v>1998</v>
          </cell>
          <cell r="B475">
            <v>31345289</v>
          </cell>
          <cell r="C475">
            <v>122797879</v>
          </cell>
        </row>
        <row r="477">
          <cell r="A477">
            <v>36161</v>
          </cell>
          <cell r="B477">
            <v>2293764</v>
          </cell>
          <cell r="C477">
            <v>9696513</v>
          </cell>
        </row>
        <row r="478">
          <cell r="A478">
            <v>36192</v>
          </cell>
          <cell r="B478">
            <v>2067177</v>
          </cell>
          <cell r="C478">
            <v>8604092</v>
          </cell>
        </row>
        <row r="479">
          <cell r="A479">
            <v>36220</v>
          </cell>
          <cell r="B479">
            <v>2191732</v>
          </cell>
          <cell r="C479">
            <v>9409645</v>
          </cell>
        </row>
        <row r="480">
          <cell r="A480">
            <v>36251</v>
          </cell>
          <cell r="B480">
            <v>2183232</v>
          </cell>
          <cell r="C480">
            <v>9012427</v>
          </cell>
        </row>
        <row r="481">
          <cell r="A481">
            <v>36281</v>
          </cell>
          <cell r="B481">
            <v>2188461</v>
          </cell>
          <cell r="C481">
            <v>9125407</v>
          </cell>
        </row>
        <row r="482">
          <cell r="A482">
            <v>36312</v>
          </cell>
          <cell r="B482">
            <v>2084244</v>
          </cell>
          <cell r="C482">
            <v>8665964</v>
          </cell>
        </row>
        <row r="483">
          <cell r="A483">
            <v>36342</v>
          </cell>
          <cell r="B483">
            <v>2195512</v>
          </cell>
          <cell r="C483">
            <v>9107071</v>
          </cell>
        </row>
        <row r="484">
          <cell r="A484">
            <v>36373</v>
          </cell>
          <cell r="B484">
            <v>2178150</v>
          </cell>
          <cell r="C484">
            <v>9153302</v>
          </cell>
        </row>
        <row r="485">
          <cell r="A485">
            <v>36404</v>
          </cell>
          <cell r="B485">
            <v>2094729</v>
          </cell>
          <cell r="C485">
            <v>8581980</v>
          </cell>
        </row>
        <row r="486">
          <cell r="A486">
            <v>36434</v>
          </cell>
          <cell r="B486">
            <v>2170929</v>
          </cell>
          <cell r="C486">
            <v>8672638</v>
          </cell>
        </row>
        <row r="487">
          <cell r="A487">
            <v>36465</v>
          </cell>
          <cell r="B487">
            <v>2071113</v>
          </cell>
          <cell r="C487">
            <v>8289147</v>
          </cell>
        </row>
        <row r="488">
          <cell r="A488">
            <v>36495</v>
          </cell>
          <cell r="B488">
            <v>2105365</v>
          </cell>
          <cell r="C488">
            <v>8752349</v>
          </cell>
        </row>
        <row r="489">
          <cell r="A489" t="str">
            <v>Totals:</v>
          </cell>
          <cell r="B489" t="str">
            <v>__________</v>
          </cell>
          <cell r="C489" t="str">
            <v>__________</v>
          </cell>
        </row>
        <row r="490">
          <cell r="A490">
            <v>1999</v>
          </cell>
          <cell r="B490">
            <v>25824408</v>
          </cell>
          <cell r="C490">
            <v>107070535</v>
          </cell>
        </row>
        <row r="492">
          <cell r="A492">
            <v>36526</v>
          </cell>
          <cell r="B492">
            <v>2055619</v>
          </cell>
          <cell r="C492">
            <v>8663749</v>
          </cell>
        </row>
        <row r="493">
          <cell r="A493">
            <v>36557</v>
          </cell>
          <cell r="B493">
            <v>1897897</v>
          </cell>
          <cell r="C493">
            <v>8274714</v>
          </cell>
        </row>
        <row r="494">
          <cell r="A494">
            <v>36586</v>
          </cell>
          <cell r="B494">
            <v>2044576</v>
          </cell>
          <cell r="C494">
            <v>9358297</v>
          </cell>
        </row>
        <row r="495">
          <cell r="A495">
            <v>36617</v>
          </cell>
          <cell r="B495">
            <v>1938014</v>
          </cell>
          <cell r="C495">
            <v>9068631</v>
          </cell>
        </row>
        <row r="496">
          <cell r="A496">
            <v>36647</v>
          </cell>
          <cell r="B496">
            <v>1944054</v>
          </cell>
          <cell r="C496">
            <v>9203206</v>
          </cell>
        </row>
        <row r="497">
          <cell r="A497">
            <v>36678</v>
          </cell>
          <cell r="B497">
            <v>1858020</v>
          </cell>
          <cell r="C497">
            <v>8750122</v>
          </cell>
        </row>
        <row r="498">
          <cell r="A498">
            <v>36708</v>
          </cell>
          <cell r="B498">
            <v>1869168</v>
          </cell>
          <cell r="C498">
            <v>8785044</v>
          </cell>
        </row>
        <row r="499">
          <cell r="A499">
            <v>36739</v>
          </cell>
          <cell r="B499">
            <v>1827100</v>
          </cell>
          <cell r="C499">
            <v>8744826</v>
          </cell>
        </row>
        <row r="500">
          <cell r="A500">
            <v>36770</v>
          </cell>
          <cell r="B500">
            <v>1711489</v>
          </cell>
          <cell r="C500">
            <v>8634328</v>
          </cell>
        </row>
        <row r="501">
          <cell r="A501">
            <v>36800</v>
          </cell>
          <cell r="B501">
            <v>1716945</v>
          </cell>
          <cell r="C501">
            <v>8625050</v>
          </cell>
        </row>
        <row r="502">
          <cell r="A502">
            <v>36831</v>
          </cell>
          <cell r="B502">
            <v>1650043</v>
          </cell>
          <cell r="C502">
            <v>8061068</v>
          </cell>
        </row>
        <row r="503">
          <cell r="A503">
            <v>36861</v>
          </cell>
          <cell r="B503">
            <v>1653858</v>
          </cell>
          <cell r="C503">
            <v>8458995</v>
          </cell>
        </row>
        <row r="504">
          <cell r="A504" t="str">
            <v>Totals:</v>
          </cell>
          <cell r="B504" t="str">
            <v>__________</v>
          </cell>
          <cell r="C504" t="str">
            <v>__________</v>
          </cell>
        </row>
        <row r="505">
          <cell r="A505">
            <v>2000</v>
          </cell>
          <cell r="B505">
            <v>22166783</v>
          </cell>
          <cell r="C505">
            <v>104628030</v>
          </cell>
        </row>
        <row r="507">
          <cell r="A507">
            <v>36892</v>
          </cell>
          <cell r="B507">
            <v>1650611</v>
          </cell>
          <cell r="C507">
            <v>8489749</v>
          </cell>
        </row>
        <row r="508">
          <cell r="A508">
            <v>36923</v>
          </cell>
          <cell r="B508">
            <v>1484210</v>
          </cell>
          <cell r="C508">
            <v>7636523</v>
          </cell>
        </row>
        <row r="509">
          <cell r="A509">
            <v>36951</v>
          </cell>
          <cell r="B509">
            <v>1622772</v>
          </cell>
          <cell r="C509">
            <v>8224748</v>
          </cell>
        </row>
        <row r="510">
          <cell r="A510">
            <v>36982</v>
          </cell>
          <cell r="B510">
            <v>1541286</v>
          </cell>
          <cell r="C510">
            <v>7747105</v>
          </cell>
        </row>
        <row r="511">
          <cell r="A511">
            <v>37012</v>
          </cell>
          <cell r="B511">
            <v>1490577</v>
          </cell>
          <cell r="C511">
            <v>7293591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apr"/>
    </sheetNames>
    <sheetDataSet>
      <sheetData sheetId="0">
        <row r="32">
          <cell r="A32">
            <v>36617</v>
          </cell>
          <cell r="B32">
            <v>116434</v>
          </cell>
          <cell r="C32">
            <v>1156275</v>
          </cell>
        </row>
        <row r="33">
          <cell r="A33">
            <v>36647</v>
          </cell>
          <cell r="B33">
            <v>204363</v>
          </cell>
          <cell r="C33">
            <v>2173053</v>
          </cell>
        </row>
        <row r="34">
          <cell r="A34">
            <v>36678</v>
          </cell>
          <cell r="B34">
            <v>182689</v>
          </cell>
          <cell r="C34">
            <v>2098064</v>
          </cell>
        </row>
        <row r="35">
          <cell r="A35">
            <v>36708</v>
          </cell>
          <cell r="B35">
            <v>176780</v>
          </cell>
          <cell r="C35">
            <v>1889091</v>
          </cell>
        </row>
        <row r="36">
          <cell r="A36">
            <v>36739</v>
          </cell>
          <cell r="B36">
            <v>153014</v>
          </cell>
          <cell r="C36">
            <v>1693697</v>
          </cell>
        </row>
        <row r="37">
          <cell r="A37">
            <v>36770</v>
          </cell>
          <cell r="B37">
            <v>146173</v>
          </cell>
          <cell r="C37">
            <v>1499738</v>
          </cell>
        </row>
        <row r="38">
          <cell r="A38">
            <v>36800</v>
          </cell>
          <cell r="B38">
            <v>153567</v>
          </cell>
          <cell r="C38">
            <v>1317501</v>
          </cell>
        </row>
        <row r="39">
          <cell r="A39">
            <v>36831</v>
          </cell>
          <cell r="B39">
            <v>132325</v>
          </cell>
          <cell r="C39">
            <v>1189371</v>
          </cell>
        </row>
        <row r="40">
          <cell r="A40">
            <v>36861</v>
          </cell>
          <cell r="B40">
            <v>128895</v>
          </cell>
          <cell r="C40">
            <v>1242982</v>
          </cell>
        </row>
        <row r="41">
          <cell r="A41" t="str">
            <v>Totals:</v>
          </cell>
          <cell r="B41" t="str">
            <v>__________</v>
          </cell>
          <cell r="C41" t="str">
            <v>__________</v>
          </cell>
        </row>
        <row r="42">
          <cell r="A42">
            <v>2000</v>
          </cell>
          <cell r="B42">
            <v>1394240</v>
          </cell>
          <cell r="C42">
            <v>14259772</v>
          </cell>
        </row>
        <row r="44">
          <cell r="A44">
            <v>36892</v>
          </cell>
          <cell r="B44">
            <v>121126</v>
          </cell>
          <cell r="C44">
            <v>1201621</v>
          </cell>
        </row>
        <row r="45">
          <cell r="A45">
            <v>36923</v>
          </cell>
          <cell r="B45">
            <v>106965</v>
          </cell>
          <cell r="C45">
            <v>1078773</v>
          </cell>
        </row>
        <row r="46">
          <cell r="A46">
            <v>36951</v>
          </cell>
          <cell r="B46">
            <v>103241</v>
          </cell>
          <cell r="C46">
            <v>1084518</v>
          </cell>
        </row>
        <row r="47">
          <cell r="A47">
            <v>36982</v>
          </cell>
          <cell r="B47">
            <v>103839</v>
          </cell>
          <cell r="C47">
            <v>957202</v>
          </cell>
        </row>
        <row r="48">
          <cell r="A48">
            <v>37012</v>
          </cell>
          <cell r="B48">
            <v>77402</v>
          </cell>
          <cell r="C48">
            <v>748933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may"/>
    </sheetNames>
    <sheetDataSet>
      <sheetData sheetId="0">
        <row r="32">
          <cell r="A32">
            <v>36647</v>
          </cell>
          <cell r="B32">
            <v>112226</v>
          </cell>
          <cell r="C32">
            <v>1278430</v>
          </cell>
        </row>
        <row r="33">
          <cell r="A33">
            <v>36678</v>
          </cell>
          <cell r="B33">
            <v>184804</v>
          </cell>
          <cell r="C33">
            <v>2209526</v>
          </cell>
        </row>
        <row r="34">
          <cell r="A34">
            <v>36708</v>
          </cell>
          <cell r="B34">
            <v>180024</v>
          </cell>
          <cell r="C34">
            <v>1952046</v>
          </cell>
        </row>
        <row r="35">
          <cell r="A35">
            <v>36739</v>
          </cell>
          <cell r="B35">
            <v>202098</v>
          </cell>
          <cell r="C35">
            <v>1786245</v>
          </cell>
        </row>
        <row r="36">
          <cell r="A36">
            <v>36770</v>
          </cell>
          <cell r="B36">
            <v>175336</v>
          </cell>
          <cell r="C36">
            <v>1518704</v>
          </cell>
        </row>
        <row r="37">
          <cell r="A37">
            <v>36800</v>
          </cell>
          <cell r="B37">
            <v>177031</v>
          </cell>
          <cell r="C37">
            <v>1528888</v>
          </cell>
        </row>
        <row r="38">
          <cell r="A38">
            <v>36831</v>
          </cell>
          <cell r="B38">
            <v>157910</v>
          </cell>
          <cell r="C38">
            <v>1437046</v>
          </cell>
        </row>
        <row r="39">
          <cell r="A39">
            <v>36861</v>
          </cell>
          <cell r="B39">
            <v>139741</v>
          </cell>
          <cell r="C39">
            <v>1453379</v>
          </cell>
        </row>
        <row r="40">
          <cell r="A40" t="str">
            <v>Totals:</v>
          </cell>
          <cell r="B40" t="str">
            <v>__________</v>
          </cell>
          <cell r="C40" t="str">
            <v>__________</v>
          </cell>
        </row>
        <row r="41">
          <cell r="A41">
            <v>2000</v>
          </cell>
          <cell r="B41">
            <v>1329170</v>
          </cell>
          <cell r="C41">
            <v>13164264</v>
          </cell>
        </row>
        <row r="43">
          <cell r="A43">
            <v>36892</v>
          </cell>
          <cell r="B43">
            <v>135454</v>
          </cell>
          <cell r="C43">
            <v>1376882</v>
          </cell>
        </row>
        <row r="44">
          <cell r="A44">
            <v>36923</v>
          </cell>
          <cell r="B44">
            <v>117322</v>
          </cell>
          <cell r="C44">
            <v>1337737</v>
          </cell>
        </row>
        <row r="45">
          <cell r="A45">
            <v>36951</v>
          </cell>
          <cell r="B45">
            <v>134535</v>
          </cell>
          <cell r="C45">
            <v>1327848</v>
          </cell>
        </row>
        <row r="46">
          <cell r="A46">
            <v>36982</v>
          </cell>
          <cell r="B46">
            <v>115033</v>
          </cell>
          <cell r="C46">
            <v>1138748</v>
          </cell>
        </row>
        <row r="47">
          <cell r="A47">
            <v>37012</v>
          </cell>
          <cell r="B47">
            <v>80591</v>
          </cell>
          <cell r="C47">
            <v>743231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june"/>
    </sheetNames>
    <sheetDataSet>
      <sheetData sheetId="0">
        <row r="59">
          <cell r="A59">
            <v>36678</v>
          </cell>
          <cell r="B59">
            <v>116615</v>
          </cell>
          <cell r="C59">
            <v>1250219</v>
          </cell>
        </row>
        <row r="60">
          <cell r="A60">
            <v>36708</v>
          </cell>
          <cell r="B60">
            <v>198088</v>
          </cell>
          <cell r="C60">
            <v>1759804</v>
          </cell>
        </row>
        <row r="61">
          <cell r="A61">
            <v>36739</v>
          </cell>
          <cell r="B61">
            <v>186671</v>
          </cell>
          <cell r="C61">
            <v>1841845</v>
          </cell>
        </row>
        <row r="62">
          <cell r="A62">
            <v>36770</v>
          </cell>
          <cell r="B62">
            <v>191397</v>
          </cell>
          <cell r="C62">
            <v>1858919</v>
          </cell>
        </row>
        <row r="63">
          <cell r="A63">
            <v>36800</v>
          </cell>
          <cell r="B63">
            <v>145178</v>
          </cell>
          <cell r="C63">
            <v>1572636</v>
          </cell>
        </row>
        <row r="64">
          <cell r="A64">
            <v>36831</v>
          </cell>
          <cell r="B64">
            <v>134929</v>
          </cell>
          <cell r="C64">
            <v>1500237</v>
          </cell>
        </row>
        <row r="65">
          <cell r="A65">
            <v>36861</v>
          </cell>
          <cell r="B65">
            <v>129016</v>
          </cell>
          <cell r="C65">
            <v>1465058</v>
          </cell>
        </row>
        <row r="66">
          <cell r="A66" t="str">
            <v>Totals:</v>
          </cell>
          <cell r="B66" t="str">
            <v>__________</v>
          </cell>
          <cell r="C66" t="str">
            <v>__________</v>
          </cell>
        </row>
        <row r="67">
          <cell r="A67">
            <v>2000</v>
          </cell>
          <cell r="B67">
            <v>1101894</v>
          </cell>
          <cell r="C67">
            <v>11248718</v>
          </cell>
        </row>
        <row r="69">
          <cell r="A69">
            <v>36892</v>
          </cell>
          <cell r="B69">
            <v>128332</v>
          </cell>
          <cell r="C69">
            <v>1409051</v>
          </cell>
        </row>
        <row r="70">
          <cell r="A70">
            <v>36923</v>
          </cell>
          <cell r="B70">
            <v>104121</v>
          </cell>
          <cell r="C70">
            <v>1173854</v>
          </cell>
        </row>
        <row r="71">
          <cell r="A71">
            <v>36951</v>
          </cell>
          <cell r="B71">
            <v>109697</v>
          </cell>
          <cell r="C71">
            <v>1201894</v>
          </cell>
        </row>
        <row r="72">
          <cell r="A72">
            <v>36982</v>
          </cell>
          <cell r="B72">
            <v>98114</v>
          </cell>
          <cell r="C72">
            <v>1183999</v>
          </cell>
        </row>
        <row r="73">
          <cell r="A73">
            <v>37012</v>
          </cell>
          <cell r="B73">
            <v>86848</v>
          </cell>
          <cell r="C73">
            <v>743042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july"/>
    </sheetNames>
    <sheetDataSet>
      <sheetData sheetId="0">
        <row r="32">
          <cell r="A32">
            <v>36708</v>
          </cell>
          <cell r="B32">
            <v>146845</v>
          </cell>
          <cell r="C32">
            <v>1746685</v>
          </cell>
        </row>
        <row r="33">
          <cell r="A33">
            <v>36739</v>
          </cell>
          <cell r="B33">
            <v>196271</v>
          </cell>
          <cell r="C33">
            <v>2572135</v>
          </cell>
        </row>
        <row r="34">
          <cell r="A34">
            <v>36770</v>
          </cell>
          <cell r="B34">
            <v>164056</v>
          </cell>
          <cell r="C34">
            <v>2313334</v>
          </cell>
        </row>
        <row r="35">
          <cell r="A35">
            <v>36800</v>
          </cell>
          <cell r="B35">
            <v>164227</v>
          </cell>
          <cell r="C35">
            <v>1970244</v>
          </cell>
        </row>
        <row r="36">
          <cell r="A36">
            <v>36831</v>
          </cell>
          <cell r="B36">
            <v>130013</v>
          </cell>
          <cell r="C36">
            <v>1648521</v>
          </cell>
        </row>
        <row r="37">
          <cell r="A37">
            <v>36861</v>
          </cell>
          <cell r="B37">
            <v>120247</v>
          </cell>
          <cell r="C37">
            <v>1545404</v>
          </cell>
        </row>
        <row r="38">
          <cell r="A38" t="str">
            <v>Totals:</v>
          </cell>
          <cell r="B38" t="str">
            <v>__________</v>
          </cell>
          <cell r="C38" t="str">
            <v>__________</v>
          </cell>
        </row>
        <row r="39">
          <cell r="A39">
            <v>2000</v>
          </cell>
          <cell r="B39">
            <v>921659</v>
          </cell>
          <cell r="C39">
            <v>11796323</v>
          </cell>
        </row>
        <row r="41">
          <cell r="A41">
            <v>36892</v>
          </cell>
          <cell r="B41">
            <v>109012</v>
          </cell>
          <cell r="C41">
            <v>1449159</v>
          </cell>
        </row>
        <row r="42">
          <cell r="A42">
            <v>36923</v>
          </cell>
          <cell r="B42">
            <v>99363</v>
          </cell>
          <cell r="C42">
            <v>1271108</v>
          </cell>
        </row>
        <row r="43">
          <cell r="A43">
            <v>36951</v>
          </cell>
          <cell r="B43">
            <v>102841</v>
          </cell>
          <cell r="C43">
            <v>1227948</v>
          </cell>
        </row>
        <row r="44">
          <cell r="A44">
            <v>36982</v>
          </cell>
          <cell r="B44">
            <v>91268</v>
          </cell>
          <cell r="C44">
            <v>1265469</v>
          </cell>
        </row>
        <row r="45">
          <cell r="A45">
            <v>37012</v>
          </cell>
          <cell r="B45">
            <v>78774</v>
          </cell>
          <cell r="C45">
            <v>1065236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aug"/>
    </sheetNames>
    <sheetDataSet>
      <sheetData sheetId="0">
        <row r="82">
          <cell r="A82">
            <v>36739</v>
          </cell>
          <cell r="B82">
            <v>153303</v>
          </cell>
          <cell r="C82">
            <v>1985532</v>
          </cell>
        </row>
        <row r="83">
          <cell r="A83">
            <v>36770</v>
          </cell>
          <cell r="B83">
            <v>205535</v>
          </cell>
          <cell r="C83">
            <v>3543309</v>
          </cell>
        </row>
        <row r="84">
          <cell r="A84">
            <v>36800</v>
          </cell>
          <cell r="B84">
            <v>189796</v>
          </cell>
          <cell r="C84">
            <v>3104185</v>
          </cell>
        </row>
        <row r="85">
          <cell r="A85">
            <v>36831</v>
          </cell>
          <cell r="B85">
            <v>133690</v>
          </cell>
          <cell r="C85">
            <v>2389442</v>
          </cell>
        </row>
        <row r="86">
          <cell r="A86">
            <v>36861</v>
          </cell>
          <cell r="B86">
            <v>126786</v>
          </cell>
          <cell r="C86">
            <v>2148872</v>
          </cell>
        </row>
        <row r="87">
          <cell r="A87" t="str">
            <v>Totals:</v>
          </cell>
          <cell r="B87" t="str">
            <v>__________</v>
          </cell>
          <cell r="C87" t="str">
            <v>__________</v>
          </cell>
        </row>
        <row r="88">
          <cell r="A88">
            <v>2000</v>
          </cell>
          <cell r="B88">
            <v>809110</v>
          </cell>
          <cell r="C88">
            <v>13171340</v>
          </cell>
        </row>
        <row r="90">
          <cell r="A90">
            <v>36892</v>
          </cell>
          <cell r="B90">
            <v>122440</v>
          </cell>
          <cell r="C90">
            <v>2456417</v>
          </cell>
        </row>
        <row r="91">
          <cell r="A91">
            <v>36923</v>
          </cell>
          <cell r="B91">
            <v>110694</v>
          </cell>
          <cell r="C91">
            <v>2238406</v>
          </cell>
        </row>
        <row r="92">
          <cell r="A92">
            <v>36951</v>
          </cell>
          <cell r="B92">
            <v>107718</v>
          </cell>
          <cell r="C92">
            <v>2207049</v>
          </cell>
        </row>
        <row r="93">
          <cell r="A93">
            <v>36982</v>
          </cell>
          <cell r="B93">
            <v>96112</v>
          </cell>
          <cell r="C93">
            <v>2011507</v>
          </cell>
        </row>
        <row r="94">
          <cell r="A94">
            <v>37012</v>
          </cell>
          <cell r="B94">
            <v>65483</v>
          </cell>
          <cell r="C94">
            <v>1379238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ept"/>
    </sheetNames>
    <sheetDataSet>
      <sheetData sheetId="0">
        <row r="49">
          <cell r="A49">
            <v>36770</v>
          </cell>
          <cell r="B49">
            <v>81601</v>
          </cell>
          <cell r="C49">
            <v>1728881</v>
          </cell>
        </row>
        <row r="50">
          <cell r="A50">
            <v>36800</v>
          </cell>
          <cell r="B50">
            <v>162004</v>
          </cell>
          <cell r="C50">
            <v>2194749</v>
          </cell>
        </row>
        <row r="51">
          <cell r="A51">
            <v>36831</v>
          </cell>
          <cell r="B51">
            <v>140645</v>
          </cell>
          <cell r="C51">
            <v>1819628</v>
          </cell>
        </row>
        <row r="52">
          <cell r="A52">
            <v>36861</v>
          </cell>
          <cell r="B52">
            <v>130271</v>
          </cell>
          <cell r="C52">
            <v>1670795</v>
          </cell>
        </row>
        <row r="53">
          <cell r="A53" t="str">
            <v>Totals:</v>
          </cell>
          <cell r="B53" t="str">
            <v>__________</v>
          </cell>
          <cell r="C53" t="str">
            <v>__________</v>
          </cell>
        </row>
        <row r="54">
          <cell r="A54">
            <v>2000</v>
          </cell>
          <cell r="B54">
            <v>514521</v>
          </cell>
          <cell r="C54">
            <v>7414053</v>
          </cell>
        </row>
        <row r="56">
          <cell r="A56">
            <v>36892</v>
          </cell>
          <cell r="B56">
            <v>122112</v>
          </cell>
          <cell r="C56">
            <v>1580899</v>
          </cell>
        </row>
        <row r="57">
          <cell r="A57">
            <v>36923</v>
          </cell>
          <cell r="B57">
            <v>90432</v>
          </cell>
          <cell r="C57">
            <v>1456620</v>
          </cell>
        </row>
        <row r="58">
          <cell r="A58">
            <v>36951</v>
          </cell>
          <cell r="B58">
            <v>106178</v>
          </cell>
          <cell r="C58">
            <v>1521415</v>
          </cell>
        </row>
        <row r="59">
          <cell r="A59">
            <v>36982</v>
          </cell>
          <cell r="B59">
            <v>75313</v>
          </cell>
          <cell r="C59">
            <v>1298503</v>
          </cell>
        </row>
        <row r="60">
          <cell r="A60">
            <v>37012</v>
          </cell>
          <cell r="B60">
            <v>65995</v>
          </cell>
          <cell r="C60">
            <v>1193866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oct"/>
    </sheetNames>
    <sheetDataSet>
      <sheetData sheetId="0">
        <row r="56">
          <cell r="A56">
            <v>36800</v>
          </cell>
          <cell r="B56">
            <v>128832</v>
          </cell>
          <cell r="C56">
            <v>1488054</v>
          </cell>
        </row>
        <row r="57">
          <cell r="A57">
            <v>36831</v>
          </cell>
          <cell r="B57">
            <v>188598</v>
          </cell>
          <cell r="C57">
            <v>2254114</v>
          </cell>
        </row>
        <row r="58">
          <cell r="A58">
            <v>36861</v>
          </cell>
          <cell r="B58">
            <v>141112</v>
          </cell>
          <cell r="C58">
            <v>2171185</v>
          </cell>
        </row>
        <row r="59">
          <cell r="A59" t="str">
            <v>Totals:</v>
          </cell>
          <cell r="B59" t="str">
            <v>__________</v>
          </cell>
          <cell r="C59" t="str">
            <v>__________</v>
          </cell>
        </row>
        <row r="60">
          <cell r="A60">
            <v>2000</v>
          </cell>
          <cell r="B60">
            <v>458542</v>
          </cell>
          <cell r="C60">
            <v>5913353</v>
          </cell>
        </row>
        <row r="62">
          <cell r="A62">
            <v>36892</v>
          </cell>
          <cell r="B62">
            <v>130270</v>
          </cell>
          <cell r="C62">
            <v>2130656</v>
          </cell>
        </row>
        <row r="63">
          <cell r="A63">
            <v>36923</v>
          </cell>
          <cell r="B63">
            <v>109573</v>
          </cell>
          <cell r="C63">
            <v>1884170</v>
          </cell>
        </row>
        <row r="64">
          <cell r="A64">
            <v>36951</v>
          </cell>
          <cell r="B64">
            <v>115396</v>
          </cell>
          <cell r="C64">
            <v>1997628</v>
          </cell>
        </row>
        <row r="65">
          <cell r="A65">
            <v>36982</v>
          </cell>
          <cell r="B65">
            <v>113209</v>
          </cell>
          <cell r="C65">
            <v>1704332</v>
          </cell>
        </row>
        <row r="66">
          <cell r="A66">
            <v>37012</v>
          </cell>
          <cell r="B66">
            <v>90594</v>
          </cell>
          <cell r="C66">
            <v>1262934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nov"/>
    </sheetNames>
    <sheetDataSet>
      <sheetData sheetId="0">
        <row r="51">
          <cell r="A51">
            <v>36831</v>
          </cell>
          <cell r="B51">
            <v>78095</v>
          </cell>
          <cell r="C51">
            <v>1447455</v>
          </cell>
        </row>
        <row r="52">
          <cell r="A52">
            <v>36861</v>
          </cell>
          <cell r="B52">
            <v>126020</v>
          </cell>
          <cell r="C52">
            <v>2513934</v>
          </cell>
        </row>
        <row r="53">
          <cell r="A53" t="str">
            <v>Totals:</v>
          </cell>
          <cell r="B53" t="str">
            <v>__________</v>
          </cell>
          <cell r="C53" t="str">
            <v>__________</v>
          </cell>
        </row>
        <row r="54">
          <cell r="A54">
            <v>2000</v>
          </cell>
          <cell r="B54">
            <v>204115</v>
          </cell>
          <cell r="C54">
            <v>3961389</v>
          </cell>
        </row>
        <row r="56">
          <cell r="A56">
            <v>36892</v>
          </cell>
          <cell r="B56">
            <v>127506</v>
          </cell>
          <cell r="C56">
            <v>2312278</v>
          </cell>
        </row>
        <row r="57">
          <cell r="A57">
            <v>36923</v>
          </cell>
          <cell r="B57">
            <v>105800</v>
          </cell>
          <cell r="C57">
            <v>1891626</v>
          </cell>
        </row>
        <row r="58">
          <cell r="A58">
            <v>36951</v>
          </cell>
          <cell r="B58">
            <v>109668</v>
          </cell>
          <cell r="C58">
            <v>1915180</v>
          </cell>
        </row>
        <row r="59">
          <cell r="A59">
            <v>36982</v>
          </cell>
          <cell r="B59">
            <v>88303</v>
          </cell>
          <cell r="C59">
            <v>1761839</v>
          </cell>
        </row>
        <row r="60">
          <cell r="A60">
            <v>37012</v>
          </cell>
          <cell r="B60">
            <v>68199</v>
          </cell>
          <cell r="C60">
            <v>1544507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dec"/>
    </sheetNames>
    <sheetDataSet>
      <sheetData sheetId="0">
        <row r="66">
          <cell r="A66">
            <v>36861</v>
          </cell>
          <cell r="B66">
            <v>151669</v>
          </cell>
          <cell r="C66">
            <v>1863315</v>
          </cell>
        </row>
        <row r="67">
          <cell r="A67" t="str">
            <v>Totals:</v>
          </cell>
          <cell r="B67" t="str">
            <v>__________</v>
          </cell>
          <cell r="C67" t="str">
            <v>__________</v>
          </cell>
        </row>
        <row r="68">
          <cell r="A68">
            <v>2000</v>
          </cell>
          <cell r="B68">
            <v>151669</v>
          </cell>
          <cell r="C68">
            <v>1863315</v>
          </cell>
        </row>
        <row r="70">
          <cell r="A70">
            <v>36892</v>
          </cell>
          <cell r="B70">
            <v>182291</v>
          </cell>
          <cell r="C70">
            <v>2355858</v>
          </cell>
        </row>
        <row r="71">
          <cell r="A71">
            <v>36923</v>
          </cell>
          <cell r="B71">
            <v>141124</v>
          </cell>
          <cell r="C71">
            <v>1995799</v>
          </cell>
        </row>
        <row r="72">
          <cell r="A72">
            <v>36951</v>
          </cell>
          <cell r="B72">
            <v>153294</v>
          </cell>
          <cell r="C72">
            <v>2248926</v>
          </cell>
        </row>
        <row r="73">
          <cell r="A73">
            <v>36982</v>
          </cell>
          <cell r="B73">
            <v>128286</v>
          </cell>
          <cell r="C73">
            <v>1835901</v>
          </cell>
        </row>
        <row r="74">
          <cell r="A74">
            <v>37012</v>
          </cell>
          <cell r="B74">
            <v>115818</v>
          </cell>
          <cell r="C74">
            <v>1494634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</sheetNames>
    <sheetDataSet>
      <sheetData sheetId="0">
        <row r="54">
          <cell r="A54">
            <v>36892</v>
          </cell>
          <cell r="B54">
            <v>103685</v>
          </cell>
          <cell r="C54">
            <v>1159851</v>
          </cell>
        </row>
        <row r="55">
          <cell r="A55">
            <v>36923</v>
          </cell>
          <cell r="B55">
            <v>191658</v>
          </cell>
          <cell r="C55">
            <v>1819256</v>
          </cell>
        </row>
        <row r="56">
          <cell r="A56">
            <v>36951</v>
          </cell>
          <cell r="B56">
            <v>193501</v>
          </cell>
          <cell r="C56">
            <v>2382804</v>
          </cell>
        </row>
        <row r="57">
          <cell r="A57">
            <v>36982</v>
          </cell>
          <cell r="B57">
            <v>155473</v>
          </cell>
          <cell r="C57">
            <v>2093322</v>
          </cell>
        </row>
        <row r="58">
          <cell r="A58">
            <v>37012</v>
          </cell>
          <cell r="B58">
            <v>110316</v>
          </cell>
          <cell r="C58">
            <v>1474059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B189" activePane="bottomRight" state="frozen"/>
      <selection pane="topLeft" activeCell="A1" activeCellId="0" sqref="A1"/>
      <selection pane="topRight" activeCell="CB1" activeCellId="0" sqref="CB1"/>
      <selection pane="bottomLeft" activeCell="A189" activeCellId="0" sqref="A189"/>
      <selection pane="bottomRight" activeCell="CR215" activeCellId="0" sqref="CR21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8.7"/>
    <col collapsed="false" customWidth="true" hidden="false" outlineLevel="0" max="56" min="3" style="1" width="10.41"/>
    <col collapsed="false" customWidth="true" hidden="false" outlineLevel="0" max="57" min="57" style="1" width="11.28"/>
    <col collapsed="false" customWidth="true" hidden="false" outlineLevel="0" max="83" min="58" style="1" width="10.41"/>
    <col collapsed="false" customWidth="true" hidden="false" outlineLevel="0" max="84" min="84" style="1" width="11.99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2"/>
      <c r="B1" s="2"/>
      <c r="C1" s="2" t="s">
        <v>0</v>
      </c>
      <c r="D1" s="3" t="n">
        <v>34335</v>
      </c>
      <c r="E1" s="3" t="n">
        <v>34366</v>
      </c>
      <c r="F1" s="3" t="n">
        <v>34394</v>
      </c>
      <c r="G1" s="3" t="n">
        <v>34425</v>
      </c>
      <c r="H1" s="3" t="n">
        <v>34455</v>
      </c>
      <c r="I1" s="3" t="n">
        <v>34486</v>
      </c>
      <c r="J1" s="3" t="n">
        <v>34516</v>
      </c>
      <c r="K1" s="3" t="n">
        <v>34547</v>
      </c>
      <c r="L1" s="3" t="n">
        <v>34578</v>
      </c>
      <c r="M1" s="3" t="n">
        <v>34608</v>
      </c>
      <c r="N1" s="3" t="n">
        <v>34639</v>
      </c>
      <c r="O1" s="3" t="n">
        <v>34669</v>
      </c>
      <c r="P1" s="3" t="n">
        <v>34700</v>
      </c>
      <c r="Q1" s="3" t="n">
        <v>34731</v>
      </c>
      <c r="R1" s="3" t="n">
        <v>34759</v>
      </c>
      <c r="S1" s="3" t="n">
        <v>34790</v>
      </c>
      <c r="T1" s="3" t="n">
        <v>34820</v>
      </c>
      <c r="U1" s="3" t="n">
        <v>34851</v>
      </c>
      <c r="V1" s="3" t="n">
        <v>34881</v>
      </c>
      <c r="W1" s="3" t="n">
        <v>34912</v>
      </c>
      <c r="X1" s="3" t="n">
        <v>34943</v>
      </c>
      <c r="Y1" s="3" t="n">
        <v>34973</v>
      </c>
      <c r="Z1" s="3" t="n">
        <v>35004</v>
      </c>
      <c r="AA1" s="3" t="n">
        <v>35034</v>
      </c>
      <c r="AB1" s="3" t="n">
        <v>35065</v>
      </c>
      <c r="AC1" s="3" t="n">
        <v>35096</v>
      </c>
      <c r="AD1" s="3" t="n">
        <v>35125</v>
      </c>
      <c r="AE1" s="3" t="n">
        <v>35156</v>
      </c>
      <c r="AF1" s="3" t="n">
        <v>35186</v>
      </c>
      <c r="AG1" s="3" t="n">
        <v>35217</v>
      </c>
      <c r="AH1" s="3" t="n">
        <v>35247</v>
      </c>
      <c r="AI1" s="3" t="n">
        <v>35278</v>
      </c>
      <c r="AJ1" s="3" t="n">
        <v>35309</v>
      </c>
      <c r="AK1" s="3" t="n">
        <v>35339</v>
      </c>
      <c r="AL1" s="3" t="n">
        <v>35370</v>
      </c>
      <c r="AM1" s="3" t="n">
        <v>35400</v>
      </c>
      <c r="AN1" s="3" t="n">
        <v>35431</v>
      </c>
      <c r="AO1" s="3" t="n">
        <v>35462</v>
      </c>
      <c r="AP1" s="3" t="n">
        <v>35490</v>
      </c>
      <c r="AQ1" s="3" t="n">
        <v>35521</v>
      </c>
      <c r="AR1" s="3" t="n">
        <v>35551</v>
      </c>
      <c r="AS1" s="3" t="n">
        <v>35582</v>
      </c>
      <c r="AT1" s="3" t="n">
        <v>35612</v>
      </c>
      <c r="AU1" s="3" t="n">
        <v>35643</v>
      </c>
      <c r="AV1" s="3" t="n">
        <v>35674</v>
      </c>
      <c r="AW1" s="3" t="n">
        <v>35704</v>
      </c>
      <c r="AX1" s="3" t="n">
        <v>35735</v>
      </c>
      <c r="AY1" s="3" t="n">
        <v>35765</v>
      </c>
      <c r="AZ1" s="3" t="n">
        <v>35796</v>
      </c>
      <c r="BA1" s="3" t="n">
        <v>35827</v>
      </c>
      <c r="BB1" s="3" t="n">
        <v>35855</v>
      </c>
      <c r="BC1" s="3" t="n">
        <v>35886</v>
      </c>
      <c r="BD1" s="3" t="n">
        <v>35916</v>
      </c>
      <c r="BE1" s="3" t="n">
        <v>35947</v>
      </c>
      <c r="BF1" s="3" t="n">
        <v>35977</v>
      </c>
      <c r="BG1" s="3" t="n">
        <v>36008</v>
      </c>
      <c r="BH1" s="3" t="n">
        <v>36039</v>
      </c>
      <c r="BI1" s="3" t="n">
        <v>36069</v>
      </c>
      <c r="BJ1" s="3" t="n">
        <v>36100</v>
      </c>
      <c r="BK1" s="3" t="n">
        <v>36130</v>
      </c>
      <c r="BL1" s="3" t="n">
        <v>36161</v>
      </c>
      <c r="BM1" s="3" t="n">
        <v>36192</v>
      </c>
      <c r="BN1" s="3" t="n">
        <v>36220</v>
      </c>
      <c r="BO1" s="3" t="n">
        <v>36251</v>
      </c>
      <c r="BP1" s="3" t="n">
        <v>36281</v>
      </c>
      <c r="BQ1" s="3" t="n">
        <v>36312</v>
      </c>
      <c r="BR1" s="3" t="n">
        <v>36342</v>
      </c>
      <c r="BS1" s="3" t="n">
        <v>36373</v>
      </c>
      <c r="BT1" s="3" t="n">
        <v>36404</v>
      </c>
      <c r="BU1" s="3" t="n">
        <v>36434</v>
      </c>
      <c r="BV1" s="3" t="n">
        <v>36465</v>
      </c>
      <c r="BW1" s="3" t="n">
        <v>36495</v>
      </c>
      <c r="BX1" s="3" t="n">
        <v>36526</v>
      </c>
      <c r="BY1" s="3" t="n">
        <v>36557</v>
      </c>
      <c r="BZ1" s="3" t="n">
        <v>36586</v>
      </c>
      <c r="CA1" s="3" t="n">
        <v>36617</v>
      </c>
      <c r="CB1" s="3" t="n">
        <v>36647</v>
      </c>
      <c r="CC1" s="3" t="n">
        <v>36678</v>
      </c>
      <c r="CD1" s="3" t="n">
        <v>36708</v>
      </c>
      <c r="CE1" s="3" t="n">
        <v>36739</v>
      </c>
      <c r="CF1" s="3" t="n">
        <v>36770</v>
      </c>
      <c r="CG1" s="3" t="n">
        <v>36800</v>
      </c>
      <c r="CH1" s="3" t="n">
        <v>36831</v>
      </c>
      <c r="CI1" s="3" t="n">
        <v>36861</v>
      </c>
      <c r="CJ1" s="3" t="n">
        <v>36892</v>
      </c>
      <c r="CK1" s="3" t="n">
        <v>36923</v>
      </c>
      <c r="CL1" s="3" t="n">
        <v>36951</v>
      </c>
      <c r="CM1" s="3" t="n">
        <v>36982</v>
      </c>
      <c r="CN1" s="3" t="n">
        <v>37012</v>
      </c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B2" s="4" t="n">
        <v>34335</v>
      </c>
      <c r="C2" s="5" t="n">
        <v>172526985</v>
      </c>
      <c r="D2" s="5" t="n">
        <v>2552255</v>
      </c>
    </row>
    <row r="3" customFormat="false" ht="11.25" hidden="false" customHeight="false" outlineLevel="0" collapsed="false">
      <c r="B3" s="4" t="n">
        <v>34366</v>
      </c>
      <c r="C3" s="5" t="n">
        <v>155927866</v>
      </c>
      <c r="D3" s="5" t="n">
        <v>2975399</v>
      </c>
      <c r="E3" s="5" t="n">
        <v>538900</v>
      </c>
    </row>
    <row r="4" customFormat="false" ht="11.25" hidden="false" customHeight="false" outlineLevel="0" collapsed="false">
      <c r="B4" s="4" t="n">
        <v>34394</v>
      </c>
      <c r="C4" s="5" t="n">
        <v>173533426</v>
      </c>
      <c r="D4" s="5" t="n">
        <v>3395210</v>
      </c>
      <c r="E4" s="5" t="n">
        <v>872632</v>
      </c>
      <c r="F4" s="5" t="n">
        <v>1043543</v>
      </c>
    </row>
    <row r="5" customFormat="false" ht="11.25" hidden="false" customHeight="false" outlineLevel="0" collapsed="false">
      <c r="B5" s="4" t="n">
        <v>34425</v>
      </c>
      <c r="C5" s="5" t="n">
        <v>164259814</v>
      </c>
      <c r="D5" s="5" t="n">
        <v>3356258</v>
      </c>
      <c r="E5" s="5" t="n">
        <v>944818</v>
      </c>
      <c r="F5" s="5" t="n">
        <v>1736604</v>
      </c>
      <c r="G5" s="5" t="n">
        <v>940255</v>
      </c>
    </row>
    <row r="6" customFormat="false" ht="11.25" hidden="false" customHeight="false" outlineLevel="0" collapsed="false">
      <c r="B6" s="4" t="n">
        <v>34455</v>
      </c>
      <c r="C6" s="5" t="n">
        <v>165606088</v>
      </c>
      <c r="D6" s="5" t="n">
        <v>3187272</v>
      </c>
      <c r="E6" s="5" t="n">
        <v>990441</v>
      </c>
      <c r="F6" s="5" t="n">
        <v>1643180</v>
      </c>
      <c r="G6" s="5" t="n">
        <v>1781695</v>
      </c>
      <c r="H6" s="5" t="n">
        <v>863375</v>
      </c>
    </row>
    <row r="7" customFormat="false" ht="11.25" hidden="false" customHeight="false" outlineLevel="0" collapsed="false">
      <c r="B7" s="4" t="n">
        <v>34486</v>
      </c>
      <c r="C7" s="5" t="n">
        <v>159997840</v>
      </c>
      <c r="D7" s="5" t="n">
        <v>3003168</v>
      </c>
      <c r="E7" s="5" t="n">
        <v>872087</v>
      </c>
      <c r="F7" s="5" t="n">
        <v>1344381</v>
      </c>
      <c r="G7" s="5" t="n">
        <v>1531347</v>
      </c>
      <c r="H7" s="5" t="n">
        <v>1334079</v>
      </c>
      <c r="I7" s="5" t="n">
        <v>1126091</v>
      </c>
    </row>
    <row r="8" customFormat="false" ht="11.25" hidden="false" customHeight="false" outlineLevel="0" collapsed="false">
      <c r="B8" s="4" t="n">
        <v>34516</v>
      </c>
      <c r="C8" s="5" t="n">
        <v>166223657</v>
      </c>
      <c r="D8" s="5" t="n">
        <v>3289060</v>
      </c>
      <c r="E8" s="5" t="n">
        <v>830464</v>
      </c>
      <c r="F8" s="5" t="n">
        <v>1423116</v>
      </c>
      <c r="G8" s="5" t="n">
        <v>1581340</v>
      </c>
      <c r="H8" s="5" t="n">
        <v>1404641</v>
      </c>
      <c r="I8" s="5" t="n">
        <v>1880690</v>
      </c>
      <c r="J8" s="5" t="n">
        <v>734107</v>
      </c>
    </row>
    <row r="9" customFormat="false" ht="11.25" hidden="false" customHeight="false" outlineLevel="0" collapsed="false">
      <c r="B9" s="4" t="n">
        <v>34547</v>
      </c>
      <c r="C9" s="5" t="n">
        <v>163815088</v>
      </c>
      <c r="D9" s="5" t="n">
        <v>3138991</v>
      </c>
      <c r="E9" s="5" t="n">
        <v>783009</v>
      </c>
      <c r="F9" s="5" t="n">
        <v>1364310</v>
      </c>
      <c r="G9" s="5" t="n">
        <v>1501681</v>
      </c>
      <c r="H9" s="5" t="n">
        <v>1304438</v>
      </c>
      <c r="I9" s="5" t="n">
        <v>1806027</v>
      </c>
      <c r="J9" s="5" t="n">
        <v>1196912</v>
      </c>
      <c r="K9" s="5" t="n">
        <v>857668</v>
      </c>
    </row>
    <row r="10" customFormat="false" ht="11.25" hidden="false" customHeight="false" outlineLevel="0" collapsed="false">
      <c r="B10" s="4" t="n">
        <v>34578</v>
      </c>
      <c r="C10" s="5" t="n">
        <v>155125168</v>
      </c>
      <c r="D10" s="5" t="n">
        <v>2821456</v>
      </c>
      <c r="E10" s="5" t="n">
        <v>717155</v>
      </c>
      <c r="F10" s="5" t="n">
        <v>1282216</v>
      </c>
      <c r="G10" s="5" t="n">
        <v>1324026</v>
      </c>
      <c r="H10" s="5" t="n">
        <v>1153540</v>
      </c>
      <c r="I10" s="5" t="n">
        <v>1465026</v>
      </c>
      <c r="J10" s="5" t="n">
        <v>1013198</v>
      </c>
      <c r="K10" s="5" t="n">
        <v>1734317</v>
      </c>
      <c r="L10" s="5" t="n">
        <v>882416</v>
      </c>
    </row>
    <row r="11" customFormat="false" ht="11.25" hidden="false" customHeight="false" outlineLevel="0" collapsed="false">
      <c r="B11" s="4" t="n">
        <v>34608</v>
      </c>
      <c r="C11" s="5" t="n">
        <v>155891216</v>
      </c>
      <c r="D11" s="5" t="n">
        <v>2644130</v>
      </c>
      <c r="E11" s="5" t="n">
        <v>717147</v>
      </c>
      <c r="F11" s="5" t="n">
        <v>1325448</v>
      </c>
      <c r="G11" s="5" t="n">
        <v>1288901</v>
      </c>
      <c r="H11" s="5" t="n">
        <v>1175710</v>
      </c>
      <c r="I11" s="5" t="n">
        <v>1533045</v>
      </c>
      <c r="J11" s="5" t="n">
        <v>973715</v>
      </c>
      <c r="K11" s="5" t="n">
        <v>1774494</v>
      </c>
      <c r="L11" s="5" t="n">
        <v>1486581</v>
      </c>
      <c r="M11" s="5" t="n">
        <v>680887</v>
      </c>
    </row>
    <row r="12" customFormat="false" ht="11.25" hidden="false" customHeight="false" outlineLevel="0" collapsed="false">
      <c r="B12" s="4" t="n">
        <v>34639</v>
      </c>
      <c r="C12" s="5" t="n">
        <v>152467159</v>
      </c>
      <c r="D12" s="5" t="n">
        <v>2508523</v>
      </c>
      <c r="E12" s="5" t="n">
        <v>621402</v>
      </c>
      <c r="F12" s="5" t="n">
        <v>1223913</v>
      </c>
      <c r="G12" s="5" t="n">
        <v>1190159</v>
      </c>
      <c r="H12" s="5" t="n">
        <v>1094898</v>
      </c>
      <c r="I12" s="5" t="n">
        <v>1437207</v>
      </c>
      <c r="J12" s="5" t="n">
        <v>946231</v>
      </c>
      <c r="K12" s="5" t="n">
        <v>1687528</v>
      </c>
      <c r="L12" s="5" t="n">
        <v>1287697</v>
      </c>
      <c r="M12" s="5" t="n">
        <v>1104349</v>
      </c>
      <c r="N12" s="5" t="n">
        <v>2541756</v>
      </c>
    </row>
    <row r="13" customFormat="false" ht="11.25" hidden="false" customHeight="false" outlineLevel="0" collapsed="false">
      <c r="B13" s="4" t="n">
        <v>34669</v>
      </c>
      <c r="C13" s="5" t="n">
        <v>156095513</v>
      </c>
      <c r="D13" s="5" t="n">
        <v>2529384</v>
      </c>
      <c r="E13" s="5" t="n">
        <v>631649</v>
      </c>
      <c r="F13" s="5" t="n">
        <v>1207825</v>
      </c>
      <c r="G13" s="5" t="n">
        <v>1208319</v>
      </c>
      <c r="H13" s="5" t="n">
        <v>1066514</v>
      </c>
      <c r="I13" s="5" t="n">
        <v>1436079</v>
      </c>
      <c r="J13" s="5" t="n">
        <v>965286</v>
      </c>
      <c r="K13" s="5" t="n">
        <v>1658079</v>
      </c>
      <c r="L13" s="5" t="n">
        <v>1285707</v>
      </c>
      <c r="M13" s="5" t="n">
        <v>1066734</v>
      </c>
      <c r="N13" s="5" t="n">
        <v>3453853</v>
      </c>
      <c r="O13" s="5" t="n">
        <v>1054291</v>
      </c>
    </row>
    <row r="14" customFormat="false" ht="11.25" hidden="false" customHeight="false" outlineLevel="0" collapsed="false">
      <c r="B14" s="4" t="n">
        <v>34700</v>
      </c>
      <c r="C14" s="5" t="n">
        <v>151598991</v>
      </c>
      <c r="D14" s="5" t="n">
        <v>2251833</v>
      </c>
      <c r="E14" s="5" t="n">
        <v>632710</v>
      </c>
      <c r="F14" s="5" t="n">
        <v>1163595</v>
      </c>
      <c r="G14" s="5" t="n">
        <v>1108844</v>
      </c>
      <c r="H14" s="5" t="n">
        <v>1026943</v>
      </c>
      <c r="I14" s="5" t="n">
        <v>1321091</v>
      </c>
      <c r="J14" s="5" t="n">
        <v>879401</v>
      </c>
      <c r="K14" s="5" t="n">
        <v>1603818</v>
      </c>
      <c r="L14" s="5" t="n">
        <v>1115612</v>
      </c>
      <c r="M14" s="5" t="n">
        <v>1113221</v>
      </c>
      <c r="N14" s="5" t="n">
        <v>3534098</v>
      </c>
      <c r="O14" s="5" t="n">
        <v>1503850</v>
      </c>
      <c r="P14" s="5" t="n">
        <v>982204</v>
      </c>
    </row>
    <row r="15" customFormat="false" ht="11.25" hidden="false" customHeight="false" outlineLevel="0" collapsed="false">
      <c r="B15" s="4" t="n">
        <v>34731</v>
      </c>
      <c r="C15" s="5" t="n">
        <v>137471242</v>
      </c>
      <c r="D15" s="5" t="n">
        <v>1904008</v>
      </c>
      <c r="E15" s="5" t="n">
        <v>543914</v>
      </c>
      <c r="F15" s="5" t="n">
        <v>1023275</v>
      </c>
      <c r="G15" s="5" t="n">
        <v>1034941</v>
      </c>
      <c r="H15" s="5" t="n">
        <v>885426</v>
      </c>
      <c r="I15" s="5" t="n">
        <v>1182624</v>
      </c>
      <c r="J15" s="5" t="n">
        <v>747254</v>
      </c>
      <c r="K15" s="5" t="n">
        <v>1484855</v>
      </c>
      <c r="L15" s="5" t="n">
        <v>958931</v>
      </c>
      <c r="M15" s="5" t="n">
        <v>942233</v>
      </c>
      <c r="N15" s="5" t="n">
        <v>3405653</v>
      </c>
      <c r="O15" s="5" t="n">
        <v>1344562</v>
      </c>
      <c r="P15" s="5" t="n">
        <v>1794790</v>
      </c>
      <c r="Q15" s="5" t="n">
        <v>814806</v>
      </c>
    </row>
    <row r="16" customFormat="false" ht="11.25" hidden="false" customHeight="false" outlineLevel="0" collapsed="false">
      <c r="B16" s="4" t="n">
        <v>34759</v>
      </c>
      <c r="C16" s="5" t="n">
        <v>151427638</v>
      </c>
      <c r="D16" s="5" t="n">
        <v>2100523</v>
      </c>
      <c r="E16" s="5" t="n">
        <v>588089</v>
      </c>
      <c r="F16" s="5" t="n">
        <v>1117326</v>
      </c>
      <c r="G16" s="5" t="n">
        <v>1147628</v>
      </c>
      <c r="H16" s="5" t="n">
        <v>988720</v>
      </c>
      <c r="I16" s="5" t="n">
        <v>1274649</v>
      </c>
      <c r="J16" s="5" t="n">
        <v>899740</v>
      </c>
      <c r="K16" s="5" t="n">
        <v>1537532</v>
      </c>
      <c r="L16" s="5" t="n">
        <v>993194</v>
      </c>
      <c r="M16" s="5" t="n">
        <v>1031333</v>
      </c>
      <c r="N16" s="5" t="n">
        <v>3546353</v>
      </c>
      <c r="O16" s="5" t="n">
        <v>1393844</v>
      </c>
      <c r="P16" s="5" t="n">
        <v>2179020</v>
      </c>
      <c r="Q16" s="5" t="n">
        <v>1677470</v>
      </c>
      <c r="R16" s="5" t="n">
        <v>729860</v>
      </c>
    </row>
    <row r="17" customFormat="false" ht="11.25" hidden="false" customHeight="false" outlineLevel="0" collapsed="false">
      <c r="B17" s="4" t="n">
        <v>34790</v>
      </c>
      <c r="C17" s="5" t="n">
        <v>144531521</v>
      </c>
      <c r="D17" s="5" t="n">
        <v>2061242</v>
      </c>
      <c r="E17" s="5" t="n">
        <v>542950</v>
      </c>
      <c r="F17" s="5" t="n">
        <v>1061197</v>
      </c>
      <c r="G17" s="5" t="n">
        <v>1049195</v>
      </c>
      <c r="H17" s="5" t="n">
        <v>897888</v>
      </c>
      <c r="I17" s="5" t="n">
        <v>1174788</v>
      </c>
      <c r="J17" s="5" t="n">
        <v>872673</v>
      </c>
      <c r="K17" s="5" t="n">
        <v>1309785</v>
      </c>
      <c r="L17" s="5" t="n">
        <v>997263</v>
      </c>
      <c r="M17" s="5" t="n">
        <v>925476</v>
      </c>
      <c r="N17" s="5" t="n">
        <v>3284920</v>
      </c>
      <c r="O17" s="5" t="n">
        <v>1314840</v>
      </c>
      <c r="P17" s="5" t="n">
        <v>2084578</v>
      </c>
      <c r="Q17" s="5" t="n">
        <v>1676380</v>
      </c>
      <c r="R17" s="5" t="n">
        <v>1443020</v>
      </c>
      <c r="S17" s="5" t="n">
        <v>1063732</v>
      </c>
    </row>
    <row r="18" customFormat="false" ht="11.25" hidden="false" customHeight="false" outlineLevel="0" collapsed="false">
      <c r="B18" s="4" t="n">
        <v>34820</v>
      </c>
      <c r="C18" s="5" t="n">
        <v>149264288</v>
      </c>
      <c r="D18" s="5" t="n">
        <v>2223303</v>
      </c>
      <c r="E18" s="5" t="n">
        <v>537952</v>
      </c>
      <c r="F18" s="5" t="n">
        <v>1022514</v>
      </c>
      <c r="G18" s="5" t="n">
        <v>1154370</v>
      </c>
      <c r="H18" s="5" t="n">
        <v>911172</v>
      </c>
      <c r="I18" s="5" t="n">
        <v>1175921</v>
      </c>
      <c r="J18" s="5" t="n">
        <v>949296</v>
      </c>
      <c r="K18" s="5" t="n">
        <v>1366785</v>
      </c>
      <c r="L18" s="5" t="n">
        <v>951087</v>
      </c>
      <c r="M18" s="5" t="n">
        <v>900079</v>
      </c>
      <c r="N18" s="5" t="n">
        <v>3488195</v>
      </c>
      <c r="O18" s="5" t="n">
        <v>1286171</v>
      </c>
      <c r="P18" s="5" t="n">
        <v>2014695</v>
      </c>
      <c r="Q18" s="5" t="n">
        <v>1853858</v>
      </c>
      <c r="R18" s="5" t="n">
        <v>1442534</v>
      </c>
      <c r="S18" s="5" t="n">
        <v>1438792</v>
      </c>
      <c r="T18" s="5" t="n">
        <v>1288781</v>
      </c>
    </row>
    <row r="19" customFormat="false" ht="11.25" hidden="false" customHeight="false" outlineLevel="0" collapsed="false">
      <c r="B19" s="4" t="n">
        <v>34851</v>
      </c>
      <c r="C19" s="5" t="n">
        <v>143352039</v>
      </c>
      <c r="D19" s="5" t="n">
        <v>2095405</v>
      </c>
      <c r="E19" s="5" t="n">
        <v>506603</v>
      </c>
      <c r="F19" s="5" t="n">
        <v>932753</v>
      </c>
      <c r="G19" s="5" t="n">
        <v>1033273</v>
      </c>
      <c r="H19" s="5" t="n">
        <v>837147</v>
      </c>
      <c r="I19" s="5" t="n">
        <v>1117579</v>
      </c>
      <c r="J19" s="5" t="n">
        <v>859251</v>
      </c>
      <c r="K19" s="5" t="n">
        <v>1206661</v>
      </c>
      <c r="L19" s="5" t="n">
        <v>919366</v>
      </c>
      <c r="M19" s="5" t="n">
        <v>847672</v>
      </c>
      <c r="N19" s="5" t="n">
        <v>3048554</v>
      </c>
      <c r="O19" s="5" t="n">
        <v>1187048</v>
      </c>
      <c r="P19" s="5" t="n">
        <v>1952760</v>
      </c>
      <c r="Q19" s="5" t="n">
        <v>1511981</v>
      </c>
      <c r="R19" s="5" t="n">
        <v>1396164</v>
      </c>
      <c r="S19" s="5" t="n">
        <v>1292798</v>
      </c>
      <c r="T19" s="5" t="n">
        <v>1806342</v>
      </c>
      <c r="U19" s="5" t="n">
        <v>1163823</v>
      </c>
    </row>
    <row r="20" customFormat="false" ht="11.25" hidden="false" customHeight="false" outlineLevel="0" collapsed="false">
      <c r="B20" s="4" t="n">
        <v>34881</v>
      </c>
      <c r="C20" s="5" t="n">
        <v>145512933</v>
      </c>
      <c r="D20" s="5" t="n">
        <v>2075857</v>
      </c>
      <c r="E20" s="5" t="n">
        <v>497587</v>
      </c>
      <c r="F20" s="5" t="n">
        <v>1023940</v>
      </c>
      <c r="G20" s="5" t="n">
        <v>1133643</v>
      </c>
      <c r="H20" s="5" t="n">
        <v>870537</v>
      </c>
      <c r="I20" s="5" t="n">
        <v>1027817</v>
      </c>
      <c r="J20" s="5" t="n">
        <v>805767</v>
      </c>
      <c r="K20" s="5" t="n">
        <v>1160366</v>
      </c>
      <c r="L20" s="5" t="n">
        <v>947383</v>
      </c>
      <c r="M20" s="5" t="n">
        <v>903150</v>
      </c>
      <c r="N20" s="5" t="n">
        <v>3214535</v>
      </c>
      <c r="O20" s="5" t="n">
        <v>1195615</v>
      </c>
      <c r="P20" s="5" t="n">
        <v>1871533</v>
      </c>
      <c r="Q20" s="5" t="n">
        <v>1569336</v>
      </c>
      <c r="R20" s="5" t="n">
        <v>1520281</v>
      </c>
      <c r="S20" s="5" t="n">
        <v>1278858</v>
      </c>
      <c r="T20" s="5" t="n">
        <v>1840538</v>
      </c>
      <c r="U20" s="5" t="n">
        <v>1957990</v>
      </c>
      <c r="V20" s="5" t="n">
        <v>1407758</v>
      </c>
    </row>
    <row r="21" customFormat="false" ht="11.25" hidden="false" customHeight="false" outlineLevel="0" collapsed="false">
      <c r="B21" s="4" t="n">
        <v>34912</v>
      </c>
      <c r="C21" s="5" t="n">
        <v>142589905</v>
      </c>
      <c r="D21" s="5" t="n">
        <v>1867990</v>
      </c>
      <c r="E21" s="5" t="n">
        <v>462662</v>
      </c>
      <c r="F21" s="5" t="n">
        <v>994993</v>
      </c>
      <c r="G21" s="5" t="n">
        <v>1043262</v>
      </c>
      <c r="H21" s="5" t="n">
        <v>834140</v>
      </c>
      <c r="I21" s="5" t="n">
        <v>1029101</v>
      </c>
      <c r="J21" s="5" t="n">
        <v>735988</v>
      </c>
      <c r="K21" s="5" t="n">
        <v>1111223</v>
      </c>
      <c r="L21" s="5" t="n">
        <v>884814</v>
      </c>
      <c r="M21" s="5" t="n">
        <v>949758</v>
      </c>
      <c r="N21" s="5" t="n">
        <v>3092738</v>
      </c>
      <c r="O21" s="5" t="n">
        <v>1121137</v>
      </c>
      <c r="P21" s="5" t="n">
        <v>1605718</v>
      </c>
      <c r="Q21" s="5" t="n">
        <v>1443363</v>
      </c>
      <c r="R21" s="5" t="n">
        <v>1390037</v>
      </c>
      <c r="S21" s="5" t="n">
        <v>1190791</v>
      </c>
      <c r="T21" s="5" t="n">
        <v>1684728</v>
      </c>
      <c r="U21" s="5" t="n">
        <v>1954691</v>
      </c>
      <c r="V21" s="5" t="n">
        <v>1921972</v>
      </c>
      <c r="W21" s="5" t="n">
        <v>1008827</v>
      </c>
    </row>
    <row r="22" customFormat="false" ht="11.25" hidden="false" customHeight="false" outlineLevel="0" collapsed="false">
      <c r="B22" s="4" t="n">
        <v>34943</v>
      </c>
      <c r="C22" s="5" t="n">
        <v>140170333</v>
      </c>
      <c r="D22" s="5" t="n">
        <v>1777652</v>
      </c>
      <c r="E22" s="5" t="n">
        <v>449913</v>
      </c>
      <c r="F22" s="5" t="n">
        <v>891862</v>
      </c>
      <c r="G22" s="5" t="n">
        <v>987552</v>
      </c>
      <c r="H22" s="5" t="n">
        <v>784461</v>
      </c>
      <c r="I22" s="5" t="n">
        <v>938739</v>
      </c>
      <c r="J22" s="5" t="n">
        <v>754321</v>
      </c>
      <c r="K22" s="5" t="n">
        <v>1027151</v>
      </c>
      <c r="L22" s="5" t="n">
        <v>859812</v>
      </c>
      <c r="M22" s="5" t="n">
        <v>902229</v>
      </c>
      <c r="N22" s="5" t="n">
        <v>3006447</v>
      </c>
      <c r="O22" s="5" t="n">
        <v>1072522</v>
      </c>
      <c r="P22" s="5" t="n">
        <v>1545511</v>
      </c>
      <c r="Q22" s="5" t="n">
        <v>1286196</v>
      </c>
      <c r="R22" s="5" t="n">
        <v>1298799</v>
      </c>
      <c r="S22" s="5" t="n">
        <v>1073484</v>
      </c>
      <c r="T22" s="5" t="n">
        <v>1590655</v>
      </c>
      <c r="U22" s="5" t="n">
        <v>1618929</v>
      </c>
      <c r="V22" s="5" t="n">
        <v>1752260</v>
      </c>
      <c r="W22" s="5" t="n">
        <v>1708982</v>
      </c>
      <c r="X22" s="5" t="n">
        <v>894716</v>
      </c>
    </row>
    <row r="23" customFormat="false" ht="11.25" hidden="false" customHeight="false" outlineLevel="0" collapsed="false">
      <c r="B23" s="4" t="n">
        <v>34973</v>
      </c>
      <c r="C23" s="5" t="n">
        <v>143357679</v>
      </c>
      <c r="D23" s="5" t="n">
        <v>1988923</v>
      </c>
      <c r="E23" s="5" t="n">
        <v>464357</v>
      </c>
      <c r="F23" s="5" t="n">
        <v>901404</v>
      </c>
      <c r="G23" s="5" t="n">
        <v>1017946</v>
      </c>
      <c r="H23" s="5" t="n">
        <v>776976</v>
      </c>
      <c r="I23" s="5" t="n">
        <v>1044832</v>
      </c>
      <c r="J23" s="5" t="n">
        <v>776452</v>
      </c>
      <c r="K23" s="5" t="n">
        <v>1095116</v>
      </c>
      <c r="L23" s="5" t="n">
        <v>879438</v>
      </c>
      <c r="M23" s="5" t="n">
        <v>887636</v>
      </c>
      <c r="N23" s="5" t="n">
        <v>3049809</v>
      </c>
      <c r="O23" s="5" t="n">
        <v>1111743</v>
      </c>
      <c r="P23" s="5" t="n">
        <v>1612988</v>
      </c>
      <c r="Q23" s="5" t="n">
        <v>1247522</v>
      </c>
      <c r="R23" s="5" t="n">
        <v>1233186</v>
      </c>
      <c r="S23" s="5" t="n">
        <v>1065832</v>
      </c>
      <c r="T23" s="5" t="n">
        <v>1525155</v>
      </c>
      <c r="U23" s="5" t="n">
        <v>1747682</v>
      </c>
      <c r="V23" s="5" t="n">
        <v>1830407</v>
      </c>
      <c r="W23" s="5" t="n">
        <v>1473387</v>
      </c>
      <c r="X23" s="5" t="n">
        <v>1022942</v>
      </c>
      <c r="Y23" s="5" t="n">
        <v>1367271</v>
      </c>
    </row>
    <row r="24" customFormat="false" ht="11.25" hidden="false" customHeight="false" outlineLevel="0" collapsed="false">
      <c r="B24" s="4" t="n">
        <v>35004</v>
      </c>
      <c r="C24" s="5" t="n">
        <v>138165970</v>
      </c>
      <c r="D24" s="5" t="n">
        <v>1991195</v>
      </c>
      <c r="E24" s="5" t="n">
        <v>419375</v>
      </c>
      <c r="F24" s="5" t="n">
        <v>877739</v>
      </c>
      <c r="G24" s="5" t="n">
        <v>1005562</v>
      </c>
      <c r="H24" s="5" t="n">
        <v>719716</v>
      </c>
      <c r="I24" s="5" t="n">
        <v>963066</v>
      </c>
      <c r="J24" s="5" t="n">
        <v>780728</v>
      </c>
      <c r="K24" s="5" t="n">
        <v>983958</v>
      </c>
      <c r="L24" s="5" t="n">
        <v>857559</v>
      </c>
      <c r="M24" s="5" t="n">
        <v>870308</v>
      </c>
      <c r="N24" s="5" t="n">
        <v>2850019</v>
      </c>
      <c r="O24" s="5" t="n">
        <v>1028300</v>
      </c>
      <c r="P24" s="5" t="n">
        <v>1584424</v>
      </c>
      <c r="Q24" s="5" t="n">
        <v>1149323</v>
      </c>
      <c r="R24" s="5" t="n">
        <v>1099382</v>
      </c>
      <c r="S24" s="5" t="n">
        <v>1010827</v>
      </c>
      <c r="T24" s="5" t="n">
        <v>1411476</v>
      </c>
      <c r="U24" s="5" t="n">
        <v>1563054</v>
      </c>
      <c r="V24" s="5" t="n">
        <v>1778313</v>
      </c>
      <c r="W24" s="5" t="n">
        <v>1273653</v>
      </c>
      <c r="X24" s="5" t="n">
        <v>819821</v>
      </c>
      <c r="Y24" s="5" t="n">
        <v>2063998</v>
      </c>
      <c r="Z24" s="5" t="n">
        <v>1128674</v>
      </c>
    </row>
    <row r="25" customFormat="false" ht="11.25" hidden="false" customHeight="false" outlineLevel="0" collapsed="false">
      <c r="B25" s="4" t="n">
        <v>35034</v>
      </c>
      <c r="C25" s="5" t="n">
        <v>138404016</v>
      </c>
      <c r="D25" s="5" t="n">
        <v>1729910</v>
      </c>
      <c r="E25" s="5" t="n">
        <v>409386</v>
      </c>
      <c r="F25" s="5" t="n">
        <v>871405</v>
      </c>
      <c r="G25" s="5" t="n">
        <v>871603</v>
      </c>
      <c r="H25" s="5" t="n">
        <v>755924</v>
      </c>
      <c r="I25" s="5" t="n">
        <v>937404</v>
      </c>
      <c r="J25" s="5" t="n">
        <v>727222</v>
      </c>
      <c r="K25" s="5" t="n">
        <v>942924</v>
      </c>
      <c r="L25" s="5" t="n">
        <v>822895</v>
      </c>
      <c r="M25" s="5" t="n">
        <v>755485</v>
      </c>
      <c r="N25" s="5" t="n">
        <v>2776286</v>
      </c>
      <c r="O25" s="5" t="n">
        <v>1033583</v>
      </c>
      <c r="P25" s="5" t="n">
        <v>1481052</v>
      </c>
      <c r="Q25" s="5" t="n">
        <v>1114617</v>
      </c>
      <c r="R25" s="5" t="n">
        <v>1075964</v>
      </c>
      <c r="S25" s="5" t="n">
        <v>1050129</v>
      </c>
      <c r="T25" s="5" t="n">
        <v>1307856</v>
      </c>
      <c r="U25" s="5" t="n">
        <v>1528860</v>
      </c>
      <c r="V25" s="5" t="n">
        <v>1747659</v>
      </c>
      <c r="W25" s="5" t="n">
        <v>1231656</v>
      </c>
      <c r="X25" s="5" t="n">
        <v>750884</v>
      </c>
      <c r="Y25" s="5" t="n">
        <v>2098315</v>
      </c>
      <c r="Z25" s="5" t="n">
        <v>1630987</v>
      </c>
      <c r="AA25" s="5" t="n">
        <v>931468</v>
      </c>
    </row>
    <row r="26" customFormat="false" ht="11.25" hidden="false" customHeight="false" outlineLevel="0" collapsed="false">
      <c r="B26" s="4" t="n">
        <v>35065</v>
      </c>
      <c r="C26" s="5" t="n">
        <v>138973943</v>
      </c>
      <c r="D26" s="5" t="n">
        <v>1846362</v>
      </c>
      <c r="E26" s="5" t="n">
        <v>411187</v>
      </c>
      <c r="F26" s="5" t="n">
        <v>868988</v>
      </c>
      <c r="G26" s="5" t="n">
        <v>938672</v>
      </c>
      <c r="H26" s="5" t="n">
        <v>728942</v>
      </c>
      <c r="I26" s="5" t="n">
        <v>888065</v>
      </c>
      <c r="J26" s="5" t="n">
        <v>758706</v>
      </c>
      <c r="K26" s="5" t="n">
        <v>992691</v>
      </c>
      <c r="L26" s="5" t="n">
        <v>814137</v>
      </c>
      <c r="M26" s="5" t="n">
        <v>701828</v>
      </c>
      <c r="N26" s="5" t="n">
        <v>2868167</v>
      </c>
      <c r="O26" s="5" t="n">
        <v>973408</v>
      </c>
      <c r="P26" s="5" t="n">
        <v>1331018</v>
      </c>
      <c r="Q26" s="5" t="n">
        <v>1070687</v>
      </c>
      <c r="R26" s="5" t="n">
        <v>1124990</v>
      </c>
      <c r="S26" s="5" t="n">
        <v>1019903</v>
      </c>
      <c r="T26" s="5" t="n">
        <v>1278524</v>
      </c>
      <c r="U26" s="5" t="n">
        <v>1445311</v>
      </c>
      <c r="V26" s="5" t="n">
        <v>1809479</v>
      </c>
      <c r="W26" s="5" t="n">
        <v>1314670</v>
      </c>
      <c r="X26" s="5" t="n">
        <v>991609</v>
      </c>
      <c r="Y26" s="5" t="n">
        <v>1979360</v>
      </c>
      <c r="Z26" s="5" t="n">
        <v>1601522</v>
      </c>
      <c r="AA26" s="5" t="n">
        <v>1525066</v>
      </c>
      <c r="AB26" s="5" t="n">
        <v>1197972</v>
      </c>
    </row>
    <row r="27" customFormat="false" ht="11.25" hidden="false" customHeight="false" outlineLevel="0" collapsed="false">
      <c r="B27" s="4" t="n">
        <v>35096</v>
      </c>
      <c r="C27" s="5" t="n">
        <v>130309259</v>
      </c>
      <c r="D27" s="5" t="n">
        <v>1840171</v>
      </c>
      <c r="E27" s="5" t="n">
        <v>371276</v>
      </c>
      <c r="F27" s="5" t="n">
        <v>805969</v>
      </c>
      <c r="G27" s="5" t="n">
        <v>929845</v>
      </c>
      <c r="H27" s="5" t="n">
        <v>640343</v>
      </c>
      <c r="I27" s="5" t="n">
        <v>799346</v>
      </c>
      <c r="J27" s="5" t="n">
        <v>749994</v>
      </c>
      <c r="K27" s="5" t="n">
        <v>955433</v>
      </c>
      <c r="L27" s="5" t="n">
        <v>802831</v>
      </c>
      <c r="M27" s="5" t="n">
        <v>665785</v>
      </c>
      <c r="N27" s="5" t="n">
        <v>2635873</v>
      </c>
      <c r="O27" s="5" t="n">
        <v>850194</v>
      </c>
      <c r="P27" s="5" t="n">
        <v>1154516</v>
      </c>
      <c r="Q27" s="5" t="n">
        <v>965874</v>
      </c>
      <c r="R27" s="5" t="n">
        <v>933393</v>
      </c>
      <c r="S27" s="5" t="n">
        <v>968907</v>
      </c>
      <c r="T27" s="5" t="n">
        <v>1206031</v>
      </c>
      <c r="U27" s="5" t="n">
        <v>1476564</v>
      </c>
      <c r="V27" s="5" t="n">
        <v>1472811</v>
      </c>
      <c r="W27" s="5" t="n">
        <v>1210085</v>
      </c>
      <c r="X27" s="5" t="n">
        <v>775313</v>
      </c>
      <c r="Y27" s="5" t="n">
        <v>1855278</v>
      </c>
      <c r="Z27" s="5" t="n">
        <v>1540702</v>
      </c>
      <c r="AA27" s="5" t="n">
        <v>1467432</v>
      </c>
      <c r="AB27" s="5" t="n">
        <v>1744930</v>
      </c>
      <c r="AC27" s="5" t="n">
        <v>812152</v>
      </c>
    </row>
    <row r="28" customFormat="false" ht="11.25" hidden="false" customHeight="false" outlineLevel="0" collapsed="false">
      <c r="A28" s="5" t="n">
        <f aca="false">+AVERAGE(C27,C29)</f>
        <v>131572218</v>
      </c>
      <c r="B28" s="4" t="n">
        <v>35125</v>
      </c>
      <c r="C28" s="5" t="n">
        <v>137800542</v>
      </c>
      <c r="D28" s="5" t="n">
        <v>1853174</v>
      </c>
      <c r="E28" s="5" t="n">
        <v>392916</v>
      </c>
      <c r="F28" s="5" t="n">
        <v>865057</v>
      </c>
      <c r="G28" s="5" t="n">
        <v>983667</v>
      </c>
      <c r="H28" s="5" t="n">
        <v>729706</v>
      </c>
      <c r="I28" s="5" t="n">
        <v>876523</v>
      </c>
      <c r="J28" s="5" t="n">
        <v>794839</v>
      </c>
      <c r="K28" s="5" t="n">
        <v>936593</v>
      </c>
      <c r="L28" s="5" t="n">
        <v>744664</v>
      </c>
      <c r="M28" s="5" t="n">
        <v>648249</v>
      </c>
      <c r="N28" s="5" t="n">
        <v>3134082</v>
      </c>
      <c r="O28" s="5" t="n">
        <v>903265</v>
      </c>
      <c r="P28" s="5" t="n">
        <v>1346645</v>
      </c>
      <c r="Q28" s="5" t="n">
        <v>1025961</v>
      </c>
      <c r="R28" s="5" t="n">
        <v>972957</v>
      </c>
      <c r="S28" s="5" t="n">
        <v>1045431</v>
      </c>
      <c r="T28" s="5" t="n">
        <v>1198743</v>
      </c>
      <c r="U28" s="5" t="n">
        <v>1517503</v>
      </c>
      <c r="V28" s="5" t="n">
        <v>1560458</v>
      </c>
      <c r="W28" s="5" t="n">
        <v>1235111</v>
      </c>
      <c r="X28" s="5" t="n">
        <v>800263</v>
      </c>
      <c r="Y28" s="5" t="n">
        <v>1764647</v>
      </c>
      <c r="Z28" s="5" t="n">
        <v>1598269</v>
      </c>
      <c r="AA28" s="5" t="n">
        <v>1364494</v>
      </c>
      <c r="AB28" s="5" t="n">
        <v>1775019</v>
      </c>
      <c r="AC28" s="5" t="n">
        <v>1418810</v>
      </c>
      <c r="AD28" s="5" t="n">
        <v>937034</v>
      </c>
    </row>
    <row r="29" customFormat="false" ht="11.25" hidden="false" customHeight="false" outlineLevel="0" collapsed="false">
      <c r="B29" s="4" t="n">
        <v>35156</v>
      </c>
      <c r="C29" s="5" t="n">
        <v>132835177</v>
      </c>
      <c r="D29" s="5" t="n">
        <v>1719877</v>
      </c>
      <c r="E29" s="5" t="n">
        <v>404271</v>
      </c>
      <c r="F29" s="5" t="n">
        <v>855367</v>
      </c>
      <c r="G29" s="5" t="n">
        <v>937973</v>
      </c>
      <c r="H29" s="5" t="n">
        <v>700646</v>
      </c>
      <c r="I29" s="5" t="n">
        <v>790076</v>
      </c>
      <c r="J29" s="5" t="n">
        <v>792268</v>
      </c>
      <c r="K29" s="5" t="n">
        <v>875035</v>
      </c>
      <c r="L29" s="5" t="n">
        <v>722865</v>
      </c>
      <c r="M29" s="5" t="n">
        <v>702362</v>
      </c>
      <c r="N29" s="5" t="n">
        <v>3146583</v>
      </c>
      <c r="O29" s="5" t="n">
        <v>885026</v>
      </c>
      <c r="P29" s="5" t="n">
        <v>1223634</v>
      </c>
      <c r="Q29" s="5" t="n">
        <v>842552</v>
      </c>
      <c r="R29" s="5" t="n">
        <v>873727</v>
      </c>
      <c r="S29" s="5" t="n">
        <v>940624</v>
      </c>
      <c r="T29" s="5" t="n">
        <v>1027320</v>
      </c>
      <c r="U29" s="5" t="n">
        <v>1246585</v>
      </c>
      <c r="V29" s="5" t="n">
        <v>1337416</v>
      </c>
      <c r="W29" s="5" t="n">
        <v>1158911</v>
      </c>
      <c r="X29" s="5" t="n">
        <v>705491</v>
      </c>
      <c r="Y29" s="5" t="n">
        <v>1797071</v>
      </c>
      <c r="Z29" s="5" t="n">
        <v>1482911</v>
      </c>
      <c r="AA29" s="5" t="n">
        <v>1093628</v>
      </c>
      <c r="AB29" s="5" t="n">
        <v>1739486</v>
      </c>
      <c r="AC29" s="5" t="n">
        <v>1217485</v>
      </c>
      <c r="AD29" s="5" t="n">
        <v>1710014</v>
      </c>
      <c r="AE29" s="5" t="n">
        <v>1128015</v>
      </c>
    </row>
    <row r="30" customFormat="false" ht="11.25" hidden="false" customHeight="false" outlineLevel="0" collapsed="false">
      <c r="B30" s="4" t="n">
        <v>35186</v>
      </c>
      <c r="C30" s="5" t="n">
        <v>136526943</v>
      </c>
      <c r="D30" s="5" t="n">
        <v>1791628</v>
      </c>
      <c r="E30" s="5" t="n">
        <v>383143</v>
      </c>
      <c r="F30" s="5" t="n">
        <v>871790</v>
      </c>
      <c r="G30" s="5" t="n">
        <v>942257</v>
      </c>
      <c r="H30" s="5" t="n">
        <v>710776</v>
      </c>
      <c r="I30" s="5" t="n">
        <v>851708</v>
      </c>
      <c r="J30" s="5" t="n">
        <v>782985</v>
      </c>
      <c r="K30" s="5" t="n">
        <v>919464</v>
      </c>
      <c r="L30" s="5" t="n">
        <v>766337</v>
      </c>
      <c r="M30" s="5" t="n">
        <v>708146</v>
      </c>
      <c r="N30" s="5" t="n">
        <v>3305950</v>
      </c>
      <c r="O30" s="5" t="n">
        <v>965687</v>
      </c>
      <c r="P30" s="5" t="n">
        <v>1298603</v>
      </c>
      <c r="Q30" s="5" t="n">
        <v>801892</v>
      </c>
      <c r="R30" s="5" t="n">
        <v>833020</v>
      </c>
      <c r="S30" s="5" t="n">
        <v>965507</v>
      </c>
      <c r="T30" s="5" t="n">
        <v>1035009</v>
      </c>
      <c r="U30" s="5" t="n">
        <v>1270940</v>
      </c>
      <c r="V30" s="5" t="n">
        <v>1439946</v>
      </c>
      <c r="W30" s="5" t="n">
        <v>1109691</v>
      </c>
      <c r="X30" s="5" t="n">
        <v>695119</v>
      </c>
      <c r="Y30" s="5" t="n">
        <v>1797036</v>
      </c>
      <c r="Z30" s="5" t="n">
        <v>1567617</v>
      </c>
      <c r="AA30" s="5" t="n">
        <v>1055725</v>
      </c>
      <c r="AB30" s="5" t="n">
        <v>1750177</v>
      </c>
      <c r="AC30" s="5" t="n">
        <v>1126968</v>
      </c>
      <c r="AD30" s="5" t="n">
        <v>1927075</v>
      </c>
      <c r="AE30" s="5" t="n">
        <v>1871024</v>
      </c>
      <c r="AF30" s="5" t="n">
        <v>1080143</v>
      </c>
    </row>
    <row r="31" customFormat="false" ht="11.25" hidden="false" customHeight="false" outlineLevel="0" collapsed="false">
      <c r="B31" s="4" t="n">
        <v>35217</v>
      </c>
      <c r="C31" s="5" t="n">
        <v>131583409</v>
      </c>
      <c r="D31" s="5" t="n">
        <v>1719639</v>
      </c>
      <c r="E31" s="5" t="n">
        <v>369328</v>
      </c>
      <c r="F31" s="5" t="n">
        <v>803516</v>
      </c>
      <c r="G31" s="5" t="n">
        <v>891180</v>
      </c>
      <c r="H31" s="5" t="n">
        <v>669194</v>
      </c>
      <c r="I31" s="5" t="n">
        <v>781736</v>
      </c>
      <c r="J31" s="5" t="n">
        <v>756043</v>
      </c>
      <c r="K31" s="5" t="n">
        <v>810406</v>
      </c>
      <c r="L31" s="5" t="n">
        <v>666120</v>
      </c>
      <c r="M31" s="5" t="n">
        <v>714021</v>
      </c>
      <c r="N31" s="5" t="n">
        <v>3059006</v>
      </c>
      <c r="O31" s="5" t="n">
        <v>915174</v>
      </c>
      <c r="P31" s="5" t="n">
        <v>1147407</v>
      </c>
      <c r="Q31" s="5" t="n">
        <v>765454</v>
      </c>
      <c r="R31" s="5" t="n">
        <v>837581</v>
      </c>
      <c r="S31" s="5" t="n">
        <v>928135</v>
      </c>
      <c r="T31" s="5" t="n">
        <v>1114402</v>
      </c>
      <c r="U31" s="5" t="n">
        <v>1268612</v>
      </c>
      <c r="V31" s="5" t="n">
        <v>1386556</v>
      </c>
      <c r="W31" s="5" t="n">
        <v>1028934</v>
      </c>
      <c r="X31" s="5" t="n">
        <v>644771</v>
      </c>
      <c r="Y31" s="5" t="n">
        <v>1693197</v>
      </c>
      <c r="Z31" s="5" t="n">
        <v>1461825</v>
      </c>
      <c r="AA31" s="5" t="n">
        <v>908512</v>
      </c>
      <c r="AB31" s="5" t="n">
        <v>1561734</v>
      </c>
      <c r="AC31" s="5" t="n">
        <v>1009025</v>
      </c>
      <c r="AD31" s="5" t="n">
        <v>1730197</v>
      </c>
      <c r="AE31" s="5" t="n">
        <v>1879563</v>
      </c>
      <c r="AF31" s="5" t="n">
        <v>1838625</v>
      </c>
      <c r="AG31" s="5" t="n">
        <v>755985</v>
      </c>
    </row>
    <row r="32" customFormat="false" ht="11.25" hidden="false" customHeight="false" outlineLevel="0" collapsed="false">
      <c r="B32" s="4" t="n">
        <v>35247</v>
      </c>
      <c r="C32" s="5" t="n">
        <v>135931213</v>
      </c>
      <c r="D32" s="5" t="n">
        <v>1794677</v>
      </c>
      <c r="E32" s="5" t="n">
        <v>376147</v>
      </c>
      <c r="F32" s="5" t="n">
        <v>800175</v>
      </c>
      <c r="G32" s="5" t="n">
        <v>887367</v>
      </c>
      <c r="H32" s="5" t="n">
        <v>701117</v>
      </c>
      <c r="I32" s="5" t="n">
        <v>804450</v>
      </c>
      <c r="J32" s="5" t="n">
        <v>767836</v>
      </c>
      <c r="K32" s="5" t="n">
        <v>853944</v>
      </c>
      <c r="L32" s="5" t="n">
        <v>627202</v>
      </c>
      <c r="M32" s="5" t="n">
        <v>736856</v>
      </c>
      <c r="N32" s="5" t="n">
        <v>3155207</v>
      </c>
      <c r="O32" s="5" t="n">
        <v>917751</v>
      </c>
      <c r="P32" s="5" t="n">
        <v>1155059</v>
      </c>
      <c r="Q32" s="5" t="n">
        <v>734152</v>
      </c>
      <c r="R32" s="5" t="n">
        <v>851877</v>
      </c>
      <c r="S32" s="5" t="n">
        <v>940431</v>
      </c>
      <c r="T32" s="5" t="n">
        <v>1257375</v>
      </c>
      <c r="U32" s="5" t="n">
        <v>1335050</v>
      </c>
      <c r="V32" s="5" t="n">
        <v>1405691</v>
      </c>
      <c r="W32" s="5" t="n">
        <v>1002726</v>
      </c>
      <c r="X32" s="5" t="n">
        <v>637034</v>
      </c>
      <c r="Y32" s="5" t="n">
        <v>1667161</v>
      </c>
      <c r="Z32" s="5" t="n">
        <v>1397861</v>
      </c>
      <c r="AA32" s="5" t="n">
        <v>895712</v>
      </c>
      <c r="AB32" s="5" t="n">
        <v>1521346</v>
      </c>
      <c r="AC32" s="5" t="n">
        <v>1008085</v>
      </c>
      <c r="AD32" s="5" t="n">
        <v>1895367</v>
      </c>
      <c r="AE32" s="5" t="n">
        <v>1743481</v>
      </c>
      <c r="AF32" s="5" t="n">
        <v>1784450</v>
      </c>
      <c r="AG32" s="5" t="n">
        <v>1414453</v>
      </c>
      <c r="AH32" s="5" t="n">
        <v>832799</v>
      </c>
    </row>
    <row r="33" customFormat="false" ht="11.25" hidden="false" customHeight="false" outlineLevel="0" collapsed="false">
      <c r="B33" s="4" t="n">
        <v>35278</v>
      </c>
      <c r="C33" s="5" t="n">
        <v>133914332</v>
      </c>
      <c r="D33" s="5" t="n">
        <v>1677587</v>
      </c>
      <c r="E33" s="5" t="n">
        <v>346103</v>
      </c>
      <c r="F33" s="5" t="n">
        <v>804455</v>
      </c>
      <c r="G33" s="5" t="n">
        <v>856739</v>
      </c>
      <c r="H33" s="5" t="n">
        <v>670142</v>
      </c>
      <c r="I33" s="5" t="n">
        <v>779064</v>
      </c>
      <c r="J33" s="5" t="n">
        <v>752005</v>
      </c>
      <c r="K33" s="5" t="n">
        <v>793427</v>
      </c>
      <c r="L33" s="5" t="n">
        <v>566753</v>
      </c>
      <c r="M33" s="5" t="n">
        <v>726955</v>
      </c>
      <c r="N33" s="5" t="n">
        <v>3103124</v>
      </c>
      <c r="O33" s="5" t="n">
        <v>839049</v>
      </c>
      <c r="P33" s="5" t="n">
        <v>1114253</v>
      </c>
      <c r="Q33" s="5" t="n">
        <v>723141</v>
      </c>
      <c r="R33" s="5" t="n">
        <v>832994</v>
      </c>
      <c r="S33" s="5" t="n">
        <v>893188</v>
      </c>
      <c r="T33" s="5" t="n">
        <v>1095503</v>
      </c>
      <c r="U33" s="5" t="n">
        <v>1254237</v>
      </c>
      <c r="V33" s="5" t="n">
        <v>1370698</v>
      </c>
      <c r="W33" s="5" t="n">
        <v>951798</v>
      </c>
      <c r="X33" s="5" t="n">
        <v>653620</v>
      </c>
      <c r="Y33" s="5" t="n">
        <v>1665201</v>
      </c>
      <c r="Z33" s="5" t="n">
        <v>1368176</v>
      </c>
      <c r="AA33" s="5" t="n">
        <v>740898</v>
      </c>
      <c r="AB33" s="5" t="n">
        <v>1416643</v>
      </c>
      <c r="AC33" s="5" t="n">
        <v>891846</v>
      </c>
      <c r="AD33" s="5" t="n">
        <v>1858480</v>
      </c>
      <c r="AE33" s="5" t="n">
        <v>1739606</v>
      </c>
      <c r="AF33" s="5" t="n">
        <v>1898598</v>
      </c>
      <c r="AG33" s="5" t="n">
        <v>1225152</v>
      </c>
      <c r="AH33" s="5" t="n">
        <v>1206563</v>
      </c>
      <c r="AI33" s="5" t="n">
        <v>1091014</v>
      </c>
    </row>
    <row r="34" customFormat="false" ht="11.25" hidden="false" customHeight="false" outlineLevel="0" collapsed="false">
      <c r="B34" s="4" t="n">
        <v>35309</v>
      </c>
      <c r="C34" s="5" t="n">
        <v>128153367</v>
      </c>
      <c r="D34" s="5" t="n">
        <v>1589942</v>
      </c>
      <c r="E34" s="5" t="n">
        <v>331410</v>
      </c>
      <c r="F34" s="5" t="n">
        <v>827473</v>
      </c>
      <c r="G34" s="5" t="n">
        <v>827763</v>
      </c>
      <c r="H34" s="5" t="n">
        <v>635904</v>
      </c>
      <c r="I34" s="5" t="n">
        <v>724272</v>
      </c>
      <c r="J34" s="5" t="n">
        <v>675957</v>
      </c>
      <c r="K34" s="5" t="n">
        <v>801925</v>
      </c>
      <c r="L34" s="5" t="n">
        <v>635545</v>
      </c>
      <c r="M34" s="5" t="n">
        <v>637025</v>
      </c>
      <c r="N34" s="5" t="n">
        <v>3143268</v>
      </c>
      <c r="O34" s="5" t="n">
        <v>819444</v>
      </c>
      <c r="P34" s="5" t="n">
        <v>1121865</v>
      </c>
      <c r="Q34" s="5" t="n">
        <v>647805</v>
      </c>
      <c r="R34" s="5" t="n">
        <v>798717</v>
      </c>
      <c r="S34" s="5" t="n">
        <v>896575</v>
      </c>
      <c r="T34" s="5" t="n">
        <v>1037730</v>
      </c>
      <c r="U34" s="5" t="n">
        <v>1168858</v>
      </c>
      <c r="V34" s="5" t="n">
        <v>1303457</v>
      </c>
      <c r="W34" s="5" t="n">
        <v>1003534</v>
      </c>
      <c r="X34" s="5" t="n">
        <v>606654</v>
      </c>
      <c r="Y34" s="5" t="n">
        <v>1519671</v>
      </c>
      <c r="Z34" s="5" t="n">
        <v>1289508</v>
      </c>
      <c r="AA34" s="5" t="n">
        <v>651061</v>
      </c>
      <c r="AB34" s="5" t="n">
        <v>1263370</v>
      </c>
      <c r="AC34" s="5" t="n">
        <v>871967</v>
      </c>
      <c r="AD34" s="5" t="n">
        <v>1794949</v>
      </c>
      <c r="AE34" s="5" t="n">
        <v>1513486</v>
      </c>
      <c r="AF34" s="5" t="n">
        <v>1691523</v>
      </c>
      <c r="AG34" s="5" t="n">
        <v>1153488</v>
      </c>
      <c r="AH34" s="5" t="n">
        <v>1172084</v>
      </c>
      <c r="AI34" s="5" t="n">
        <v>2023183</v>
      </c>
      <c r="AJ34" s="5" t="n">
        <v>950184</v>
      </c>
    </row>
    <row r="35" customFormat="false" ht="11.25" hidden="false" customHeight="false" outlineLevel="0" collapsed="false">
      <c r="B35" s="4" t="n">
        <v>35339</v>
      </c>
      <c r="C35" s="5" t="n">
        <v>133903145</v>
      </c>
      <c r="D35" s="5" t="n">
        <v>1599530</v>
      </c>
      <c r="E35" s="5" t="n">
        <v>346412</v>
      </c>
      <c r="F35" s="5" t="n">
        <v>772185</v>
      </c>
      <c r="G35" s="5" t="n">
        <v>821846</v>
      </c>
      <c r="H35" s="5" t="n">
        <v>643977</v>
      </c>
      <c r="I35" s="5" t="n">
        <v>765118</v>
      </c>
      <c r="J35" s="5" t="n">
        <v>689433</v>
      </c>
      <c r="K35" s="5" t="n">
        <v>814423</v>
      </c>
      <c r="L35" s="5" t="n">
        <v>693207</v>
      </c>
      <c r="M35" s="5" t="n">
        <v>661967</v>
      </c>
      <c r="N35" s="5" t="n">
        <v>3168366</v>
      </c>
      <c r="O35" s="5" t="n">
        <v>798925</v>
      </c>
      <c r="P35" s="5" t="n">
        <v>1076337</v>
      </c>
      <c r="Q35" s="5" t="n">
        <v>621310</v>
      </c>
      <c r="R35" s="5" t="n">
        <v>747619</v>
      </c>
      <c r="S35" s="5" t="n">
        <v>870150</v>
      </c>
      <c r="T35" s="5" t="n">
        <v>1053647</v>
      </c>
      <c r="U35" s="5" t="n">
        <v>1060017</v>
      </c>
      <c r="V35" s="5" t="n">
        <v>1250922</v>
      </c>
      <c r="W35" s="5" t="n">
        <v>958001</v>
      </c>
      <c r="X35" s="5" t="n">
        <v>585810</v>
      </c>
      <c r="Y35" s="5" t="n">
        <v>1550563</v>
      </c>
      <c r="Z35" s="5" t="n">
        <v>1250079</v>
      </c>
      <c r="AA35" s="5" t="n">
        <v>675952</v>
      </c>
      <c r="AB35" s="5" t="n">
        <v>1232390</v>
      </c>
      <c r="AC35" s="5" t="n">
        <v>812489</v>
      </c>
      <c r="AD35" s="5" t="n">
        <v>1736332</v>
      </c>
      <c r="AE35" s="5" t="n">
        <v>1423022</v>
      </c>
      <c r="AF35" s="5" t="n">
        <v>1702464</v>
      </c>
      <c r="AG35" s="5" t="n">
        <v>1102886</v>
      </c>
      <c r="AH35" s="5" t="n">
        <v>1163099</v>
      </c>
      <c r="AI35" s="5" t="n">
        <v>1931156</v>
      </c>
      <c r="AJ35" s="5" t="n">
        <v>2616942</v>
      </c>
      <c r="AK35" s="5" t="n">
        <v>1230470</v>
      </c>
    </row>
    <row r="36" customFormat="false" ht="11.25" hidden="false" customHeight="false" outlineLevel="0" collapsed="false">
      <c r="B36" s="4" t="n">
        <v>35370</v>
      </c>
      <c r="C36" s="5" t="n">
        <v>127573069</v>
      </c>
      <c r="D36" s="5" t="n">
        <v>1570238</v>
      </c>
      <c r="E36" s="5" t="n">
        <v>329159</v>
      </c>
      <c r="F36" s="5" t="n">
        <v>713932</v>
      </c>
      <c r="G36" s="5" t="n">
        <v>769359</v>
      </c>
      <c r="H36" s="5" t="n">
        <v>618753</v>
      </c>
      <c r="I36" s="5" t="n">
        <v>717721</v>
      </c>
      <c r="J36" s="5" t="n">
        <v>673698</v>
      </c>
      <c r="K36" s="5" t="n">
        <v>766822</v>
      </c>
      <c r="L36" s="5" t="n">
        <v>757796</v>
      </c>
      <c r="M36" s="5" t="n">
        <v>795087</v>
      </c>
      <c r="N36" s="5" t="n">
        <v>3269976</v>
      </c>
      <c r="O36" s="5" t="n">
        <v>749391</v>
      </c>
      <c r="P36" s="5" t="n">
        <v>997572</v>
      </c>
      <c r="Q36" s="5" t="n">
        <v>580352</v>
      </c>
      <c r="R36" s="5" t="n">
        <v>715333</v>
      </c>
      <c r="S36" s="5" t="n">
        <v>859309</v>
      </c>
      <c r="T36" s="5" t="n">
        <v>1006008</v>
      </c>
      <c r="U36" s="5" t="n">
        <v>909684</v>
      </c>
      <c r="V36" s="5" t="n">
        <v>1180359</v>
      </c>
      <c r="W36" s="5" t="n">
        <v>921367</v>
      </c>
      <c r="X36" s="5" t="n">
        <v>557561</v>
      </c>
      <c r="Y36" s="5" t="n">
        <v>1449180</v>
      </c>
      <c r="Z36" s="5" t="n">
        <v>1158137</v>
      </c>
      <c r="AA36" s="5" t="n">
        <v>627956</v>
      </c>
      <c r="AB36" s="5" t="n">
        <v>1189274</v>
      </c>
      <c r="AC36" s="5" t="n">
        <v>761583</v>
      </c>
      <c r="AD36" s="5" t="n">
        <v>1637039</v>
      </c>
      <c r="AE36" s="5" t="n">
        <v>1462103</v>
      </c>
      <c r="AF36" s="5" t="n">
        <v>1580033</v>
      </c>
      <c r="AG36" s="5" t="n">
        <v>1108353</v>
      </c>
      <c r="AH36" s="5" t="n">
        <v>1196746</v>
      </c>
      <c r="AI36" s="5" t="n">
        <v>1703665</v>
      </c>
      <c r="AJ36" s="5" t="n">
        <v>2370489</v>
      </c>
      <c r="AK36" s="5" t="n">
        <v>2021550</v>
      </c>
      <c r="AL36" s="5" t="n">
        <v>1156872</v>
      </c>
    </row>
    <row r="37" customFormat="false" ht="11.25" hidden="false" customHeight="false" outlineLevel="0" collapsed="false">
      <c r="B37" s="4" t="n">
        <v>35400</v>
      </c>
      <c r="C37" s="5" t="n">
        <v>129413204</v>
      </c>
      <c r="D37" s="5" t="n">
        <v>1623459</v>
      </c>
      <c r="E37" s="5" t="n">
        <v>343516</v>
      </c>
      <c r="F37" s="5" t="n">
        <v>718301</v>
      </c>
      <c r="G37" s="5" t="n">
        <v>765791</v>
      </c>
      <c r="H37" s="5" t="n">
        <v>612304</v>
      </c>
      <c r="I37" s="5" t="n">
        <v>724673</v>
      </c>
      <c r="J37" s="5" t="n">
        <v>648294</v>
      </c>
      <c r="K37" s="5" t="n">
        <v>767478</v>
      </c>
      <c r="L37" s="5" t="n">
        <v>746881</v>
      </c>
      <c r="M37" s="5" t="n">
        <v>617936</v>
      </c>
      <c r="N37" s="5" t="n">
        <v>3301028</v>
      </c>
      <c r="O37" s="5" t="n">
        <v>724768</v>
      </c>
      <c r="P37" s="5" t="n">
        <v>998142</v>
      </c>
      <c r="Q37" s="5" t="n">
        <v>612936</v>
      </c>
      <c r="R37" s="5" t="n">
        <v>724489</v>
      </c>
      <c r="S37" s="5" t="n">
        <v>871908</v>
      </c>
      <c r="T37" s="5" t="n">
        <v>1014969</v>
      </c>
      <c r="U37" s="5" t="n">
        <v>956601</v>
      </c>
      <c r="V37" s="5" t="n">
        <v>1209756</v>
      </c>
      <c r="W37" s="5" t="n">
        <v>948607</v>
      </c>
      <c r="X37" s="5" t="n">
        <v>614789</v>
      </c>
      <c r="Y37" s="5" t="n">
        <v>1546873</v>
      </c>
      <c r="Z37" s="5" t="n">
        <v>1123690</v>
      </c>
      <c r="AA37" s="5" t="n">
        <v>645325</v>
      </c>
      <c r="AB37" s="5" t="n">
        <v>1124638</v>
      </c>
      <c r="AC37" s="5" t="n">
        <v>888142</v>
      </c>
      <c r="AD37" s="5" t="n">
        <v>1668556</v>
      </c>
      <c r="AE37" s="5" t="n">
        <v>1486701</v>
      </c>
      <c r="AF37" s="5" t="n">
        <v>1492187</v>
      </c>
      <c r="AG37" s="5" t="n">
        <v>1169584</v>
      </c>
      <c r="AH37" s="5" t="n">
        <v>1171995</v>
      </c>
      <c r="AI37" s="5" t="n">
        <v>1747691</v>
      </c>
      <c r="AJ37" s="5" t="n">
        <v>2313412</v>
      </c>
      <c r="AK37" s="5" t="n">
        <v>1954100</v>
      </c>
      <c r="AL37" s="5" t="n">
        <v>2054373</v>
      </c>
      <c r="AM37" s="5" t="n">
        <v>1087789</v>
      </c>
    </row>
    <row r="38" customFormat="false" ht="11.25" hidden="false" customHeight="false" outlineLevel="0" collapsed="false">
      <c r="B38" s="4" t="n">
        <v>35431</v>
      </c>
      <c r="C38" s="5" t="n">
        <v>126966528</v>
      </c>
      <c r="D38" s="5" t="n">
        <v>1527667</v>
      </c>
      <c r="E38" s="5" t="n">
        <v>333821</v>
      </c>
      <c r="F38" s="5" t="n">
        <v>692950</v>
      </c>
      <c r="G38" s="5" t="n">
        <v>738316</v>
      </c>
      <c r="H38" s="5" t="n">
        <v>586829</v>
      </c>
      <c r="I38" s="5" t="n">
        <v>535791</v>
      </c>
      <c r="J38" s="5" t="n">
        <v>626960</v>
      </c>
      <c r="K38" s="5" t="n">
        <v>717424</v>
      </c>
      <c r="L38" s="5" t="n">
        <v>760195</v>
      </c>
      <c r="M38" s="5" t="n">
        <v>587869</v>
      </c>
      <c r="N38" s="5" t="n">
        <v>3152561</v>
      </c>
      <c r="O38" s="5" t="n">
        <v>719387</v>
      </c>
      <c r="P38" s="5" t="n">
        <v>961448</v>
      </c>
      <c r="Q38" s="5" t="n">
        <v>570852</v>
      </c>
      <c r="R38" s="5" t="n">
        <v>741830</v>
      </c>
      <c r="S38" s="5" t="n">
        <v>869525</v>
      </c>
      <c r="T38" s="5" t="n">
        <v>973206</v>
      </c>
      <c r="U38" s="5" t="n">
        <v>990717</v>
      </c>
      <c r="V38" s="5" t="n">
        <v>1162439</v>
      </c>
      <c r="W38" s="5" t="n">
        <v>947853</v>
      </c>
      <c r="X38" s="5" t="n">
        <v>537727</v>
      </c>
      <c r="Y38" s="5" t="n">
        <v>1505649</v>
      </c>
      <c r="Z38" s="5" t="n">
        <v>1072148</v>
      </c>
      <c r="AA38" s="5" t="n">
        <v>599408</v>
      </c>
      <c r="AB38" s="5" t="n">
        <v>1055984</v>
      </c>
      <c r="AC38" s="5" t="n">
        <v>895807</v>
      </c>
      <c r="AD38" s="5" t="n">
        <v>1570361</v>
      </c>
      <c r="AE38" s="5" t="n">
        <v>1382572</v>
      </c>
      <c r="AF38" s="5" t="n">
        <v>1410078</v>
      </c>
      <c r="AG38" s="5" t="n">
        <v>1101403</v>
      </c>
      <c r="AH38" s="5" t="n">
        <v>1105377</v>
      </c>
      <c r="AI38" s="5" t="n">
        <v>1612793</v>
      </c>
      <c r="AJ38" s="5" t="n">
        <v>2441839</v>
      </c>
      <c r="AK38" s="5" t="n">
        <v>1749982</v>
      </c>
      <c r="AL38" s="5" t="n">
        <v>1928225</v>
      </c>
      <c r="AM38" s="5" t="n">
        <v>1941655</v>
      </c>
      <c r="AN38" s="5" t="n">
        <v>566470</v>
      </c>
    </row>
    <row r="39" customFormat="false" ht="11.25" hidden="false" customHeight="false" outlineLevel="0" collapsed="false">
      <c r="B39" s="4" t="n">
        <v>35462</v>
      </c>
      <c r="C39" s="5" t="n">
        <v>116509545</v>
      </c>
      <c r="D39" s="5" t="n">
        <v>1356594</v>
      </c>
      <c r="E39" s="5" t="n">
        <v>308516</v>
      </c>
      <c r="F39" s="5" t="n">
        <v>638232</v>
      </c>
      <c r="G39" s="5" t="n">
        <v>674083</v>
      </c>
      <c r="H39" s="5" t="n">
        <v>537675</v>
      </c>
      <c r="I39" s="5" t="n">
        <v>624850</v>
      </c>
      <c r="J39" s="5" t="n">
        <v>534445</v>
      </c>
      <c r="K39" s="5" t="n">
        <v>640448</v>
      </c>
      <c r="L39" s="5" t="n">
        <v>675563</v>
      </c>
      <c r="M39" s="5" t="n">
        <v>591676</v>
      </c>
      <c r="N39" s="5" t="n">
        <v>2815644</v>
      </c>
      <c r="O39" s="5" t="n">
        <v>640572</v>
      </c>
      <c r="P39" s="5" t="n">
        <v>920394</v>
      </c>
      <c r="Q39" s="5" t="n">
        <v>527468</v>
      </c>
      <c r="R39" s="5" t="n">
        <v>705725</v>
      </c>
      <c r="S39" s="5" t="n">
        <v>802940</v>
      </c>
      <c r="T39" s="5" t="n">
        <v>893792</v>
      </c>
      <c r="U39" s="5" t="n">
        <v>936555</v>
      </c>
      <c r="V39" s="5" t="n">
        <v>1082257</v>
      </c>
      <c r="W39" s="5" t="n">
        <v>862081</v>
      </c>
      <c r="X39" s="5" t="n">
        <v>474283</v>
      </c>
      <c r="Y39" s="5" t="n">
        <v>1345184</v>
      </c>
      <c r="Z39" s="5" t="n">
        <v>979898</v>
      </c>
      <c r="AA39" s="5" t="n">
        <v>536147</v>
      </c>
      <c r="AB39" s="5" t="n">
        <v>973377</v>
      </c>
      <c r="AC39" s="5" t="n">
        <v>742234</v>
      </c>
      <c r="AD39" s="5" t="n">
        <v>1371415</v>
      </c>
      <c r="AE39" s="5" t="n">
        <v>1224573</v>
      </c>
      <c r="AF39" s="5" t="n">
        <v>1363112</v>
      </c>
      <c r="AG39" s="5" t="n">
        <v>962071</v>
      </c>
      <c r="AH39" s="5" t="n">
        <v>1012979</v>
      </c>
      <c r="AI39" s="5" t="n">
        <v>1448141</v>
      </c>
      <c r="AJ39" s="5" t="n">
        <v>1720784</v>
      </c>
      <c r="AK39" s="5" t="n">
        <v>1500997</v>
      </c>
      <c r="AL39" s="5" t="n">
        <v>1745714</v>
      </c>
      <c r="AM39" s="5" t="n">
        <v>1874988</v>
      </c>
      <c r="AN39" s="5" t="n">
        <v>1222073</v>
      </c>
      <c r="AO39" s="5" t="n">
        <v>1107782</v>
      </c>
    </row>
    <row r="40" customFormat="false" ht="11.25" hidden="false" customHeight="false" outlineLevel="0" collapsed="false">
      <c r="B40" s="4" t="n">
        <v>35490</v>
      </c>
      <c r="C40" s="5" t="n">
        <v>129158687</v>
      </c>
      <c r="D40" s="5" t="n">
        <v>1374622</v>
      </c>
      <c r="E40" s="5" t="n">
        <v>332489</v>
      </c>
      <c r="F40" s="5" t="n">
        <v>672468</v>
      </c>
      <c r="G40" s="5" t="n">
        <v>673767</v>
      </c>
      <c r="H40" s="5" t="n">
        <v>596481</v>
      </c>
      <c r="I40" s="5" t="n">
        <v>659109</v>
      </c>
      <c r="J40" s="5" t="n">
        <v>480728</v>
      </c>
      <c r="K40" s="5" t="n">
        <v>728158</v>
      </c>
      <c r="L40" s="5" t="n">
        <v>753365</v>
      </c>
      <c r="M40" s="5" t="n">
        <v>673089</v>
      </c>
      <c r="N40" s="5" t="n">
        <v>3122359</v>
      </c>
      <c r="O40" s="5" t="n">
        <v>736338</v>
      </c>
      <c r="P40" s="5" t="n">
        <v>958303</v>
      </c>
      <c r="Q40" s="5" t="n">
        <v>603052</v>
      </c>
      <c r="R40" s="5" t="n">
        <v>758994</v>
      </c>
      <c r="S40" s="5" t="n">
        <v>865028</v>
      </c>
      <c r="T40" s="5" t="n">
        <v>966924</v>
      </c>
      <c r="U40" s="5" t="n">
        <v>1076950</v>
      </c>
      <c r="V40" s="5" t="n">
        <v>1136477</v>
      </c>
      <c r="W40" s="5" t="n">
        <v>951905</v>
      </c>
      <c r="X40" s="5" t="n">
        <v>555526</v>
      </c>
      <c r="Y40" s="5" t="n">
        <v>1386223</v>
      </c>
      <c r="Z40" s="5" t="n">
        <v>1070135</v>
      </c>
      <c r="AA40" s="5" t="n">
        <v>556897</v>
      </c>
      <c r="AB40" s="5" t="n">
        <v>1085165</v>
      </c>
      <c r="AC40" s="5" t="n">
        <v>866786</v>
      </c>
      <c r="AD40" s="5" t="n">
        <v>1459279</v>
      </c>
      <c r="AE40" s="5" t="n">
        <v>1186030</v>
      </c>
      <c r="AF40" s="5" t="n">
        <v>1469036</v>
      </c>
      <c r="AG40" s="5" t="n">
        <v>1067922</v>
      </c>
      <c r="AH40" s="5" t="n">
        <v>1115209</v>
      </c>
      <c r="AI40" s="5" t="n">
        <v>1649158</v>
      </c>
      <c r="AJ40" s="5" t="n">
        <v>1869114</v>
      </c>
      <c r="AK40" s="5" t="n">
        <v>1604759</v>
      </c>
      <c r="AL40" s="5" t="n">
        <v>1777904</v>
      </c>
      <c r="AM40" s="5" t="n">
        <v>2077728</v>
      </c>
      <c r="AN40" s="5" t="n">
        <v>1418017</v>
      </c>
      <c r="AO40" s="5" t="n">
        <v>1449899</v>
      </c>
      <c r="AP40" s="5" t="n">
        <v>1168327</v>
      </c>
    </row>
    <row r="41" customFormat="false" ht="11.25" hidden="false" customHeight="false" outlineLevel="0" collapsed="false">
      <c r="B41" s="4" t="n">
        <v>35521</v>
      </c>
      <c r="C41" s="5" t="n">
        <v>124186926</v>
      </c>
      <c r="D41" s="5" t="n">
        <v>1356476</v>
      </c>
      <c r="E41" s="5" t="n">
        <v>303791</v>
      </c>
      <c r="F41" s="5" t="n">
        <v>645142</v>
      </c>
      <c r="G41" s="5" t="n">
        <v>708343</v>
      </c>
      <c r="H41" s="5" t="n">
        <v>565961</v>
      </c>
      <c r="I41" s="5" t="n">
        <v>611996</v>
      </c>
      <c r="J41" s="5" t="n">
        <v>519244</v>
      </c>
      <c r="K41" s="5" t="n">
        <v>677937</v>
      </c>
      <c r="L41" s="5" t="n">
        <v>720143</v>
      </c>
      <c r="M41" s="5" t="n">
        <v>597109</v>
      </c>
      <c r="N41" s="5" t="n">
        <v>2779491</v>
      </c>
      <c r="O41" s="5" t="n">
        <v>717235</v>
      </c>
      <c r="P41" s="5" t="n">
        <v>961913</v>
      </c>
      <c r="Q41" s="5" t="n">
        <v>582315</v>
      </c>
      <c r="R41" s="5" t="n">
        <v>719967</v>
      </c>
      <c r="S41" s="5" t="n">
        <v>805081</v>
      </c>
      <c r="T41" s="5" t="n">
        <v>905299</v>
      </c>
      <c r="U41" s="5" t="n">
        <v>987385</v>
      </c>
      <c r="V41" s="5" t="n">
        <v>1116810</v>
      </c>
      <c r="W41" s="5" t="n">
        <v>820058</v>
      </c>
      <c r="X41" s="5" t="n">
        <v>474451</v>
      </c>
      <c r="Y41" s="5" t="n">
        <v>1428928</v>
      </c>
      <c r="Z41" s="5" t="n">
        <v>1010908</v>
      </c>
      <c r="AA41" s="5" t="n">
        <v>528750</v>
      </c>
      <c r="AB41" s="5" t="n">
        <v>939108</v>
      </c>
      <c r="AC41" s="5" t="n">
        <v>765418</v>
      </c>
      <c r="AD41" s="5" t="n">
        <v>1417426</v>
      </c>
      <c r="AE41" s="5" t="n">
        <v>1078793</v>
      </c>
      <c r="AF41" s="5" t="n">
        <v>1310687</v>
      </c>
      <c r="AG41" s="5" t="n">
        <v>965084</v>
      </c>
      <c r="AH41" s="5" t="n">
        <v>989811</v>
      </c>
      <c r="AI41" s="5" t="n">
        <v>1438381</v>
      </c>
      <c r="AJ41" s="5" t="n">
        <v>1741473</v>
      </c>
      <c r="AK41" s="5" t="n">
        <v>1401917</v>
      </c>
      <c r="AL41" s="5" t="n">
        <v>1639804</v>
      </c>
      <c r="AM41" s="5" t="n">
        <v>1920183</v>
      </c>
      <c r="AN41" s="5" t="n">
        <v>1236158</v>
      </c>
      <c r="AO41" s="5" t="n">
        <v>1363486</v>
      </c>
      <c r="AP41" s="5" t="n">
        <v>1816644</v>
      </c>
      <c r="AQ41" s="5" t="n">
        <v>1394062</v>
      </c>
    </row>
    <row r="42" customFormat="false" ht="11.25" hidden="false" customHeight="false" outlineLevel="0" collapsed="false">
      <c r="B42" s="4" t="n">
        <v>35551</v>
      </c>
      <c r="C42" s="5" t="n">
        <v>125029815</v>
      </c>
      <c r="D42" s="5" t="n">
        <v>1448340</v>
      </c>
      <c r="E42" s="5" t="n">
        <v>294866</v>
      </c>
      <c r="F42" s="5" t="n">
        <v>613725</v>
      </c>
      <c r="G42" s="5" t="n">
        <v>727837</v>
      </c>
      <c r="H42" s="5" t="n">
        <v>562826</v>
      </c>
      <c r="I42" s="5" t="n">
        <v>613036</v>
      </c>
      <c r="J42" s="5" t="n">
        <v>529762</v>
      </c>
      <c r="K42" s="5" t="n">
        <v>679332</v>
      </c>
      <c r="L42" s="5" t="n">
        <v>904053</v>
      </c>
      <c r="M42" s="5" t="n">
        <v>601937</v>
      </c>
      <c r="N42" s="5" t="n">
        <v>2885766</v>
      </c>
      <c r="O42" s="5" t="n">
        <v>749767</v>
      </c>
      <c r="P42" s="5" t="n">
        <v>970034</v>
      </c>
      <c r="Q42" s="5" t="n">
        <v>585767</v>
      </c>
      <c r="R42" s="5" t="n">
        <v>727245</v>
      </c>
      <c r="S42" s="5" t="n">
        <v>815751</v>
      </c>
      <c r="T42" s="5" t="n">
        <v>1041682</v>
      </c>
      <c r="U42" s="5" t="n">
        <v>957631</v>
      </c>
      <c r="V42" s="5" t="n">
        <v>1128282</v>
      </c>
      <c r="W42" s="5" t="n">
        <v>843450</v>
      </c>
      <c r="X42" s="5" t="n">
        <v>471305</v>
      </c>
      <c r="Y42" s="5" t="n">
        <v>1570835</v>
      </c>
      <c r="Z42" s="5" t="n">
        <v>1034300</v>
      </c>
      <c r="AA42" s="5" t="n">
        <v>526108</v>
      </c>
      <c r="AB42" s="5" t="n">
        <v>869563</v>
      </c>
      <c r="AC42" s="5" t="n">
        <v>761176</v>
      </c>
      <c r="AD42" s="5" t="n">
        <v>1548726</v>
      </c>
      <c r="AE42" s="5" t="n">
        <v>1207877</v>
      </c>
      <c r="AF42" s="5" t="n">
        <v>1405821</v>
      </c>
      <c r="AG42" s="5" t="n">
        <v>1004055</v>
      </c>
      <c r="AH42" s="5" t="n">
        <v>883573</v>
      </c>
      <c r="AI42" s="5" t="n">
        <v>1426120</v>
      </c>
      <c r="AJ42" s="5" t="n">
        <v>1739467</v>
      </c>
      <c r="AK42" s="5" t="n">
        <v>1431158</v>
      </c>
      <c r="AL42" s="5" t="n">
        <v>1703795</v>
      </c>
      <c r="AM42" s="5" t="n">
        <v>1784456</v>
      </c>
      <c r="AN42" s="5" t="n">
        <v>1019608</v>
      </c>
      <c r="AO42" s="5" t="n">
        <v>1417957</v>
      </c>
      <c r="AP42" s="5" t="n">
        <v>1675826</v>
      </c>
      <c r="AQ42" s="5" t="n">
        <v>2305479</v>
      </c>
      <c r="AR42" s="5" t="n">
        <v>1432212</v>
      </c>
    </row>
    <row r="43" customFormat="false" ht="11.25" hidden="false" customHeight="false" outlineLevel="0" collapsed="false">
      <c r="B43" s="4" t="n">
        <v>35582</v>
      </c>
      <c r="C43" s="5" t="n">
        <v>119729537</v>
      </c>
      <c r="D43" s="5" t="n">
        <v>1396997</v>
      </c>
      <c r="E43" s="5" t="n">
        <v>292880</v>
      </c>
      <c r="F43" s="5" t="n">
        <v>596867</v>
      </c>
      <c r="G43" s="5" t="n">
        <v>646666</v>
      </c>
      <c r="H43" s="5" t="n">
        <v>523599</v>
      </c>
      <c r="I43" s="5" t="n">
        <v>568725</v>
      </c>
      <c r="J43" s="5" t="n">
        <v>552239</v>
      </c>
      <c r="K43" s="5" t="n">
        <v>644096</v>
      </c>
      <c r="L43" s="5" t="n">
        <v>673202</v>
      </c>
      <c r="M43" s="5" t="n">
        <v>595368</v>
      </c>
      <c r="N43" s="5" t="n">
        <v>2677527</v>
      </c>
      <c r="O43" s="5" t="n">
        <v>696611</v>
      </c>
      <c r="P43" s="5" t="n">
        <v>944252</v>
      </c>
      <c r="Q43" s="5" t="n">
        <v>545464</v>
      </c>
      <c r="R43" s="5" t="n">
        <v>673282</v>
      </c>
      <c r="S43" s="5" t="n">
        <v>811542</v>
      </c>
      <c r="T43" s="5" t="n">
        <v>1023388</v>
      </c>
      <c r="U43" s="5" t="n">
        <v>889755</v>
      </c>
      <c r="V43" s="5" t="n">
        <v>1102830</v>
      </c>
      <c r="W43" s="5" t="n">
        <v>748768</v>
      </c>
      <c r="X43" s="5" t="n">
        <v>433499</v>
      </c>
      <c r="Y43" s="5" t="n">
        <v>1486053</v>
      </c>
      <c r="Z43" s="5" t="n">
        <v>997153</v>
      </c>
      <c r="AA43" s="5" t="n">
        <v>513192</v>
      </c>
      <c r="AB43" s="5" t="n">
        <v>836410</v>
      </c>
      <c r="AC43" s="5" t="n">
        <v>715772</v>
      </c>
      <c r="AD43" s="5" t="n">
        <v>1396608</v>
      </c>
      <c r="AE43" s="5" t="n">
        <v>1058432</v>
      </c>
      <c r="AF43" s="5" t="n">
        <v>1294325</v>
      </c>
      <c r="AG43" s="5" t="n">
        <v>992514</v>
      </c>
      <c r="AH43" s="5" t="n">
        <v>896168</v>
      </c>
      <c r="AI43" s="5" t="n">
        <v>1356064</v>
      </c>
      <c r="AJ43" s="5" t="n">
        <v>1613042</v>
      </c>
      <c r="AK43" s="5" t="n">
        <v>1437047</v>
      </c>
      <c r="AL43" s="5" t="n">
        <v>1547808</v>
      </c>
      <c r="AM43" s="5" t="n">
        <v>1584282</v>
      </c>
      <c r="AN43" s="5" t="n">
        <v>1002322</v>
      </c>
      <c r="AO43" s="5" t="n">
        <v>1275781</v>
      </c>
      <c r="AP43" s="5" t="n">
        <v>1434353</v>
      </c>
      <c r="AQ43" s="5" t="n">
        <v>2011646</v>
      </c>
      <c r="AR43" s="5" t="n">
        <v>2544836</v>
      </c>
      <c r="AS43" s="5" t="n">
        <v>1223721</v>
      </c>
    </row>
    <row r="44" customFormat="false" ht="11.25" hidden="false" customHeight="false" outlineLevel="0" collapsed="false">
      <c r="A44" s="5" t="n">
        <f aca="false">+AVERAGE(C45,C43)</f>
        <v>120664583.5</v>
      </c>
      <c r="B44" s="4" t="n">
        <v>35612</v>
      </c>
      <c r="C44" s="5" t="n">
        <v>123370270</v>
      </c>
      <c r="D44" s="5" t="n">
        <v>1327787</v>
      </c>
      <c r="E44" s="5" t="n">
        <v>310191</v>
      </c>
      <c r="F44" s="5" t="n">
        <v>634562</v>
      </c>
      <c r="G44" s="5" t="n">
        <v>649527</v>
      </c>
      <c r="H44" s="5" t="n">
        <v>543486</v>
      </c>
      <c r="I44" s="5" t="n">
        <v>606705</v>
      </c>
      <c r="J44" s="5" t="n">
        <v>580099</v>
      </c>
      <c r="K44" s="5" t="n">
        <v>654281</v>
      </c>
      <c r="L44" s="5" t="n">
        <v>701979</v>
      </c>
      <c r="M44" s="5" t="n">
        <v>584897</v>
      </c>
      <c r="N44" s="5" t="n">
        <v>2694339</v>
      </c>
      <c r="O44" s="5" t="n">
        <v>669044</v>
      </c>
      <c r="P44" s="5" t="n">
        <v>944629</v>
      </c>
      <c r="Q44" s="5" t="n">
        <v>604342</v>
      </c>
      <c r="R44" s="5" t="n">
        <v>628933</v>
      </c>
      <c r="S44" s="5" t="n">
        <v>874233</v>
      </c>
      <c r="T44" s="5" t="n">
        <v>997601</v>
      </c>
      <c r="U44" s="5" t="n">
        <v>924873</v>
      </c>
      <c r="V44" s="5" t="n">
        <v>1105284</v>
      </c>
      <c r="W44" s="5" t="n">
        <v>757040</v>
      </c>
      <c r="X44" s="5" t="n">
        <v>446063</v>
      </c>
      <c r="Y44" s="5" t="n">
        <v>1485185</v>
      </c>
      <c r="Z44" s="5" t="n">
        <v>947245</v>
      </c>
      <c r="AA44" s="5" t="n">
        <v>513179</v>
      </c>
      <c r="AB44" s="5" t="n">
        <v>822330</v>
      </c>
      <c r="AC44" s="5" t="n">
        <v>718450</v>
      </c>
      <c r="AD44" s="5" t="n">
        <v>1432929</v>
      </c>
      <c r="AE44" s="5" t="n">
        <v>1114056</v>
      </c>
      <c r="AF44" s="5" t="n">
        <v>1221032</v>
      </c>
      <c r="AG44" s="5" t="n">
        <v>954654</v>
      </c>
      <c r="AH44" s="5" t="n">
        <v>894442</v>
      </c>
      <c r="AI44" s="5" t="n">
        <v>1313470</v>
      </c>
      <c r="AJ44" s="5" t="n">
        <v>1565328</v>
      </c>
      <c r="AK44" s="5" t="n">
        <v>1401328</v>
      </c>
      <c r="AL44" s="5" t="n">
        <v>1484865</v>
      </c>
      <c r="AM44" s="5" t="n">
        <v>1673606</v>
      </c>
      <c r="AN44" s="5" t="n">
        <v>950032</v>
      </c>
      <c r="AO44" s="5" t="n">
        <v>1154531</v>
      </c>
      <c r="AP44" s="5" t="n">
        <v>1460133</v>
      </c>
      <c r="AQ44" s="5" t="n">
        <v>1948809</v>
      </c>
      <c r="AR44" s="5" t="n">
        <v>2786252</v>
      </c>
      <c r="AS44" s="5" t="n">
        <v>2206818</v>
      </c>
      <c r="AT44" s="5" t="n">
        <v>869818</v>
      </c>
    </row>
    <row r="45" customFormat="false" ht="11.25" hidden="false" customHeight="false" outlineLevel="0" collapsed="false">
      <c r="B45" s="4" t="n">
        <v>35643</v>
      </c>
      <c r="C45" s="5" t="n">
        <v>121599630</v>
      </c>
      <c r="D45" s="5" t="n">
        <v>1351444</v>
      </c>
      <c r="E45" s="5" t="n">
        <v>306209</v>
      </c>
      <c r="F45" s="5" t="n">
        <v>646405</v>
      </c>
      <c r="G45" s="5" t="n">
        <v>611517</v>
      </c>
      <c r="H45" s="5" t="n">
        <v>546792</v>
      </c>
      <c r="I45" s="5" t="n">
        <v>601307</v>
      </c>
      <c r="J45" s="5" t="n">
        <v>557554</v>
      </c>
      <c r="K45" s="5" t="n">
        <v>622264</v>
      </c>
      <c r="L45" s="5" t="n">
        <v>666561</v>
      </c>
      <c r="M45" s="5" t="n">
        <v>570480</v>
      </c>
      <c r="N45" s="5" t="n">
        <v>2823490</v>
      </c>
      <c r="O45" s="5" t="n">
        <v>638810</v>
      </c>
      <c r="P45" s="5" t="n">
        <v>862141</v>
      </c>
      <c r="Q45" s="5" t="n">
        <v>600370</v>
      </c>
      <c r="R45" s="5" t="n">
        <v>695933</v>
      </c>
      <c r="S45" s="5" t="n">
        <v>851357</v>
      </c>
      <c r="T45" s="5" t="n">
        <v>993757</v>
      </c>
      <c r="U45" s="5" t="n">
        <v>870309</v>
      </c>
      <c r="V45" s="5" t="n">
        <v>1045383</v>
      </c>
      <c r="W45" s="5" t="n">
        <v>737600</v>
      </c>
      <c r="X45" s="5" t="n">
        <v>439066</v>
      </c>
      <c r="Y45" s="5" t="n">
        <v>1285859</v>
      </c>
      <c r="Z45" s="5" t="n">
        <v>925714</v>
      </c>
      <c r="AA45" s="5" t="n">
        <v>492319</v>
      </c>
      <c r="AB45" s="5" t="n">
        <v>822184</v>
      </c>
      <c r="AC45" s="5" t="n">
        <v>699346</v>
      </c>
      <c r="AD45" s="5" t="n">
        <v>1404833</v>
      </c>
      <c r="AE45" s="5" t="n">
        <v>1106347</v>
      </c>
      <c r="AF45" s="5" t="n">
        <v>1160268</v>
      </c>
      <c r="AG45" s="5" t="n">
        <v>911537</v>
      </c>
      <c r="AH45" s="5" t="n">
        <v>825387</v>
      </c>
      <c r="AI45" s="5" t="n">
        <v>1321165</v>
      </c>
      <c r="AJ45" s="5" t="n">
        <v>1475616</v>
      </c>
      <c r="AK45" s="5" t="n">
        <v>1251820</v>
      </c>
      <c r="AL45" s="5" t="n">
        <v>1466945</v>
      </c>
      <c r="AM45" s="5" t="n">
        <v>1630388</v>
      </c>
      <c r="AN45" s="5" t="n">
        <v>880872</v>
      </c>
      <c r="AO45" s="5" t="n">
        <v>1090372</v>
      </c>
      <c r="AP45" s="5" t="n">
        <v>1421977</v>
      </c>
      <c r="AQ45" s="5" t="n">
        <v>1859605</v>
      </c>
      <c r="AR45" s="5" t="n">
        <v>2441292</v>
      </c>
      <c r="AS45" s="5" t="n">
        <v>2163886</v>
      </c>
      <c r="AT45" s="5" t="n">
        <v>1683184</v>
      </c>
      <c r="AU45" s="5" t="n">
        <v>993837</v>
      </c>
    </row>
    <row r="46" customFormat="false" ht="11.25" hidden="false" customHeight="false" outlineLevel="0" collapsed="false">
      <c r="B46" s="4" t="n">
        <v>35674</v>
      </c>
      <c r="C46" s="5" t="n">
        <v>117241287</v>
      </c>
      <c r="D46" s="5" t="n">
        <v>1342437</v>
      </c>
      <c r="E46" s="5" t="n">
        <v>281344</v>
      </c>
      <c r="F46" s="5" t="n">
        <v>600999</v>
      </c>
      <c r="G46" s="5" t="n">
        <v>574213</v>
      </c>
      <c r="H46" s="5" t="n">
        <v>542487</v>
      </c>
      <c r="I46" s="5" t="n">
        <v>570503</v>
      </c>
      <c r="J46" s="5" t="n">
        <v>520357</v>
      </c>
      <c r="K46" s="5" t="n">
        <v>588193</v>
      </c>
      <c r="L46" s="5" t="n">
        <v>629399</v>
      </c>
      <c r="M46" s="5" t="n">
        <v>580231</v>
      </c>
      <c r="N46" s="5" t="n">
        <v>2714994</v>
      </c>
      <c r="O46" s="5" t="n">
        <v>640538</v>
      </c>
      <c r="P46" s="5" t="n">
        <v>797595</v>
      </c>
      <c r="Q46" s="5" t="n">
        <v>546974</v>
      </c>
      <c r="R46" s="5" t="n">
        <v>667251</v>
      </c>
      <c r="S46" s="5" t="n">
        <v>780850</v>
      </c>
      <c r="T46" s="5" t="n">
        <v>881710</v>
      </c>
      <c r="U46" s="5" t="n">
        <v>791391</v>
      </c>
      <c r="V46" s="5" t="n">
        <v>962225</v>
      </c>
      <c r="W46" s="5" t="n">
        <v>672112</v>
      </c>
      <c r="X46" s="5" t="n">
        <v>405030</v>
      </c>
      <c r="Y46" s="5" t="n">
        <v>1271397</v>
      </c>
      <c r="Z46" s="5" t="n">
        <v>953008</v>
      </c>
      <c r="AA46" s="5" t="n">
        <v>482130</v>
      </c>
      <c r="AB46" s="5" t="n">
        <v>765272</v>
      </c>
      <c r="AC46" s="5" t="n">
        <v>637578</v>
      </c>
      <c r="AD46" s="5" t="n">
        <v>1332058</v>
      </c>
      <c r="AE46" s="5" t="n">
        <v>989826</v>
      </c>
      <c r="AF46" s="5" t="n">
        <v>1145597</v>
      </c>
      <c r="AG46" s="5" t="n">
        <v>885009</v>
      </c>
      <c r="AH46" s="5" t="n">
        <v>810107</v>
      </c>
      <c r="AI46" s="5" t="n">
        <v>1256059</v>
      </c>
      <c r="AJ46" s="5" t="n">
        <v>1414463</v>
      </c>
      <c r="AK46" s="5" t="n">
        <v>1193611</v>
      </c>
      <c r="AL46" s="5" t="n">
        <v>1352931</v>
      </c>
      <c r="AM46" s="5" t="n">
        <v>1470637</v>
      </c>
      <c r="AN46" s="5" t="n">
        <v>769307</v>
      </c>
      <c r="AO46" s="5" t="n">
        <v>999105</v>
      </c>
      <c r="AP46" s="5" t="n">
        <v>1328331</v>
      </c>
      <c r="AQ46" s="5" t="n">
        <v>1719102</v>
      </c>
      <c r="AR46" s="5" t="n">
        <v>2260814</v>
      </c>
      <c r="AS46" s="5" t="n">
        <v>1921517</v>
      </c>
      <c r="AT46" s="5" t="n">
        <v>1884499</v>
      </c>
      <c r="AU46" s="5" t="n">
        <v>1786812</v>
      </c>
      <c r="AV46" s="5" t="n">
        <v>1459132</v>
      </c>
    </row>
    <row r="47" customFormat="false" ht="11.25" hidden="false" customHeight="false" outlineLevel="0" collapsed="false">
      <c r="B47" s="4" t="n">
        <v>35704</v>
      </c>
      <c r="C47" s="5" t="n">
        <v>118802526</v>
      </c>
      <c r="D47" s="5" t="n">
        <v>1308712</v>
      </c>
      <c r="E47" s="5" t="n">
        <v>272862</v>
      </c>
      <c r="F47" s="5" t="n">
        <v>632011</v>
      </c>
      <c r="G47" s="5" t="n">
        <v>577580</v>
      </c>
      <c r="H47" s="5" t="n">
        <v>566281</v>
      </c>
      <c r="I47" s="5" t="n">
        <v>579393</v>
      </c>
      <c r="J47" s="5" t="n">
        <v>508967</v>
      </c>
      <c r="K47" s="5" t="n">
        <v>586968</v>
      </c>
      <c r="L47" s="5" t="n">
        <v>663471</v>
      </c>
      <c r="M47" s="5" t="n">
        <v>582170</v>
      </c>
      <c r="N47" s="5" t="n">
        <v>2736803</v>
      </c>
      <c r="O47" s="5" t="n">
        <v>688401</v>
      </c>
      <c r="P47" s="5" t="n">
        <v>830423</v>
      </c>
      <c r="Q47" s="5" t="n">
        <v>552600</v>
      </c>
      <c r="R47" s="5" t="n">
        <v>671280</v>
      </c>
      <c r="S47" s="5" t="n">
        <v>808749</v>
      </c>
      <c r="T47" s="5" t="n">
        <v>911756</v>
      </c>
      <c r="U47" s="5" t="n">
        <v>818994</v>
      </c>
      <c r="V47" s="5" t="n">
        <v>992642</v>
      </c>
      <c r="W47" s="5" t="n">
        <v>695705</v>
      </c>
      <c r="X47" s="5" t="n">
        <v>420703</v>
      </c>
      <c r="Y47" s="5" t="n">
        <v>1227409</v>
      </c>
      <c r="Z47" s="5" t="n">
        <v>949572</v>
      </c>
      <c r="AA47" s="5" t="n">
        <v>513788</v>
      </c>
      <c r="AB47" s="5" t="n">
        <v>827922</v>
      </c>
      <c r="AC47" s="5" t="n">
        <v>589287</v>
      </c>
      <c r="AD47" s="5" t="n">
        <v>1362656</v>
      </c>
      <c r="AE47" s="5" t="n">
        <v>1069593</v>
      </c>
      <c r="AF47" s="5" t="n">
        <v>1145036</v>
      </c>
      <c r="AG47" s="5" t="n">
        <v>872707</v>
      </c>
      <c r="AH47" s="5" t="n">
        <v>774252</v>
      </c>
      <c r="AI47" s="5" t="n">
        <v>1146874</v>
      </c>
      <c r="AJ47" s="5" t="n">
        <v>1386030</v>
      </c>
      <c r="AK47" s="5" t="n">
        <v>1186307</v>
      </c>
      <c r="AL47" s="5" t="n">
        <v>1367428</v>
      </c>
      <c r="AM47" s="5" t="n">
        <v>1550962</v>
      </c>
      <c r="AN47" s="5" t="n">
        <v>724786</v>
      </c>
      <c r="AO47" s="5" t="n">
        <v>953993</v>
      </c>
      <c r="AP47" s="5" t="n">
        <v>1362878</v>
      </c>
      <c r="AQ47" s="5" t="n">
        <v>1695713</v>
      </c>
      <c r="AR47" s="5" t="n">
        <v>2219995</v>
      </c>
      <c r="AS47" s="5" t="n">
        <v>1829421</v>
      </c>
      <c r="AT47" s="5" t="n">
        <v>1981515</v>
      </c>
      <c r="AU47" s="5" t="n">
        <v>1621391</v>
      </c>
      <c r="AV47" s="5" t="n">
        <v>2622112</v>
      </c>
      <c r="AW47" s="5" t="n">
        <v>1268737</v>
      </c>
    </row>
    <row r="48" customFormat="false" ht="11.25" hidden="false" customHeight="false" outlineLevel="0" collapsed="false">
      <c r="B48" s="4" t="n">
        <v>35735</v>
      </c>
      <c r="C48" s="5" t="n">
        <v>115455483</v>
      </c>
      <c r="D48" s="5" t="n">
        <v>1227484</v>
      </c>
      <c r="E48" s="5" t="n">
        <v>266466</v>
      </c>
      <c r="F48" s="5" t="n">
        <v>562796</v>
      </c>
      <c r="G48" s="5" t="n">
        <v>569325</v>
      </c>
      <c r="H48" s="5" t="n">
        <v>537907</v>
      </c>
      <c r="I48" s="5" t="n">
        <v>557629</v>
      </c>
      <c r="J48" s="5" t="n">
        <v>482532</v>
      </c>
      <c r="K48" s="5" t="n">
        <v>546675</v>
      </c>
      <c r="L48" s="5" t="n">
        <v>676270</v>
      </c>
      <c r="M48" s="5" t="n">
        <v>543617</v>
      </c>
      <c r="N48" s="5" t="n">
        <v>2715495</v>
      </c>
      <c r="O48" s="5" t="n">
        <v>638190</v>
      </c>
      <c r="P48" s="5" t="n">
        <v>777017</v>
      </c>
      <c r="Q48" s="5" t="n">
        <v>501366</v>
      </c>
      <c r="R48" s="5" t="n">
        <v>592370</v>
      </c>
      <c r="S48" s="5" t="n">
        <v>744107</v>
      </c>
      <c r="T48" s="5" t="n">
        <v>885048</v>
      </c>
      <c r="U48" s="5" t="n">
        <v>749929</v>
      </c>
      <c r="V48" s="5" t="n">
        <v>963088</v>
      </c>
      <c r="W48" s="5" t="n">
        <v>656821</v>
      </c>
      <c r="X48" s="5" t="n">
        <v>374128</v>
      </c>
      <c r="Y48" s="5" t="n">
        <v>1338076</v>
      </c>
      <c r="Z48" s="5" t="n">
        <v>898534</v>
      </c>
      <c r="AA48" s="5" t="n">
        <v>493706</v>
      </c>
      <c r="AB48" s="5" t="n">
        <v>830493</v>
      </c>
      <c r="AC48" s="5" t="n">
        <v>616481</v>
      </c>
      <c r="AD48" s="5" t="n">
        <v>1332294</v>
      </c>
      <c r="AE48" s="5" t="n">
        <v>1042991</v>
      </c>
      <c r="AF48" s="5" t="n">
        <v>1130526</v>
      </c>
      <c r="AG48" s="5" t="n">
        <v>860825</v>
      </c>
      <c r="AH48" s="5" t="n">
        <v>706847</v>
      </c>
      <c r="AI48" s="5" t="n">
        <v>1189111</v>
      </c>
      <c r="AJ48" s="5" t="n">
        <v>1295223</v>
      </c>
      <c r="AK48" s="5" t="n">
        <v>1138593</v>
      </c>
      <c r="AL48" s="5" t="n">
        <v>1301867</v>
      </c>
      <c r="AM48" s="5" t="n">
        <v>1466019</v>
      </c>
      <c r="AN48" s="5" t="n">
        <v>715922</v>
      </c>
      <c r="AO48" s="5" t="n">
        <v>937655</v>
      </c>
      <c r="AP48" s="5" t="n">
        <v>1322787</v>
      </c>
      <c r="AQ48" s="5" t="n">
        <v>1631273</v>
      </c>
      <c r="AR48" s="5" t="n">
        <v>2257045</v>
      </c>
      <c r="AS48" s="5" t="n">
        <v>1719101</v>
      </c>
      <c r="AT48" s="5" t="n">
        <v>1864471</v>
      </c>
      <c r="AU48" s="5" t="n">
        <v>1510943</v>
      </c>
      <c r="AV48" s="5" t="n">
        <v>2402525</v>
      </c>
      <c r="AW48" s="5" t="n">
        <v>2059837</v>
      </c>
      <c r="AX48" s="5" t="n">
        <v>1487853</v>
      </c>
    </row>
    <row r="49" customFormat="false" ht="11.25" hidden="false" customHeight="false" outlineLevel="0" collapsed="false">
      <c r="B49" s="4" t="n">
        <v>35765</v>
      </c>
      <c r="C49" s="5" t="n">
        <v>116480333</v>
      </c>
      <c r="D49" s="5" t="n">
        <v>1244621</v>
      </c>
      <c r="E49" s="5" t="n">
        <v>234687</v>
      </c>
      <c r="F49" s="5" t="n">
        <v>595735</v>
      </c>
      <c r="G49" s="5" t="n">
        <v>577204</v>
      </c>
      <c r="H49" s="5" t="n">
        <v>542126</v>
      </c>
      <c r="I49" s="5" t="n">
        <v>538539</v>
      </c>
      <c r="J49" s="5" t="n">
        <v>501199</v>
      </c>
      <c r="K49" s="5" t="n">
        <v>542297</v>
      </c>
      <c r="L49" s="5" t="n">
        <v>678525</v>
      </c>
      <c r="M49" s="5" t="n">
        <v>530642</v>
      </c>
      <c r="N49" s="5" t="n">
        <v>2723810</v>
      </c>
      <c r="O49" s="5" t="n">
        <v>645378</v>
      </c>
      <c r="P49" s="5" t="n">
        <v>777263</v>
      </c>
      <c r="Q49" s="5" t="n">
        <v>497975</v>
      </c>
      <c r="R49" s="5" t="n">
        <v>615704</v>
      </c>
      <c r="S49" s="5" t="n">
        <v>747904</v>
      </c>
      <c r="T49" s="5" t="n">
        <v>878576</v>
      </c>
      <c r="U49" s="5" t="n">
        <v>762198</v>
      </c>
      <c r="V49" s="5" t="n">
        <v>973768</v>
      </c>
      <c r="W49" s="5" t="n">
        <v>655444</v>
      </c>
      <c r="X49" s="5" t="n">
        <v>363282</v>
      </c>
      <c r="Y49" s="5" t="n">
        <v>1115816</v>
      </c>
      <c r="Z49" s="5" t="n">
        <v>885706</v>
      </c>
      <c r="AA49" s="5" t="n">
        <v>492287</v>
      </c>
      <c r="AB49" s="5" t="n">
        <v>835577</v>
      </c>
      <c r="AC49" s="5" t="n">
        <v>586177</v>
      </c>
      <c r="AD49" s="5" t="n">
        <v>1415351</v>
      </c>
      <c r="AE49" s="5" t="n">
        <v>1058034</v>
      </c>
      <c r="AF49" s="5" t="n">
        <v>1116739</v>
      </c>
      <c r="AG49" s="5" t="n">
        <v>791684</v>
      </c>
      <c r="AH49" s="5" t="n">
        <v>687642</v>
      </c>
      <c r="AI49" s="5" t="n">
        <v>1137830</v>
      </c>
      <c r="AJ49" s="5" t="n">
        <v>1316619</v>
      </c>
      <c r="AK49" s="5" t="n">
        <v>1095245</v>
      </c>
      <c r="AL49" s="5" t="n">
        <v>1263010</v>
      </c>
      <c r="AM49" s="5" t="n">
        <v>1491997</v>
      </c>
      <c r="AN49" s="5" t="n">
        <v>882542</v>
      </c>
      <c r="AO49" s="5" t="n">
        <v>800067</v>
      </c>
      <c r="AP49" s="5" t="n">
        <v>1262134</v>
      </c>
      <c r="AQ49" s="5" t="n">
        <v>1650764</v>
      </c>
      <c r="AR49" s="5" t="n">
        <v>1997279</v>
      </c>
      <c r="AS49" s="5" t="n">
        <v>1789524</v>
      </c>
      <c r="AT49" s="5" t="n">
        <v>1841550</v>
      </c>
      <c r="AU49" s="5" t="n">
        <v>1461281</v>
      </c>
      <c r="AV49" s="5" t="n">
        <v>2320743</v>
      </c>
      <c r="AW49" s="5" t="n">
        <v>2155891</v>
      </c>
      <c r="AX49" s="5" t="n">
        <v>2370592</v>
      </c>
      <c r="AY49" s="5" t="n">
        <v>1257287</v>
      </c>
    </row>
    <row r="50" customFormat="false" ht="11.25" hidden="false" customHeight="false" outlineLevel="0" collapsed="false">
      <c r="B50" s="4" t="n">
        <v>35796</v>
      </c>
      <c r="C50" s="5" t="n">
        <v>117806703</v>
      </c>
      <c r="D50" s="5" t="n">
        <v>1239364</v>
      </c>
      <c r="E50" s="5" t="n">
        <v>273744</v>
      </c>
      <c r="F50" s="5" t="n">
        <v>613906</v>
      </c>
      <c r="G50" s="5" t="n">
        <v>576383</v>
      </c>
      <c r="H50" s="5" t="n">
        <v>524836</v>
      </c>
      <c r="I50" s="5" t="n">
        <v>541364</v>
      </c>
      <c r="J50" s="5" t="n">
        <v>520863</v>
      </c>
      <c r="K50" s="5" t="n">
        <v>498935</v>
      </c>
      <c r="L50" s="5" t="n">
        <v>687927</v>
      </c>
      <c r="M50" s="5" t="n">
        <v>550283</v>
      </c>
      <c r="N50" s="5" t="n">
        <v>2572600</v>
      </c>
      <c r="O50" s="5" t="n">
        <v>624354</v>
      </c>
      <c r="P50" s="5" t="n">
        <v>759677</v>
      </c>
      <c r="Q50" s="5" t="n">
        <v>491064</v>
      </c>
      <c r="R50" s="5" t="n">
        <v>600843</v>
      </c>
      <c r="S50" s="5" t="n">
        <v>745427</v>
      </c>
      <c r="T50" s="5" t="n">
        <v>860244</v>
      </c>
      <c r="U50" s="5" t="n">
        <v>802152</v>
      </c>
      <c r="V50" s="5" t="n">
        <v>918641</v>
      </c>
      <c r="W50" s="5" t="n">
        <v>664025</v>
      </c>
      <c r="X50" s="5" t="n">
        <v>371148</v>
      </c>
      <c r="Y50" s="5" t="n">
        <v>1102146</v>
      </c>
      <c r="Z50" s="5" t="n">
        <v>875301</v>
      </c>
      <c r="AA50" s="5" t="n">
        <v>487753</v>
      </c>
      <c r="AB50" s="5" t="n">
        <v>821706</v>
      </c>
      <c r="AC50" s="5" t="n">
        <v>580836</v>
      </c>
      <c r="AD50" s="5" t="n">
        <v>1331771</v>
      </c>
      <c r="AE50" s="5" t="n">
        <v>967984</v>
      </c>
      <c r="AF50" s="5" t="n">
        <v>1042271</v>
      </c>
      <c r="AG50" s="5" t="n">
        <v>813917</v>
      </c>
      <c r="AH50" s="5" t="n">
        <v>658148</v>
      </c>
      <c r="AI50" s="5" t="n">
        <v>1103953</v>
      </c>
      <c r="AJ50" s="5" t="n">
        <v>1305448</v>
      </c>
      <c r="AK50" s="5" t="n">
        <v>1092864</v>
      </c>
      <c r="AL50" s="5" t="n">
        <v>1263698</v>
      </c>
      <c r="AM50" s="5" t="n">
        <v>1418271</v>
      </c>
      <c r="AN50" s="5" t="n">
        <v>916542</v>
      </c>
      <c r="AO50" s="5" t="n">
        <v>755252</v>
      </c>
      <c r="AP50" s="5" t="n">
        <v>1250056</v>
      </c>
      <c r="AQ50" s="5" t="n">
        <v>1624320</v>
      </c>
      <c r="AR50" s="5" t="n">
        <v>1882846</v>
      </c>
      <c r="AS50" s="5" t="n">
        <v>1629168</v>
      </c>
      <c r="AT50" s="5" t="n">
        <v>1827763</v>
      </c>
      <c r="AU50" s="5" t="n">
        <v>1377515</v>
      </c>
      <c r="AV50" s="5" t="n">
        <v>2185647</v>
      </c>
      <c r="AW50" s="5" t="n">
        <v>2154076</v>
      </c>
      <c r="AX50" s="5" t="n">
        <v>2308898</v>
      </c>
      <c r="AY50" s="5" t="n">
        <v>1952549</v>
      </c>
      <c r="AZ50" s="5" t="n">
        <v>1302653</v>
      </c>
    </row>
    <row r="51" customFormat="false" ht="11.25" hidden="false" customHeight="false" outlineLevel="0" collapsed="false">
      <c r="B51" s="4" t="n">
        <v>35827</v>
      </c>
      <c r="C51" s="5" t="n">
        <v>106123978</v>
      </c>
      <c r="D51" s="5" t="n">
        <v>1194955</v>
      </c>
      <c r="E51" s="5" t="n">
        <v>233867</v>
      </c>
      <c r="F51" s="5" t="n">
        <v>552660</v>
      </c>
      <c r="G51" s="5" t="n">
        <v>493038</v>
      </c>
      <c r="H51" s="5" t="n">
        <v>469990</v>
      </c>
      <c r="I51" s="5" t="n">
        <v>459279</v>
      </c>
      <c r="J51" s="5" t="n">
        <v>454181</v>
      </c>
      <c r="K51" s="5" t="n">
        <v>479315</v>
      </c>
      <c r="L51" s="5" t="n">
        <v>580911</v>
      </c>
      <c r="M51" s="5" t="n">
        <v>451506</v>
      </c>
      <c r="N51" s="5" t="n">
        <v>2177551</v>
      </c>
      <c r="O51" s="5" t="n">
        <v>584113</v>
      </c>
      <c r="P51" s="5" t="n">
        <v>663775</v>
      </c>
      <c r="Q51" s="5" t="n">
        <v>425138</v>
      </c>
      <c r="R51" s="5" t="n">
        <v>516264</v>
      </c>
      <c r="S51" s="5" t="n">
        <v>650039</v>
      </c>
      <c r="T51" s="5" t="n">
        <v>726286</v>
      </c>
      <c r="U51" s="5" t="n">
        <v>727118</v>
      </c>
      <c r="V51" s="5" t="n">
        <v>802307</v>
      </c>
      <c r="W51" s="5" t="n">
        <v>582150</v>
      </c>
      <c r="X51" s="5" t="n">
        <v>335138</v>
      </c>
      <c r="Y51" s="5" t="n">
        <v>1013642</v>
      </c>
      <c r="Z51" s="5" t="n">
        <v>793755</v>
      </c>
      <c r="AA51" s="5" t="n">
        <v>428698</v>
      </c>
      <c r="AB51" s="5" t="n">
        <v>704772</v>
      </c>
      <c r="AC51" s="5" t="n">
        <v>503464</v>
      </c>
      <c r="AD51" s="5" t="n">
        <v>1199973</v>
      </c>
      <c r="AE51" s="5" t="n">
        <v>871725</v>
      </c>
      <c r="AF51" s="5" t="n">
        <v>903559</v>
      </c>
      <c r="AG51" s="5" t="n">
        <v>803105</v>
      </c>
      <c r="AH51" s="5" t="n">
        <v>589883</v>
      </c>
      <c r="AI51" s="5" t="n">
        <v>921519</v>
      </c>
      <c r="AJ51" s="5" t="n">
        <v>1131032</v>
      </c>
      <c r="AK51" s="5" t="n">
        <v>950299</v>
      </c>
      <c r="AL51" s="5" t="n">
        <v>1106973</v>
      </c>
      <c r="AM51" s="5" t="n">
        <v>1259479</v>
      </c>
      <c r="AN51" s="5" t="n">
        <v>762320</v>
      </c>
      <c r="AO51" s="5" t="n">
        <v>705235</v>
      </c>
      <c r="AP51" s="5" t="n">
        <v>1041202</v>
      </c>
      <c r="AQ51" s="5" t="n">
        <v>1408151</v>
      </c>
      <c r="AR51" s="5" t="n">
        <v>1810462</v>
      </c>
      <c r="AS51" s="5" t="n">
        <v>1406815</v>
      </c>
      <c r="AT51" s="5" t="n">
        <v>1545957</v>
      </c>
      <c r="AU51" s="5" t="n">
        <v>1125923</v>
      </c>
      <c r="AV51" s="5" t="n">
        <v>1888305</v>
      </c>
      <c r="AW51" s="5" t="n">
        <v>1832342</v>
      </c>
      <c r="AX51" s="5" t="n">
        <v>2017944</v>
      </c>
      <c r="AY51" s="5" t="n">
        <v>1741291</v>
      </c>
      <c r="AZ51" s="5" t="n">
        <v>1991316</v>
      </c>
      <c r="BA51" s="5" t="n">
        <v>960940</v>
      </c>
    </row>
    <row r="52" customFormat="false" ht="11.25" hidden="false" customHeight="false" outlineLevel="0" collapsed="false">
      <c r="B52" s="4" t="n">
        <v>35855</v>
      </c>
      <c r="C52" s="5" t="n">
        <v>115578200</v>
      </c>
      <c r="D52" s="5" t="n">
        <v>1340116</v>
      </c>
      <c r="E52" s="5" t="n">
        <v>275419</v>
      </c>
      <c r="F52" s="5" t="n">
        <v>632547</v>
      </c>
      <c r="G52" s="5" t="n">
        <v>557112</v>
      </c>
      <c r="H52" s="5" t="n">
        <v>511826</v>
      </c>
      <c r="I52" s="5" t="n">
        <v>476142</v>
      </c>
      <c r="J52" s="5" t="n">
        <v>491301</v>
      </c>
      <c r="K52" s="5" t="n">
        <v>534626</v>
      </c>
      <c r="L52" s="5" t="n">
        <v>644597</v>
      </c>
      <c r="M52" s="5" t="n">
        <v>514947</v>
      </c>
      <c r="N52" s="5" t="n">
        <v>2429232</v>
      </c>
      <c r="O52" s="5" t="n">
        <v>595308</v>
      </c>
      <c r="P52" s="5" t="n">
        <v>720069</v>
      </c>
      <c r="Q52" s="5" t="n">
        <v>462110</v>
      </c>
      <c r="R52" s="5" t="n">
        <v>530602</v>
      </c>
      <c r="S52" s="5" t="n">
        <v>691804</v>
      </c>
      <c r="T52" s="5" t="n">
        <v>838674</v>
      </c>
      <c r="U52" s="5" t="n">
        <v>789792</v>
      </c>
      <c r="V52" s="5" t="n">
        <v>854704</v>
      </c>
      <c r="W52" s="5" t="n">
        <v>622536</v>
      </c>
      <c r="X52" s="5" t="n">
        <v>353643</v>
      </c>
      <c r="Y52" s="5" t="n">
        <v>1169768</v>
      </c>
      <c r="Z52" s="5" t="n">
        <v>883253</v>
      </c>
      <c r="AA52" s="5" t="n">
        <v>456628</v>
      </c>
      <c r="AB52" s="5" t="n">
        <v>765893</v>
      </c>
      <c r="AC52" s="5" t="n">
        <v>551781</v>
      </c>
      <c r="AD52" s="5" t="n">
        <v>1277966</v>
      </c>
      <c r="AE52" s="5" t="n">
        <v>941214</v>
      </c>
      <c r="AF52" s="5" t="n">
        <v>932424</v>
      </c>
      <c r="AG52" s="5" t="n">
        <v>840881</v>
      </c>
      <c r="AH52" s="5" t="n">
        <v>615606</v>
      </c>
      <c r="AI52" s="5" t="n">
        <v>1050394</v>
      </c>
      <c r="AJ52" s="5" t="n">
        <v>1264021</v>
      </c>
      <c r="AK52" s="5" t="n">
        <v>1073640</v>
      </c>
      <c r="AL52" s="5" t="n">
        <v>1201744</v>
      </c>
      <c r="AM52" s="5" t="n">
        <v>1415746</v>
      </c>
      <c r="AN52" s="5" t="n">
        <v>821759</v>
      </c>
      <c r="AO52" s="5" t="n">
        <v>765769</v>
      </c>
      <c r="AP52" s="5" t="n">
        <v>1146462</v>
      </c>
      <c r="AQ52" s="5" t="n">
        <v>1597670</v>
      </c>
      <c r="AR52" s="5" t="n">
        <v>1810018</v>
      </c>
      <c r="AS52" s="5" t="n">
        <v>1510314</v>
      </c>
      <c r="AT52" s="5" t="n">
        <v>1660190</v>
      </c>
      <c r="AU52" s="5" t="n">
        <v>1170004</v>
      </c>
      <c r="AV52" s="5" t="n">
        <v>1973913</v>
      </c>
      <c r="AW52" s="5" t="n">
        <v>1821133</v>
      </c>
      <c r="AX52" s="5" t="n">
        <v>2274011</v>
      </c>
      <c r="AY52" s="5" t="n">
        <v>1765845</v>
      </c>
      <c r="AZ52" s="5" t="n">
        <v>2079378</v>
      </c>
      <c r="BA52" s="5" t="n">
        <v>1756880</v>
      </c>
      <c r="BB52" s="5" t="n">
        <v>1776095</v>
      </c>
    </row>
    <row r="53" customFormat="false" ht="11.25" hidden="false" customHeight="false" outlineLevel="0" collapsed="false">
      <c r="B53" s="4" t="n">
        <v>35886</v>
      </c>
      <c r="C53" s="5" t="n">
        <v>110970948</v>
      </c>
      <c r="D53" s="5" t="n">
        <v>1237064</v>
      </c>
      <c r="E53" s="5" t="n">
        <v>256221</v>
      </c>
      <c r="F53" s="5" t="n">
        <v>598909</v>
      </c>
      <c r="G53" s="5" t="n">
        <v>515498</v>
      </c>
      <c r="H53" s="5" t="n">
        <v>488551</v>
      </c>
      <c r="I53" s="5" t="n">
        <v>432042</v>
      </c>
      <c r="J53" s="5" t="n">
        <v>468259</v>
      </c>
      <c r="K53" s="5" t="n">
        <v>511215</v>
      </c>
      <c r="L53" s="5" t="n">
        <v>621953</v>
      </c>
      <c r="M53" s="5" t="n">
        <v>477933</v>
      </c>
      <c r="N53" s="5" t="n">
        <v>2335831</v>
      </c>
      <c r="O53" s="5" t="n">
        <v>550036</v>
      </c>
      <c r="P53" s="5" t="n">
        <v>716328</v>
      </c>
      <c r="Q53" s="5" t="n">
        <v>429633</v>
      </c>
      <c r="R53" s="5" t="n">
        <v>505641</v>
      </c>
      <c r="S53" s="5" t="n">
        <v>675215</v>
      </c>
      <c r="T53" s="5" t="n">
        <v>781701</v>
      </c>
      <c r="U53" s="5" t="n">
        <v>762167</v>
      </c>
      <c r="V53" s="5" t="n">
        <v>820712</v>
      </c>
      <c r="W53" s="5" t="n">
        <v>623870</v>
      </c>
      <c r="X53" s="5" t="n">
        <v>362561</v>
      </c>
      <c r="Y53" s="5" t="n">
        <v>1121687</v>
      </c>
      <c r="Z53" s="5" t="n">
        <v>876194</v>
      </c>
      <c r="AA53" s="5" t="n">
        <v>430508</v>
      </c>
      <c r="AB53" s="5" t="n">
        <v>739387</v>
      </c>
      <c r="AC53" s="5" t="n">
        <v>517314</v>
      </c>
      <c r="AD53" s="5" t="n">
        <v>1279121</v>
      </c>
      <c r="AE53" s="5" t="n">
        <v>849635</v>
      </c>
      <c r="AF53" s="5" t="n">
        <v>927761</v>
      </c>
      <c r="AG53" s="5" t="n">
        <v>800123</v>
      </c>
      <c r="AH53" s="5" t="n">
        <v>570501</v>
      </c>
      <c r="AI53" s="5" t="n">
        <v>997680</v>
      </c>
      <c r="AJ53" s="5" t="n">
        <v>1270813</v>
      </c>
      <c r="AK53" s="5" t="n">
        <v>1000855</v>
      </c>
      <c r="AL53" s="5" t="n">
        <v>1146108</v>
      </c>
      <c r="AM53" s="5" t="n">
        <v>1319662</v>
      </c>
      <c r="AN53" s="5" t="n">
        <v>590355</v>
      </c>
      <c r="AO53" s="5" t="n">
        <v>803888</v>
      </c>
      <c r="AP53" s="5" t="n">
        <v>1079683</v>
      </c>
      <c r="AQ53" s="5" t="n">
        <v>1515117</v>
      </c>
      <c r="AR53" s="5" t="n">
        <v>1677264</v>
      </c>
      <c r="AS53" s="5" t="n">
        <v>1411288</v>
      </c>
      <c r="AT53" s="5" t="n">
        <v>1497828</v>
      </c>
      <c r="AU53" s="5" t="n">
        <v>1114502</v>
      </c>
      <c r="AV53" s="5" t="n">
        <v>1722571</v>
      </c>
      <c r="AW53" s="5" t="n">
        <v>1614508</v>
      </c>
      <c r="AX53" s="5" t="n">
        <v>1987600</v>
      </c>
      <c r="AY53" s="5" t="n">
        <v>1633668</v>
      </c>
      <c r="AZ53" s="5" t="n">
        <v>1932884</v>
      </c>
      <c r="BA53" s="5" t="n">
        <v>1818443</v>
      </c>
      <c r="BB53" s="5" t="n">
        <v>2661895</v>
      </c>
      <c r="BC53" s="5" t="n">
        <v>1265054</v>
      </c>
    </row>
    <row r="54" customFormat="false" ht="11.25" hidden="false" customHeight="false" outlineLevel="0" collapsed="false">
      <c r="B54" s="4" t="n">
        <v>35916</v>
      </c>
      <c r="C54" s="5" t="n">
        <v>115488793</v>
      </c>
      <c r="D54" s="5" t="n">
        <v>1257832</v>
      </c>
      <c r="E54" s="5" t="n">
        <v>283510</v>
      </c>
      <c r="F54" s="5" t="n">
        <v>615363</v>
      </c>
      <c r="G54" s="5" t="n">
        <v>530717</v>
      </c>
      <c r="H54" s="5" t="n">
        <v>513998</v>
      </c>
      <c r="I54" s="5" t="n">
        <v>443900</v>
      </c>
      <c r="J54" s="5" t="n">
        <v>469753</v>
      </c>
      <c r="K54" s="5" t="n">
        <v>520693</v>
      </c>
      <c r="L54" s="5" t="n">
        <v>640470</v>
      </c>
      <c r="M54" s="5" t="n">
        <v>498108</v>
      </c>
      <c r="N54" s="5" t="n">
        <v>2409716</v>
      </c>
      <c r="O54" s="5" t="n">
        <v>566792</v>
      </c>
      <c r="P54" s="5" t="n">
        <v>729596</v>
      </c>
      <c r="Q54" s="5" t="n">
        <v>441469</v>
      </c>
      <c r="R54" s="5" t="n">
        <v>517767</v>
      </c>
      <c r="S54" s="5" t="n">
        <v>688489</v>
      </c>
      <c r="T54" s="5" t="n">
        <v>788047</v>
      </c>
      <c r="U54" s="5" t="n">
        <v>725856</v>
      </c>
      <c r="V54" s="5" t="n">
        <v>818773</v>
      </c>
      <c r="W54" s="5" t="n">
        <v>611299</v>
      </c>
      <c r="X54" s="5" t="n">
        <v>349776</v>
      </c>
      <c r="Y54" s="5" t="n">
        <v>1155259</v>
      </c>
      <c r="Z54" s="5" t="n">
        <v>931435</v>
      </c>
      <c r="AA54" s="5" t="n">
        <v>414046</v>
      </c>
      <c r="AB54" s="5" t="n">
        <v>742287</v>
      </c>
      <c r="AC54" s="5" t="n">
        <v>530300</v>
      </c>
      <c r="AD54" s="5" t="n">
        <v>1259563</v>
      </c>
      <c r="AE54" s="5" t="n">
        <v>836989</v>
      </c>
      <c r="AF54" s="5" t="n">
        <v>918574</v>
      </c>
      <c r="AG54" s="5" t="n">
        <v>831709</v>
      </c>
      <c r="AH54" s="5" t="n">
        <v>598621</v>
      </c>
      <c r="AI54" s="5" t="n">
        <v>986255</v>
      </c>
      <c r="AJ54" s="5" t="n">
        <v>1244694</v>
      </c>
      <c r="AK54" s="5" t="n">
        <v>1034862</v>
      </c>
      <c r="AL54" s="5" t="n">
        <v>1140257</v>
      </c>
      <c r="AM54" s="5" t="n">
        <v>1330170</v>
      </c>
      <c r="AN54" s="5" t="n">
        <v>731634</v>
      </c>
      <c r="AO54" s="5" t="n">
        <v>918330</v>
      </c>
      <c r="AP54" s="5" t="n">
        <v>1102237</v>
      </c>
      <c r="AQ54" s="5" t="n">
        <v>1541361</v>
      </c>
      <c r="AR54" s="5" t="n">
        <v>1605591</v>
      </c>
      <c r="AS54" s="5" t="n">
        <v>1384736</v>
      </c>
      <c r="AT54" s="5" t="n">
        <v>1530982</v>
      </c>
      <c r="AU54" s="5" t="n">
        <v>1036162</v>
      </c>
      <c r="AV54" s="5" t="n">
        <v>1795530</v>
      </c>
      <c r="AW54" s="5" t="n">
        <v>1591007</v>
      </c>
      <c r="AX54" s="5" t="n">
        <v>1973590</v>
      </c>
      <c r="AY54" s="5" t="n">
        <v>1629496</v>
      </c>
      <c r="AZ54" s="5" t="n">
        <v>1862913</v>
      </c>
      <c r="BA54" s="5" t="n">
        <v>1724022</v>
      </c>
      <c r="BB54" s="5" t="n">
        <v>2719639</v>
      </c>
      <c r="BC54" s="5" t="n">
        <v>1930411</v>
      </c>
      <c r="BD54" s="5" t="n">
        <v>1199738</v>
      </c>
    </row>
    <row r="55" customFormat="false" ht="11.25" hidden="false" customHeight="false" outlineLevel="0" collapsed="false">
      <c r="B55" s="4" t="n">
        <v>35947</v>
      </c>
      <c r="C55" s="5" t="n">
        <v>110874544</v>
      </c>
      <c r="D55" s="5" t="n">
        <v>1256535</v>
      </c>
      <c r="E55" s="5" t="n">
        <v>251628</v>
      </c>
      <c r="F55" s="5" t="n">
        <v>571754</v>
      </c>
      <c r="G55" s="5" t="n">
        <v>509761</v>
      </c>
      <c r="H55" s="5" t="n">
        <v>438659</v>
      </c>
      <c r="I55" s="5" t="n">
        <v>439591</v>
      </c>
      <c r="J55" s="5" t="n">
        <v>432143</v>
      </c>
      <c r="K55" s="5" t="n">
        <v>493423</v>
      </c>
      <c r="L55" s="5" t="n">
        <v>605163</v>
      </c>
      <c r="M55" s="5" t="n">
        <v>475590</v>
      </c>
      <c r="N55" s="5" t="n">
        <v>2239934</v>
      </c>
      <c r="O55" s="5" t="n">
        <v>543803</v>
      </c>
      <c r="P55" s="5" t="n">
        <v>691510</v>
      </c>
      <c r="Q55" s="5" t="n">
        <v>416531</v>
      </c>
      <c r="R55" s="5" t="n">
        <v>511356</v>
      </c>
      <c r="S55" s="5" t="n">
        <v>659327</v>
      </c>
      <c r="T55" s="5" t="n">
        <v>746892</v>
      </c>
      <c r="U55" s="5" t="n">
        <v>672411</v>
      </c>
      <c r="V55" s="5" t="n">
        <v>737621</v>
      </c>
      <c r="W55" s="5" t="n">
        <v>565879</v>
      </c>
      <c r="X55" s="5" t="n">
        <v>319549</v>
      </c>
      <c r="Y55" s="5" t="n">
        <v>1106751</v>
      </c>
      <c r="Z55" s="5" t="n">
        <v>865109</v>
      </c>
      <c r="AA55" s="5" t="n">
        <v>394848</v>
      </c>
      <c r="AB55" s="5" t="n">
        <v>688267</v>
      </c>
      <c r="AC55" s="5" t="n">
        <v>482410</v>
      </c>
      <c r="AD55" s="5" t="n">
        <v>1182345</v>
      </c>
      <c r="AE55" s="5" t="n">
        <v>825981</v>
      </c>
      <c r="AF55" s="5" t="n">
        <v>910119</v>
      </c>
      <c r="AG55" s="5" t="n">
        <v>759532</v>
      </c>
      <c r="AH55" s="5" t="n">
        <v>570576</v>
      </c>
      <c r="AI55" s="5" t="n">
        <v>952541</v>
      </c>
      <c r="AJ55" s="5" t="n">
        <v>1193586</v>
      </c>
      <c r="AK55" s="5" t="n">
        <v>945899</v>
      </c>
      <c r="AL55" s="5" t="n">
        <v>1024392</v>
      </c>
      <c r="AM55" s="5" t="n">
        <v>1193872</v>
      </c>
      <c r="AN55" s="5" t="n">
        <v>663472</v>
      </c>
      <c r="AO55" s="5" t="n">
        <v>830452</v>
      </c>
      <c r="AP55" s="5" t="n">
        <v>1018280</v>
      </c>
      <c r="AQ55" s="5" t="n">
        <v>1502817</v>
      </c>
      <c r="AR55" s="5" t="n">
        <v>1462658</v>
      </c>
      <c r="AS55" s="5" t="n">
        <v>1282720</v>
      </c>
      <c r="AT55" s="5" t="n">
        <v>1351065</v>
      </c>
      <c r="AU55" s="5" t="n">
        <v>951278</v>
      </c>
      <c r="AV55" s="5" t="n">
        <v>1633999</v>
      </c>
      <c r="AW55" s="5" t="n">
        <v>1411691</v>
      </c>
      <c r="AX55" s="5" t="n">
        <v>1915391</v>
      </c>
      <c r="AY55" s="5" t="n">
        <v>1476625</v>
      </c>
      <c r="AZ55" s="5" t="n">
        <v>1716110</v>
      </c>
      <c r="BA55" s="5" t="n">
        <v>1399583</v>
      </c>
      <c r="BB55" s="5" t="n">
        <v>2730824</v>
      </c>
      <c r="BC55" s="5" t="n">
        <v>1636046</v>
      </c>
      <c r="BD55" s="5" t="n">
        <v>2014085</v>
      </c>
      <c r="BE55" s="5" t="n">
        <v>941976</v>
      </c>
    </row>
    <row r="56" customFormat="false" ht="11.25" hidden="false" customHeight="false" outlineLevel="0" collapsed="false">
      <c r="B56" s="4" t="n">
        <v>35977</v>
      </c>
      <c r="C56" s="5" t="n">
        <v>113080283</v>
      </c>
      <c r="D56" s="5" t="n">
        <v>1261524</v>
      </c>
      <c r="E56" s="5" t="n">
        <v>257154</v>
      </c>
      <c r="F56" s="5" t="n">
        <v>599355</v>
      </c>
      <c r="G56" s="5" t="n">
        <v>525450</v>
      </c>
      <c r="H56" s="5" t="n">
        <v>427693</v>
      </c>
      <c r="I56" s="5" t="n">
        <v>403658</v>
      </c>
      <c r="J56" s="5" t="n">
        <v>453528</v>
      </c>
      <c r="K56" s="5" t="n">
        <v>506198</v>
      </c>
      <c r="L56" s="5" t="n">
        <v>617264</v>
      </c>
      <c r="M56" s="5" t="n">
        <v>462473</v>
      </c>
      <c r="N56" s="5" t="n">
        <v>2240171</v>
      </c>
      <c r="O56" s="5" t="n">
        <v>528509</v>
      </c>
      <c r="P56" s="5" t="n">
        <v>702483</v>
      </c>
      <c r="Q56" s="5" t="n">
        <v>428318</v>
      </c>
      <c r="R56" s="5" t="n">
        <v>496701</v>
      </c>
      <c r="S56" s="5" t="n">
        <v>702553</v>
      </c>
      <c r="T56" s="5" t="n">
        <v>707389</v>
      </c>
      <c r="U56" s="5" t="n">
        <v>697028</v>
      </c>
      <c r="V56" s="5" t="n">
        <v>715184</v>
      </c>
      <c r="W56" s="5" t="n">
        <v>544966</v>
      </c>
      <c r="X56" s="5" t="n">
        <v>359869</v>
      </c>
      <c r="Y56" s="5" t="n">
        <v>1100296</v>
      </c>
      <c r="Z56" s="5" t="n">
        <v>857287</v>
      </c>
      <c r="AA56" s="5" t="n">
        <v>388410</v>
      </c>
      <c r="AB56" s="5" t="n">
        <v>728200</v>
      </c>
      <c r="AC56" s="5" t="n">
        <v>484338</v>
      </c>
      <c r="AD56" s="5" t="n">
        <v>1202986</v>
      </c>
      <c r="AE56" s="5" t="n">
        <v>806093</v>
      </c>
      <c r="AF56" s="5" t="n">
        <v>886972</v>
      </c>
      <c r="AG56" s="5" t="n">
        <v>765369</v>
      </c>
      <c r="AH56" s="5" t="n">
        <v>552221</v>
      </c>
      <c r="AI56" s="5" t="n">
        <v>927875</v>
      </c>
      <c r="AJ56" s="5" t="n">
        <v>1183022</v>
      </c>
      <c r="AK56" s="5" t="n">
        <v>952620</v>
      </c>
      <c r="AL56" s="5" t="n">
        <v>998473</v>
      </c>
      <c r="AM56" s="5" t="n">
        <v>1239302</v>
      </c>
      <c r="AN56" s="5" t="n">
        <v>622920</v>
      </c>
      <c r="AO56" s="5" t="n">
        <v>913482</v>
      </c>
      <c r="AP56" s="5" t="n">
        <v>1024755</v>
      </c>
      <c r="AQ56" s="5" t="n">
        <v>1570355</v>
      </c>
      <c r="AR56" s="5" t="n">
        <v>1331360</v>
      </c>
      <c r="AS56" s="5" t="n">
        <v>1325169</v>
      </c>
      <c r="AT56" s="5" t="n">
        <v>1351545</v>
      </c>
      <c r="AU56" s="5" t="n">
        <v>908870</v>
      </c>
      <c r="AV56" s="5" t="n">
        <v>1656467</v>
      </c>
      <c r="AW56" s="5" t="n">
        <v>1344290</v>
      </c>
      <c r="AX56" s="5" t="n">
        <v>1802127</v>
      </c>
      <c r="AY56" s="5" t="n">
        <v>1507693</v>
      </c>
      <c r="AZ56" s="5" t="n">
        <v>1857129</v>
      </c>
      <c r="BA56" s="5" t="n">
        <v>1330210</v>
      </c>
      <c r="BB56" s="5" t="n">
        <v>2810031</v>
      </c>
      <c r="BC56" s="5" t="n">
        <v>1614263</v>
      </c>
      <c r="BD56" s="5" t="n">
        <v>2343010</v>
      </c>
      <c r="BE56" s="5" t="n">
        <v>1816414</v>
      </c>
      <c r="BF56" s="5" t="n">
        <v>1166787</v>
      </c>
    </row>
    <row r="57" customFormat="false" ht="11.25" hidden="false" customHeight="false" outlineLevel="0" collapsed="false">
      <c r="B57" s="4" t="n">
        <v>36008</v>
      </c>
      <c r="C57" s="5" t="n">
        <v>112849628</v>
      </c>
      <c r="D57" s="5" t="n">
        <v>1198009</v>
      </c>
      <c r="E57" s="5" t="n">
        <v>262177</v>
      </c>
      <c r="F57" s="5" t="n">
        <v>572088</v>
      </c>
      <c r="G57" s="5" t="n">
        <v>453578</v>
      </c>
      <c r="H57" s="5" t="n">
        <v>450471</v>
      </c>
      <c r="I57" s="5" t="n">
        <v>399887</v>
      </c>
      <c r="J57" s="5" t="n">
        <v>428986</v>
      </c>
      <c r="K57" s="5" t="n">
        <v>491527</v>
      </c>
      <c r="L57" s="5" t="n">
        <v>580759</v>
      </c>
      <c r="M57" s="5" t="n">
        <v>443625</v>
      </c>
      <c r="N57" s="5" t="n">
        <v>2197265</v>
      </c>
      <c r="O57" s="5" t="n">
        <v>475178</v>
      </c>
      <c r="P57" s="5" t="n">
        <v>689023</v>
      </c>
      <c r="Q57" s="5" t="n">
        <v>413017</v>
      </c>
      <c r="R57" s="5" t="n">
        <v>491298</v>
      </c>
      <c r="S57" s="5" t="n">
        <v>694650</v>
      </c>
      <c r="T57" s="5" t="n">
        <v>701414</v>
      </c>
      <c r="U57" s="5" t="n">
        <v>666223</v>
      </c>
      <c r="V57" s="5" t="n">
        <v>722515</v>
      </c>
      <c r="W57" s="5" t="n">
        <v>513642</v>
      </c>
      <c r="X57" s="5" t="n">
        <v>431724</v>
      </c>
      <c r="Y57" s="5" t="n">
        <v>1107332</v>
      </c>
      <c r="Z57" s="5" t="n">
        <v>843174</v>
      </c>
      <c r="AA57" s="5" t="n">
        <v>379645</v>
      </c>
      <c r="AB57" s="5" t="n">
        <v>728245</v>
      </c>
      <c r="AC57" s="5" t="n">
        <v>481001</v>
      </c>
      <c r="AD57" s="5" t="n">
        <v>1206207</v>
      </c>
      <c r="AE57" s="5" t="n">
        <v>816504</v>
      </c>
      <c r="AF57" s="5" t="n">
        <v>895786</v>
      </c>
      <c r="AG57" s="5" t="n">
        <v>724414</v>
      </c>
      <c r="AH57" s="5" t="n">
        <v>587237</v>
      </c>
      <c r="AI57" s="5" t="n">
        <v>928567</v>
      </c>
      <c r="AJ57" s="5" t="n">
        <v>1202176</v>
      </c>
      <c r="AK57" s="5" t="n">
        <v>857497</v>
      </c>
      <c r="AL57" s="5" t="n">
        <v>992415</v>
      </c>
      <c r="AM57" s="5" t="n">
        <v>1208488</v>
      </c>
      <c r="AN57" s="5" t="n">
        <v>607006</v>
      </c>
      <c r="AO57" s="5" t="n">
        <v>814888</v>
      </c>
      <c r="AP57" s="5" t="n">
        <v>1038507</v>
      </c>
      <c r="AQ57" s="5" t="n">
        <v>1483963</v>
      </c>
      <c r="AR57" s="5" t="n">
        <v>1230256</v>
      </c>
      <c r="AS57" s="5" t="n">
        <v>1277817</v>
      </c>
      <c r="AT57" s="5" t="n">
        <v>1271834</v>
      </c>
      <c r="AU57" s="5" t="n">
        <v>852651</v>
      </c>
      <c r="AV57" s="5" t="n">
        <v>1531807</v>
      </c>
      <c r="AW57" s="5" t="n">
        <v>1296311</v>
      </c>
      <c r="AX57" s="5" t="n">
        <v>1671133</v>
      </c>
      <c r="AY57" s="5" t="n">
        <v>1364061</v>
      </c>
      <c r="AZ57" s="5" t="n">
        <v>1766557</v>
      </c>
      <c r="BA57" s="5" t="n">
        <v>1247697</v>
      </c>
      <c r="BB57" s="5" t="n">
        <v>2589987</v>
      </c>
      <c r="BC57" s="5" t="n">
        <v>1623538</v>
      </c>
      <c r="BD57" s="5" t="n">
        <v>2101986</v>
      </c>
      <c r="BE57" s="5" t="n">
        <v>1807252</v>
      </c>
      <c r="BF57" s="5" t="n">
        <v>1920163</v>
      </c>
      <c r="BG57" s="5" t="n">
        <v>953383</v>
      </c>
    </row>
    <row r="58" customFormat="false" ht="11.25" hidden="false" customHeight="false" outlineLevel="0" collapsed="false">
      <c r="B58" s="4" t="n">
        <v>36039</v>
      </c>
      <c r="C58" s="5" t="n">
        <v>109180879</v>
      </c>
      <c r="D58" s="5" t="n">
        <v>1110991</v>
      </c>
      <c r="E58" s="5" t="n">
        <v>235822</v>
      </c>
      <c r="F58" s="5" t="n">
        <v>538082</v>
      </c>
      <c r="G58" s="5" t="n">
        <v>486090</v>
      </c>
      <c r="H58" s="5" t="n">
        <v>413069</v>
      </c>
      <c r="I58" s="5" t="n">
        <v>378708</v>
      </c>
      <c r="J58" s="5" t="n">
        <v>405114</v>
      </c>
      <c r="K58" s="5" t="n">
        <v>469661</v>
      </c>
      <c r="L58" s="5" t="n">
        <v>523334</v>
      </c>
      <c r="M58" s="5" t="n">
        <v>411904</v>
      </c>
      <c r="N58" s="5" t="n">
        <v>2295939</v>
      </c>
      <c r="O58" s="5" t="n">
        <v>481179</v>
      </c>
      <c r="P58" s="5" t="n">
        <v>656578</v>
      </c>
      <c r="Q58" s="5" t="n">
        <v>389449</v>
      </c>
      <c r="R58" s="5" t="n">
        <v>454562</v>
      </c>
      <c r="S58" s="5" t="n">
        <v>638899</v>
      </c>
      <c r="T58" s="5" t="n">
        <v>645947</v>
      </c>
      <c r="U58" s="5" t="n">
        <v>572821</v>
      </c>
      <c r="V58" s="5" t="n">
        <v>668889</v>
      </c>
      <c r="W58" s="5" t="n">
        <v>529633</v>
      </c>
      <c r="X58" s="5" t="n">
        <v>411225</v>
      </c>
      <c r="Y58" s="5" t="n">
        <v>1105697</v>
      </c>
      <c r="Z58" s="5" t="n">
        <v>797219</v>
      </c>
      <c r="AA58" s="5" t="n">
        <v>342145</v>
      </c>
      <c r="AB58" s="5" t="n">
        <v>627581</v>
      </c>
      <c r="AC58" s="5" t="n">
        <v>428408</v>
      </c>
      <c r="AD58" s="5" t="n">
        <v>1071183</v>
      </c>
      <c r="AE58" s="5" t="n">
        <v>714981</v>
      </c>
      <c r="AF58" s="5" t="n">
        <v>818016</v>
      </c>
      <c r="AG58" s="5" t="n">
        <v>690959</v>
      </c>
      <c r="AH58" s="5" t="n">
        <v>564371</v>
      </c>
      <c r="AI58" s="5" t="n">
        <v>880854</v>
      </c>
      <c r="AJ58" s="5" t="n">
        <v>1115765</v>
      </c>
      <c r="AK58" s="5" t="n">
        <v>881639</v>
      </c>
      <c r="AL58" s="5" t="n">
        <v>871609</v>
      </c>
      <c r="AM58" s="5" t="n">
        <v>1119165</v>
      </c>
      <c r="AN58" s="5" t="n">
        <v>540686</v>
      </c>
      <c r="AO58" s="5" t="n">
        <v>762388</v>
      </c>
      <c r="AP58" s="5" t="n">
        <v>999276</v>
      </c>
      <c r="AQ58" s="5" t="n">
        <v>1391981</v>
      </c>
      <c r="AR58" s="5" t="n">
        <v>1156871</v>
      </c>
      <c r="AS58" s="5" t="n">
        <v>1232235</v>
      </c>
      <c r="AT58" s="5" t="n">
        <v>1192950</v>
      </c>
      <c r="AU58" s="5" t="n">
        <v>822658</v>
      </c>
      <c r="AV58" s="5" t="n">
        <v>1435396</v>
      </c>
      <c r="AW58" s="5" t="n">
        <v>1224464</v>
      </c>
      <c r="AX58" s="5" t="n">
        <v>1561999</v>
      </c>
      <c r="AY58" s="5" t="n">
        <v>1277818</v>
      </c>
      <c r="AZ58" s="5" t="n">
        <v>1659698</v>
      </c>
      <c r="BA58" s="5" t="n">
        <v>1121253</v>
      </c>
      <c r="BB58" s="5" t="n">
        <v>2527864</v>
      </c>
      <c r="BC58" s="5" t="n">
        <v>1447290</v>
      </c>
      <c r="BD58" s="5" t="n">
        <v>1655706</v>
      </c>
      <c r="BE58" s="5" t="n">
        <v>1885129</v>
      </c>
      <c r="BF58" s="5" t="n">
        <v>1629651</v>
      </c>
      <c r="BG58" s="5" t="n">
        <v>1831884</v>
      </c>
      <c r="BH58" s="5" t="n">
        <v>1065477</v>
      </c>
    </row>
    <row r="59" customFormat="false" ht="11.25" hidden="false" customHeight="false" outlineLevel="0" collapsed="false">
      <c r="B59" s="4" t="n">
        <v>36069</v>
      </c>
      <c r="C59" s="5" t="n">
        <v>110176489</v>
      </c>
      <c r="D59" s="5" t="n">
        <v>1145459</v>
      </c>
      <c r="E59" s="5" t="n">
        <v>248985</v>
      </c>
      <c r="F59" s="5" t="n">
        <v>568944</v>
      </c>
      <c r="G59" s="5" t="n">
        <v>481531</v>
      </c>
      <c r="H59" s="5" t="n">
        <v>444520</v>
      </c>
      <c r="I59" s="5" t="n">
        <v>390197</v>
      </c>
      <c r="J59" s="5" t="n">
        <v>428254</v>
      </c>
      <c r="K59" s="5" t="n">
        <v>482982</v>
      </c>
      <c r="L59" s="5" t="n">
        <v>519855</v>
      </c>
      <c r="M59" s="5" t="n">
        <v>418587</v>
      </c>
      <c r="N59" s="5" t="n">
        <v>2281635</v>
      </c>
      <c r="O59" s="5" t="n">
        <v>420335</v>
      </c>
      <c r="P59" s="5" t="n">
        <v>646779</v>
      </c>
      <c r="Q59" s="5" t="n">
        <v>423940</v>
      </c>
      <c r="R59" s="5" t="n">
        <v>440312</v>
      </c>
      <c r="S59" s="5" t="n">
        <v>695057</v>
      </c>
      <c r="T59" s="5" t="n">
        <v>622719</v>
      </c>
      <c r="U59" s="5" t="n">
        <v>558790</v>
      </c>
      <c r="V59" s="5" t="n">
        <v>669271</v>
      </c>
      <c r="W59" s="5" t="n">
        <v>513916</v>
      </c>
      <c r="X59" s="5" t="n">
        <v>397752</v>
      </c>
      <c r="Y59" s="5" t="n">
        <v>1080934</v>
      </c>
      <c r="Z59" s="5" t="n">
        <v>828967</v>
      </c>
      <c r="AA59" s="5" t="n">
        <v>357741</v>
      </c>
      <c r="AB59" s="5" t="n">
        <v>628577</v>
      </c>
      <c r="AC59" s="5" t="n">
        <v>459852</v>
      </c>
      <c r="AD59" s="5" t="n">
        <v>1105186</v>
      </c>
      <c r="AE59" s="5" t="n">
        <v>710719</v>
      </c>
      <c r="AF59" s="5" t="n">
        <v>833219</v>
      </c>
      <c r="AG59" s="5" t="n">
        <v>735986</v>
      </c>
      <c r="AH59" s="5" t="n">
        <v>524991</v>
      </c>
      <c r="AI59" s="5" t="n">
        <v>921899</v>
      </c>
      <c r="AJ59" s="5" t="n">
        <v>1073041</v>
      </c>
      <c r="AK59" s="5" t="n">
        <v>845955</v>
      </c>
      <c r="AL59" s="5" t="n">
        <v>870683</v>
      </c>
      <c r="AM59" s="5" t="n">
        <v>1054843</v>
      </c>
      <c r="AN59" s="5" t="n">
        <v>469735</v>
      </c>
      <c r="AO59" s="5" t="n">
        <v>750932</v>
      </c>
      <c r="AP59" s="5" t="n">
        <v>981243</v>
      </c>
      <c r="AQ59" s="5" t="n">
        <v>1346241</v>
      </c>
      <c r="AR59" s="5" t="n">
        <v>1125192</v>
      </c>
      <c r="AS59" s="5" t="n">
        <v>1300538</v>
      </c>
      <c r="AT59" s="5" t="n">
        <v>1164967</v>
      </c>
      <c r="AU59" s="5" t="n">
        <v>757659</v>
      </c>
      <c r="AV59" s="5" t="n">
        <v>1367600</v>
      </c>
      <c r="AW59" s="5" t="n">
        <v>1191176</v>
      </c>
      <c r="AX59" s="5" t="n">
        <v>1447325</v>
      </c>
      <c r="AY59" s="5" t="n">
        <v>1295043</v>
      </c>
      <c r="AZ59" s="5" t="n">
        <v>1571362</v>
      </c>
      <c r="BA59" s="5" t="n">
        <v>1117080</v>
      </c>
      <c r="BB59" s="5" t="n">
        <v>2365572</v>
      </c>
      <c r="BC59" s="5" t="n">
        <v>1401977</v>
      </c>
      <c r="BD59" s="5" t="n">
        <v>1764380</v>
      </c>
      <c r="BE59" s="5" t="n">
        <v>1869892</v>
      </c>
      <c r="BF59" s="5" t="n">
        <v>1486504</v>
      </c>
      <c r="BG59" s="5" t="n">
        <v>2064353</v>
      </c>
      <c r="BH59" s="5" t="n">
        <v>1756590</v>
      </c>
      <c r="BI59" s="5" t="n">
        <v>1128405</v>
      </c>
    </row>
    <row r="60" customFormat="false" ht="11.25" hidden="false" customHeight="false" outlineLevel="0" collapsed="false">
      <c r="B60" s="4" t="n">
        <v>36100</v>
      </c>
      <c r="C60" s="5" t="n">
        <v>106391222</v>
      </c>
      <c r="D60" s="5" t="n">
        <v>985166</v>
      </c>
      <c r="E60" s="5" t="n">
        <v>263860</v>
      </c>
      <c r="F60" s="5" t="n">
        <v>541824</v>
      </c>
      <c r="G60" s="5" t="n">
        <v>453923</v>
      </c>
      <c r="H60" s="5" t="n">
        <v>429011</v>
      </c>
      <c r="I60" s="5" t="n">
        <v>333812</v>
      </c>
      <c r="J60" s="5" t="n">
        <v>419527</v>
      </c>
      <c r="K60" s="5" t="n">
        <v>456042</v>
      </c>
      <c r="L60" s="5" t="n">
        <v>484561</v>
      </c>
      <c r="M60" s="5" t="n">
        <v>392463</v>
      </c>
      <c r="N60" s="5" t="n">
        <v>2242170</v>
      </c>
      <c r="O60" s="5" t="n">
        <v>452690</v>
      </c>
      <c r="P60" s="5" t="n">
        <v>587596</v>
      </c>
      <c r="Q60" s="5" t="n">
        <v>384309</v>
      </c>
      <c r="R60" s="5" t="n">
        <v>441259</v>
      </c>
      <c r="S60" s="5" t="n">
        <v>643061</v>
      </c>
      <c r="T60" s="5" t="n">
        <v>630067</v>
      </c>
      <c r="U60" s="5" t="n">
        <v>554951</v>
      </c>
      <c r="V60" s="5" t="n">
        <v>633827</v>
      </c>
      <c r="W60" s="5" t="n">
        <v>499104</v>
      </c>
      <c r="X60" s="5" t="n">
        <v>380440</v>
      </c>
      <c r="Y60" s="5" t="n">
        <v>1017419</v>
      </c>
      <c r="Z60" s="5" t="n">
        <v>780650</v>
      </c>
      <c r="AA60" s="5" t="n">
        <v>370871</v>
      </c>
      <c r="AB60" s="5" t="n">
        <v>614735</v>
      </c>
      <c r="AC60" s="5" t="n">
        <v>438969</v>
      </c>
      <c r="AD60" s="5" t="n">
        <v>956211</v>
      </c>
      <c r="AE60" s="5" t="n">
        <v>707587</v>
      </c>
      <c r="AF60" s="5" t="n">
        <v>697487</v>
      </c>
      <c r="AG60" s="5" t="n">
        <v>717885</v>
      </c>
      <c r="AH60" s="5" t="n">
        <v>484386</v>
      </c>
      <c r="AI60" s="5" t="n">
        <v>901642</v>
      </c>
      <c r="AJ60" s="5" t="n">
        <v>1038736</v>
      </c>
      <c r="AK60" s="5" t="n">
        <v>827524</v>
      </c>
      <c r="AL60" s="5" t="n">
        <v>837085</v>
      </c>
      <c r="AM60" s="5" t="n">
        <v>1043893</v>
      </c>
      <c r="AN60" s="5" t="n">
        <v>436801</v>
      </c>
      <c r="AO60" s="5" t="n">
        <v>705379</v>
      </c>
      <c r="AP60" s="5" t="n">
        <v>916613</v>
      </c>
      <c r="AQ60" s="5" t="n">
        <v>1333450</v>
      </c>
      <c r="AR60" s="5" t="n">
        <v>1072048</v>
      </c>
      <c r="AS60" s="5" t="n">
        <v>1259151</v>
      </c>
      <c r="AT60" s="5" t="n">
        <v>1076716</v>
      </c>
      <c r="AU60" s="5" t="n">
        <v>731992</v>
      </c>
      <c r="AV60" s="5" t="n">
        <v>1318073</v>
      </c>
      <c r="AW60" s="5" t="n">
        <v>1158676</v>
      </c>
      <c r="AX60" s="5" t="n">
        <v>1316249</v>
      </c>
      <c r="AY60" s="5" t="n">
        <v>1153036</v>
      </c>
      <c r="AZ60" s="5" t="n">
        <v>1512571</v>
      </c>
      <c r="BA60" s="5" t="n">
        <v>991259</v>
      </c>
      <c r="BB60" s="5" t="n">
        <v>2165250</v>
      </c>
      <c r="BC60" s="5" t="n">
        <v>1278869</v>
      </c>
      <c r="BD60" s="5" t="n">
        <v>1686144</v>
      </c>
      <c r="BE60" s="5" t="n">
        <v>1844828</v>
      </c>
      <c r="BF60" s="5" t="n">
        <v>1307781</v>
      </c>
      <c r="BG60" s="5" t="n">
        <v>1847093</v>
      </c>
      <c r="BH60" s="5" t="n">
        <v>1627471</v>
      </c>
      <c r="BI60" s="5" t="n">
        <v>1582710</v>
      </c>
      <c r="BJ60" s="5" t="n">
        <v>973758</v>
      </c>
    </row>
    <row r="61" customFormat="false" ht="11.25" hidden="false" customHeight="false" outlineLevel="0" collapsed="false">
      <c r="B61" s="4" t="n">
        <v>36130</v>
      </c>
      <c r="C61" s="5" t="n">
        <v>103905147</v>
      </c>
      <c r="D61" s="5" t="n">
        <v>999838</v>
      </c>
      <c r="E61" s="5" t="n">
        <v>244496</v>
      </c>
      <c r="F61" s="5" t="n">
        <v>521711</v>
      </c>
      <c r="G61" s="5" t="n">
        <v>414646</v>
      </c>
      <c r="H61" s="5" t="n">
        <v>416784</v>
      </c>
      <c r="I61" s="5" t="n">
        <v>358919</v>
      </c>
      <c r="J61" s="5" t="n">
        <v>432110</v>
      </c>
      <c r="K61" s="5" t="n">
        <v>448377</v>
      </c>
      <c r="L61" s="5" t="n">
        <v>506013</v>
      </c>
      <c r="M61" s="5" t="n">
        <v>396302</v>
      </c>
      <c r="N61" s="5" t="n">
        <v>2128236</v>
      </c>
      <c r="O61" s="5" t="n">
        <v>478360</v>
      </c>
      <c r="P61" s="5" t="n">
        <v>579672</v>
      </c>
      <c r="Q61" s="5" t="n">
        <v>372197</v>
      </c>
      <c r="R61" s="5" t="n">
        <v>476492</v>
      </c>
      <c r="S61" s="5" t="n">
        <v>622248</v>
      </c>
      <c r="T61" s="5" t="n">
        <v>577103</v>
      </c>
      <c r="U61" s="5" t="n">
        <v>521230</v>
      </c>
      <c r="V61" s="5" t="n">
        <v>643464</v>
      </c>
      <c r="W61" s="5" t="n">
        <v>469658</v>
      </c>
      <c r="X61" s="5" t="n">
        <v>402567</v>
      </c>
      <c r="Y61" s="5" t="n">
        <v>977847</v>
      </c>
      <c r="Z61" s="5" t="n">
        <v>738081</v>
      </c>
      <c r="AA61" s="5" t="n">
        <v>339090</v>
      </c>
      <c r="AB61" s="5" t="n">
        <v>594104</v>
      </c>
      <c r="AC61" s="5" t="n">
        <v>424730</v>
      </c>
      <c r="AD61" s="5" t="n">
        <v>848856</v>
      </c>
      <c r="AE61" s="5" t="n">
        <v>702219</v>
      </c>
      <c r="AF61" s="5" t="n">
        <v>751871</v>
      </c>
      <c r="AG61" s="5" t="n">
        <v>715777</v>
      </c>
      <c r="AH61" s="5" t="n">
        <v>473364</v>
      </c>
      <c r="AI61" s="5" t="n">
        <v>894672</v>
      </c>
      <c r="AJ61" s="5" t="n">
        <v>1026245</v>
      </c>
      <c r="AK61" s="5" t="n">
        <v>850128</v>
      </c>
      <c r="AL61" s="5" t="n">
        <v>803819</v>
      </c>
      <c r="AM61" s="5" t="n">
        <v>996814</v>
      </c>
      <c r="AN61" s="5" t="n">
        <v>410196</v>
      </c>
      <c r="AO61" s="5" t="n">
        <v>721929</v>
      </c>
      <c r="AP61" s="5" t="n">
        <v>900088</v>
      </c>
      <c r="AQ61" s="5" t="n">
        <v>1316827</v>
      </c>
      <c r="AR61" s="5" t="n">
        <v>1054282</v>
      </c>
      <c r="AS61" s="5" t="n">
        <v>1240318</v>
      </c>
      <c r="AT61" s="5" t="n">
        <v>1086565</v>
      </c>
      <c r="AU61" s="5" t="n">
        <v>706730</v>
      </c>
      <c r="AV61" s="5" t="n">
        <v>1291056</v>
      </c>
      <c r="AW61" s="5" t="n">
        <v>1119778</v>
      </c>
      <c r="AX61" s="5" t="n">
        <v>1289336</v>
      </c>
      <c r="AY61" s="5" t="n">
        <v>1083303</v>
      </c>
      <c r="AZ61" s="5" t="n">
        <v>1406155</v>
      </c>
      <c r="BA61" s="5" t="n">
        <v>856935</v>
      </c>
      <c r="BB61" s="5" t="n">
        <v>2015121</v>
      </c>
      <c r="BC61" s="5" t="n">
        <v>1309288</v>
      </c>
      <c r="BD61" s="5" t="n">
        <v>1752760</v>
      </c>
      <c r="BE61" s="5" t="n">
        <v>1643671</v>
      </c>
      <c r="BF61" s="5" t="n">
        <v>1122850</v>
      </c>
      <c r="BG61" s="5" t="n">
        <v>1789439</v>
      </c>
      <c r="BH61" s="5" t="n">
        <v>1510930</v>
      </c>
      <c r="BI61" s="5" t="n">
        <v>1487009</v>
      </c>
      <c r="BJ61" s="5" t="n">
        <v>1226453</v>
      </c>
      <c r="BK61" s="5" t="n">
        <v>449647</v>
      </c>
    </row>
    <row r="62" customFormat="false" ht="11.25" hidden="false" customHeight="false" outlineLevel="0" collapsed="false">
      <c r="B62" s="4" t="n">
        <v>36161</v>
      </c>
      <c r="C62" s="5" t="n">
        <v>107089611</v>
      </c>
      <c r="D62" s="5" t="n">
        <v>1029238</v>
      </c>
      <c r="E62" s="5" t="n">
        <v>253856</v>
      </c>
      <c r="F62" s="5" t="n">
        <v>501009</v>
      </c>
      <c r="G62" s="5" t="n">
        <v>443625</v>
      </c>
      <c r="H62" s="5" t="n">
        <v>422738</v>
      </c>
      <c r="I62" s="5" t="n">
        <v>360779</v>
      </c>
      <c r="J62" s="5" t="n">
        <v>411973</v>
      </c>
      <c r="K62" s="5" t="n">
        <v>454388</v>
      </c>
      <c r="L62" s="5" t="n">
        <v>506843</v>
      </c>
      <c r="M62" s="5" t="n">
        <v>388262</v>
      </c>
      <c r="N62" s="5" t="n">
        <v>2214913</v>
      </c>
      <c r="O62" s="5" t="n">
        <v>476750</v>
      </c>
      <c r="P62" s="5" t="n">
        <v>562453</v>
      </c>
      <c r="Q62" s="5" t="n">
        <v>365995</v>
      </c>
      <c r="R62" s="5" t="n">
        <v>520616</v>
      </c>
      <c r="S62" s="5" t="n">
        <v>628718</v>
      </c>
      <c r="T62" s="5" t="n">
        <v>607086</v>
      </c>
      <c r="U62" s="5" t="n">
        <v>554248</v>
      </c>
      <c r="V62" s="5" t="n">
        <v>666789</v>
      </c>
      <c r="W62" s="5" t="n">
        <v>482298</v>
      </c>
      <c r="X62" s="5" t="n">
        <v>391980</v>
      </c>
      <c r="Y62" s="5" t="n">
        <v>1083068</v>
      </c>
      <c r="Z62" s="5" t="n">
        <v>749222</v>
      </c>
      <c r="AA62" s="5" t="n">
        <v>334754</v>
      </c>
      <c r="AB62" s="5" t="n">
        <v>631896</v>
      </c>
      <c r="AC62" s="5" t="n">
        <v>439207</v>
      </c>
      <c r="AD62" s="5" t="n">
        <v>901308</v>
      </c>
      <c r="AE62" s="5" t="n">
        <v>896849</v>
      </c>
      <c r="AF62" s="5" t="n">
        <v>735630</v>
      </c>
      <c r="AG62" s="5" t="n">
        <v>690570</v>
      </c>
      <c r="AH62" s="5" t="n">
        <v>483278</v>
      </c>
      <c r="AI62" s="5" t="n">
        <v>851226</v>
      </c>
      <c r="AJ62" s="5" t="n">
        <v>1031416</v>
      </c>
      <c r="AK62" s="5" t="n">
        <v>888083</v>
      </c>
      <c r="AL62" s="5" t="n">
        <v>811806</v>
      </c>
      <c r="AM62" s="5" t="n">
        <v>1007038</v>
      </c>
      <c r="AN62" s="5" t="n">
        <v>427498</v>
      </c>
      <c r="AO62" s="5" t="n">
        <v>688649</v>
      </c>
      <c r="AP62" s="5" t="n">
        <v>856454</v>
      </c>
      <c r="AQ62" s="5" t="n">
        <v>1307215</v>
      </c>
      <c r="AR62" s="5" t="n">
        <v>1003572</v>
      </c>
      <c r="AS62" s="5" t="n">
        <v>1256660</v>
      </c>
      <c r="AT62" s="5" t="n">
        <v>1068725</v>
      </c>
      <c r="AU62" s="5" t="n">
        <v>685066</v>
      </c>
      <c r="AV62" s="5" t="n">
        <v>1226806</v>
      </c>
      <c r="AW62" s="5" t="n">
        <v>1078645</v>
      </c>
      <c r="AX62" s="5" t="n">
        <v>1294004</v>
      </c>
      <c r="AY62" s="5" t="n">
        <v>1054492</v>
      </c>
      <c r="AZ62" s="5" t="n">
        <v>1277649</v>
      </c>
      <c r="BA62" s="5" t="n">
        <v>902381</v>
      </c>
      <c r="BB62" s="5" t="n">
        <v>2004598</v>
      </c>
      <c r="BC62" s="5" t="n">
        <v>1376656</v>
      </c>
      <c r="BD62" s="5" t="n">
        <v>1547034</v>
      </c>
      <c r="BE62" s="5" t="n">
        <v>1577363</v>
      </c>
      <c r="BF62" s="5" t="n">
        <v>1099279</v>
      </c>
      <c r="BG62" s="5" t="n">
        <v>1716165</v>
      </c>
      <c r="BH62" s="5" t="n">
        <v>1398484</v>
      </c>
      <c r="BI62" s="5" t="n">
        <v>1280221</v>
      </c>
      <c r="BJ62" s="5" t="n">
        <v>1340833</v>
      </c>
      <c r="BK62" s="5" t="n">
        <v>1155021</v>
      </c>
      <c r="BL62" s="5" t="n">
        <v>979189</v>
      </c>
    </row>
    <row r="63" customFormat="false" ht="11.25" hidden="false" customHeight="false" outlineLevel="0" collapsed="false">
      <c r="B63" s="4" t="n">
        <v>36192</v>
      </c>
      <c r="C63" s="5" t="n">
        <v>97380199</v>
      </c>
      <c r="D63" s="5" t="n">
        <v>922626</v>
      </c>
      <c r="E63" s="5" t="n">
        <v>215997</v>
      </c>
      <c r="F63" s="5" t="n">
        <v>456914</v>
      </c>
      <c r="G63" s="5" t="n">
        <v>380273</v>
      </c>
      <c r="H63" s="5" t="n">
        <v>370950</v>
      </c>
      <c r="I63" s="5" t="n">
        <v>376494</v>
      </c>
      <c r="J63" s="5" t="n">
        <v>377916</v>
      </c>
      <c r="K63" s="5" t="n">
        <v>416964</v>
      </c>
      <c r="L63" s="5" t="n">
        <v>452990</v>
      </c>
      <c r="M63" s="5" t="n">
        <v>339222</v>
      </c>
      <c r="N63" s="5" t="n">
        <v>2093260</v>
      </c>
      <c r="O63" s="5" t="n">
        <v>433456</v>
      </c>
      <c r="P63" s="5" t="n">
        <v>534171</v>
      </c>
      <c r="Q63" s="5" t="n">
        <v>325821</v>
      </c>
      <c r="R63" s="5" t="n">
        <v>436433</v>
      </c>
      <c r="S63" s="5" t="n">
        <v>544080</v>
      </c>
      <c r="T63" s="5" t="n">
        <v>515775</v>
      </c>
      <c r="U63" s="5" t="n">
        <v>479601</v>
      </c>
      <c r="V63" s="5" t="n">
        <v>609009</v>
      </c>
      <c r="W63" s="5" t="n">
        <v>421015</v>
      </c>
      <c r="X63" s="5" t="n">
        <v>382241</v>
      </c>
      <c r="Y63" s="5" t="n">
        <v>969434</v>
      </c>
      <c r="Z63" s="5" t="n">
        <v>670206</v>
      </c>
      <c r="AA63" s="5" t="n">
        <v>314338</v>
      </c>
      <c r="AB63" s="5" t="n">
        <v>581123</v>
      </c>
      <c r="AC63" s="5" t="n">
        <v>392246</v>
      </c>
      <c r="AD63" s="5" t="n">
        <v>700155</v>
      </c>
      <c r="AE63" s="5" t="n">
        <v>589890</v>
      </c>
      <c r="AF63" s="5" t="n">
        <v>666440</v>
      </c>
      <c r="AG63" s="5" t="n">
        <v>608905</v>
      </c>
      <c r="AH63" s="5" t="n">
        <v>416540</v>
      </c>
      <c r="AI63" s="5" t="n">
        <v>721704</v>
      </c>
      <c r="AJ63" s="5" t="n">
        <v>932253</v>
      </c>
      <c r="AK63" s="5" t="n">
        <v>750456</v>
      </c>
      <c r="AL63" s="5" t="n">
        <v>723143</v>
      </c>
      <c r="AM63" s="5" t="n">
        <v>891090</v>
      </c>
      <c r="AN63" s="5" t="n">
        <v>394715</v>
      </c>
      <c r="AO63" s="5" t="n">
        <v>587513</v>
      </c>
      <c r="AP63" s="5" t="n">
        <v>759019</v>
      </c>
      <c r="AQ63" s="5" t="n">
        <v>1218220</v>
      </c>
      <c r="AR63" s="5" t="n">
        <v>894676</v>
      </c>
      <c r="AS63" s="5" t="n">
        <v>1099276</v>
      </c>
      <c r="AT63" s="5" t="n">
        <v>919037</v>
      </c>
      <c r="AU63" s="5" t="n">
        <v>613480</v>
      </c>
      <c r="AV63" s="5" t="n">
        <v>1080390</v>
      </c>
      <c r="AW63" s="5" t="n">
        <v>925837</v>
      </c>
      <c r="AX63" s="5" t="n">
        <v>1057368</v>
      </c>
      <c r="AY63" s="5" t="n">
        <v>916080</v>
      </c>
      <c r="AZ63" s="5" t="n">
        <v>1066376</v>
      </c>
      <c r="BA63" s="5" t="n">
        <v>804146</v>
      </c>
      <c r="BB63" s="5" t="n">
        <v>1766239</v>
      </c>
      <c r="BC63" s="5" t="n">
        <v>1308389</v>
      </c>
      <c r="BD63" s="5" t="n">
        <v>1591969</v>
      </c>
      <c r="BE63" s="5" t="n">
        <v>1388407</v>
      </c>
      <c r="BF63" s="5" t="n">
        <v>965319</v>
      </c>
      <c r="BG63" s="5" t="n">
        <v>1556226</v>
      </c>
      <c r="BH63" s="5" t="n">
        <v>1177514</v>
      </c>
      <c r="BI63" s="5" t="n">
        <v>1231123</v>
      </c>
      <c r="BJ63" s="5" t="n">
        <v>1133739</v>
      </c>
      <c r="BK63" s="5" t="n">
        <v>1017374</v>
      </c>
      <c r="BL63" s="5" t="n">
        <v>1176962</v>
      </c>
      <c r="BM63" s="5" t="n">
        <v>725518</v>
      </c>
    </row>
    <row r="64" customFormat="false" ht="11.25" hidden="false" customHeight="false" outlineLevel="0" collapsed="false">
      <c r="B64" s="4" t="n">
        <v>36220</v>
      </c>
      <c r="C64" s="5" t="n">
        <v>104184644</v>
      </c>
      <c r="D64" s="5" t="n">
        <v>914778</v>
      </c>
      <c r="E64" s="5" t="n">
        <v>218923</v>
      </c>
      <c r="F64" s="5" t="n">
        <v>501667</v>
      </c>
      <c r="G64" s="5" t="n">
        <v>395129</v>
      </c>
      <c r="H64" s="5" t="n">
        <v>394998</v>
      </c>
      <c r="I64" s="5" t="n">
        <v>398435</v>
      </c>
      <c r="J64" s="5" t="n">
        <v>402953</v>
      </c>
      <c r="K64" s="5" t="n">
        <v>458978</v>
      </c>
      <c r="L64" s="5" t="n">
        <v>497155</v>
      </c>
      <c r="M64" s="5" t="n">
        <v>351713</v>
      </c>
      <c r="N64" s="5" t="n">
        <v>2470832</v>
      </c>
      <c r="O64" s="5" t="n">
        <v>462445</v>
      </c>
      <c r="P64" s="5" t="n">
        <v>579790</v>
      </c>
      <c r="Q64" s="5" t="n">
        <v>353128</v>
      </c>
      <c r="R64" s="5" t="n">
        <v>448698</v>
      </c>
      <c r="S64" s="5" t="n">
        <v>590236</v>
      </c>
      <c r="T64" s="5" t="n">
        <v>558605</v>
      </c>
      <c r="U64" s="5" t="n">
        <v>563551</v>
      </c>
      <c r="V64" s="5" t="n">
        <v>617698</v>
      </c>
      <c r="W64" s="5" t="n">
        <v>480335</v>
      </c>
      <c r="X64" s="5" t="n">
        <v>404980</v>
      </c>
      <c r="Y64" s="5" t="n">
        <v>1059247</v>
      </c>
      <c r="Z64" s="5" t="n">
        <v>749701</v>
      </c>
      <c r="AA64" s="5" t="n">
        <v>358767</v>
      </c>
      <c r="AB64" s="5" t="n">
        <v>730300</v>
      </c>
      <c r="AC64" s="5" t="n">
        <v>425355</v>
      </c>
      <c r="AD64" s="5" t="n">
        <v>681096</v>
      </c>
      <c r="AE64" s="5" t="n">
        <v>654154</v>
      </c>
      <c r="AF64" s="5" t="n">
        <v>737523</v>
      </c>
      <c r="AG64" s="5" t="n">
        <v>683583</v>
      </c>
      <c r="AH64" s="5" t="n">
        <v>405071</v>
      </c>
      <c r="AI64" s="5" t="n">
        <v>780089</v>
      </c>
      <c r="AJ64" s="5" t="n">
        <v>1030085</v>
      </c>
      <c r="AK64" s="5" t="n">
        <v>800899</v>
      </c>
      <c r="AL64" s="5" t="n">
        <v>787439</v>
      </c>
      <c r="AM64" s="5" t="n">
        <v>951914</v>
      </c>
      <c r="AN64" s="5" t="n">
        <v>413697</v>
      </c>
      <c r="AO64" s="5" t="n">
        <v>616006</v>
      </c>
      <c r="AP64" s="5" t="n">
        <v>807432</v>
      </c>
      <c r="AQ64" s="5" t="n">
        <v>1183934</v>
      </c>
      <c r="AR64" s="5" t="n">
        <v>1003848</v>
      </c>
      <c r="AS64" s="5" t="n">
        <v>1163863</v>
      </c>
      <c r="AT64" s="5" t="n">
        <v>993239</v>
      </c>
      <c r="AU64" s="5" t="n">
        <v>626003</v>
      </c>
      <c r="AV64" s="5" t="n">
        <v>1120283</v>
      </c>
      <c r="AW64" s="5" t="n">
        <v>1036174</v>
      </c>
      <c r="AX64" s="5" t="n">
        <v>1111137</v>
      </c>
      <c r="AY64" s="5" t="n">
        <v>964936</v>
      </c>
      <c r="AZ64" s="5" t="n">
        <v>1290936</v>
      </c>
      <c r="BA64" s="5" t="n">
        <v>872839</v>
      </c>
      <c r="BB64" s="5" t="n">
        <v>1915165</v>
      </c>
      <c r="BC64" s="5" t="n">
        <v>1330420</v>
      </c>
      <c r="BD64" s="5" t="n">
        <v>1723632</v>
      </c>
      <c r="BE64" s="5" t="n">
        <v>1493035</v>
      </c>
      <c r="BF64" s="5" t="n">
        <v>954571</v>
      </c>
      <c r="BG64" s="5" t="n">
        <v>1736556</v>
      </c>
      <c r="BH64" s="5" t="n">
        <v>1291817</v>
      </c>
      <c r="BI64" s="5" t="n">
        <v>1347524</v>
      </c>
      <c r="BJ64" s="5" t="n">
        <v>1239485</v>
      </c>
      <c r="BK64" s="5" t="n">
        <v>1014268</v>
      </c>
      <c r="BL64" s="5" t="n">
        <v>1284441</v>
      </c>
      <c r="BM64" s="5" t="n">
        <v>1201350</v>
      </c>
      <c r="BN64" s="5" t="n">
        <v>940099</v>
      </c>
    </row>
    <row r="65" customFormat="false" ht="11.25" hidden="false" customHeight="false" outlineLevel="0" collapsed="false">
      <c r="B65" s="4" t="n">
        <v>36251</v>
      </c>
      <c r="C65" s="5" t="n">
        <v>102912932</v>
      </c>
      <c r="D65" s="5" t="n">
        <v>1057564</v>
      </c>
      <c r="E65" s="5" t="n">
        <v>216050</v>
      </c>
      <c r="F65" s="5" t="n">
        <v>479837</v>
      </c>
      <c r="G65" s="5" t="n">
        <v>423597</v>
      </c>
      <c r="H65" s="5" t="n">
        <v>394766</v>
      </c>
      <c r="I65" s="5" t="n">
        <v>318729</v>
      </c>
      <c r="J65" s="5" t="n">
        <v>385317</v>
      </c>
      <c r="K65" s="5" t="n">
        <v>443348</v>
      </c>
      <c r="L65" s="5" t="n">
        <v>541518</v>
      </c>
      <c r="M65" s="5" t="n">
        <v>360329</v>
      </c>
      <c r="N65" s="5" t="n">
        <v>2180035</v>
      </c>
      <c r="O65" s="5" t="n">
        <v>479376</v>
      </c>
      <c r="P65" s="5" t="n">
        <v>568449</v>
      </c>
      <c r="Q65" s="5" t="n">
        <v>330324</v>
      </c>
      <c r="R65" s="5" t="n">
        <v>442947</v>
      </c>
      <c r="S65" s="5" t="n">
        <v>578080</v>
      </c>
      <c r="T65" s="5" t="n">
        <v>517586</v>
      </c>
      <c r="U65" s="5" t="n">
        <v>559173</v>
      </c>
      <c r="V65" s="5" t="n">
        <v>603598</v>
      </c>
      <c r="W65" s="5" t="n">
        <v>469379</v>
      </c>
      <c r="X65" s="5" t="n">
        <v>378048</v>
      </c>
      <c r="Y65" s="5" t="n">
        <v>1017740</v>
      </c>
      <c r="Z65" s="5" t="n">
        <v>738746</v>
      </c>
      <c r="AA65" s="5" t="n">
        <v>341891</v>
      </c>
      <c r="AB65" s="5" t="n">
        <v>504375</v>
      </c>
      <c r="AC65" s="5" t="n">
        <v>425796</v>
      </c>
      <c r="AD65" s="5" t="n">
        <v>676804</v>
      </c>
      <c r="AE65" s="5" t="n">
        <v>631107</v>
      </c>
      <c r="AF65" s="5" t="n">
        <v>700722</v>
      </c>
      <c r="AG65" s="5" t="n">
        <v>671869</v>
      </c>
      <c r="AH65" s="5" t="n">
        <v>413846</v>
      </c>
      <c r="AI65" s="5" t="n">
        <v>736303</v>
      </c>
      <c r="AJ65" s="5" t="n">
        <v>990982</v>
      </c>
      <c r="AK65" s="5" t="n">
        <v>755297</v>
      </c>
      <c r="AL65" s="5" t="n">
        <v>749533</v>
      </c>
      <c r="AM65" s="5" t="n">
        <v>892483</v>
      </c>
      <c r="AN65" s="5" t="n">
        <v>422894</v>
      </c>
      <c r="AO65" s="5" t="n">
        <v>644079</v>
      </c>
      <c r="AP65" s="5" t="n">
        <v>805073</v>
      </c>
      <c r="AQ65" s="5" t="n">
        <v>1466348</v>
      </c>
      <c r="AR65" s="5" t="n">
        <v>929609</v>
      </c>
      <c r="AS65" s="5" t="n">
        <v>1118608</v>
      </c>
      <c r="AT65" s="5" t="n">
        <v>994356</v>
      </c>
      <c r="AU65" s="5" t="n">
        <v>686702</v>
      </c>
      <c r="AV65" s="5" t="n">
        <v>1073816</v>
      </c>
      <c r="AW65" s="5" t="n">
        <v>923923</v>
      </c>
      <c r="AX65" s="5" t="n">
        <v>1019139</v>
      </c>
      <c r="AY65" s="5" t="n">
        <v>968932</v>
      </c>
      <c r="AZ65" s="5" t="n">
        <v>1079924</v>
      </c>
      <c r="BA65" s="5" t="n">
        <v>841167</v>
      </c>
      <c r="BB65" s="5" t="n">
        <v>1866080</v>
      </c>
      <c r="BC65" s="5" t="n">
        <v>1277027</v>
      </c>
      <c r="BD65" s="5" t="n">
        <v>1693912</v>
      </c>
      <c r="BE65" s="5" t="n">
        <v>1280378</v>
      </c>
      <c r="BF65" s="5" t="n">
        <v>930632</v>
      </c>
      <c r="BG65" s="5" t="n">
        <v>1579916</v>
      </c>
      <c r="BH65" s="5" t="n">
        <v>1192739</v>
      </c>
      <c r="BI65" s="5" t="n">
        <v>1228340</v>
      </c>
      <c r="BJ65" s="5" t="n">
        <v>1122639</v>
      </c>
      <c r="BK65" s="5" t="n">
        <v>868245</v>
      </c>
      <c r="BL65" s="5" t="n">
        <v>1198459</v>
      </c>
      <c r="BM65" s="5" t="n">
        <v>1115397</v>
      </c>
      <c r="BN65" s="5" t="n">
        <v>1568531</v>
      </c>
      <c r="BO65" s="5" t="n">
        <v>1432939</v>
      </c>
    </row>
    <row r="66" customFormat="false" ht="11.25" hidden="false" customHeight="false" outlineLevel="0" collapsed="false">
      <c r="B66" s="4" t="n">
        <v>36281</v>
      </c>
      <c r="C66" s="5" t="n">
        <v>106222654</v>
      </c>
      <c r="D66" s="5" t="n">
        <v>1131862</v>
      </c>
      <c r="E66" s="5" t="n">
        <v>227220</v>
      </c>
      <c r="F66" s="5" t="n">
        <v>489844</v>
      </c>
      <c r="G66" s="5" t="n">
        <v>426872</v>
      </c>
      <c r="H66" s="5" t="n">
        <v>403136</v>
      </c>
      <c r="I66" s="5" t="n">
        <v>367884</v>
      </c>
      <c r="J66" s="5" t="n">
        <v>397987</v>
      </c>
      <c r="K66" s="5" t="n">
        <v>458201</v>
      </c>
      <c r="L66" s="5" t="n">
        <v>481424</v>
      </c>
      <c r="M66" s="5" t="n">
        <v>396042</v>
      </c>
      <c r="N66" s="5" t="n">
        <v>2139020</v>
      </c>
      <c r="O66" s="5" t="n">
        <v>475699</v>
      </c>
      <c r="P66" s="5" t="n">
        <v>566373</v>
      </c>
      <c r="Q66" s="5" t="n">
        <v>341145</v>
      </c>
      <c r="R66" s="5" t="n">
        <v>467421</v>
      </c>
      <c r="S66" s="5" t="n">
        <v>594498</v>
      </c>
      <c r="T66" s="5" t="n">
        <v>525337</v>
      </c>
      <c r="U66" s="5" t="n">
        <v>576529</v>
      </c>
      <c r="V66" s="5" t="n">
        <v>572095</v>
      </c>
      <c r="W66" s="5" t="n">
        <v>443199</v>
      </c>
      <c r="X66" s="5" t="n">
        <v>396356</v>
      </c>
      <c r="Y66" s="5" t="n">
        <v>1078061</v>
      </c>
      <c r="Z66" s="5" t="n">
        <v>738428</v>
      </c>
      <c r="AA66" s="5" t="n">
        <v>339576</v>
      </c>
      <c r="AB66" s="5" t="n">
        <v>673606</v>
      </c>
      <c r="AC66" s="5" t="n">
        <v>431876</v>
      </c>
      <c r="AD66" s="5" t="n">
        <v>678254</v>
      </c>
      <c r="AE66" s="5" t="n">
        <v>670317</v>
      </c>
      <c r="AF66" s="5" t="n">
        <v>706349</v>
      </c>
      <c r="AG66" s="5" t="n">
        <v>640352</v>
      </c>
      <c r="AH66" s="5" t="n">
        <v>476248</v>
      </c>
      <c r="AI66" s="5" t="n">
        <v>745401</v>
      </c>
      <c r="AJ66" s="5" t="n">
        <v>1058466</v>
      </c>
      <c r="AK66" s="5" t="n">
        <v>875681</v>
      </c>
      <c r="AL66" s="5" t="n">
        <v>803961</v>
      </c>
      <c r="AM66" s="5" t="n">
        <v>936832</v>
      </c>
      <c r="AN66" s="5" t="n">
        <v>428901</v>
      </c>
      <c r="AO66" s="5" t="n">
        <v>692774</v>
      </c>
      <c r="AP66" s="5" t="n">
        <v>844412</v>
      </c>
      <c r="AQ66" s="5" t="n">
        <v>1345462</v>
      </c>
      <c r="AR66" s="5" t="n">
        <v>874131</v>
      </c>
      <c r="AS66" s="5" t="n">
        <v>1188620</v>
      </c>
      <c r="AT66" s="5" t="n">
        <v>976066</v>
      </c>
      <c r="AU66" s="5" t="n">
        <v>710092</v>
      </c>
      <c r="AV66" s="5" t="n">
        <v>1079866</v>
      </c>
      <c r="AW66" s="5" t="n">
        <v>857810</v>
      </c>
      <c r="AX66" s="5" t="n">
        <v>1073409</v>
      </c>
      <c r="AY66" s="5" t="n">
        <v>1014366</v>
      </c>
      <c r="AZ66" s="5" t="n">
        <v>1205842</v>
      </c>
      <c r="BA66" s="5" t="n">
        <v>819748</v>
      </c>
      <c r="BB66" s="5" t="n">
        <v>1853047</v>
      </c>
      <c r="BC66" s="5" t="n">
        <v>1021030</v>
      </c>
      <c r="BD66" s="5" t="n">
        <v>1641327</v>
      </c>
      <c r="BE66" s="5" t="n">
        <v>1286467</v>
      </c>
      <c r="BF66" s="5" t="n">
        <v>927688</v>
      </c>
      <c r="BG66" s="5" t="n">
        <v>1578451</v>
      </c>
      <c r="BH66" s="5" t="n">
        <v>1156806</v>
      </c>
      <c r="BI66" s="5" t="n">
        <v>1234936</v>
      </c>
      <c r="BJ66" s="5" t="n">
        <v>1085366</v>
      </c>
      <c r="BK66" s="5" t="n">
        <v>888181</v>
      </c>
      <c r="BL66" s="5" t="n">
        <v>1155896</v>
      </c>
      <c r="BM66" s="5" t="n">
        <v>1270246</v>
      </c>
      <c r="BN66" s="5" t="n">
        <v>1515190</v>
      </c>
      <c r="BO66" s="5" t="n">
        <v>2284825</v>
      </c>
      <c r="BP66" s="5" t="n">
        <v>721676</v>
      </c>
    </row>
    <row r="67" customFormat="false" ht="11.25" hidden="false" customHeight="false" outlineLevel="0" collapsed="false">
      <c r="B67" s="4" t="n">
        <v>36312</v>
      </c>
      <c r="C67" s="5" t="n">
        <v>103637814</v>
      </c>
      <c r="D67" s="5" t="n">
        <v>1042020</v>
      </c>
      <c r="E67" s="5" t="n">
        <v>224876</v>
      </c>
      <c r="F67" s="5" t="n">
        <v>488998</v>
      </c>
      <c r="G67" s="5" t="n">
        <v>423037</v>
      </c>
      <c r="H67" s="5" t="n">
        <v>395592</v>
      </c>
      <c r="I67" s="5" t="n">
        <v>347153</v>
      </c>
      <c r="J67" s="5" t="n">
        <v>392888</v>
      </c>
      <c r="K67" s="5" t="n">
        <v>534822</v>
      </c>
      <c r="L67" s="5" t="n">
        <v>426806</v>
      </c>
      <c r="M67" s="5" t="n">
        <v>389906</v>
      </c>
      <c r="N67" s="5" t="n">
        <v>2233792</v>
      </c>
      <c r="O67" s="5" t="n">
        <v>407010</v>
      </c>
      <c r="P67" s="5" t="n">
        <v>553346</v>
      </c>
      <c r="Q67" s="5" t="n">
        <v>333080</v>
      </c>
      <c r="R67" s="5" t="n">
        <v>472856</v>
      </c>
      <c r="S67" s="5" t="n">
        <v>582053</v>
      </c>
      <c r="T67" s="5" t="n">
        <v>502587</v>
      </c>
      <c r="U67" s="5" t="n">
        <v>552477</v>
      </c>
      <c r="V67" s="5" t="n">
        <v>526577</v>
      </c>
      <c r="W67" s="5" t="n">
        <v>411536</v>
      </c>
      <c r="X67" s="5" t="n">
        <v>387124</v>
      </c>
      <c r="Y67" s="5" t="n">
        <v>1057704</v>
      </c>
      <c r="Z67" s="5" t="n">
        <v>683874</v>
      </c>
      <c r="AA67" s="5" t="n">
        <v>322302</v>
      </c>
      <c r="AB67" s="5" t="n">
        <v>511661</v>
      </c>
      <c r="AC67" s="5" t="n">
        <v>372893</v>
      </c>
      <c r="AD67" s="5" t="n">
        <v>640841</v>
      </c>
      <c r="AE67" s="5" t="n">
        <v>637525</v>
      </c>
      <c r="AF67" s="5" t="n">
        <v>712298</v>
      </c>
      <c r="AG67" s="5" t="n">
        <v>637809</v>
      </c>
      <c r="AH67" s="5" t="n">
        <v>429326</v>
      </c>
      <c r="AI67" s="5" t="n">
        <v>699688</v>
      </c>
      <c r="AJ67" s="5" t="n">
        <v>946965</v>
      </c>
      <c r="AK67" s="5" t="n">
        <v>731377</v>
      </c>
      <c r="AL67" s="5" t="n">
        <v>753119</v>
      </c>
      <c r="AM67" s="5" t="n">
        <v>874942</v>
      </c>
      <c r="AN67" s="5" t="n">
        <v>418170</v>
      </c>
      <c r="AO67" s="5" t="n">
        <v>715748</v>
      </c>
      <c r="AP67" s="5" t="n">
        <v>766549</v>
      </c>
      <c r="AQ67" s="5" t="n">
        <v>1236471</v>
      </c>
      <c r="AR67" s="5" t="n">
        <v>926578</v>
      </c>
      <c r="AS67" s="5" t="n">
        <v>1100446</v>
      </c>
      <c r="AT67" s="5" t="n">
        <v>882416</v>
      </c>
      <c r="AU67" s="5" t="n">
        <v>629271</v>
      </c>
      <c r="AV67" s="5" t="n">
        <v>997872</v>
      </c>
      <c r="AW67" s="5" t="n">
        <v>923008</v>
      </c>
      <c r="AX67" s="5" t="n">
        <v>1051858</v>
      </c>
      <c r="AY67" s="5" t="n">
        <v>925770</v>
      </c>
      <c r="AZ67" s="5" t="n">
        <v>1132850</v>
      </c>
      <c r="BA67" s="5" t="n">
        <v>813763</v>
      </c>
      <c r="BB67" s="5" t="n">
        <v>1712429</v>
      </c>
      <c r="BC67" s="5" t="n">
        <v>958380</v>
      </c>
      <c r="BD67" s="5" t="n">
        <v>1367235</v>
      </c>
      <c r="BE67" s="5" t="n">
        <v>1267631</v>
      </c>
      <c r="BF67" s="5" t="n">
        <v>812595</v>
      </c>
      <c r="BG67" s="5" t="n">
        <v>1398951</v>
      </c>
      <c r="BH67" s="5" t="n">
        <v>1133396</v>
      </c>
      <c r="BI67" s="5" t="n">
        <v>1174918</v>
      </c>
      <c r="BJ67" s="5" t="n">
        <v>1253037</v>
      </c>
      <c r="BK67" s="5" t="n">
        <v>787944</v>
      </c>
      <c r="BL67" s="5" t="n">
        <v>916755</v>
      </c>
      <c r="BM67" s="5" t="n">
        <v>1132752</v>
      </c>
      <c r="BN67" s="5" t="n">
        <v>1183724</v>
      </c>
      <c r="BO67" s="5" t="n">
        <v>2059736</v>
      </c>
      <c r="BP67" s="5" t="n">
        <v>1217310</v>
      </c>
      <c r="BQ67" s="5" t="n">
        <v>976662</v>
      </c>
    </row>
    <row r="68" customFormat="false" ht="11.25" hidden="false" customHeight="false" outlineLevel="0" collapsed="false">
      <c r="B68" s="4" t="n">
        <v>36342</v>
      </c>
      <c r="C68" s="5" t="n">
        <v>106844299</v>
      </c>
      <c r="D68" s="5" t="n">
        <v>1070474</v>
      </c>
      <c r="E68" s="5" t="n">
        <v>230079</v>
      </c>
      <c r="F68" s="5" t="n">
        <v>485921</v>
      </c>
      <c r="G68" s="5" t="n">
        <v>453675</v>
      </c>
      <c r="H68" s="5" t="n">
        <v>399095</v>
      </c>
      <c r="I68" s="5" t="n">
        <v>352635</v>
      </c>
      <c r="J68" s="5" t="n">
        <v>394582</v>
      </c>
      <c r="K68" s="5" t="n">
        <v>459971</v>
      </c>
      <c r="L68" s="5" t="n">
        <v>485667</v>
      </c>
      <c r="M68" s="5" t="n">
        <v>407167</v>
      </c>
      <c r="N68" s="5" t="n">
        <v>2304827</v>
      </c>
      <c r="O68" s="5" t="n">
        <v>484659</v>
      </c>
      <c r="P68" s="5" t="n">
        <v>522591</v>
      </c>
      <c r="Q68" s="5" t="n">
        <v>378589</v>
      </c>
      <c r="R68" s="5" t="n">
        <v>488546</v>
      </c>
      <c r="S68" s="5" t="n">
        <v>599204</v>
      </c>
      <c r="T68" s="5" t="n">
        <v>540255</v>
      </c>
      <c r="U68" s="5" t="n">
        <v>550237</v>
      </c>
      <c r="V68" s="5" t="n">
        <v>542540</v>
      </c>
      <c r="W68" s="5" t="n">
        <v>413215</v>
      </c>
      <c r="X68" s="5" t="n">
        <v>360152</v>
      </c>
      <c r="Y68" s="5" t="n">
        <v>1080756</v>
      </c>
      <c r="Z68" s="5" t="n">
        <v>717479</v>
      </c>
      <c r="AA68" s="5" t="n">
        <v>330895</v>
      </c>
      <c r="AB68" s="5" t="n">
        <v>496030</v>
      </c>
      <c r="AC68" s="5" t="n">
        <v>460834</v>
      </c>
      <c r="AD68" s="5" t="n">
        <v>635332</v>
      </c>
      <c r="AE68" s="5" t="n">
        <v>661801</v>
      </c>
      <c r="AF68" s="5" t="n">
        <v>741994</v>
      </c>
      <c r="AG68" s="5" t="n">
        <v>637747</v>
      </c>
      <c r="AH68" s="5" t="n">
        <v>496693</v>
      </c>
      <c r="AI68" s="5" t="n">
        <v>729704</v>
      </c>
      <c r="AJ68" s="5" t="n">
        <v>972822</v>
      </c>
      <c r="AK68" s="5" t="n">
        <v>638383</v>
      </c>
      <c r="AL68" s="5" t="n">
        <v>751213</v>
      </c>
      <c r="AM68" s="5" t="n">
        <v>891971</v>
      </c>
      <c r="AN68" s="5" t="n">
        <v>408503</v>
      </c>
      <c r="AO68" s="5" t="n">
        <v>670678</v>
      </c>
      <c r="AP68" s="5" t="n">
        <v>705634</v>
      </c>
      <c r="AQ68" s="5" t="n">
        <v>1276664</v>
      </c>
      <c r="AR68" s="5" t="n">
        <v>850908</v>
      </c>
      <c r="AS68" s="5" t="n">
        <v>1123767</v>
      </c>
      <c r="AT68" s="5" t="n">
        <v>867236</v>
      </c>
      <c r="AU68" s="5" t="n">
        <v>621658</v>
      </c>
      <c r="AV68" s="5" t="n">
        <v>1002319</v>
      </c>
      <c r="AW68" s="5" t="n">
        <v>952408</v>
      </c>
      <c r="AX68" s="5" t="n">
        <v>1058607</v>
      </c>
      <c r="AY68" s="5" t="n">
        <v>918030</v>
      </c>
      <c r="AZ68" s="5" t="n">
        <v>1103574</v>
      </c>
      <c r="BA68" s="5" t="n">
        <v>821511</v>
      </c>
      <c r="BB68" s="5" t="n">
        <v>1862129</v>
      </c>
      <c r="BC68" s="5" t="n">
        <v>948010</v>
      </c>
      <c r="BD68" s="5" t="n">
        <v>1421840</v>
      </c>
      <c r="BE68" s="5" t="n">
        <v>1457348</v>
      </c>
      <c r="BF68" s="5" t="n">
        <v>801156</v>
      </c>
      <c r="BG68" s="5" t="n">
        <v>1545492</v>
      </c>
      <c r="BH68" s="5" t="n">
        <v>1016727</v>
      </c>
      <c r="BI68" s="5" t="n">
        <v>1197319</v>
      </c>
      <c r="BJ68" s="5" t="n">
        <v>1252641</v>
      </c>
      <c r="BK68" s="5" t="n">
        <v>878524</v>
      </c>
      <c r="BL68" s="5" t="n">
        <v>848302</v>
      </c>
      <c r="BM68" s="5" t="n">
        <v>1123819</v>
      </c>
      <c r="BN68" s="5" t="n">
        <v>1111168</v>
      </c>
      <c r="BO68" s="5" t="n">
        <v>1972795</v>
      </c>
      <c r="BP68" s="5" t="n">
        <v>1124979</v>
      </c>
      <c r="BQ68" s="5" t="n">
        <v>2272830</v>
      </c>
      <c r="BR68" s="5" t="n">
        <v>765589</v>
      </c>
    </row>
    <row r="69" customFormat="false" ht="11.25" hidden="false" customHeight="false" outlineLevel="0" collapsed="false">
      <c r="B69" s="4" t="n">
        <v>36373</v>
      </c>
      <c r="C69" s="5" t="n">
        <v>106399007</v>
      </c>
      <c r="D69" s="5" t="n">
        <v>1049211</v>
      </c>
      <c r="E69" s="5" t="n">
        <v>223788</v>
      </c>
      <c r="F69" s="5" t="n">
        <v>467240</v>
      </c>
      <c r="G69" s="5" t="n">
        <v>446519</v>
      </c>
      <c r="H69" s="5" t="n">
        <v>398571</v>
      </c>
      <c r="I69" s="5" t="n">
        <v>336876</v>
      </c>
      <c r="J69" s="5" t="n">
        <v>370497</v>
      </c>
      <c r="K69" s="5" t="n">
        <v>443017</v>
      </c>
      <c r="L69" s="5" t="n">
        <v>431003</v>
      </c>
      <c r="M69" s="5" t="n">
        <v>438297</v>
      </c>
      <c r="N69" s="5" t="n">
        <v>2267967</v>
      </c>
      <c r="O69" s="5" t="n">
        <v>490824</v>
      </c>
      <c r="P69" s="5" t="n">
        <v>508237</v>
      </c>
      <c r="Q69" s="5" t="n">
        <v>373448</v>
      </c>
      <c r="R69" s="5" t="n">
        <v>483941</v>
      </c>
      <c r="S69" s="5" t="n">
        <v>592871</v>
      </c>
      <c r="T69" s="5" t="n">
        <v>484160</v>
      </c>
      <c r="U69" s="5" t="n">
        <v>539769</v>
      </c>
      <c r="V69" s="5" t="n">
        <v>550261</v>
      </c>
      <c r="W69" s="5" t="n">
        <v>411531</v>
      </c>
      <c r="X69" s="5" t="n">
        <v>387591</v>
      </c>
      <c r="Y69" s="5" t="n">
        <v>1042844</v>
      </c>
      <c r="Z69" s="5" t="n">
        <v>687100</v>
      </c>
      <c r="AA69" s="5" t="n">
        <v>354602</v>
      </c>
      <c r="AB69" s="5" t="n">
        <v>566060</v>
      </c>
      <c r="AC69" s="5" t="n">
        <v>389296</v>
      </c>
      <c r="AD69" s="5" t="n">
        <v>601301</v>
      </c>
      <c r="AE69" s="5" t="n">
        <v>639534</v>
      </c>
      <c r="AF69" s="5" t="n">
        <v>690629</v>
      </c>
      <c r="AG69" s="5" t="n">
        <v>606949</v>
      </c>
      <c r="AH69" s="5" t="n">
        <v>475234</v>
      </c>
      <c r="AI69" s="5" t="n">
        <v>697013</v>
      </c>
      <c r="AJ69" s="5" t="n">
        <v>938311</v>
      </c>
      <c r="AK69" s="5" t="n">
        <v>752907</v>
      </c>
      <c r="AL69" s="5" t="n">
        <v>792249</v>
      </c>
      <c r="AM69" s="5" t="n">
        <v>833778</v>
      </c>
      <c r="AN69" s="5" t="n">
        <v>394819</v>
      </c>
      <c r="AO69" s="5" t="n">
        <v>621160</v>
      </c>
      <c r="AP69" s="5" t="n">
        <v>744526</v>
      </c>
      <c r="AQ69" s="5" t="n">
        <v>1272300</v>
      </c>
      <c r="AR69" s="5" t="n">
        <v>792051</v>
      </c>
      <c r="AS69" s="5" t="n">
        <v>1086580</v>
      </c>
      <c r="AT69" s="5" t="n">
        <v>872436</v>
      </c>
      <c r="AU69" s="5" t="n">
        <v>607375</v>
      </c>
      <c r="AV69" s="5" t="n">
        <v>1007115</v>
      </c>
      <c r="AW69" s="5" t="n">
        <v>884958</v>
      </c>
      <c r="AX69" s="5" t="n">
        <v>1042774</v>
      </c>
      <c r="AY69" s="5" t="n">
        <v>903539</v>
      </c>
      <c r="AZ69" s="5" t="n">
        <v>1071747</v>
      </c>
      <c r="BA69" s="5" t="n">
        <v>779526</v>
      </c>
      <c r="BB69" s="5" t="n">
        <v>1716490</v>
      </c>
      <c r="BC69" s="5" t="n">
        <v>893849</v>
      </c>
      <c r="BD69" s="5" t="n">
        <v>1501707</v>
      </c>
      <c r="BE69" s="5" t="n">
        <v>1291910</v>
      </c>
      <c r="BF69" s="5" t="n">
        <v>776635</v>
      </c>
      <c r="BG69" s="5" t="n">
        <v>1644007</v>
      </c>
      <c r="BH69" s="5" t="n">
        <v>931692</v>
      </c>
      <c r="BI69" s="5" t="n">
        <v>1195163</v>
      </c>
      <c r="BJ69" s="5" t="n">
        <v>1146945</v>
      </c>
      <c r="BK69" s="5" t="n">
        <v>879257</v>
      </c>
      <c r="BL69" s="5" t="n">
        <v>818666</v>
      </c>
      <c r="BM69" s="5" t="n">
        <v>1143348</v>
      </c>
      <c r="BN69" s="5" t="n">
        <v>1018069</v>
      </c>
      <c r="BO69" s="5" t="n">
        <v>1723162</v>
      </c>
      <c r="BP69" s="5" t="n">
        <v>1136424</v>
      </c>
      <c r="BQ69" s="5" t="n">
        <v>2424794</v>
      </c>
      <c r="BR69" s="5" t="n">
        <v>1450556</v>
      </c>
      <c r="BS69" s="5" t="n">
        <v>889220</v>
      </c>
    </row>
    <row r="70" customFormat="false" ht="11.25" hidden="false" customHeight="false" outlineLevel="0" collapsed="false">
      <c r="B70" s="4" t="n">
        <v>36404</v>
      </c>
      <c r="C70" s="5" t="n">
        <v>101621262</v>
      </c>
      <c r="D70" s="5" t="n">
        <v>1017719</v>
      </c>
      <c r="E70" s="5" t="n">
        <v>208532</v>
      </c>
      <c r="F70" s="5" t="n">
        <v>399871</v>
      </c>
      <c r="G70" s="5" t="n">
        <v>423798</v>
      </c>
      <c r="H70" s="5" t="n">
        <v>373190</v>
      </c>
      <c r="I70" s="5" t="n">
        <v>334673</v>
      </c>
      <c r="J70" s="5" t="n">
        <v>326833</v>
      </c>
      <c r="K70" s="5" t="n">
        <v>397822</v>
      </c>
      <c r="L70" s="5" t="n">
        <v>438901</v>
      </c>
      <c r="M70" s="5" t="n">
        <v>421654</v>
      </c>
      <c r="N70" s="5" t="n">
        <v>2312535</v>
      </c>
      <c r="O70" s="5" t="n">
        <v>466559</v>
      </c>
      <c r="P70" s="5" t="n">
        <v>478990</v>
      </c>
      <c r="Q70" s="5" t="n">
        <v>337828</v>
      </c>
      <c r="R70" s="5" t="n">
        <v>437118</v>
      </c>
      <c r="S70" s="5" t="n">
        <v>543743</v>
      </c>
      <c r="T70" s="5" t="n">
        <v>517342</v>
      </c>
      <c r="U70" s="5" t="n">
        <v>471675</v>
      </c>
      <c r="V70" s="5" t="n">
        <v>563863</v>
      </c>
      <c r="W70" s="5" t="n">
        <v>390631</v>
      </c>
      <c r="X70" s="5" t="n">
        <v>400980</v>
      </c>
      <c r="Y70" s="5" t="n">
        <v>1034349</v>
      </c>
      <c r="Z70" s="5" t="n">
        <v>654863</v>
      </c>
      <c r="AA70" s="5" t="n">
        <v>341150</v>
      </c>
      <c r="AB70" s="5" t="n">
        <v>543097</v>
      </c>
      <c r="AC70" s="5" t="n">
        <v>378420</v>
      </c>
      <c r="AD70" s="5" t="n">
        <v>551697</v>
      </c>
      <c r="AE70" s="5" t="n">
        <v>637216</v>
      </c>
      <c r="AF70" s="5" t="n">
        <v>667673</v>
      </c>
      <c r="AG70" s="5" t="n">
        <v>554736</v>
      </c>
      <c r="AH70" s="5" t="n">
        <v>474121</v>
      </c>
      <c r="AI70" s="5" t="n">
        <v>685379</v>
      </c>
      <c r="AJ70" s="5" t="n">
        <v>901000</v>
      </c>
      <c r="AK70" s="5" t="n">
        <v>727337</v>
      </c>
      <c r="AL70" s="5" t="n">
        <v>738950</v>
      </c>
      <c r="AM70" s="5" t="n">
        <v>810177</v>
      </c>
      <c r="AN70" s="5" t="n">
        <v>377720</v>
      </c>
      <c r="AO70" s="5" t="n">
        <v>610924</v>
      </c>
      <c r="AP70" s="5" t="n">
        <v>648881</v>
      </c>
      <c r="AQ70" s="5" t="n">
        <v>1205119</v>
      </c>
      <c r="AR70" s="5" t="n">
        <v>751397</v>
      </c>
      <c r="AS70" s="5" t="n">
        <v>1020304</v>
      </c>
      <c r="AT70" s="5" t="n">
        <v>835567</v>
      </c>
      <c r="AU70" s="5" t="n">
        <v>566494</v>
      </c>
      <c r="AV70" s="5" t="n">
        <v>960435</v>
      </c>
      <c r="AW70" s="5" t="n">
        <v>810772</v>
      </c>
      <c r="AX70" s="5" t="n">
        <v>950997</v>
      </c>
      <c r="AY70" s="5" t="n">
        <v>852456</v>
      </c>
      <c r="AZ70" s="5" t="n">
        <v>986900</v>
      </c>
      <c r="BA70" s="5" t="n">
        <v>783349</v>
      </c>
      <c r="BB70" s="5" t="n">
        <v>1624216</v>
      </c>
      <c r="BC70" s="5" t="n">
        <v>843028</v>
      </c>
      <c r="BD70" s="5" t="n">
        <v>1511270</v>
      </c>
      <c r="BE70" s="5" t="n">
        <v>1060201</v>
      </c>
      <c r="BF70" s="5" t="n">
        <v>729705</v>
      </c>
      <c r="BG70" s="5" t="n">
        <v>1875737</v>
      </c>
      <c r="BH70" s="5" t="n">
        <v>975934</v>
      </c>
      <c r="BI70" s="5" t="n">
        <v>1030811</v>
      </c>
      <c r="BJ70" s="5" t="n">
        <v>1065805</v>
      </c>
      <c r="BK70" s="5" t="n">
        <v>794542</v>
      </c>
      <c r="BL70" s="5" t="n">
        <v>806683</v>
      </c>
      <c r="BM70" s="5" t="n">
        <v>995132</v>
      </c>
      <c r="BN70" s="5" t="n">
        <v>904169</v>
      </c>
      <c r="BO70" s="5" t="n">
        <v>1536955</v>
      </c>
      <c r="BP70" s="5" t="n">
        <v>1024484</v>
      </c>
      <c r="BQ70" s="5" t="n">
        <v>2112414</v>
      </c>
      <c r="BR70" s="5" t="n">
        <v>1401477</v>
      </c>
      <c r="BS70" s="5" t="n">
        <v>1333820</v>
      </c>
      <c r="BT70" s="5" t="n">
        <v>530045</v>
      </c>
    </row>
    <row r="71" customFormat="false" ht="11.25" hidden="false" customHeight="false" outlineLevel="0" collapsed="false">
      <c r="B71" s="4" t="n">
        <v>36434</v>
      </c>
      <c r="C71" s="5" t="n">
        <v>103016351</v>
      </c>
      <c r="D71" s="5" t="n">
        <v>1057021</v>
      </c>
      <c r="E71" s="5" t="n">
        <v>214805</v>
      </c>
      <c r="F71" s="5" t="n">
        <v>460530</v>
      </c>
      <c r="G71" s="5" t="n">
        <v>425751</v>
      </c>
      <c r="H71" s="5" t="n">
        <v>394112</v>
      </c>
      <c r="I71" s="5" t="n">
        <v>338925</v>
      </c>
      <c r="J71" s="5" t="n">
        <v>351927</v>
      </c>
      <c r="K71" s="5" t="n">
        <v>420107</v>
      </c>
      <c r="L71" s="5" t="n">
        <v>427178</v>
      </c>
      <c r="M71" s="5" t="n">
        <v>433286</v>
      </c>
      <c r="N71" s="5" t="n">
        <v>2365635</v>
      </c>
      <c r="O71" s="5" t="n">
        <v>418082</v>
      </c>
      <c r="P71" s="5" t="n">
        <v>505869</v>
      </c>
      <c r="Q71" s="5" t="n">
        <v>365692</v>
      </c>
      <c r="R71" s="5" t="n">
        <v>431081</v>
      </c>
      <c r="S71" s="5" t="n">
        <v>568292</v>
      </c>
      <c r="T71" s="5" t="n">
        <v>492427</v>
      </c>
      <c r="U71" s="5" t="n">
        <v>446043</v>
      </c>
      <c r="V71" s="5" t="n">
        <v>519433</v>
      </c>
      <c r="W71" s="5" t="n">
        <v>394510</v>
      </c>
      <c r="X71" s="5" t="n">
        <v>393656</v>
      </c>
      <c r="Y71" s="5" t="n">
        <v>1080576</v>
      </c>
      <c r="Z71" s="5" t="n">
        <v>668895</v>
      </c>
      <c r="AA71" s="5" t="n">
        <v>330320</v>
      </c>
      <c r="AB71" s="5" t="n">
        <v>557529</v>
      </c>
      <c r="AC71" s="5" t="n">
        <v>389977</v>
      </c>
      <c r="AD71" s="5" t="n">
        <v>567881</v>
      </c>
      <c r="AE71" s="5" t="n">
        <v>673399</v>
      </c>
      <c r="AF71" s="5" t="n">
        <v>654033</v>
      </c>
      <c r="AG71" s="5" t="n">
        <v>585108</v>
      </c>
      <c r="AH71" s="5" t="n">
        <v>479191</v>
      </c>
      <c r="AI71" s="5" t="n">
        <v>651284</v>
      </c>
      <c r="AJ71" s="5" t="n">
        <v>944259</v>
      </c>
      <c r="AK71" s="5" t="n">
        <v>765596</v>
      </c>
      <c r="AL71" s="5" t="n">
        <v>716116</v>
      </c>
      <c r="AM71" s="5" t="n">
        <v>809010</v>
      </c>
      <c r="AN71" s="5" t="n">
        <v>394805</v>
      </c>
      <c r="AO71" s="5" t="n">
        <v>650126</v>
      </c>
      <c r="AP71" s="5" t="n">
        <v>637881</v>
      </c>
      <c r="AQ71" s="5" t="n">
        <v>1210923</v>
      </c>
      <c r="AR71" s="5" t="n">
        <v>730946</v>
      </c>
      <c r="AS71" s="5" t="n">
        <v>1019582</v>
      </c>
      <c r="AT71" s="5" t="n">
        <v>831136</v>
      </c>
      <c r="AU71" s="5" t="n">
        <v>611631</v>
      </c>
      <c r="AV71" s="5" t="n">
        <v>941819</v>
      </c>
      <c r="AW71" s="5" t="n">
        <v>776531</v>
      </c>
      <c r="AX71" s="5" t="n">
        <v>961569</v>
      </c>
      <c r="AY71" s="5" t="n">
        <v>876501</v>
      </c>
      <c r="AZ71" s="5" t="n">
        <v>988861</v>
      </c>
      <c r="BA71" s="5" t="n">
        <v>749415</v>
      </c>
      <c r="BB71" s="5" t="n">
        <v>2033566</v>
      </c>
      <c r="BC71" s="5" t="n">
        <v>845853</v>
      </c>
      <c r="BD71" s="5" t="n">
        <v>1576677</v>
      </c>
      <c r="BE71" s="5" t="n">
        <v>999738</v>
      </c>
      <c r="BF71" s="5" t="n">
        <v>711315</v>
      </c>
      <c r="BG71" s="5" t="n">
        <v>2047124</v>
      </c>
      <c r="BH71" s="5" t="n">
        <v>954320</v>
      </c>
      <c r="BI71" s="5" t="n">
        <v>1022899</v>
      </c>
      <c r="BJ71" s="5" t="n">
        <v>1036103</v>
      </c>
      <c r="BK71" s="5" t="n">
        <v>798133</v>
      </c>
      <c r="BL71" s="5" t="n">
        <v>789279</v>
      </c>
      <c r="BM71" s="5" t="n">
        <v>1016523</v>
      </c>
      <c r="BN71" s="5" t="n">
        <v>986662</v>
      </c>
      <c r="BO71" s="5" t="n">
        <v>1517157</v>
      </c>
      <c r="BP71" s="5" t="n">
        <v>1122371</v>
      </c>
      <c r="BQ71" s="5" t="n">
        <v>2034994</v>
      </c>
      <c r="BR71" s="5" t="n">
        <v>1363654</v>
      </c>
      <c r="BS71" s="5" t="n">
        <v>1312816</v>
      </c>
      <c r="BT71" s="5" t="n">
        <v>1067405</v>
      </c>
      <c r="BU71" s="5" t="n">
        <v>632354</v>
      </c>
    </row>
    <row r="72" customFormat="false" ht="11.25" hidden="false" customHeight="false" outlineLevel="0" collapsed="false">
      <c r="B72" s="4" t="n">
        <v>36465</v>
      </c>
      <c r="C72" s="5" t="n">
        <v>100005535</v>
      </c>
      <c r="D72" s="5" t="n">
        <v>1056290</v>
      </c>
      <c r="E72" s="5" t="n">
        <v>209321</v>
      </c>
      <c r="F72" s="5" t="n">
        <v>437490</v>
      </c>
      <c r="G72" s="5" t="n">
        <v>410454</v>
      </c>
      <c r="H72" s="5" t="n">
        <v>369901</v>
      </c>
      <c r="I72" s="5" t="n">
        <v>309065</v>
      </c>
      <c r="J72" s="5" t="n">
        <v>340927</v>
      </c>
      <c r="K72" s="5" t="n">
        <v>410646</v>
      </c>
      <c r="L72" s="5" t="n">
        <v>401753</v>
      </c>
      <c r="M72" s="5" t="n">
        <v>421706</v>
      </c>
      <c r="N72" s="5" t="n">
        <v>2298546</v>
      </c>
      <c r="O72" s="5" t="n">
        <v>444725</v>
      </c>
      <c r="P72" s="5" t="n">
        <v>506347</v>
      </c>
      <c r="Q72" s="5" t="n">
        <v>348977</v>
      </c>
      <c r="R72" s="5" t="n">
        <v>365905</v>
      </c>
      <c r="S72" s="5" t="n">
        <v>521562</v>
      </c>
      <c r="T72" s="5" t="n">
        <v>462561</v>
      </c>
      <c r="U72" s="5" t="n">
        <v>477245</v>
      </c>
      <c r="V72" s="5" t="n">
        <v>492868</v>
      </c>
      <c r="W72" s="5" t="n">
        <v>401258</v>
      </c>
      <c r="X72" s="5" t="n">
        <v>359821</v>
      </c>
      <c r="Y72" s="5" t="n">
        <v>973180</v>
      </c>
      <c r="Z72" s="5" t="n">
        <v>641888</v>
      </c>
      <c r="AA72" s="5" t="n">
        <v>313310</v>
      </c>
      <c r="AB72" s="5" t="n">
        <v>584085</v>
      </c>
      <c r="AC72" s="5" t="n">
        <v>368221</v>
      </c>
      <c r="AD72" s="5" t="n">
        <v>569292</v>
      </c>
      <c r="AE72" s="5" t="n">
        <v>653435</v>
      </c>
      <c r="AF72" s="5" t="n">
        <v>601415</v>
      </c>
      <c r="AG72" s="5" t="n">
        <v>567285</v>
      </c>
      <c r="AH72" s="5" t="n">
        <v>483017</v>
      </c>
      <c r="AI72" s="5" t="n">
        <v>631235</v>
      </c>
      <c r="AJ72" s="5" t="n">
        <v>850066</v>
      </c>
      <c r="AK72" s="5" t="n">
        <v>718168</v>
      </c>
      <c r="AL72" s="5" t="n">
        <v>683940</v>
      </c>
      <c r="AM72" s="5" t="n">
        <v>817648</v>
      </c>
      <c r="AN72" s="5" t="n">
        <v>380908</v>
      </c>
      <c r="AO72" s="5" t="n">
        <v>570057</v>
      </c>
      <c r="AP72" s="5" t="n">
        <v>622790</v>
      </c>
      <c r="AQ72" s="5" t="n">
        <v>1047845</v>
      </c>
      <c r="AR72" s="5" t="n">
        <v>699131</v>
      </c>
      <c r="AS72" s="5" t="n">
        <v>973144</v>
      </c>
      <c r="AT72" s="5" t="n">
        <v>777127</v>
      </c>
      <c r="AU72" s="5" t="n">
        <v>602996</v>
      </c>
      <c r="AV72" s="5" t="n">
        <v>907682</v>
      </c>
      <c r="AW72" s="5" t="n">
        <v>764347</v>
      </c>
      <c r="AX72" s="5" t="n">
        <v>893168</v>
      </c>
      <c r="AY72" s="5" t="n">
        <v>820475</v>
      </c>
      <c r="AZ72" s="5" t="n">
        <v>931319</v>
      </c>
      <c r="BA72" s="5" t="n">
        <v>719195</v>
      </c>
      <c r="BB72" s="5" t="n">
        <v>2045081</v>
      </c>
      <c r="BC72" s="5" t="n">
        <v>802133</v>
      </c>
      <c r="BD72" s="5" t="n">
        <v>1549261</v>
      </c>
      <c r="BE72" s="5" t="n">
        <v>1116772</v>
      </c>
      <c r="BF72" s="5" t="n">
        <v>666947</v>
      </c>
      <c r="BG72" s="5" t="n">
        <v>1920153</v>
      </c>
      <c r="BH72" s="5" t="n">
        <v>895579</v>
      </c>
      <c r="BI72" s="5" t="n">
        <v>1032012</v>
      </c>
      <c r="BJ72" s="5" t="n">
        <v>973963</v>
      </c>
      <c r="BK72" s="5" t="n">
        <v>845000</v>
      </c>
      <c r="BL72" s="5" t="n">
        <v>699670</v>
      </c>
      <c r="BM72" s="5" t="n">
        <v>823564</v>
      </c>
      <c r="BN72" s="5" t="n">
        <v>906627</v>
      </c>
      <c r="BO72" s="5" t="n">
        <v>1414870</v>
      </c>
      <c r="BP72" s="5" t="n">
        <v>1104391</v>
      </c>
      <c r="BQ72" s="5" t="n">
        <v>2021089</v>
      </c>
      <c r="BR72" s="5" t="n">
        <v>1253765</v>
      </c>
      <c r="BS72" s="5" t="n">
        <v>1226108</v>
      </c>
      <c r="BT72" s="5" t="n">
        <v>917290</v>
      </c>
      <c r="BU72" s="5" t="n">
        <v>1452258</v>
      </c>
      <c r="BV72" s="5" t="n">
        <v>906721</v>
      </c>
    </row>
    <row r="73" customFormat="false" ht="11.25" hidden="false" customHeight="false" outlineLevel="0" collapsed="false">
      <c r="B73" s="4" t="n">
        <v>36495</v>
      </c>
      <c r="C73" s="5" t="n">
        <v>101047036</v>
      </c>
      <c r="D73" s="5" t="n">
        <v>1051987</v>
      </c>
      <c r="E73" s="5" t="n">
        <v>213924</v>
      </c>
      <c r="F73" s="5" t="n">
        <v>431915</v>
      </c>
      <c r="G73" s="5" t="n">
        <v>416510</v>
      </c>
      <c r="H73" s="5" t="n">
        <v>371669</v>
      </c>
      <c r="I73" s="5" t="n">
        <v>315799</v>
      </c>
      <c r="J73" s="5" t="n">
        <v>322897</v>
      </c>
      <c r="K73" s="5" t="n">
        <v>414378</v>
      </c>
      <c r="L73" s="5" t="n">
        <v>402329</v>
      </c>
      <c r="M73" s="5" t="n">
        <v>426255</v>
      </c>
      <c r="N73" s="5" t="n">
        <v>2309031</v>
      </c>
      <c r="O73" s="5" t="n">
        <v>379815</v>
      </c>
      <c r="P73" s="5" t="n">
        <v>504789</v>
      </c>
      <c r="Q73" s="5" t="n">
        <v>371714</v>
      </c>
      <c r="R73" s="5" t="n">
        <v>396961</v>
      </c>
      <c r="S73" s="5" t="n">
        <v>546579</v>
      </c>
      <c r="T73" s="5" t="n">
        <v>469957</v>
      </c>
      <c r="U73" s="5" t="n">
        <v>487319</v>
      </c>
      <c r="V73" s="5" t="n">
        <v>517352</v>
      </c>
      <c r="W73" s="5" t="n">
        <v>421865</v>
      </c>
      <c r="X73" s="5" t="n">
        <v>356267</v>
      </c>
      <c r="Y73" s="5" t="n">
        <v>903468</v>
      </c>
      <c r="Z73" s="5" t="n">
        <v>649206</v>
      </c>
      <c r="AA73" s="5" t="n">
        <v>327206</v>
      </c>
      <c r="AB73" s="5" t="n">
        <v>616286</v>
      </c>
      <c r="AC73" s="5" t="n">
        <v>357240</v>
      </c>
      <c r="AD73" s="5" t="n">
        <v>557324</v>
      </c>
      <c r="AE73" s="5" t="n">
        <v>649858</v>
      </c>
      <c r="AF73" s="5" t="n">
        <v>628346</v>
      </c>
      <c r="AG73" s="5" t="n">
        <v>593936</v>
      </c>
      <c r="AH73" s="5" t="n">
        <v>504593</v>
      </c>
      <c r="AI73" s="5" t="n">
        <v>649800</v>
      </c>
      <c r="AJ73" s="5" t="n">
        <v>848741</v>
      </c>
      <c r="AK73" s="5" t="n">
        <v>729988</v>
      </c>
      <c r="AL73" s="5" t="n">
        <v>680776</v>
      </c>
      <c r="AM73" s="5" t="n">
        <v>789590</v>
      </c>
      <c r="AN73" s="5" t="n">
        <v>372711</v>
      </c>
      <c r="AO73" s="5" t="n">
        <v>630392</v>
      </c>
      <c r="AP73" s="5" t="n">
        <v>687120</v>
      </c>
      <c r="AQ73" s="5" t="n">
        <v>1050792</v>
      </c>
      <c r="AR73" s="5" t="n">
        <v>699256</v>
      </c>
      <c r="AS73" s="5" t="n">
        <v>1022432</v>
      </c>
      <c r="AT73" s="5" t="n">
        <v>814209</v>
      </c>
      <c r="AU73" s="5" t="n">
        <v>565330</v>
      </c>
      <c r="AV73" s="5" t="n">
        <v>888070</v>
      </c>
      <c r="AW73" s="5" t="n">
        <v>737177</v>
      </c>
      <c r="AX73" s="5" t="n">
        <v>878940</v>
      </c>
      <c r="AY73" s="5" t="n">
        <v>835062</v>
      </c>
      <c r="AZ73" s="5" t="n">
        <v>930600</v>
      </c>
      <c r="BA73" s="5" t="n">
        <v>687790</v>
      </c>
      <c r="BB73" s="5" t="n">
        <v>2121168</v>
      </c>
      <c r="BC73" s="5" t="n">
        <v>800236</v>
      </c>
      <c r="BD73" s="5" t="n">
        <v>1530074</v>
      </c>
      <c r="BE73" s="5" t="n">
        <v>1215911</v>
      </c>
      <c r="BF73" s="5" t="n">
        <v>670316</v>
      </c>
      <c r="BG73" s="5" t="n">
        <v>1846226</v>
      </c>
      <c r="BH73" s="5" t="n">
        <v>895942</v>
      </c>
      <c r="BI73" s="5" t="n">
        <v>972803</v>
      </c>
      <c r="BJ73" s="5" t="n">
        <v>978782</v>
      </c>
      <c r="BK73" s="5" t="n">
        <v>888167</v>
      </c>
      <c r="BL73" s="5" t="n">
        <v>652941</v>
      </c>
      <c r="BM73" s="5" t="n">
        <v>823294</v>
      </c>
      <c r="BN73" s="5" t="n">
        <v>950635</v>
      </c>
      <c r="BO73" s="5" t="n">
        <v>1387402</v>
      </c>
      <c r="BP73" s="5" t="n">
        <v>1045096</v>
      </c>
      <c r="BQ73" s="5" t="n">
        <v>1889712</v>
      </c>
      <c r="BR73" s="5" t="n">
        <v>1174852</v>
      </c>
      <c r="BS73" s="5" t="n">
        <v>1157753</v>
      </c>
      <c r="BT73" s="5" t="n">
        <v>1119074</v>
      </c>
      <c r="BU73" s="5" t="n">
        <v>1581024</v>
      </c>
      <c r="BV73" s="5" t="n">
        <v>1471946</v>
      </c>
      <c r="BW73" s="5" t="n">
        <v>968446</v>
      </c>
    </row>
    <row r="74" customFormat="false" ht="11.25" hidden="false" customHeight="false" outlineLevel="0" collapsed="false">
      <c r="B74" s="4" t="n">
        <v>36526</v>
      </c>
      <c r="C74" s="5" t="n">
        <v>101625689</v>
      </c>
      <c r="D74" s="5" t="n">
        <v>1045447</v>
      </c>
      <c r="E74" s="5" t="n">
        <v>210736</v>
      </c>
      <c r="F74" s="5" t="n">
        <v>401897</v>
      </c>
      <c r="G74" s="5" t="n">
        <v>393715</v>
      </c>
      <c r="H74" s="5" t="n">
        <v>366540</v>
      </c>
      <c r="I74" s="5" t="n">
        <v>313580</v>
      </c>
      <c r="J74" s="5" t="n">
        <v>331207</v>
      </c>
      <c r="K74" s="5" t="n">
        <v>400833</v>
      </c>
      <c r="L74" s="5" t="n">
        <v>371741</v>
      </c>
      <c r="M74" s="5" t="n">
        <v>416529</v>
      </c>
      <c r="N74" s="5" t="n">
        <v>2309587</v>
      </c>
      <c r="O74" s="5" t="n">
        <v>386771</v>
      </c>
      <c r="P74" s="5" t="n">
        <v>490072</v>
      </c>
      <c r="Q74" s="5" t="n">
        <v>367743</v>
      </c>
      <c r="R74" s="5" t="n">
        <v>383383</v>
      </c>
      <c r="S74" s="5" t="n">
        <v>545537</v>
      </c>
      <c r="T74" s="5" t="n">
        <v>475802</v>
      </c>
      <c r="U74" s="5" t="n">
        <v>473972</v>
      </c>
      <c r="V74" s="5" t="n">
        <v>527626</v>
      </c>
      <c r="W74" s="5" t="n">
        <v>423138</v>
      </c>
      <c r="X74" s="5" t="n">
        <v>282142</v>
      </c>
      <c r="Y74" s="5" t="n">
        <v>905643</v>
      </c>
      <c r="Z74" s="5" t="n">
        <v>653674</v>
      </c>
      <c r="AA74" s="5" t="n">
        <v>330458</v>
      </c>
      <c r="AB74" s="5" t="n">
        <v>671565</v>
      </c>
      <c r="AC74" s="5" t="n">
        <v>341271</v>
      </c>
      <c r="AD74" s="5" t="n">
        <v>642939</v>
      </c>
      <c r="AE74" s="5" t="n">
        <v>649957</v>
      </c>
      <c r="AF74" s="5" t="n">
        <v>597398</v>
      </c>
      <c r="AG74" s="5" t="n">
        <v>577232</v>
      </c>
      <c r="AH74" s="5" t="n">
        <v>533555</v>
      </c>
      <c r="AI74" s="5" t="n">
        <v>701477</v>
      </c>
      <c r="AJ74" s="5" t="n">
        <v>863380</v>
      </c>
      <c r="AK74" s="5" t="n">
        <v>729381</v>
      </c>
      <c r="AL74" s="5" t="n">
        <v>647449</v>
      </c>
      <c r="AM74" s="5" t="n">
        <v>792667</v>
      </c>
      <c r="AN74" s="5" t="n">
        <v>372702</v>
      </c>
      <c r="AO74" s="5" t="n">
        <v>579737</v>
      </c>
      <c r="AP74" s="5" t="n">
        <v>665317</v>
      </c>
      <c r="AQ74" s="5" t="n">
        <v>1105501</v>
      </c>
      <c r="AR74" s="5" t="n">
        <v>683140</v>
      </c>
      <c r="AS74" s="5" t="n">
        <v>994123</v>
      </c>
      <c r="AT74" s="5" t="n">
        <v>797981</v>
      </c>
      <c r="AU74" s="5" t="n">
        <v>593632</v>
      </c>
      <c r="AV74" s="5" t="n">
        <v>849468</v>
      </c>
      <c r="AW74" s="5" t="n">
        <v>687431</v>
      </c>
      <c r="AX74" s="5" t="n">
        <v>857755</v>
      </c>
      <c r="AY74" s="5" t="n">
        <v>817346</v>
      </c>
      <c r="AZ74" s="5" t="n">
        <v>904539</v>
      </c>
      <c r="BA74" s="5" t="n">
        <v>698637</v>
      </c>
      <c r="BB74" s="5" t="n">
        <v>1973858</v>
      </c>
      <c r="BC74" s="5" t="n">
        <v>767890</v>
      </c>
      <c r="BD74" s="5" t="n">
        <v>1533077</v>
      </c>
      <c r="BE74" s="5" t="n">
        <v>1285148</v>
      </c>
      <c r="BF74" s="5" t="n">
        <v>681778</v>
      </c>
      <c r="BG74" s="5" t="n">
        <v>1870760</v>
      </c>
      <c r="BH74" s="5" t="n">
        <v>772557</v>
      </c>
      <c r="BI74" s="5" t="n">
        <v>966081</v>
      </c>
      <c r="BJ74" s="5" t="n">
        <v>930701</v>
      </c>
      <c r="BK74" s="5" t="n">
        <v>880149</v>
      </c>
      <c r="BL74" s="5" t="n">
        <v>644936</v>
      </c>
      <c r="BM74" s="5" t="n">
        <v>765393</v>
      </c>
      <c r="BN74" s="5" t="n">
        <v>992498</v>
      </c>
      <c r="BO74" s="5" t="n">
        <v>1321748</v>
      </c>
      <c r="BP74" s="5" t="n">
        <v>1081018</v>
      </c>
      <c r="BQ74" s="5" t="n">
        <v>1736472</v>
      </c>
      <c r="BR74" s="5" t="n">
        <v>1043839</v>
      </c>
      <c r="BS74" s="5" t="n">
        <v>1139320</v>
      </c>
      <c r="BT74" s="5" t="n">
        <v>1059726</v>
      </c>
      <c r="BU74" s="5" t="n">
        <v>1471796</v>
      </c>
      <c r="BV74" s="5" t="n">
        <v>1382403</v>
      </c>
      <c r="BW74" s="5" t="n">
        <v>1704012</v>
      </c>
      <c r="BX74" s="5" t="n">
        <v>1593753</v>
      </c>
    </row>
    <row r="75" customFormat="false" ht="11.25" hidden="false" customHeight="false" outlineLevel="0" collapsed="false">
      <c r="B75" s="4" t="n">
        <v>36557</v>
      </c>
      <c r="C75" s="5" t="n">
        <v>95760505</v>
      </c>
      <c r="D75" s="5" t="n">
        <v>1001259</v>
      </c>
      <c r="E75" s="5" t="n">
        <v>198292</v>
      </c>
      <c r="F75" s="5" t="n">
        <v>387491</v>
      </c>
      <c r="G75" s="5" t="n">
        <v>399674</v>
      </c>
      <c r="H75" s="5" t="n">
        <v>340010</v>
      </c>
      <c r="I75" s="5" t="n">
        <v>289223</v>
      </c>
      <c r="J75" s="5" t="n">
        <v>294800</v>
      </c>
      <c r="K75" s="5" t="n">
        <v>365726</v>
      </c>
      <c r="L75" s="5" t="n">
        <v>326106</v>
      </c>
      <c r="M75" s="5" t="n">
        <v>431642</v>
      </c>
      <c r="N75" s="5" t="n">
        <v>2093317</v>
      </c>
      <c r="O75" s="5" t="n">
        <v>363078</v>
      </c>
      <c r="P75" s="5" t="n">
        <v>451420</v>
      </c>
      <c r="Q75" s="5" t="n">
        <v>338363</v>
      </c>
      <c r="R75" s="5" t="n">
        <v>356847</v>
      </c>
      <c r="S75" s="5" t="n">
        <v>516308</v>
      </c>
      <c r="T75" s="5" t="n">
        <v>444568</v>
      </c>
      <c r="U75" s="5" t="n">
        <v>450010</v>
      </c>
      <c r="V75" s="5" t="n">
        <v>441418</v>
      </c>
      <c r="W75" s="5" t="n">
        <v>372578</v>
      </c>
      <c r="X75" s="5" t="n">
        <v>284932</v>
      </c>
      <c r="Y75" s="5" t="n">
        <v>857548</v>
      </c>
      <c r="Z75" s="5" t="n">
        <v>610425</v>
      </c>
      <c r="AA75" s="5" t="n">
        <v>291277</v>
      </c>
      <c r="AB75" s="5" t="n">
        <v>657115</v>
      </c>
      <c r="AC75" s="5" t="n">
        <v>345978</v>
      </c>
      <c r="AD75" s="5" t="n">
        <v>592112</v>
      </c>
      <c r="AE75" s="5" t="n">
        <v>584745</v>
      </c>
      <c r="AF75" s="5" t="n">
        <v>571424</v>
      </c>
      <c r="AG75" s="5" t="n">
        <v>542165</v>
      </c>
      <c r="AH75" s="5" t="n">
        <v>464551</v>
      </c>
      <c r="AI75" s="5" t="n">
        <v>650834</v>
      </c>
      <c r="AJ75" s="5" t="n">
        <v>786373</v>
      </c>
      <c r="AK75" s="5" t="n">
        <v>653691</v>
      </c>
      <c r="AL75" s="5" t="n">
        <v>627158</v>
      </c>
      <c r="AM75" s="5" t="n">
        <v>673352</v>
      </c>
      <c r="AN75" s="5" t="n">
        <v>342872</v>
      </c>
      <c r="AO75" s="5" t="n">
        <v>551436</v>
      </c>
      <c r="AP75" s="5" t="n">
        <v>578241</v>
      </c>
      <c r="AQ75" s="5" t="n">
        <v>890067</v>
      </c>
      <c r="AR75" s="5" t="n">
        <v>589592</v>
      </c>
      <c r="AS75" s="5" t="n">
        <v>946428</v>
      </c>
      <c r="AT75" s="5" t="n">
        <v>718770</v>
      </c>
      <c r="AU75" s="5" t="n">
        <v>518004</v>
      </c>
      <c r="AV75" s="5" t="n">
        <v>778428</v>
      </c>
      <c r="AW75" s="5" t="n">
        <v>598046</v>
      </c>
      <c r="AX75" s="5" t="n">
        <v>776565</v>
      </c>
      <c r="AY75" s="5" t="n">
        <v>715928</v>
      </c>
      <c r="AZ75" s="5" t="n">
        <v>818557</v>
      </c>
      <c r="BA75" s="5" t="n">
        <v>637389</v>
      </c>
      <c r="BB75" s="5" t="n">
        <v>1744683</v>
      </c>
      <c r="BC75" s="5" t="n">
        <v>709362</v>
      </c>
      <c r="BD75" s="5" t="n">
        <v>1490120</v>
      </c>
      <c r="BE75" s="5" t="n">
        <v>1124122</v>
      </c>
      <c r="BF75" s="5" t="n">
        <v>604618</v>
      </c>
      <c r="BG75" s="5" t="n">
        <v>1665697</v>
      </c>
      <c r="BH75" s="5" t="n">
        <v>706868</v>
      </c>
      <c r="BI75" s="5" t="n">
        <v>887087</v>
      </c>
      <c r="BJ75" s="5" t="n">
        <v>814227</v>
      </c>
      <c r="BK75" s="5" t="n">
        <v>752175</v>
      </c>
      <c r="BL75" s="5" t="n">
        <v>580928</v>
      </c>
      <c r="BM75" s="5" t="n">
        <v>656791</v>
      </c>
      <c r="BN75" s="5" t="n">
        <v>846760</v>
      </c>
      <c r="BO75" s="5" t="n">
        <v>1295228</v>
      </c>
      <c r="BP75" s="5" t="n">
        <v>894992</v>
      </c>
      <c r="BQ75" s="5" t="n">
        <v>1652385</v>
      </c>
      <c r="BR75" s="5" t="n">
        <v>1005567</v>
      </c>
      <c r="BS75" s="5" t="n">
        <v>1005710</v>
      </c>
      <c r="BT75" s="5" t="n">
        <v>887830</v>
      </c>
      <c r="BU75" s="5" t="n">
        <v>1324295</v>
      </c>
      <c r="BV75" s="5" t="n">
        <v>1214145</v>
      </c>
      <c r="BW75" s="5" t="n">
        <v>1767167</v>
      </c>
      <c r="BX75" s="5" t="n">
        <v>2641181</v>
      </c>
      <c r="BY75" s="5" t="n">
        <v>1057555</v>
      </c>
    </row>
    <row r="76" customFormat="false" ht="11.25" hidden="false" customHeight="false" outlineLevel="0" collapsed="false">
      <c r="B76" s="4" t="n">
        <v>36586</v>
      </c>
      <c r="C76" s="5" t="n">
        <v>102219532</v>
      </c>
      <c r="D76" s="5" t="n">
        <v>1017692</v>
      </c>
      <c r="E76" s="5" t="n">
        <v>206295</v>
      </c>
      <c r="F76" s="5" t="n">
        <v>410470</v>
      </c>
      <c r="G76" s="5" t="n">
        <v>398851</v>
      </c>
      <c r="H76" s="5" t="n">
        <v>354102</v>
      </c>
      <c r="I76" s="5" t="n">
        <v>307936</v>
      </c>
      <c r="J76" s="5" t="n">
        <v>395182</v>
      </c>
      <c r="K76" s="5" t="n">
        <v>401633</v>
      </c>
      <c r="L76" s="5" t="n">
        <v>354904</v>
      </c>
      <c r="M76" s="5" t="n">
        <v>422662</v>
      </c>
      <c r="N76" s="5" t="n">
        <v>2184847</v>
      </c>
      <c r="O76" s="5" t="n">
        <v>377357</v>
      </c>
      <c r="P76" s="5" t="n">
        <v>479681</v>
      </c>
      <c r="Q76" s="5" t="n">
        <v>361923</v>
      </c>
      <c r="R76" s="5" t="n">
        <v>411278</v>
      </c>
      <c r="S76" s="5" t="n">
        <v>542539</v>
      </c>
      <c r="T76" s="5" t="n">
        <v>454590</v>
      </c>
      <c r="U76" s="5" t="n">
        <v>475119</v>
      </c>
      <c r="V76" s="5" t="n">
        <v>450944</v>
      </c>
      <c r="W76" s="5" t="n">
        <v>402551</v>
      </c>
      <c r="X76" s="5" t="n">
        <v>351663</v>
      </c>
      <c r="Y76" s="5" t="n">
        <v>886102</v>
      </c>
      <c r="Z76" s="5" t="n">
        <v>647991</v>
      </c>
      <c r="AA76" s="5" t="n">
        <v>304625</v>
      </c>
      <c r="AB76" s="5" t="n">
        <v>738513</v>
      </c>
      <c r="AC76" s="5" t="n">
        <v>342528</v>
      </c>
      <c r="AD76" s="5" t="n">
        <v>646361</v>
      </c>
      <c r="AE76" s="5" t="n">
        <v>638084</v>
      </c>
      <c r="AF76" s="5" t="n">
        <v>628736</v>
      </c>
      <c r="AG76" s="5" t="n">
        <v>585152</v>
      </c>
      <c r="AH76" s="5" t="n">
        <v>511855</v>
      </c>
      <c r="AI76" s="5" t="n">
        <v>673615</v>
      </c>
      <c r="AJ76" s="5" t="n">
        <v>802663</v>
      </c>
      <c r="AK76" s="5" t="n">
        <v>676332</v>
      </c>
      <c r="AL76" s="5" t="n">
        <v>670370</v>
      </c>
      <c r="AM76" s="5" t="n">
        <v>707719</v>
      </c>
      <c r="AN76" s="5" t="n">
        <v>352369</v>
      </c>
      <c r="AO76" s="5" t="n">
        <v>465308</v>
      </c>
      <c r="AP76" s="5" t="n">
        <v>625956</v>
      </c>
      <c r="AQ76" s="5" t="n">
        <v>1000934</v>
      </c>
      <c r="AR76" s="5" t="n">
        <v>639068</v>
      </c>
      <c r="AS76" s="5" t="n">
        <v>979904</v>
      </c>
      <c r="AT76" s="5" t="n">
        <v>762275</v>
      </c>
      <c r="AU76" s="5" t="n">
        <v>601524</v>
      </c>
      <c r="AV76" s="5" t="n">
        <v>796034</v>
      </c>
      <c r="AW76" s="5" t="n">
        <v>646168</v>
      </c>
      <c r="AX76" s="5" t="n">
        <v>828108</v>
      </c>
      <c r="AY76" s="5" t="n">
        <v>769658</v>
      </c>
      <c r="AZ76" s="5" t="n">
        <v>896489</v>
      </c>
      <c r="BA76" s="5" t="n">
        <v>671415</v>
      </c>
      <c r="BB76" s="5" t="n">
        <v>1728678</v>
      </c>
      <c r="BC76" s="5" t="n">
        <v>774247</v>
      </c>
      <c r="BD76" s="5" t="n">
        <v>1537113</v>
      </c>
      <c r="BE76" s="5" t="n">
        <v>1179217</v>
      </c>
      <c r="BF76" s="5" t="n">
        <v>643283</v>
      </c>
      <c r="BG76" s="5" t="n">
        <v>1744464</v>
      </c>
      <c r="BH76" s="5" t="n">
        <v>1447049</v>
      </c>
      <c r="BI76" s="5" t="n">
        <v>900628</v>
      </c>
      <c r="BJ76" s="5" t="n">
        <v>800730</v>
      </c>
      <c r="BK76" s="5" t="n">
        <v>739267</v>
      </c>
      <c r="BL76" s="5" t="n">
        <v>615008</v>
      </c>
      <c r="BM76" s="5" t="n">
        <v>648041</v>
      </c>
      <c r="BN76" s="5" t="n">
        <v>1011964</v>
      </c>
      <c r="BO76" s="5" t="n">
        <v>1429331</v>
      </c>
      <c r="BP76" s="5" t="n">
        <v>1249397</v>
      </c>
      <c r="BQ76" s="5" t="n">
        <v>1758529</v>
      </c>
      <c r="BR76" s="5" t="n">
        <v>1067336</v>
      </c>
      <c r="BS76" s="5" t="n">
        <v>1038084</v>
      </c>
      <c r="BT76" s="5" t="n">
        <v>861139</v>
      </c>
      <c r="BU76" s="5" t="n">
        <v>1371837</v>
      </c>
      <c r="BV76" s="5" t="n">
        <v>1263410</v>
      </c>
      <c r="BW76" s="5" t="n">
        <v>1527541</v>
      </c>
      <c r="BX76" s="5" t="n">
        <v>2619668</v>
      </c>
      <c r="BY76" s="5" t="n">
        <v>1895954</v>
      </c>
      <c r="BZ76" s="5" t="n">
        <v>1520817</v>
      </c>
    </row>
    <row r="77" customFormat="false" ht="11.25" hidden="false" customHeight="false" outlineLevel="0" collapsed="false">
      <c r="B77" s="4" t="n">
        <v>36617</v>
      </c>
      <c r="C77" s="5" t="n">
        <v>98107905</v>
      </c>
      <c r="D77" s="5" t="n">
        <v>952558</v>
      </c>
      <c r="E77" s="5" t="n">
        <v>190803</v>
      </c>
      <c r="F77" s="5" t="n">
        <v>389445</v>
      </c>
      <c r="G77" s="5" t="n">
        <v>376177</v>
      </c>
      <c r="H77" s="5" t="n">
        <v>350814</v>
      </c>
      <c r="I77" s="5" t="n">
        <v>288996</v>
      </c>
      <c r="J77" s="5" t="n">
        <v>364413</v>
      </c>
      <c r="K77" s="5" t="n">
        <v>381470</v>
      </c>
      <c r="L77" s="5" t="n">
        <v>319329</v>
      </c>
      <c r="M77" s="5" t="n">
        <v>394496</v>
      </c>
      <c r="N77" s="5" t="n">
        <v>2081944</v>
      </c>
      <c r="O77" s="5" t="n">
        <v>371386</v>
      </c>
      <c r="P77" s="5" t="n">
        <v>466739</v>
      </c>
      <c r="Q77" s="5" t="n">
        <v>345722</v>
      </c>
      <c r="R77" s="5" t="n">
        <v>402541</v>
      </c>
      <c r="S77" s="5" t="n">
        <v>512454</v>
      </c>
      <c r="T77" s="5" t="n">
        <v>447362</v>
      </c>
      <c r="U77" s="5" t="n">
        <v>456047</v>
      </c>
      <c r="V77" s="5" t="n">
        <v>405386</v>
      </c>
      <c r="W77" s="5" t="n">
        <v>398791</v>
      </c>
      <c r="X77" s="5" t="n">
        <v>329916</v>
      </c>
      <c r="Y77" s="5" t="n">
        <v>856032</v>
      </c>
      <c r="Z77" s="5" t="n">
        <v>613974</v>
      </c>
      <c r="AA77" s="5" t="n">
        <v>292529</v>
      </c>
      <c r="AB77" s="5" t="n">
        <v>709703</v>
      </c>
      <c r="AC77" s="5" t="n">
        <v>335408</v>
      </c>
      <c r="AD77" s="5" t="n">
        <v>632536</v>
      </c>
      <c r="AE77" s="5" t="n">
        <v>614008</v>
      </c>
      <c r="AF77" s="5" t="n">
        <v>632715</v>
      </c>
      <c r="AG77" s="5" t="n">
        <v>541835</v>
      </c>
      <c r="AH77" s="5" t="n">
        <v>489080</v>
      </c>
      <c r="AI77" s="5" t="n">
        <v>649834</v>
      </c>
      <c r="AJ77" s="5" t="n">
        <v>754306</v>
      </c>
      <c r="AK77" s="5" t="n">
        <v>617721</v>
      </c>
      <c r="AL77" s="5" t="n">
        <v>624669</v>
      </c>
      <c r="AM77" s="5" t="n">
        <v>684051</v>
      </c>
      <c r="AN77" s="5" t="n">
        <v>351563</v>
      </c>
      <c r="AO77" s="5" t="n">
        <v>527361</v>
      </c>
      <c r="AP77" s="5" t="n">
        <v>681834</v>
      </c>
      <c r="AQ77" s="5" t="n">
        <v>933511</v>
      </c>
      <c r="AR77" s="5" t="n">
        <v>601118</v>
      </c>
      <c r="AS77" s="5" t="n">
        <v>936450</v>
      </c>
      <c r="AT77" s="5" t="n">
        <v>690468</v>
      </c>
      <c r="AU77" s="5" t="n">
        <v>670191</v>
      </c>
      <c r="AV77" s="5" t="n">
        <v>760606</v>
      </c>
      <c r="AW77" s="5" t="n">
        <v>624549</v>
      </c>
      <c r="AX77" s="5" t="n">
        <v>765793</v>
      </c>
      <c r="AY77" s="5" t="n">
        <v>739042</v>
      </c>
      <c r="AZ77" s="5" t="n">
        <v>823661</v>
      </c>
      <c r="BA77" s="5" t="n">
        <v>650637</v>
      </c>
      <c r="BB77" s="5" t="n">
        <v>1634252</v>
      </c>
      <c r="BC77" s="5" t="n">
        <v>709645</v>
      </c>
      <c r="BD77" s="5" t="n">
        <v>1406192</v>
      </c>
      <c r="BE77" s="5" t="n">
        <v>1127505</v>
      </c>
      <c r="BF77" s="5" t="n">
        <v>652240</v>
      </c>
      <c r="BG77" s="5" t="n">
        <v>1569538</v>
      </c>
      <c r="BH77" s="5" t="n">
        <v>689064</v>
      </c>
      <c r="BI77" s="5" t="n">
        <v>834091</v>
      </c>
      <c r="BJ77" s="5" t="n">
        <v>714960</v>
      </c>
      <c r="BK77" s="5" t="n">
        <v>667482</v>
      </c>
      <c r="BL77" s="5" t="n">
        <v>570450</v>
      </c>
      <c r="BM77" s="5" t="n">
        <v>670973</v>
      </c>
      <c r="BN77" s="5" t="n">
        <v>908399</v>
      </c>
      <c r="BO77" s="5" t="n">
        <v>1322455</v>
      </c>
      <c r="BP77" s="5" t="n">
        <v>911723</v>
      </c>
      <c r="BQ77" s="5" t="n">
        <v>1634959</v>
      </c>
      <c r="BR77" s="5" t="n">
        <v>930167</v>
      </c>
      <c r="BS77" s="5" t="n">
        <v>900363</v>
      </c>
      <c r="BT77" s="5" t="n">
        <v>783892</v>
      </c>
      <c r="BU77" s="5" t="n">
        <v>1277858</v>
      </c>
      <c r="BV77" s="5" t="n">
        <v>1039449</v>
      </c>
      <c r="BW77" s="5" t="n">
        <v>1242938</v>
      </c>
      <c r="BX77" s="5" t="n">
        <v>2117343</v>
      </c>
      <c r="BY77" s="5" t="n">
        <v>1819960</v>
      </c>
      <c r="BZ77" s="5" t="n">
        <v>2438613</v>
      </c>
      <c r="CA77" s="5" t="n">
        <v>1156275</v>
      </c>
    </row>
    <row r="78" customFormat="false" ht="11.25" hidden="false" customHeight="false" outlineLevel="0" collapsed="false">
      <c r="B78" s="4" t="n">
        <v>36647</v>
      </c>
      <c r="C78" s="5" t="n">
        <v>99965481</v>
      </c>
      <c r="D78" s="5" t="n">
        <v>1181685</v>
      </c>
      <c r="E78" s="5" t="n">
        <v>197141</v>
      </c>
      <c r="F78" s="5" t="n">
        <v>390133</v>
      </c>
      <c r="G78" s="5" t="n">
        <v>391291</v>
      </c>
      <c r="H78" s="5" t="n">
        <v>350696</v>
      </c>
      <c r="I78" s="5" t="n">
        <v>312834</v>
      </c>
      <c r="J78" s="5" t="n">
        <v>359150</v>
      </c>
      <c r="K78" s="5" t="n">
        <v>384262</v>
      </c>
      <c r="L78" s="5" t="n">
        <v>341672</v>
      </c>
      <c r="M78" s="5" t="n">
        <v>375803</v>
      </c>
      <c r="N78" s="5" t="n">
        <v>2148559</v>
      </c>
      <c r="O78" s="5" t="n">
        <v>362693</v>
      </c>
      <c r="P78" s="5" t="n">
        <v>468425</v>
      </c>
      <c r="Q78" s="5" t="n">
        <v>349176</v>
      </c>
      <c r="R78" s="5" t="n">
        <v>408749</v>
      </c>
      <c r="S78" s="5" t="n">
        <v>515217</v>
      </c>
      <c r="T78" s="5" t="n">
        <v>504169</v>
      </c>
      <c r="U78" s="5" t="n">
        <v>456263</v>
      </c>
      <c r="V78" s="5" t="n">
        <v>445262</v>
      </c>
      <c r="W78" s="5" t="n">
        <v>381160</v>
      </c>
      <c r="X78" s="5" t="n">
        <v>313162</v>
      </c>
      <c r="Y78" s="5" t="n">
        <v>868382</v>
      </c>
      <c r="Z78" s="5" t="n">
        <v>622203</v>
      </c>
      <c r="AA78" s="5" t="n">
        <v>311361</v>
      </c>
      <c r="AB78" s="5" t="n">
        <v>722744</v>
      </c>
      <c r="AC78" s="5" t="n">
        <v>338473</v>
      </c>
      <c r="AD78" s="5" t="n">
        <v>616596</v>
      </c>
      <c r="AE78" s="5" t="n">
        <v>537654</v>
      </c>
      <c r="AF78" s="5" t="n">
        <v>564603</v>
      </c>
      <c r="AG78" s="5" t="n">
        <v>548479</v>
      </c>
      <c r="AH78" s="5" t="n">
        <v>492386</v>
      </c>
      <c r="AI78" s="5" t="n">
        <v>668653</v>
      </c>
      <c r="AJ78" s="5" t="n">
        <v>784818</v>
      </c>
      <c r="AK78" s="5" t="n">
        <v>619008</v>
      </c>
      <c r="AL78" s="5" t="n">
        <v>648689</v>
      </c>
      <c r="AM78" s="5" t="n">
        <v>680705</v>
      </c>
      <c r="AN78" s="5" t="n">
        <v>338331</v>
      </c>
      <c r="AO78" s="5" t="n">
        <v>529148</v>
      </c>
      <c r="AP78" s="5" t="n">
        <v>693732</v>
      </c>
      <c r="AQ78" s="5" t="n">
        <v>762369</v>
      </c>
      <c r="AR78" s="5" t="n">
        <v>623211</v>
      </c>
      <c r="AS78" s="5" t="n">
        <v>930266</v>
      </c>
      <c r="AT78" s="5" t="n">
        <v>696996</v>
      </c>
      <c r="AU78" s="5" t="n">
        <v>597454</v>
      </c>
      <c r="AV78" s="5" t="n">
        <v>775803</v>
      </c>
      <c r="AW78" s="5" t="n">
        <v>661802</v>
      </c>
      <c r="AX78" s="5" t="n">
        <v>773255</v>
      </c>
      <c r="AY78" s="5" t="n">
        <v>751763</v>
      </c>
      <c r="AZ78" s="5" t="n">
        <v>818985</v>
      </c>
      <c r="BA78" s="5" t="n">
        <v>658487</v>
      </c>
      <c r="BB78" s="5" t="n">
        <v>1581981</v>
      </c>
      <c r="BC78" s="5" t="n">
        <v>677046</v>
      </c>
      <c r="BD78" s="5" t="n">
        <v>1397526</v>
      </c>
      <c r="BE78" s="5" t="n">
        <v>1099268</v>
      </c>
      <c r="BF78" s="5" t="n">
        <v>710925</v>
      </c>
      <c r="BG78" s="5" t="n">
        <v>1537009</v>
      </c>
      <c r="BH78" s="5" t="n">
        <v>676537</v>
      </c>
      <c r="BI78" s="5" t="n">
        <v>823448</v>
      </c>
      <c r="BJ78" s="5" t="n">
        <v>726205</v>
      </c>
      <c r="BK78" s="5" t="n">
        <v>662087</v>
      </c>
      <c r="BL78" s="5" t="n">
        <v>540552</v>
      </c>
      <c r="BM78" s="5" t="n">
        <v>652258</v>
      </c>
      <c r="BN78" s="5" t="n">
        <v>851309</v>
      </c>
      <c r="BO78" s="5" t="n">
        <v>1293280</v>
      </c>
      <c r="BP78" s="5" t="n">
        <v>869479</v>
      </c>
      <c r="BQ78" s="5" t="n">
        <v>1653460</v>
      </c>
      <c r="BR78" s="5" t="n">
        <v>906815</v>
      </c>
      <c r="BS78" s="5" t="n">
        <v>911958</v>
      </c>
      <c r="BT78" s="5" t="n">
        <v>785595</v>
      </c>
      <c r="BU78" s="5" t="n">
        <v>1262816</v>
      </c>
      <c r="BV78" s="5" t="n">
        <v>1158923</v>
      </c>
      <c r="BW78" s="5" t="n">
        <v>1284298</v>
      </c>
      <c r="BX78" s="5" t="n">
        <v>2060132</v>
      </c>
      <c r="BY78" s="5" t="n">
        <v>1696283</v>
      </c>
      <c r="BZ78" s="5" t="n">
        <v>2578208</v>
      </c>
      <c r="CA78" s="5" t="n">
        <v>2173053</v>
      </c>
      <c r="CB78" s="5" t="n">
        <v>1278430</v>
      </c>
    </row>
    <row r="79" customFormat="false" ht="11.25" hidden="false" customHeight="false" outlineLevel="0" collapsed="false">
      <c r="B79" s="4" t="n">
        <v>36678</v>
      </c>
      <c r="C79" s="5" t="n">
        <v>96503339</v>
      </c>
      <c r="D79" s="5" t="n">
        <v>957730</v>
      </c>
      <c r="E79" s="5" t="n">
        <v>184364</v>
      </c>
      <c r="F79" s="5" t="n">
        <v>384385</v>
      </c>
      <c r="G79" s="5" t="n">
        <v>374947</v>
      </c>
      <c r="H79" s="5" t="n">
        <v>326669</v>
      </c>
      <c r="I79" s="5" t="n">
        <v>282821</v>
      </c>
      <c r="J79" s="5" t="n">
        <v>331611</v>
      </c>
      <c r="K79" s="5" t="n">
        <v>382317</v>
      </c>
      <c r="L79" s="5" t="n">
        <v>328298</v>
      </c>
      <c r="M79" s="5" t="n">
        <v>329960</v>
      </c>
      <c r="N79" s="5" t="n">
        <v>2045932</v>
      </c>
      <c r="O79" s="5" t="n">
        <v>332637</v>
      </c>
      <c r="P79" s="5" t="n">
        <v>439943</v>
      </c>
      <c r="Q79" s="5" t="n">
        <v>338605</v>
      </c>
      <c r="R79" s="5" t="n">
        <v>381077</v>
      </c>
      <c r="S79" s="5" t="n">
        <v>504187</v>
      </c>
      <c r="T79" s="5" t="n">
        <v>435883</v>
      </c>
      <c r="U79" s="5" t="n">
        <v>403188</v>
      </c>
      <c r="V79" s="5" t="n">
        <v>421219</v>
      </c>
      <c r="W79" s="5" t="n">
        <v>367251</v>
      </c>
      <c r="X79" s="5" t="n">
        <v>299237</v>
      </c>
      <c r="Y79" s="5" t="n">
        <v>786676</v>
      </c>
      <c r="Z79" s="5" t="n">
        <v>580922</v>
      </c>
      <c r="AA79" s="5" t="n">
        <v>295329</v>
      </c>
      <c r="AB79" s="5" t="n">
        <v>671644</v>
      </c>
      <c r="AC79" s="5" t="n">
        <v>326248</v>
      </c>
      <c r="AD79" s="5" t="n">
        <v>580992</v>
      </c>
      <c r="AE79" s="5" t="n">
        <v>495218</v>
      </c>
      <c r="AF79" s="5" t="n">
        <v>541558</v>
      </c>
      <c r="AG79" s="5" t="n">
        <v>514963</v>
      </c>
      <c r="AH79" s="5" t="n">
        <v>477950</v>
      </c>
      <c r="AI79" s="5" t="n">
        <v>638116</v>
      </c>
      <c r="AJ79" s="5" t="n">
        <v>730428</v>
      </c>
      <c r="AK79" s="5" t="n">
        <v>624529</v>
      </c>
      <c r="AL79" s="5" t="n">
        <v>622280</v>
      </c>
      <c r="AM79" s="5" t="n">
        <v>673415</v>
      </c>
      <c r="AN79" s="5" t="n">
        <v>299047</v>
      </c>
      <c r="AO79" s="5" t="n">
        <v>527254</v>
      </c>
      <c r="AP79" s="5" t="n">
        <v>704426</v>
      </c>
      <c r="AQ79" s="5" t="n">
        <v>733199</v>
      </c>
      <c r="AR79" s="5" t="n">
        <v>650510</v>
      </c>
      <c r="AS79" s="5" t="n">
        <v>872358</v>
      </c>
      <c r="AT79" s="5" t="n">
        <v>657623</v>
      </c>
      <c r="AU79" s="5" t="n">
        <v>571894</v>
      </c>
      <c r="AV79" s="5" t="n">
        <v>748232</v>
      </c>
      <c r="AW79" s="5" t="n">
        <v>625313</v>
      </c>
      <c r="AX79" s="5" t="n">
        <v>740397</v>
      </c>
      <c r="AY79" s="5" t="n">
        <v>738416</v>
      </c>
      <c r="AZ79" s="5" t="n">
        <v>778649</v>
      </c>
      <c r="BA79" s="5" t="n">
        <v>620677</v>
      </c>
      <c r="BB79" s="5" t="n">
        <v>1582409</v>
      </c>
      <c r="BC79" s="5" t="n">
        <v>642317</v>
      </c>
      <c r="BD79" s="5" t="n">
        <v>1444138</v>
      </c>
      <c r="BE79" s="5" t="n">
        <v>1084504</v>
      </c>
      <c r="BF79" s="5" t="n">
        <v>655996</v>
      </c>
      <c r="BG79" s="5" t="n">
        <v>1484704</v>
      </c>
      <c r="BH79" s="5" t="n">
        <v>636409</v>
      </c>
      <c r="BI79" s="5" t="n">
        <v>778592</v>
      </c>
      <c r="BJ79" s="5" t="n">
        <v>703935</v>
      </c>
      <c r="BK79" s="5" t="n">
        <v>610249</v>
      </c>
      <c r="BL79" s="5" t="n">
        <v>527924</v>
      </c>
      <c r="BM79" s="5" t="n">
        <v>587405</v>
      </c>
      <c r="BN79" s="5" t="n">
        <v>855912</v>
      </c>
      <c r="BO79" s="5" t="n">
        <v>1185117</v>
      </c>
      <c r="BP79" s="5" t="n">
        <v>959538</v>
      </c>
      <c r="BQ79" s="5" t="n">
        <v>1482276</v>
      </c>
      <c r="BR79" s="5" t="n">
        <v>931775</v>
      </c>
      <c r="BS79" s="5" t="n">
        <v>872665</v>
      </c>
      <c r="BT79" s="5" t="n">
        <v>733155</v>
      </c>
      <c r="BU79" s="5" t="n">
        <v>1167695</v>
      </c>
      <c r="BV79" s="5" t="n">
        <v>1119027</v>
      </c>
      <c r="BW79" s="5" t="n">
        <v>1166801</v>
      </c>
      <c r="BX79" s="5" t="n">
        <v>1982704</v>
      </c>
      <c r="BY79" s="5" t="n">
        <v>1581353</v>
      </c>
      <c r="BZ79" s="5" t="n">
        <v>2533575</v>
      </c>
      <c r="CA79" s="5" t="n">
        <v>2098064</v>
      </c>
      <c r="CB79" s="5" t="n">
        <v>2209526</v>
      </c>
      <c r="CC79" s="5" t="n">
        <v>1250219</v>
      </c>
    </row>
    <row r="80" customFormat="false" ht="11.25" hidden="false" customHeight="false" outlineLevel="0" collapsed="false">
      <c r="B80" s="4" t="n">
        <v>36708</v>
      </c>
      <c r="C80" s="5" t="n">
        <v>98854041</v>
      </c>
      <c r="D80" s="5" t="n">
        <v>923861</v>
      </c>
      <c r="E80" s="5" t="n">
        <v>192845</v>
      </c>
      <c r="F80" s="5" t="n">
        <v>389837</v>
      </c>
      <c r="G80" s="5" t="n">
        <v>371913</v>
      </c>
      <c r="H80" s="5" t="n">
        <v>332562</v>
      </c>
      <c r="I80" s="5" t="n">
        <v>289420</v>
      </c>
      <c r="J80" s="5" t="n">
        <v>364728</v>
      </c>
      <c r="K80" s="5" t="n">
        <v>395921</v>
      </c>
      <c r="L80" s="5" t="n">
        <v>315564</v>
      </c>
      <c r="M80" s="5" t="n">
        <v>348159</v>
      </c>
      <c r="N80" s="5" t="n">
        <v>2057905</v>
      </c>
      <c r="O80" s="5" t="n">
        <v>349200</v>
      </c>
      <c r="P80" s="5" t="n">
        <v>447929</v>
      </c>
      <c r="Q80" s="5" t="n">
        <v>348170</v>
      </c>
      <c r="R80" s="5" t="n">
        <v>378410</v>
      </c>
      <c r="S80" s="5" t="n">
        <v>528624</v>
      </c>
      <c r="T80" s="5" t="n">
        <v>442346</v>
      </c>
      <c r="U80" s="5" t="n">
        <v>373991</v>
      </c>
      <c r="V80" s="5" t="n">
        <v>461963</v>
      </c>
      <c r="W80" s="5" t="n">
        <v>395897</v>
      </c>
      <c r="X80" s="5" t="n">
        <v>335489</v>
      </c>
      <c r="Y80" s="5" t="n">
        <v>816732</v>
      </c>
      <c r="Z80" s="5" t="n">
        <v>560200</v>
      </c>
      <c r="AA80" s="5" t="n">
        <v>288425</v>
      </c>
      <c r="AB80" s="5" t="n">
        <v>661390</v>
      </c>
      <c r="AC80" s="5" t="n">
        <v>331221</v>
      </c>
      <c r="AD80" s="5" t="n">
        <v>591645</v>
      </c>
      <c r="AE80" s="5" t="n">
        <v>510975</v>
      </c>
      <c r="AF80" s="5" t="n">
        <v>549079</v>
      </c>
      <c r="AG80" s="5" t="n">
        <v>528621</v>
      </c>
      <c r="AH80" s="5" t="n">
        <v>459893</v>
      </c>
      <c r="AI80" s="5" t="n">
        <v>626678</v>
      </c>
      <c r="AJ80" s="5" t="n">
        <v>755334</v>
      </c>
      <c r="AK80" s="5" t="n">
        <v>649630</v>
      </c>
      <c r="AL80" s="5" t="n">
        <v>593492</v>
      </c>
      <c r="AM80" s="5" t="n">
        <v>692597</v>
      </c>
      <c r="AN80" s="5" t="n">
        <v>315827</v>
      </c>
      <c r="AO80" s="5" t="n">
        <v>529758</v>
      </c>
      <c r="AP80" s="5" t="n">
        <v>722053</v>
      </c>
      <c r="AQ80" s="5" t="n">
        <v>741552</v>
      </c>
      <c r="AR80" s="5" t="n">
        <v>627013</v>
      </c>
      <c r="AS80" s="5" t="n">
        <v>863563</v>
      </c>
      <c r="AT80" s="5" t="n">
        <v>674828</v>
      </c>
      <c r="AU80" s="5" t="n">
        <v>575430</v>
      </c>
      <c r="AV80" s="5" t="n">
        <v>762754</v>
      </c>
      <c r="AW80" s="5" t="n">
        <v>609332</v>
      </c>
      <c r="AX80" s="5" t="n">
        <v>746226</v>
      </c>
      <c r="AY80" s="5" t="n">
        <v>749981</v>
      </c>
      <c r="AZ80" s="5" t="n">
        <v>773750</v>
      </c>
      <c r="BA80" s="5" t="n">
        <v>636764</v>
      </c>
      <c r="BB80" s="5" t="n">
        <v>1527495</v>
      </c>
      <c r="BC80" s="5" t="n">
        <v>620676</v>
      </c>
      <c r="BD80" s="5" t="n">
        <v>1466303</v>
      </c>
      <c r="BE80" s="5" t="n">
        <v>1073890</v>
      </c>
      <c r="BF80" s="5" t="n">
        <v>571495</v>
      </c>
      <c r="BG80" s="5" t="n">
        <v>1478960</v>
      </c>
      <c r="BH80" s="5" t="n">
        <v>653881</v>
      </c>
      <c r="BI80" s="5" t="n">
        <v>780006</v>
      </c>
      <c r="BJ80" s="5" t="n">
        <v>708442</v>
      </c>
      <c r="BK80" s="5" t="n">
        <v>599413</v>
      </c>
      <c r="BL80" s="5" t="n">
        <v>533873</v>
      </c>
      <c r="BM80" s="5" t="n">
        <v>601695</v>
      </c>
      <c r="BN80" s="5" t="n">
        <v>868856</v>
      </c>
      <c r="BO80" s="5" t="n">
        <v>1163130</v>
      </c>
      <c r="BP80" s="5" t="n">
        <v>1026998</v>
      </c>
      <c r="BQ80" s="5" t="n">
        <v>1493952</v>
      </c>
      <c r="BR80" s="5" t="n">
        <v>1002363</v>
      </c>
      <c r="BS80" s="5" t="n">
        <v>882438</v>
      </c>
      <c r="BT80" s="5" t="n">
        <v>678333</v>
      </c>
      <c r="BU80" s="5" t="n">
        <v>1245139</v>
      </c>
      <c r="BV80" s="5" t="n">
        <v>1129656</v>
      </c>
      <c r="BW80" s="5" t="n">
        <v>1289663</v>
      </c>
      <c r="BX80" s="5" t="n">
        <v>1818374</v>
      </c>
      <c r="BY80" s="5" t="n">
        <v>1672896</v>
      </c>
      <c r="BZ80" s="5" t="n">
        <v>2498625</v>
      </c>
      <c r="CA80" s="5" t="n">
        <v>1889091</v>
      </c>
      <c r="CB80" s="5" t="n">
        <v>1952046</v>
      </c>
      <c r="CC80" s="5" t="n">
        <v>1759804</v>
      </c>
      <c r="CD80" s="1" t="n">
        <v>1746685</v>
      </c>
    </row>
    <row r="81" customFormat="false" ht="11.25" hidden="false" customHeight="false" outlineLevel="0" collapsed="false">
      <c r="B81" s="4" t="n">
        <v>36739</v>
      </c>
      <c r="C81" s="5" t="n">
        <v>97698355</v>
      </c>
      <c r="D81" s="5" t="n">
        <v>900271</v>
      </c>
      <c r="E81" s="5" t="n">
        <v>179800</v>
      </c>
      <c r="F81" s="5" t="n">
        <v>393259</v>
      </c>
      <c r="G81" s="5" t="n">
        <v>354338</v>
      </c>
      <c r="H81" s="5" t="n">
        <v>337212</v>
      </c>
      <c r="I81" s="5" t="n">
        <v>260343</v>
      </c>
      <c r="J81" s="5" t="n">
        <v>363593</v>
      </c>
      <c r="K81" s="5" t="n">
        <v>380090</v>
      </c>
      <c r="L81" s="5" t="n">
        <v>340757</v>
      </c>
      <c r="M81" s="5" t="n">
        <v>341058</v>
      </c>
      <c r="N81" s="5" t="n">
        <v>2001387</v>
      </c>
      <c r="O81" s="5" t="n">
        <v>323492</v>
      </c>
      <c r="P81" s="5" t="n">
        <v>423683</v>
      </c>
      <c r="Q81" s="5" t="n">
        <v>338247</v>
      </c>
      <c r="R81" s="5" t="n">
        <v>364750</v>
      </c>
      <c r="S81" s="5" t="n">
        <v>529922</v>
      </c>
      <c r="T81" s="5" t="n">
        <v>436514</v>
      </c>
      <c r="U81" s="5" t="n">
        <v>409091</v>
      </c>
      <c r="V81" s="5" t="n">
        <v>420619</v>
      </c>
      <c r="W81" s="5" t="n">
        <v>381383</v>
      </c>
      <c r="X81" s="5" t="n">
        <v>368493</v>
      </c>
      <c r="Y81" s="5" t="n">
        <v>815316</v>
      </c>
      <c r="Z81" s="5" t="n">
        <v>566613</v>
      </c>
      <c r="AA81" s="5" t="n">
        <v>322589</v>
      </c>
      <c r="AB81" s="5" t="n">
        <v>647374</v>
      </c>
      <c r="AC81" s="5" t="n">
        <v>330878</v>
      </c>
      <c r="AD81" s="5" t="n">
        <v>558725</v>
      </c>
      <c r="AE81" s="5" t="n">
        <v>485137</v>
      </c>
      <c r="AF81" s="5" t="n">
        <v>500238</v>
      </c>
      <c r="AG81" s="5" t="n">
        <v>531873</v>
      </c>
      <c r="AH81" s="5" t="n">
        <v>406676</v>
      </c>
      <c r="AI81" s="5" t="n">
        <v>595628</v>
      </c>
      <c r="AJ81" s="5" t="n">
        <v>754695</v>
      </c>
      <c r="AK81" s="5" t="n">
        <v>635573</v>
      </c>
      <c r="AL81" s="5" t="n">
        <v>603978</v>
      </c>
      <c r="AM81" s="5" t="n">
        <v>658041</v>
      </c>
      <c r="AN81" s="5" t="n">
        <v>326160</v>
      </c>
      <c r="AO81" s="5" t="n">
        <v>508689</v>
      </c>
      <c r="AP81" s="5" t="n">
        <v>673567</v>
      </c>
      <c r="AQ81" s="5" t="n">
        <v>728431</v>
      </c>
      <c r="AR81" s="5" t="n">
        <v>617894</v>
      </c>
      <c r="AS81" s="5" t="n">
        <v>838486</v>
      </c>
      <c r="AT81" s="5" t="n">
        <v>638965</v>
      </c>
      <c r="AU81" s="5" t="n">
        <v>554101</v>
      </c>
      <c r="AV81" s="5" t="n">
        <v>726622</v>
      </c>
      <c r="AW81" s="5" t="n">
        <v>603237</v>
      </c>
      <c r="AX81" s="5" t="n">
        <v>722821</v>
      </c>
      <c r="AY81" s="5" t="n">
        <v>705034</v>
      </c>
      <c r="AZ81" s="5" t="n">
        <v>697108</v>
      </c>
      <c r="BA81" s="5" t="n">
        <v>631356</v>
      </c>
      <c r="BB81" s="5" t="n">
        <v>1483611</v>
      </c>
      <c r="BC81" s="5" t="n">
        <v>588972</v>
      </c>
      <c r="BD81" s="5" t="n">
        <v>1436398</v>
      </c>
      <c r="BE81" s="5" t="n">
        <v>1038765</v>
      </c>
      <c r="BF81" s="5" t="n">
        <v>567984</v>
      </c>
      <c r="BG81" s="5" t="n">
        <v>1397211</v>
      </c>
      <c r="BH81" s="5" t="n">
        <v>662071</v>
      </c>
      <c r="BI81" s="5" t="n">
        <v>705402</v>
      </c>
      <c r="BJ81" s="5" t="n">
        <v>662426</v>
      </c>
      <c r="BK81" s="5" t="n">
        <v>577688</v>
      </c>
      <c r="BL81" s="5" t="n">
        <v>494050</v>
      </c>
      <c r="BM81" s="5" t="n">
        <v>572173</v>
      </c>
      <c r="BN81" s="5" t="n">
        <v>866482</v>
      </c>
      <c r="BO81" s="5" t="n">
        <v>1018119</v>
      </c>
      <c r="BP81" s="5" t="n">
        <v>867177</v>
      </c>
      <c r="BQ81" s="5" t="n">
        <v>1395413</v>
      </c>
      <c r="BR81" s="5" t="n">
        <v>950585</v>
      </c>
      <c r="BS81" s="5" t="n">
        <v>846698</v>
      </c>
      <c r="BT81" s="5" t="n">
        <v>646185</v>
      </c>
      <c r="BU81" s="5" t="n">
        <v>1150043</v>
      </c>
      <c r="BV81" s="5" t="n">
        <v>1082565</v>
      </c>
      <c r="BW81" s="5" t="n">
        <v>1153903</v>
      </c>
      <c r="BX81" s="5" t="n">
        <v>1615893</v>
      </c>
      <c r="BY81" s="5" t="n">
        <v>1527813</v>
      </c>
      <c r="BZ81" s="5" t="n">
        <v>2393207</v>
      </c>
      <c r="CA81" s="5" t="n">
        <v>1693697</v>
      </c>
      <c r="CB81" s="5" t="n">
        <v>1786245</v>
      </c>
      <c r="CC81" s="5" t="n">
        <v>1841845</v>
      </c>
      <c r="CD81" s="5" t="n">
        <v>2572135</v>
      </c>
      <c r="CE81" s="1" t="n">
        <v>1985532</v>
      </c>
    </row>
    <row r="82" customFormat="false" ht="11.25" hidden="false" customHeight="false" outlineLevel="0" collapsed="false">
      <c r="B82" s="4" t="n">
        <v>36770</v>
      </c>
      <c r="C82" s="5" t="n">
        <v>95592260</v>
      </c>
      <c r="D82" s="5" t="n">
        <v>869798</v>
      </c>
      <c r="E82" s="5" t="n">
        <v>180257</v>
      </c>
      <c r="F82" s="5" t="n">
        <v>370444</v>
      </c>
      <c r="G82" s="5" t="n">
        <v>358240</v>
      </c>
      <c r="H82" s="5" t="n">
        <v>324346</v>
      </c>
      <c r="I82" s="5" t="n">
        <v>257246</v>
      </c>
      <c r="J82" s="5" t="n">
        <v>345625</v>
      </c>
      <c r="K82" s="5" t="n">
        <v>374630</v>
      </c>
      <c r="L82" s="5" t="n">
        <v>305959</v>
      </c>
      <c r="M82" s="5" t="n">
        <v>338292</v>
      </c>
      <c r="N82" s="5" t="n">
        <v>1836904</v>
      </c>
      <c r="O82" s="5" t="n">
        <v>305841</v>
      </c>
      <c r="P82" s="5" t="n">
        <v>411528</v>
      </c>
      <c r="Q82" s="5" t="n">
        <v>341828</v>
      </c>
      <c r="R82" s="5" t="n">
        <v>365724</v>
      </c>
      <c r="S82" s="5" t="n">
        <v>521297</v>
      </c>
      <c r="T82" s="5" t="n">
        <v>428274</v>
      </c>
      <c r="U82" s="5" t="n">
        <v>390245</v>
      </c>
      <c r="V82" s="5" t="n">
        <v>479316</v>
      </c>
      <c r="W82" s="5" t="n">
        <v>381144</v>
      </c>
      <c r="X82" s="5" t="n">
        <v>340919</v>
      </c>
      <c r="Y82" s="5" t="n">
        <v>733928</v>
      </c>
      <c r="Z82" s="5" t="n">
        <v>542365</v>
      </c>
      <c r="AA82" s="5" t="n">
        <v>297873</v>
      </c>
      <c r="AB82" s="5" t="n">
        <v>556971</v>
      </c>
      <c r="AC82" s="5" t="n">
        <v>312945</v>
      </c>
      <c r="AD82" s="5" t="n">
        <v>544826</v>
      </c>
      <c r="AE82" s="5" t="n">
        <v>505505</v>
      </c>
      <c r="AF82" s="5" t="n">
        <v>563578</v>
      </c>
      <c r="AG82" s="5" t="n">
        <v>479106</v>
      </c>
      <c r="AH82" s="5" t="n">
        <v>402333</v>
      </c>
      <c r="AI82" s="5" t="n">
        <v>574335</v>
      </c>
      <c r="AJ82" s="5" t="n">
        <v>701040</v>
      </c>
      <c r="AK82" s="5" t="n">
        <v>592664</v>
      </c>
      <c r="AL82" s="5" t="n">
        <v>562514</v>
      </c>
      <c r="AM82" s="5" t="n">
        <v>645617</v>
      </c>
      <c r="AN82" s="5" t="n">
        <v>360531</v>
      </c>
      <c r="AO82" s="5" t="n">
        <v>510117</v>
      </c>
      <c r="AP82" s="5" t="n">
        <v>670123</v>
      </c>
      <c r="AQ82" s="5" t="n">
        <v>839697</v>
      </c>
      <c r="AR82" s="5" t="n">
        <v>599089</v>
      </c>
      <c r="AS82" s="5" t="n">
        <v>807238</v>
      </c>
      <c r="AT82" s="5" t="n">
        <v>608980</v>
      </c>
      <c r="AU82" s="5" t="n">
        <v>542530</v>
      </c>
      <c r="AV82" s="5" t="n">
        <v>673269</v>
      </c>
      <c r="AW82" s="5" t="n">
        <v>566840</v>
      </c>
      <c r="AX82" s="5" t="n">
        <v>687679</v>
      </c>
      <c r="AY82" s="5" t="n">
        <v>706578</v>
      </c>
      <c r="AZ82" s="5" t="n">
        <v>681145</v>
      </c>
      <c r="BA82" s="5" t="n">
        <v>633009</v>
      </c>
      <c r="BB82" s="5" t="n">
        <v>1443057</v>
      </c>
      <c r="BC82" s="5" t="n">
        <v>589365</v>
      </c>
      <c r="BD82" s="5" t="n">
        <v>1349218</v>
      </c>
      <c r="BE82" s="5" t="n">
        <v>950584</v>
      </c>
      <c r="BF82" s="5" t="n">
        <v>554823</v>
      </c>
      <c r="BG82" s="5" t="n">
        <v>1381792</v>
      </c>
      <c r="BH82" s="5" t="n">
        <v>651731</v>
      </c>
      <c r="BI82" s="5" t="n">
        <v>771715</v>
      </c>
      <c r="BJ82" s="5" t="n">
        <v>608454</v>
      </c>
      <c r="BK82" s="5" t="n">
        <v>574303</v>
      </c>
      <c r="BL82" s="5" t="n">
        <v>470181</v>
      </c>
      <c r="BM82" s="5" t="n">
        <v>513636</v>
      </c>
      <c r="BN82" s="5" t="n">
        <v>844725</v>
      </c>
      <c r="BO82" s="5" t="n">
        <v>890069</v>
      </c>
      <c r="BP82" s="5" t="n">
        <v>845910</v>
      </c>
      <c r="BQ82" s="5" t="n">
        <v>1307488</v>
      </c>
      <c r="BR82" s="5" t="n">
        <v>974358</v>
      </c>
      <c r="BS82" s="5" t="n">
        <v>861082</v>
      </c>
      <c r="BT82" s="5" t="n">
        <v>492337</v>
      </c>
      <c r="BU82" s="5" t="n">
        <v>858253</v>
      </c>
      <c r="BV82" s="5" t="n">
        <v>922602</v>
      </c>
      <c r="BW82" s="5" t="n">
        <v>1072265</v>
      </c>
      <c r="BX82" s="5" t="n">
        <v>1483632</v>
      </c>
      <c r="BY82" s="5" t="n">
        <v>1481338</v>
      </c>
      <c r="BZ82" s="5" t="n">
        <v>2261263</v>
      </c>
      <c r="CA82" s="5" t="n">
        <v>1499738</v>
      </c>
      <c r="CB82" s="5" t="n">
        <v>1518704</v>
      </c>
      <c r="CC82" s="5" t="n">
        <v>1858919</v>
      </c>
      <c r="CD82" s="5" t="n">
        <v>2313334</v>
      </c>
      <c r="CE82" s="5" t="n">
        <v>3543309</v>
      </c>
      <c r="CF82" s="1" t="n">
        <v>1728881</v>
      </c>
    </row>
    <row r="83" customFormat="false" ht="11.25" hidden="false" customHeight="false" outlineLevel="0" collapsed="false">
      <c r="B83" s="4" t="n">
        <v>36800</v>
      </c>
      <c r="C83" s="5" t="n">
        <v>93435921</v>
      </c>
      <c r="D83" s="5" t="n">
        <v>937036</v>
      </c>
      <c r="E83" s="5" t="n">
        <v>173637</v>
      </c>
      <c r="F83" s="5" t="n">
        <v>359054</v>
      </c>
      <c r="G83" s="5" t="n">
        <v>350444</v>
      </c>
      <c r="H83" s="5" t="n">
        <v>342201</v>
      </c>
      <c r="I83" s="5" t="n">
        <v>253683</v>
      </c>
      <c r="J83" s="5" t="n">
        <v>322022</v>
      </c>
      <c r="K83" s="5" t="n">
        <v>377802</v>
      </c>
      <c r="L83" s="5" t="n">
        <v>311327</v>
      </c>
      <c r="M83" s="5" t="n">
        <v>334708</v>
      </c>
      <c r="N83" s="5" t="n">
        <v>1877744</v>
      </c>
      <c r="O83" s="5" t="n">
        <v>309310</v>
      </c>
      <c r="P83" s="5" t="n">
        <v>411528</v>
      </c>
      <c r="Q83" s="5" t="n">
        <v>1001364</v>
      </c>
      <c r="R83" s="5" t="n">
        <v>355483</v>
      </c>
      <c r="S83" s="5" t="n">
        <v>511644</v>
      </c>
      <c r="T83" s="5" t="n">
        <v>364610</v>
      </c>
      <c r="U83" s="5" t="n">
        <v>326394</v>
      </c>
      <c r="V83" s="5" t="n">
        <v>404020</v>
      </c>
      <c r="W83" s="5" t="n">
        <v>623910</v>
      </c>
      <c r="X83" s="5" t="n">
        <v>349726</v>
      </c>
      <c r="Y83" s="5" t="n">
        <v>728029</v>
      </c>
      <c r="Z83" s="5" t="n">
        <v>569539</v>
      </c>
      <c r="AA83" s="5" t="n">
        <v>297813</v>
      </c>
      <c r="AB83" s="5" t="n">
        <v>432053</v>
      </c>
      <c r="AC83" s="5" t="n">
        <v>303724</v>
      </c>
      <c r="AD83" s="5" t="n">
        <v>515093</v>
      </c>
      <c r="AE83" s="5" t="n">
        <v>537270</v>
      </c>
      <c r="AF83" s="5" t="n">
        <v>569395</v>
      </c>
      <c r="AG83" s="5" t="n">
        <v>445711</v>
      </c>
      <c r="AH83" s="5" t="n">
        <v>420265</v>
      </c>
      <c r="AI83" s="5" t="n">
        <v>589237</v>
      </c>
      <c r="AJ83" s="5" t="n">
        <v>708664</v>
      </c>
      <c r="AK83" s="5" t="n">
        <v>564874</v>
      </c>
      <c r="AL83" s="5" t="n">
        <v>549127</v>
      </c>
      <c r="AM83" s="5" t="n">
        <v>650901</v>
      </c>
      <c r="AN83" s="5" t="n">
        <v>359592</v>
      </c>
      <c r="AO83" s="5" t="n">
        <v>480943</v>
      </c>
      <c r="AP83" s="5" t="n">
        <v>568420</v>
      </c>
      <c r="AQ83" s="5" t="n">
        <v>806875</v>
      </c>
      <c r="AR83" s="5" t="n">
        <v>588166</v>
      </c>
      <c r="AS83" s="5" t="n">
        <v>824262</v>
      </c>
      <c r="AT83" s="5" t="n">
        <v>633840</v>
      </c>
      <c r="AU83" s="5" t="n">
        <v>552354</v>
      </c>
      <c r="AV83" s="5" t="n">
        <v>671177</v>
      </c>
      <c r="AW83" s="5" t="n">
        <v>545229</v>
      </c>
      <c r="AX83" s="5" t="n">
        <v>686483</v>
      </c>
      <c r="AY83" s="5" t="n">
        <v>688891</v>
      </c>
      <c r="AZ83" s="5" t="n">
        <v>638250</v>
      </c>
      <c r="BA83" s="5" t="n">
        <v>595698</v>
      </c>
      <c r="BB83" s="5" t="n">
        <v>1521484</v>
      </c>
      <c r="BC83" s="5" t="n">
        <v>539378</v>
      </c>
      <c r="BD83" s="5" t="n">
        <v>1148451</v>
      </c>
      <c r="BE83" s="5" t="n">
        <v>708230</v>
      </c>
      <c r="BF83" s="5" t="n">
        <v>492483</v>
      </c>
      <c r="BG83" s="5" t="n">
        <v>1562627</v>
      </c>
      <c r="BH83" s="5" t="n">
        <v>606821</v>
      </c>
      <c r="BI83" s="5" t="n">
        <v>799206</v>
      </c>
      <c r="BJ83" s="5" t="n">
        <v>556091</v>
      </c>
      <c r="BK83" s="5" t="n">
        <v>552116</v>
      </c>
      <c r="BL83" s="5" t="n">
        <v>485703</v>
      </c>
      <c r="BM83" s="5" t="n">
        <v>497103</v>
      </c>
      <c r="BN83" s="5" t="n">
        <v>814826</v>
      </c>
      <c r="BO83" s="5" t="n">
        <v>874914</v>
      </c>
      <c r="BP83" s="5" t="n">
        <v>840077</v>
      </c>
      <c r="BQ83" s="5" t="n">
        <v>1255446</v>
      </c>
      <c r="BR83" s="5" t="n">
        <v>890183</v>
      </c>
      <c r="BS83" s="5" t="n">
        <v>715170</v>
      </c>
      <c r="BT83" s="5" t="n">
        <v>471063</v>
      </c>
      <c r="BU83" s="5" t="n">
        <v>860332</v>
      </c>
      <c r="BV83" s="5" t="n">
        <v>923995</v>
      </c>
      <c r="BW83" s="5" t="n">
        <v>1031990</v>
      </c>
      <c r="BX83" s="5" t="n">
        <v>1463838</v>
      </c>
      <c r="BY83" s="5" t="n">
        <v>1345811</v>
      </c>
      <c r="BZ83" s="5" t="n">
        <v>2089523</v>
      </c>
      <c r="CA83" s="5" t="n">
        <v>1317501</v>
      </c>
      <c r="CB83" s="5" t="n">
        <v>1528888</v>
      </c>
      <c r="CC83" s="5" t="n">
        <v>1572636</v>
      </c>
      <c r="CD83" s="5" t="n">
        <v>1970244</v>
      </c>
      <c r="CE83" s="5" t="n">
        <v>3104185</v>
      </c>
      <c r="CF83" s="5" t="n">
        <v>2194749</v>
      </c>
      <c r="CG83" s="5" t="n">
        <v>1488054</v>
      </c>
      <c r="CH83" s="5"/>
      <c r="CI83" s="5"/>
    </row>
    <row r="84" customFormat="false" ht="11.25" hidden="false" customHeight="false" outlineLevel="0" collapsed="false">
      <c r="B84" s="4" t="n">
        <v>36831</v>
      </c>
      <c r="C84" s="5" t="n">
        <v>91759843</v>
      </c>
      <c r="D84" s="5" t="n">
        <v>878311</v>
      </c>
      <c r="E84" s="5" t="n">
        <v>174831</v>
      </c>
      <c r="F84" s="5" t="n">
        <v>342814</v>
      </c>
      <c r="G84" s="5" t="n">
        <v>332683</v>
      </c>
      <c r="H84" s="5" t="n">
        <v>308616</v>
      </c>
      <c r="I84" s="5" t="n">
        <v>241146</v>
      </c>
      <c r="J84" s="5" t="n">
        <v>293006</v>
      </c>
      <c r="K84" s="5" t="n">
        <v>361618</v>
      </c>
      <c r="L84" s="5" t="n">
        <v>301386</v>
      </c>
      <c r="M84" s="5" t="n">
        <v>323997</v>
      </c>
      <c r="N84" s="5" t="n">
        <v>1920791</v>
      </c>
      <c r="O84" s="5" t="n">
        <v>335832</v>
      </c>
      <c r="P84" s="5" t="n">
        <v>389709</v>
      </c>
      <c r="Q84" s="5" t="n">
        <v>317138</v>
      </c>
      <c r="R84" s="5" t="n">
        <v>327216</v>
      </c>
      <c r="S84" s="5" t="n">
        <v>457720</v>
      </c>
      <c r="T84" s="5" t="n">
        <v>352597</v>
      </c>
      <c r="U84" s="5" t="n">
        <v>342794</v>
      </c>
      <c r="V84" s="5" t="n">
        <v>380766</v>
      </c>
      <c r="W84" s="5" t="n">
        <v>488621</v>
      </c>
      <c r="X84" s="5" t="n">
        <v>325201</v>
      </c>
      <c r="Y84" s="5" t="n">
        <v>663311</v>
      </c>
      <c r="Z84" s="5" t="n">
        <v>542027</v>
      </c>
      <c r="AA84" s="5" t="n">
        <v>282123</v>
      </c>
      <c r="AB84" s="5" t="n">
        <v>404261</v>
      </c>
      <c r="AC84" s="5" t="n">
        <v>283447</v>
      </c>
      <c r="AD84" s="5" t="n">
        <v>478172</v>
      </c>
      <c r="AE84" s="5" t="n">
        <v>549489</v>
      </c>
      <c r="AF84" s="5" t="n">
        <v>518620</v>
      </c>
      <c r="AG84" s="5" t="n">
        <v>455435</v>
      </c>
      <c r="AH84" s="5" t="n">
        <v>368011</v>
      </c>
      <c r="AI84" s="5" t="n">
        <v>558226</v>
      </c>
      <c r="AJ84" s="5" t="n">
        <v>643679</v>
      </c>
      <c r="AK84" s="5" t="n">
        <v>542232</v>
      </c>
      <c r="AL84" s="5" t="n">
        <v>499556</v>
      </c>
      <c r="AM84" s="5" t="n">
        <v>611122</v>
      </c>
      <c r="AN84" s="5" t="n">
        <v>336748</v>
      </c>
      <c r="AO84" s="5" t="n">
        <v>442985</v>
      </c>
      <c r="AP84" s="5" t="n">
        <v>573257</v>
      </c>
      <c r="AQ84" s="5" t="n">
        <v>906259</v>
      </c>
      <c r="AR84" s="5" t="n">
        <v>534861</v>
      </c>
      <c r="AS84" s="5" t="n">
        <v>753908</v>
      </c>
      <c r="AT84" s="5" t="n">
        <v>580392</v>
      </c>
      <c r="AU84" s="5" t="n">
        <v>529408</v>
      </c>
      <c r="AV84" s="5" t="n">
        <v>649419</v>
      </c>
      <c r="AW84" s="5" t="n">
        <v>519834</v>
      </c>
      <c r="AX84" s="5" t="n">
        <v>605276</v>
      </c>
      <c r="AY84" s="5" t="n">
        <v>657597</v>
      </c>
      <c r="AZ84" s="5" t="n">
        <v>660367</v>
      </c>
      <c r="BA84" s="5" t="n">
        <v>592270</v>
      </c>
      <c r="BB84" s="5" t="n">
        <v>1519698</v>
      </c>
      <c r="BC84" s="5" t="n">
        <v>640235</v>
      </c>
      <c r="BD84" s="5" t="n">
        <v>1113472</v>
      </c>
      <c r="BE84" s="5" t="n">
        <v>940647</v>
      </c>
      <c r="BF84" s="5" t="n">
        <v>487978</v>
      </c>
      <c r="BG84" s="5" t="n">
        <v>1386914</v>
      </c>
      <c r="BH84" s="5" t="n">
        <v>536846</v>
      </c>
      <c r="BI84" s="5" t="n">
        <v>709991</v>
      </c>
      <c r="BJ84" s="5" t="n">
        <v>514017</v>
      </c>
      <c r="BK84" s="5" t="n">
        <v>571123</v>
      </c>
      <c r="BL84" s="5" t="n">
        <v>649452</v>
      </c>
      <c r="BM84" s="5" t="n">
        <v>504814</v>
      </c>
      <c r="BN84" s="5" t="n">
        <v>768335</v>
      </c>
      <c r="BO84" s="5" t="n">
        <v>875435</v>
      </c>
      <c r="BP84" s="5" t="n">
        <v>750742</v>
      </c>
      <c r="BQ84" s="5" t="n">
        <v>1242483</v>
      </c>
      <c r="BR84" s="5" t="n">
        <v>839875</v>
      </c>
      <c r="BS84" s="5" t="n">
        <v>690406</v>
      </c>
      <c r="BT84" s="5" t="n">
        <v>440793</v>
      </c>
      <c r="BU84" s="5" t="n">
        <v>700824</v>
      </c>
      <c r="BV84" s="5" t="n">
        <v>820133</v>
      </c>
      <c r="BW84" s="5" t="n">
        <v>982264</v>
      </c>
      <c r="BX84" s="5" t="n">
        <v>1342642</v>
      </c>
      <c r="BY84" s="5" t="n">
        <v>1194852</v>
      </c>
      <c r="BZ84" s="5" t="n">
        <v>1765140</v>
      </c>
      <c r="CA84" s="5" t="n">
        <v>1189371</v>
      </c>
      <c r="CB84" s="5" t="n">
        <v>1437046</v>
      </c>
      <c r="CC84" s="5" t="n">
        <v>1500237</v>
      </c>
      <c r="CD84" s="5" t="n">
        <v>1648521</v>
      </c>
      <c r="CE84" s="5" t="n">
        <v>2389442</v>
      </c>
      <c r="CF84" s="5" t="n">
        <v>1819628</v>
      </c>
      <c r="CG84" s="5" t="n">
        <v>2254114</v>
      </c>
      <c r="CH84" s="5" t="n">
        <v>1447455</v>
      </c>
      <c r="CI84" s="5"/>
    </row>
    <row r="85" customFormat="false" ht="11.25" hidden="false" customHeight="false" outlineLevel="0" collapsed="false">
      <c r="B85" s="4" t="n">
        <v>36861</v>
      </c>
      <c r="C85" s="5" t="n">
        <v>93314895</v>
      </c>
      <c r="D85" s="5" t="n">
        <v>960163</v>
      </c>
      <c r="E85" s="5" t="n">
        <v>184331</v>
      </c>
      <c r="F85" s="5" t="n">
        <v>348892</v>
      </c>
      <c r="G85" s="5" t="n">
        <v>330157</v>
      </c>
      <c r="H85" s="5" t="n">
        <v>310772</v>
      </c>
      <c r="I85" s="5" t="n">
        <v>231422</v>
      </c>
      <c r="J85" s="5" t="n">
        <v>314178</v>
      </c>
      <c r="K85" s="5" t="n">
        <v>371754</v>
      </c>
      <c r="L85" s="5" t="n">
        <v>295719</v>
      </c>
      <c r="M85" s="5" t="n">
        <v>329679</v>
      </c>
      <c r="N85" s="5" t="n">
        <v>1727850</v>
      </c>
      <c r="O85" s="5" t="n">
        <v>328411</v>
      </c>
      <c r="P85" s="5" t="n">
        <v>390632</v>
      </c>
      <c r="Q85" s="5" t="n">
        <v>323166</v>
      </c>
      <c r="R85" s="5" t="n">
        <v>349642</v>
      </c>
      <c r="S85" s="5" t="n">
        <v>470258</v>
      </c>
      <c r="T85" s="5" t="n">
        <v>385169</v>
      </c>
      <c r="U85" s="5" t="n">
        <v>299736</v>
      </c>
      <c r="V85" s="5" t="n">
        <v>367476</v>
      </c>
      <c r="W85" s="5" t="n">
        <v>318380</v>
      </c>
      <c r="X85" s="5" t="n">
        <v>334184</v>
      </c>
      <c r="Y85" s="5" t="n">
        <v>687962</v>
      </c>
      <c r="Z85" s="5" t="n">
        <v>549549</v>
      </c>
      <c r="AA85" s="5" t="n">
        <v>274817</v>
      </c>
      <c r="AB85" s="5" t="n">
        <v>476420</v>
      </c>
      <c r="AC85" s="5" t="n">
        <v>286021</v>
      </c>
      <c r="AD85" s="5" t="n">
        <v>471249</v>
      </c>
      <c r="AE85" s="5" t="n">
        <v>496241</v>
      </c>
      <c r="AF85" s="5" t="n">
        <v>516050</v>
      </c>
      <c r="AG85" s="5" t="n">
        <v>467590</v>
      </c>
      <c r="AH85" s="5" t="n">
        <v>380134</v>
      </c>
      <c r="AI85" s="5" t="n">
        <v>547949</v>
      </c>
      <c r="AJ85" s="5" t="n">
        <v>684385</v>
      </c>
      <c r="AK85" s="5" t="n">
        <v>525968</v>
      </c>
      <c r="AL85" s="5" t="n">
        <v>531881</v>
      </c>
      <c r="AM85" s="5" t="n">
        <v>636615</v>
      </c>
      <c r="AN85" s="5" t="n">
        <v>358974</v>
      </c>
      <c r="AO85" s="5" t="n">
        <v>463627</v>
      </c>
      <c r="AP85" s="5" t="n">
        <v>634554</v>
      </c>
      <c r="AQ85" s="5" t="n">
        <v>843166</v>
      </c>
      <c r="AR85" s="5" t="n">
        <v>539360</v>
      </c>
      <c r="AS85" s="5" t="n">
        <v>779887</v>
      </c>
      <c r="AT85" s="5" t="n">
        <v>576571</v>
      </c>
      <c r="AU85" s="5" t="n">
        <v>554448</v>
      </c>
      <c r="AV85" s="5" t="n">
        <v>642086</v>
      </c>
      <c r="AW85" s="5" t="n">
        <v>530930</v>
      </c>
      <c r="AX85" s="5" t="n">
        <v>684664</v>
      </c>
      <c r="AY85" s="5" t="n">
        <v>717965</v>
      </c>
      <c r="AZ85" s="5" t="n">
        <v>654093</v>
      </c>
      <c r="BA85" s="5" t="n">
        <v>564227</v>
      </c>
      <c r="BB85" s="5" t="n">
        <v>1482673</v>
      </c>
      <c r="BC85" s="5" t="n">
        <v>740025</v>
      </c>
      <c r="BD85" s="5" t="n">
        <v>1183615</v>
      </c>
      <c r="BE85" s="5" t="n">
        <v>841139</v>
      </c>
      <c r="BF85" s="5" t="n">
        <v>500187</v>
      </c>
      <c r="BG85" s="5" t="n">
        <v>1336234</v>
      </c>
      <c r="BH85" s="5" t="n">
        <v>520884</v>
      </c>
      <c r="BI85" s="5" t="n">
        <v>686797</v>
      </c>
      <c r="BJ85" s="5" t="n">
        <v>588393</v>
      </c>
      <c r="BK85" s="5" t="n">
        <v>554388</v>
      </c>
      <c r="BL85" s="5" t="n">
        <v>449663</v>
      </c>
      <c r="BM85" s="5" t="n">
        <v>526039</v>
      </c>
      <c r="BN85" s="5" t="n">
        <v>772101</v>
      </c>
      <c r="BO85" s="5" t="n">
        <v>905763</v>
      </c>
      <c r="BP85" s="5" t="n">
        <v>828786</v>
      </c>
      <c r="BQ85" s="5" t="n">
        <v>1245605</v>
      </c>
      <c r="BR85" s="5" t="n">
        <v>756788</v>
      </c>
      <c r="BS85" s="5" t="n">
        <v>696242</v>
      </c>
      <c r="BT85" s="5" t="n">
        <v>555524</v>
      </c>
      <c r="BU85" s="5" t="n">
        <v>717916</v>
      </c>
      <c r="BV85" s="5" t="n">
        <v>785526</v>
      </c>
      <c r="BW85" s="5" t="n">
        <v>952004</v>
      </c>
      <c r="BX85" s="5" t="n">
        <v>1346787</v>
      </c>
      <c r="BY85" s="5" t="n">
        <v>1146739</v>
      </c>
      <c r="BZ85" s="5" t="n">
        <v>1750735</v>
      </c>
      <c r="CA85" s="5" t="n">
        <v>1242982</v>
      </c>
      <c r="CB85" s="5" t="n">
        <v>1453379</v>
      </c>
      <c r="CC85" s="5" t="n">
        <v>1465058</v>
      </c>
      <c r="CD85" s="5" t="n">
        <v>1545404</v>
      </c>
      <c r="CE85" s="5" t="n">
        <v>2148872</v>
      </c>
      <c r="CF85" s="5" t="n">
        <v>1670795</v>
      </c>
      <c r="CG85" s="5" t="n">
        <v>2171185</v>
      </c>
      <c r="CH85" s="5" t="n">
        <v>2513934</v>
      </c>
      <c r="CI85" s="5" t="n">
        <v>1863315</v>
      </c>
    </row>
    <row r="86" customFormat="false" ht="11.25" hidden="false" customHeight="false" outlineLevel="0" collapsed="false">
      <c r="B86" s="4" t="n">
        <v>36892</v>
      </c>
      <c r="C86" s="5" t="n">
        <v>94573528</v>
      </c>
      <c r="D86" s="5" t="n">
        <v>955934</v>
      </c>
      <c r="E86" s="5" t="n">
        <v>194740</v>
      </c>
      <c r="F86" s="5" t="n">
        <v>332500</v>
      </c>
      <c r="G86" s="5" t="n">
        <v>334842</v>
      </c>
      <c r="H86" s="5" t="n">
        <v>309657</v>
      </c>
      <c r="I86" s="5" t="n">
        <v>236655</v>
      </c>
      <c r="J86" s="5" t="n">
        <v>319055</v>
      </c>
      <c r="K86" s="5" t="n">
        <v>356950</v>
      </c>
      <c r="L86" s="5" t="n">
        <v>300792</v>
      </c>
      <c r="M86" s="5" t="n">
        <v>294029</v>
      </c>
      <c r="N86" s="5" t="n">
        <v>1737507</v>
      </c>
      <c r="O86" s="5" t="n">
        <v>325562</v>
      </c>
      <c r="P86" s="5" t="n">
        <v>395152</v>
      </c>
      <c r="Q86" s="5" t="n">
        <v>324564</v>
      </c>
      <c r="R86" s="5" t="n">
        <v>357736</v>
      </c>
      <c r="S86" s="5" t="n">
        <v>481679</v>
      </c>
      <c r="T86" s="5" t="n">
        <v>392633</v>
      </c>
      <c r="U86" s="5" t="n">
        <v>320083</v>
      </c>
      <c r="V86" s="5" t="n">
        <v>378671</v>
      </c>
      <c r="W86" s="5" t="n">
        <v>311181</v>
      </c>
      <c r="X86" s="5" t="n">
        <v>326644</v>
      </c>
      <c r="Y86" s="5" t="n">
        <v>625676</v>
      </c>
      <c r="Z86" s="5" t="n">
        <v>553822</v>
      </c>
      <c r="AA86" s="5" t="n">
        <v>279034</v>
      </c>
      <c r="AB86" s="5" t="n">
        <v>345798</v>
      </c>
      <c r="AC86" s="5" t="n">
        <v>270764</v>
      </c>
      <c r="AD86" s="5" t="n">
        <v>546216</v>
      </c>
      <c r="AE86" s="5" t="n">
        <v>511019</v>
      </c>
      <c r="AF86" s="5" t="n">
        <v>514710</v>
      </c>
      <c r="AG86" s="5" t="n">
        <v>471956</v>
      </c>
      <c r="AH86" s="5" t="n">
        <v>387114</v>
      </c>
      <c r="AI86" s="5" t="n">
        <v>553247</v>
      </c>
      <c r="AJ86" s="5" t="n">
        <v>624894</v>
      </c>
      <c r="AK86" s="5" t="n">
        <v>532866</v>
      </c>
      <c r="AL86" s="5" t="n">
        <v>516381</v>
      </c>
      <c r="AM86" s="5" t="n">
        <v>619332</v>
      </c>
      <c r="AN86" s="5" t="n">
        <v>341300</v>
      </c>
      <c r="AO86" s="5" t="n">
        <v>461234</v>
      </c>
      <c r="AP86" s="5" t="n">
        <v>580323</v>
      </c>
      <c r="AQ86" s="5" t="n">
        <v>955239</v>
      </c>
      <c r="AR86" s="5" t="n">
        <v>509071</v>
      </c>
      <c r="AS86" s="5" t="n">
        <v>772431</v>
      </c>
      <c r="AT86" s="5" t="n">
        <v>565747</v>
      </c>
      <c r="AU86" s="5" t="n">
        <v>491958</v>
      </c>
      <c r="AV86" s="5" t="n">
        <v>636282</v>
      </c>
      <c r="AW86" s="5" t="n">
        <v>546418</v>
      </c>
      <c r="AX86" s="5" t="n">
        <v>635160</v>
      </c>
      <c r="AY86" s="5" t="n">
        <v>730078</v>
      </c>
      <c r="AZ86" s="5" t="n">
        <v>587239</v>
      </c>
      <c r="BA86" s="5" t="n">
        <v>542022</v>
      </c>
      <c r="BB86" s="5" t="n">
        <v>1395261</v>
      </c>
      <c r="BC86" s="5" t="n">
        <v>693854</v>
      </c>
      <c r="BD86" s="5" t="n">
        <v>1185324</v>
      </c>
      <c r="BE86" s="5" t="n">
        <v>922996</v>
      </c>
      <c r="BF86" s="5" t="n">
        <v>517004</v>
      </c>
      <c r="BG86" s="5" t="n">
        <v>1302946</v>
      </c>
      <c r="BH86" s="5" t="n">
        <v>527735</v>
      </c>
      <c r="BI86" s="5" t="n">
        <v>575916</v>
      </c>
      <c r="BJ86" s="5" t="n">
        <v>529009</v>
      </c>
      <c r="BK86" s="5" t="n">
        <v>623781</v>
      </c>
      <c r="BL86" s="5" t="n">
        <v>443300</v>
      </c>
      <c r="BM86" s="5" t="n">
        <v>451005</v>
      </c>
      <c r="BN86" s="5" t="n">
        <v>735362</v>
      </c>
      <c r="BO86" s="5" t="n">
        <v>907216</v>
      </c>
      <c r="BP86" s="5" t="n">
        <v>758907</v>
      </c>
      <c r="BQ86" s="5" t="n">
        <v>1261618</v>
      </c>
      <c r="BR86" s="5" t="n">
        <v>821344</v>
      </c>
      <c r="BS86" s="5" t="n">
        <v>700388</v>
      </c>
      <c r="BT86" s="5" t="n">
        <v>610700</v>
      </c>
      <c r="BU86" s="5" t="n">
        <v>709430</v>
      </c>
      <c r="BV86" s="5" t="n">
        <v>712583</v>
      </c>
      <c r="BW86" s="5" t="n">
        <v>887115</v>
      </c>
      <c r="BX86" s="5" t="n">
        <v>1321658</v>
      </c>
      <c r="BY86" s="5" t="n">
        <v>1178554</v>
      </c>
      <c r="BZ86" s="5" t="n">
        <v>1893157</v>
      </c>
      <c r="CA86" s="5" t="n">
        <v>1201621</v>
      </c>
      <c r="CB86" s="5" t="n">
        <v>1376882</v>
      </c>
      <c r="CC86" s="5" t="n">
        <v>1409051</v>
      </c>
      <c r="CD86" s="5" t="n">
        <v>1449159</v>
      </c>
      <c r="CE86" s="5" t="n">
        <v>2456417</v>
      </c>
      <c r="CF86" s="5" t="n">
        <v>1580899</v>
      </c>
      <c r="CG86" s="5" t="n">
        <v>2130656</v>
      </c>
      <c r="CH86" s="5" t="n">
        <v>2312278</v>
      </c>
      <c r="CI86" s="5" t="n">
        <v>2355858</v>
      </c>
      <c r="CJ86" s="1" t="n">
        <v>1159851</v>
      </c>
    </row>
    <row r="87" customFormat="false" ht="11.25" hidden="false" customHeight="false" outlineLevel="0" collapsed="false">
      <c r="B87" s="4" t="n">
        <v>36923</v>
      </c>
      <c r="C87" s="5" t="n">
        <v>85009934</v>
      </c>
      <c r="D87" s="5" t="n">
        <v>865388</v>
      </c>
      <c r="E87" s="5" t="n">
        <v>162244</v>
      </c>
      <c r="F87" s="5" t="n">
        <v>299898</v>
      </c>
      <c r="G87" s="5" t="n">
        <v>304727</v>
      </c>
      <c r="H87" s="5" t="n">
        <v>278865</v>
      </c>
      <c r="I87" s="5" t="n">
        <v>225201</v>
      </c>
      <c r="J87" s="5" t="n">
        <v>271450</v>
      </c>
      <c r="K87" s="5" t="n">
        <v>320387</v>
      </c>
      <c r="L87" s="5" t="n">
        <v>271840</v>
      </c>
      <c r="M87" s="5" t="n">
        <v>259535</v>
      </c>
      <c r="N87" s="5" t="n">
        <v>1757271</v>
      </c>
      <c r="O87" s="5" t="n">
        <v>284844</v>
      </c>
      <c r="P87" s="5" t="n">
        <v>460499</v>
      </c>
      <c r="Q87" s="5" t="n">
        <v>286110</v>
      </c>
      <c r="R87" s="5" t="n">
        <v>323541</v>
      </c>
      <c r="S87" s="5" t="n">
        <v>418427</v>
      </c>
      <c r="T87" s="5" t="n">
        <v>349983</v>
      </c>
      <c r="U87" s="5" t="n">
        <v>446239</v>
      </c>
      <c r="V87" s="5" t="n">
        <v>383263</v>
      </c>
      <c r="W87" s="5" t="n">
        <v>292800</v>
      </c>
      <c r="X87" s="5" t="n">
        <v>300153</v>
      </c>
      <c r="Y87" s="5" t="n">
        <v>613697</v>
      </c>
      <c r="Z87" s="5" t="n">
        <v>485416</v>
      </c>
      <c r="AA87" s="5" t="n">
        <v>257393</v>
      </c>
      <c r="AB87" s="5" t="n">
        <v>446847</v>
      </c>
      <c r="AC87" s="5" t="n">
        <v>328795</v>
      </c>
      <c r="AD87" s="5" t="n">
        <v>523309</v>
      </c>
      <c r="AE87" s="5" t="n">
        <v>442659</v>
      </c>
      <c r="AF87" s="5" t="n">
        <v>500057</v>
      </c>
      <c r="AG87" s="5" t="n">
        <v>438450</v>
      </c>
      <c r="AH87" s="5" t="n">
        <v>351267</v>
      </c>
      <c r="AI87" s="5" t="n">
        <v>513782</v>
      </c>
      <c r="AJ87" s="5" t="n">
        <v>626262</v>
      </c>
      <c r="AK87" s="5" t="n">
        <v>491001</v>
      </c>
      <c r="AL87" s="5" t="n">
        <v>471754</v>
      </c>
      <c r="AM87" s="5" t="n">
        <v>547931</v>
      </c>
      <c r="AN87" s="5" t="n">
        <v>337752</v>
      </c>
      <c r="AO87" s="5" t="n">
        <v>443120</v>
      </c>
      <c r="AP87" s="5" t="n">
        <v>557545</v>
      </c>
      <c r="AQ87" s="5" t="n">
        <v>822975</v>
      </c>
      <c r="AR87" s="5" t="n">
        <v>458218</v>
      </c>
      <c r="AS87" s="5" t="n">
        <v>673095</v>
      </c>
      <c r="AT87" s="5" t="n">
        <v>529708</v>
      </c>
      <c r="AU87" s="5" t="n">
        <v>442087</v>
      </c>
      <c r="AV87" s="5" t="n">
        <v>537707</v>
      </c>
      <c r="AW87" s="5" t="n">
        <v>500380</v>
      </c>
      <c r="AX87" s="5" t="n">
        <v>575424</v>
      </c>
      <c r="AY87" s="5" t="n">
        <v>633066</v>
      </c>
      <c r="AZ87" s="5" t="n">
        <v>599688</v>
      </c>
      <c r="BA87" s="5" t="n">
        <v>498149</v>
      </c>
      <c r="BB87" s="5" t="n">
        <v>1228875</v>
      </c>
      <c r="BC87" s="5" t="n">
        <v>530122</v>
      </c>
      <c r="BD87" s="5" t="n">
        <v>1164377</v>
      </c>
      <c r="BE87" s="5" t="n">
        <v>916836</v>
      </c>
      <c r="BF87" s="5" t="n">
        <v>432515</v>
      </c>
      <c r="BG87" s="5" t="n">
        <v>1077643</v>
      </c>
      <c r="BH87" s="5" t="n">
        <v>506908</v>
      </c>
      <c r="BI87" s="5" t="n">
        <v>598204</v>
      </c>
      <c r="BJ87" s="5" t="n">
        <v>471875</v>
      </c>
      <c r="BK87" s="5" t="n">
        <v>603114</v>
      </c>
      <c r="BL87" s="5" t="n">
        <v>383083</v>
      </c>
      <c r="BM87" s="5" t="n">
        <v>384420</v>
      </c>
      <c r="BN87" s="5" t="n">
        <v>711096</v>
      </c>
      <c r="BO87" s="5" t="n">
        <v>855842</v>
      </c>
      <c r="BP87" s="5" t="n">
        <v>718325</v>
      </c>
      <c r="BQ87" s="5" t="n">
        <v>1151282</v>
      </c>
      <c r="BR87" s="5" t="n">
        <v>700098</v>
      </c>
      <c r="BS87" s="5" t="n">
        <v>688356</v>
      </c>
      <c r="BT87" s="5" t="n">
        <v>549393</v>
      </c>
      <c r="BU87" s="5" t="n">
        <v>632689</v>
      </c>
      <c r="BV87" s="5" t="n">
        <v>649973</v>
      </c>
      <c r="BW87" s="5" t="n">
        <v>825280</v>
      </c>
      <c r="BX87" s="5" t="n">
        <v>1193833</v>
      </c>
      <c r="BY87" s="5" t="n">
        <v>1141581</v>
      </c>
      <c r="BZ87" s="5" t="n">
        <v>1538146</v>
      </c>
      <c r="CA87" s="5" t="n">
        <v>1078773</v>
      </c>
      <c r="CB87" s="5" t="n">
        <v>1337737</v>
      </c>
      <c r="CC87" s="5" t="n">
        <v>1173854</v>
      </c>
      <c r="CD87" s="5" t="n">
        <v>1271108</v>
      </c>
      <c r="CE87" s="5" t="n">
        <v>2238406</v>
      </c>
      <c r="CF87" s="5" t="n">
        <v>1456620</v>
      </c>
      <c r="CG87" s="5" t="n">
        <v>1884170</v>
      </c>
      <c r="CH87" s="5" t="n">
        <v>1891626</v>
      </c>
      <c r="CI87" s="5" t="n">
        <v>1995799</v>
      </c>
      <c r="CJ87" s="1" t="n">
        <v>1819256</v>
      </c>
      <c r="CK87" s="1" t="n">
        <v>1039976</v>
      </c>
    </row>
    <row r="88" customFormat="false" ht="11.25" hidden="false" customHeight="false" outlineLevel="0" collapsed="false">
      <c r="B88" s="4" t="n">
        <v>36951</v>
      </c>
      <c r="C88" s="5" t="n">
        <v>92237308</v>
      </c>
      <c r="D88" s="5" t="n">
        <v>898133</v>
      </c>
      <c r="E88" s="5" t="n">
        <v>178153</v>
      </c>
      <c r="F88" s="5" t="n">
        <v>334318</v>
      </c>
      <c r="G88" s="5" t="n">
        <v>320527</v>
      </c>
      <c r="H88" s="5" t="n">
        <v>308378</v>
      </c>
      <c r="I88" s="5" t="n">
        <v>250002</v>
      </c>
      <c r="J88" s="5" t="n">
        <v>307314</v>
      </c>
      <c r="K88" s="5" t="n">
        <v>343718</v>
      </c>
      <c r="L88" s="5" t="n">
        <v>290227</v>
      </c>
      <c r="M88" s="5" t="n">
        <v>272462</v>
      </c>
      <c r="N88" s="5" t="n">
        <v>1783993</v>
      </c>
      <c r="O88" s="5" t="n">
        <v>311675</v>
      </c>
      <c r="P88" s="5" t="n">
        <v>360637</v>
      </c>
      <c r="Q88" s="5" t="n">
        <v>319319</v>
      </c>
      <c r="R88" s="5" t="n">
        <v>358601</v>
      </c>
      <c r="S88" s="5" t="n">
        <v>459904</v>
      </c>
      <c r="T88" s="5" t="n">
        <v>377300</v>
      </c>
      <c r="U88" s="5" t="n">
        <v>323902</v>
      </c>
      <c r="V88" s="5" t="n">
        <v>439660</v>
      </c>
      <c r="W88" s="5" t="n">
        <v>324136</v>
      </c>
      <c r="X88" s="5" t="n">
        <v>319722</v>
      </c>
      <c r="Y88" s="5" t="n">
        <v>694968</v>
      </c>
      <c r="Z88" s="5" t="n">
        <v>538525</v>
      </c>
      <c r="AA88" s="5" t="n">
        <v>277547</v>
      </c>
      <c r="AB88" s="5" t="n">
        <v>479620</v>
      </c>
      <c r="AC88" s="5" t="n">
        <v>315191</v>
      </c>
      <c r="AD88" s="5" t="n">
        <v>461725</v>
      </c>
      <c r="AE88" s="5" t="n">
        <v>493695</v>
      </c>
      <c r="AF88" s="5" t="n">
        <v>570326</v>
      </c>
      <c r="AG88" s="5" t="n">
        <v>480674</v>
      </c>
      <c r="AH88" s="5" t="n">
        <v>428005</v>
      </c>
      <c r="AI88" s="5" t="n">
        <v>570330</v>
      </c>
      <c r="AJ88" s="5" t="n">
        <v>724141</v>
      </c>
      <c r="AK88" s="5" t="n">
        <v>533776</v>
      </c>
      <c r="AL88" s="5" t="n">
        <v>501285</v>
      </c>
      <c r="AM88" s="5" t="n">
        <v>571189</v>
      </c>
      <c r="AN88" s="5" t="n">
        <v>382185</v>
      </c>
      <c r="AO88" s="5" t="n">
        <v>467234</v>
      </c>
      <c r="AP88" s="5" t="n">
        <v>618879</v>
      </c>
      <c r="AQ88" s="5" t="n">
        <v>800633</v>
      </c>
      <c r="AR88" s="5" t="n">
        <v>503625</v>
      </c>
      <c r="AS88" s="5" t="n">
        <v>727984</v>
      </c>
      <c r="AT88" s="5" t="n">
        <v>563037</v>
      </c>
      <c r="AU88" s="5" t="n">
        <v>489550</v>
      </c>
      <c r="AV88" s="5" t="n">
        <v>561324</v>
      </c>
      <c r="AW88" s="5" t="n">
        <v>559052</v>
      </c>
      <c r="AX88" s="5" t="n">
        <v>579036</v>
      </c>
      <c r="AY88" s="5" t="n">
        <v>648645</v>
      </c>
      <c r="AZ88" s="5" t="n">
        <v>645406</v>
      </c>
      <c r="BA88" s="5" t="n">
        <v>502389</v>
      </c>
      <c r="BB88" s="5" t="n">
        <v>1333301</v>
      </c>
      <c r="BC88" s="5" t="n">
        <v>569278</v>
      </c>
      <c r="BD88" s="5" t="n">
        <v>1314812</v>
      </c>
      <c r="BE88" s="5" t="n">
        <v>901400</v>
      </c>
      <c r="BF88" s="5" t="n">
        <v>476155</v>
      </c>
      <c r="BG88" s="5" t="n">
        <v>1330905</v>
      </c>
      <c r="BH88" s="5" t="n">
        <v>534666</v>
      </c>
      <c r="BI88" s="5" t="n">
        <v>595972</v>
      </c>
      <c r="BJ88" s="5" t="n">
        <v>523177</v>
      </c>
      <c r="BK88" s="5" t="n">
        <v>720341</v>
      </c>
      <c r="BL88" s="5" t="n">
        <v>411260</v>
      </c>
      <c r="BM88" s="5" t="n">
        <v>406069</v>
      </c>
      <c r="BN88" s="5" t="n">
        <v>844555</v>
      </c>
      <c r="BO88" s="5" t="n">
        <v>874002</v>
      </c>
      <c r="BP88" s="5" t="n">
        <v>827069</v>
      </c>
      <c r="BQ88" s="5" t="n">
        <v>1268060</v>
      </c>
      <c r="BR88" s="5" t="n">
        <v>734057</v>
      </c>
      <c r="BS88" s="5" t="n">
        <v>664809</v>
      </c>
      <c r="BT88" s="5" t="n">
        <v>600699</v>
      </c>
      <c r="BU88" s="5" t="n">
        <v>740146</v>
      </c>
      <c r="BV88" s="5" t="n">
        <v>678165</v>
      </c>
      <c r="BW88" s="5" t="n">
        <v>854747</v>
      </c>
      <c r="BX88" s="5" t="n">
        <v>1207785</v>
      </c>
      <c r="BY88" s="5" t="n">
        <v>1238022</v>
      </c>
      <c r="BZ88" s="5" t="n">
        <v>1743770</v>
      </c>
      <c r="CA88" s="5" t="n">
        <v>1084518</v>
      </c>
      <c r="CB88" s="5" t="n">
        <v>1327848</v>
      </c>
      <c r="CC88" s="5" t="n">
        <v>1201894</v>
      </c>
      <c r="CD88" s="5" t="n">
        <v>1227948</v>
      </c>
      <c r="CE88" s="5" t="n">
        <v>2207049</v>
      </c>
      <c r="CF88" s="5" t="n">
        <v>1521415</v>
      </c>
      <c r="CG88" s="5" t="n">
        <v>1997628</v>
      </c>
      <c r="CH88" s="5" t="n">
        <v>1915180</v>
      </c>
      <c r="CI88" s="5" t="n">
        <v>2248926</v>
      </c>
      <c r="CJ88" s="1" t="n">
        <v>2382804</v>
      </c>
      <c r="CK88" s="1" t="n">
        <v>1824791</v>
      </c>
      <c r="CL88" s="1" t="n">
        <v>723937</v>
      </c>
    </row>
    <row r="89" customFormat="false" ht="11.25" hidden="false" customHeight="false" outlineLevel="0" collapsed="false">
      <c r="B89" s="4" t="n">
        <v>36982</v>
      </c>
      <c r="C89" s="5" t="n">
        <v>89848176</v>
      </c>
      <c r="D89" s="5" t="n">
        <v>861765</v>
      </c>
      <c r="E89" s="5" t="n">
        <v>194679</v>
      </c>
      <c r="F89" s="5" t="n">
        <v>294195</v>
      </c>
      <c r="G89" s="5" t="n">
        <v>302798</v>
      </c>
      <c r="H89" s="5" t="n">
        <v>285154</v>
      </c>
      <c r="I89" s="5" t="n">
        <v>256101</v>
      </c>
      <c r="J89" s="5" t="n">
        <v>279608</v>
      </c>
      <c r="K89" s="5" t="n">
        <v>304765</v>
      </c>
      <c r="L89" s="5" t="n">
        <v>255975</v>
      </c>
      <c r="M89" s="5" t="n">
        <v>277797</v>
      </c>
      <c r="N89" s="5" t="n">
        <v>1678632</v>
      </c>
      <c r="O89" s="5" t="n">
        <v>282674</v>
      </c>
      <c r="P89" s="5" t="n">
        <v>357612</v>
      </c>
      <c r="Q89" s="5" t="n">
        <v>302765</v>
      </c>
      <c r="R89" s="5" t="n">
        <v>350224</v>
      </c>
      <c r="S89" s="5" t="n">
        <v>458434</v>
      </c>
      <c r="T89" s="5" t="n">
        <v>368735</v>
      </c>
      <c r="U89" s="5" t="n">
        <v>320339</v>
      </c>
      <c r="V89" s="5" t="n">
        <v>405208</v>
      </c>
      <c r="W89" s="5" t="n">
        <v>290608</v>
      </c>
      <c r="X89" s="5" t="n">
        <v>304760</v>
      </c>
      <c r="Y89" s="5" t="n">
        <v>671030</v>
      </c>
      <c r="Z89" s="5" t="n">
        <v>525096</v>
      </c>
      <c r="AA89" s="5" t="n">
        <v>258458</v>
      </c>
      <c r="AB89" s="5" t="n">
        <v>573136</v>
      </c>
      <c r="AC89" s="5" t="n">
        <v>374517</v>
      </c>
      <c r="AD89" s="5" t="n">
        <v>448317</v>
      </c>
      <c r="AE89" s="5" t="n">
        <v>470117</v>
      </c>
      <c r="AF89" s="5" t="n">
        <v>538546</v>
      </c>
      <c r="AG89" s="5" t="n">
        <v>447611</v>
      </c>
      <c r="AH89" s="5" t="n">
        <v>405942</v>
      </c>
      <c r="AI89" s="5" t="n">
        <v>534308</v>
      </c>
      <c r="AJ89" s="5" t="n">
        <v>670150</v>
      </c>
      <c r="AK89" s="5" t="n">
        <v>496489</v>
      </c>
      <c r="AL89" s="5" t="n">
        <v>472088</v>
      </c>
      <c r="AM89" s="5" t="n">
        <v>487254</v>
      </c>
      <c r="AN89" s="5" t="n">
        <v>343191</v>
      </c>
      <c r="AO89" s="5" t="n">
        <v>439087</v>
      </c>
      <c r="AP89" s="5" t="n">
        <v>579280</v>
      </c>
      <c r="AQ89" s="5" t="n">
        <v>744971</v>
      </c>
      <c r="AR89" s="5" t="n">
        <v>464753</v>
      </c>
      <c r="AS89" s="5" t="n">
        <v>690607</v>
      </c>
      <c r="AT89" s="5" t="n">
        <v>521375</v>
      </c>
      <c r="AU89" s="5" t="n">
        <v>453867</v>
      </c>
      <c r="AV89" s="5" t="n">
        <v>612712</v>
      </c>
      <c r="AW89" s="5" t="n">
        <v>517115</v>
      </c>
      <c r="AX89" s="5" t="n">
        <v>547363</v>
      </c>
      <c r="AY89" s="5" t="n">
        <v>633587</v>
      </c>
      <c r="AZ89" s="5" t="n">
        <v>595938</v>
      </c>
      <c r="BA89" s="5" t="n">
        <v>467733</v>
      </c>
      <c r="BB89" s="5" t="n">
        <v>1269255</v>
      </c>
      <c r="BC89" s="5" t="n">
        <v>533667</v>
      </c>
      <c r="BD89" s="5" t="n">
        <v>1237773</v>
      </c>
      <c r="BE89" s="5" t="n">
        <v>942255</v>
      </c>
      <c r="BF89" s="5" t="n">
        <v>438117</v>
      </c>
      <c r="BG89" s="5" t="n">
        <v>1239691</v>
      </c>
      <c r="BH89" s="5" t="n">
        <v>500732</v>
      </c>
      <c r="BI89" s="5" t="n">
        <v>560646</v>
      </c>
      <c r="BJ89" s="5" t="n">
        <v>475130</v>
      </c>
      <c r="BK89" s="5" t="n">
        <v>677076</v>
      </c>
      <c r="BL89" s="5" t="n">
        <v>388928</v>
      </c>
      <c r="BM89" s="5" t="n">
        <v>342767</v>
      </c>
      <c r="BN89" s="5" t="n">
        <v>786042</v>
      </c>
      <c r="BO89" s="5" t="n">
        <v>837760</v>
      </c>
      <c r="BP89" s="5" t="n">
        <v>784888</v>
      </c>
      <c r="BQ89" s="5" t="n">
        <v>1209153</v>
      </c>
      <c r="BR89" s="5" t="n">
        <v>682151</v>
      </c>
      <c r="BS89" s="5" t="n">
        <v>619982</v>
      </c>
      <c r="BT89" s="5" t="n">
        <v>564603</v>
      </c>
      <c r="BU89" s="5" t="n">
        <v>681219</v>
      </c>
      <c r="BV89" s="5" t="n">
        <v>669464</v>
      </c>
      <c r="BW89" s="5" t="n">
        <v>765141</v>
      </c>
      <c r="BX89" s="5" t="n">
        <v>1121179</v>
      </c>
      <c r="BY89" s="5" t="n">
        <v>1209152</v>
      </c>
      <c r="BZ89" s="5" t="n">
        <v>1618566</v>
      </c>
      <c r="CA89" s="5" t="n">
        <v>957202</v>
      </c>
      <c r="CB89" s="5" t="n">
        <v>1138748</v>
      </c>
      <c r="CC89" s="5" t="n">
        <v>1183999</v>
      </c>
      <c r="CD89" s="5" t="n">
        <v>1265469</v>
      </c>
      <c r="CE89" s="5" t="n">
        <v>2011507</v>
      </c>
      <c r="CF89" s="5" t="n">
        <v>1298503</v>
      </c>
      <c r="CG89" s="5" t="n">
        <v>1704332</v>
      </c>
      <c r="CH89" s="5" t="n">
        <v>1761839</v>
      </c>
      <c r="CI89" s="5" t="n">
        <v>1835901</v>
      </c>
      <c r="CJ89" s="1" t="n">
        <v>2093322</v>
      </c>
      <c r="CK89" s="1" t="n">
        <v>1417948</v>
      </c>
      <c r="CL89" s="1" t="n">
        <v>1137926</v>
      </c>
      <c r="CM89" s="1" t="n">
        <v>972674</v>
      </c>
    </row>
    <row r="90" customFormat="false" ht="11.25" hidden="false" customHeight="false" outlineLevel="0" collapsed="false">
      <c r="B90" s="4" t="n">
        <v>37012</v>
      </c>
      <c r="C90" s="5" t="n">
        <v>81019252</v>
      </c>
      <c r="D90" s="5" t="n">
        <v>404983</v>
      </c>
      <c r="E90" s="5" t="n">
        <v>180341</v>
      </c>
      <c r="F90" s="5" t="n">
        <v>243202</v>
      </c>
      <c r="G90" s="5" t="n">
        <v>191960</v>
      </c>
      <c r="H90" s="5" t="n">
        <v>226157</v>
      </c>
      <c r="I90" s="5" t="n">
        <v>214721</v>
      </c>
      <c r="J90" s="5" t="n">
        <v>196618</v>
      </c>
      <c r="K90" s="5" t="n">
        <v>288502</v>
      </c>
      <c r="L90" s="5" t="n">
        <v>221968</v>
      </c>
      <c r="M90" s="5" t="n">
        <v>250918</v>
      </c>
      <c r="N90" s="5" t="n">
        <v>1221248</v>
      </c>
      <c r="O90" s="5" t="n">
        <v>216160</v>
      </c>
      <c r="P90" s="5" t="n">
        <v>335173</v>
      </c>
      <c r="Q90" s="5" t="n">
        <v>234257</v>
      </c>
      <c r="R90" s="5" t="n">
        <v>349646</v>
      </c>
      <c r="S90" s="5" t="n">
        <v>346812</v>
      </c>
      <c r="T90" s="5" t="n">
        <v>331415</v>
      </c>
      <c r="U90" s="5" t="n">
        <v>217514</v>
      </c>
      <c r="V90" s="5" t="n">
        <v>265587</v>
      </c>
      <c r="W90" s="5" t="n">
        <v>281298</v>
      </c>
      <c r="X90" s="5" t="n">
        <v>279121</v>
      </c>
      <c r="Y90" s="5" t="n">
        <v>565521</v>
      </c>
      <c r="Z90" s="5" t="n">
        <v>492861</v>
      </c>
      <c r="AA90" s="5" t="n">
        <v>238870</v>
      </c>
      <c r="AB90" s="5" t="n">
        <v>324769</v>
      </c>
      <c r="AC90" s="5" t="n">
        <v>213153</v>
      </c>
      <c r="AD90" s="5" t="n">
        <v>368734</v>
      </c>
      <c r="AE90" s="5" t="n">
        <v>402014</v>
      </c>
      <c r="AF90" s="5" t="n">
        <v>400127</v>
      </c>
      <c r="AG90" s="5" t="n">
        <v>321245</v>
      </c>
      <c r="AH90" s="5" t="n">
        <v>308522</v>
      </c>
      <c r="AI90" s="5" t="n">
        <v>473084</v>
      </c>
      <c r="AJ90" s="5" t="n">
        <v>612308</v>
      </c>
      <c r="AK90" s="5" t="n">
        <v>416553</v>
      </c>
      <c r="AL90" s="5" t="n">
        <v>325855</v>
      </c>
      <c r="AM90" s="5" t="n">
        <v>465038</v>
      </c>
      <c r="AN90" s="5" t="n">
        <v>344548</v>
      </c>
      <c r="AO90" s="5" t="n">
        <v>403205</v>
      </c>
      <c r="AP90" s="5" t="n">
        <v>483827</v>
      </c>
      <c r="AQ90" s="5" t="n">
        <v>412655</v>
      </c>
      <c r="AR90" s="5" t="n">
        <v>434639</v>
      </c>
      <c r="AS90" s="5" t="n">
        <v>374695</v>
      </c>
      <c r="AT90" s="5" t="n">
        <v>478966</v>
      </c>
      <c r="AU90" s="5" t="n">
        <v>422766</v>
      </c>
      <c r="AV90" s="5" t="n">
        <v>714842</v>
      </c>
      <c r="AW90" s="5" t="n">
        <v>406056</v>
      </c>
      <c r="AX90" s="5" t="n">
        <v>456829</v>
      </c>
      <c r="AY90" s="5" t="n">
        <v>394334</v>
      </c>
      <c r="AZ90" s="5" t="n">
        <v>439073</v>
      </c>
      <c r="BA90" s="5" t="n">
        <v>381705</v>
      </c>
      <c r="BB90" s="5" t="n">
        <v>749530</v>
      </c>
      <c r="BC90" s="5" t="n">
        <v>613422</v>
      </c>
      <c r="BD90" s="5" t="n">
        <v>920635</v>
      </c>
      <c r="BE90" s="5" t="n">
        <v>859394</v>
      </c>
      <c r="BF90" s="5" t="n">
        <v>422777</v>
      </c>
      <c r="BG90" s="5" t="n">
        <v>548496</v>
      </c>
      <c r="BH90" s="5" t="n">
        <v>372862</v>
      </c>
      <c r="BI90" s="5" t="n">
        <v>361786</v>
      </c>
      <c r="BJ90" s="5" t="n">
        <v>268854</v>
      </c>
      <c r="BK90" s="5" t="n">
        <v>441357</v>
      </c>
      <c r="BL90" s="5" t="n">
        <v>262732</v>
      </c>
      <c r="BM90" s="5" t="n">
        <v>292475</v>
      </c>
      <c r="BN90" s="5" t="n">
        <v>667415</v>
      </c>
      <c r="BO90" s="5" t="n">
        <v>491043</v>
      </c>
      <c r="BP90" s="5" t="n">
        <v>714199</v>
      </c>
      <c r="BQ90" s="5" t="n">
        <v>872731</v>
      </c>
      <c r="BR90" s="5" t="n">
        <v>504899</v>
      </c>
      <c r="BS90" s="5" t="n">
        <v>489291</v>
      </c>
      <c r="BT90" s="5" t="n">
        <v>396029</v>
      </c>
      <c r="BU90" s="5" t="n">
        <v>544225</v>
      </c>
      <c r="BV90" s="5" t="n">
        <v>497729</v>
      </c>
      <c r="BW90" s="5" t="n">
        <v>480577</v>
      </c>
      <c r="BX90" s="5" t="n">
        <v>771669</v>
      </c>
      <c r="BY90" s="5" t="n">
        <v>1033581</v>
      </c>
      <c r="BZ90" s="5" t="n">
        <v>1232224</v>
      </c>
      <c r="CA90" s="5" t="n">
        <v>748933</v>
      </c>
      <c r="CB90" s="5" t="n">
        <v>743231</v>
      </c>
      <c r="CC90" s="5" t="n">
        <v>743042</v>
      </c>
      <c r="CD90" s="5" t="n">
        <v>1065236</v>
      </c>
      <c r="CE90" s="5" t="n">
        <v>1379238</v>
      </c>
      <c r="CF90" s="5" t="n">
        <v>1193866</v>
      </c>
      <c r="CG90" s="5" t="n">
        <v>1262934</v>
      </c>
      <c r="CH90" s="5" t="n">
        <v>1544507</v>
      </c>
      <c r="CI90" s="5" t="n">
        <v>1494634</v>
      </c>
      <c r="CJ90" s="1" t="n">
        <v>1474059</v>
      </c>
      <c r="CK90" s="1" t="n">
        <v>1335917</v>
      </c>
      <c r="CL90" s="1" t="n">
        <v>877343</v>
      </c>
      <c r="CM90" s="1" t="n">
        <v>1326959</v>
      </c>
      <c r="CN90" s="1" t="n">
        <v>337185</v>
      </c>
    </row>
    <row r="91" customFormat="false" ht="11.25" hidden="false" customHeight="false" outlineLevel="0" collapsed="false"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</row>
    <row r="92" customFormat="false" ht="11.25" hidden="false" customHeight="false" outlineLevel="0" collapsed="false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</row>
    <row r="93" customFormat="false" ht="11.25" hidden="false" customHeight="false" outlineLevel="0" collapsed="false"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</row>
    <row r="94" customFormat="false" ht="11.25" hidden="false" customHeight="false" outlineLevel="0" collapsed="false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</row>
    <row r="95" customFormat="false" ht="11.25" hidden="false" customHeight="false" outlineLevel="0" collapsed="false">
      <c r="B95" s="4"/>
      <c r="C95" s="5"/>
      <c r="BE95" s="1" t="s">
        <v>1</v>
      </c>
    </row>
    <row r="96" customFormat="false" ht="11.25" hidden="false" customHeight="false" outlineLevel="0" collapsed="false">
      <c r="B96" s="4"/>
      <c r="C96" s="5"/>
    </row>
    <row r="97" customFormat="false" ht="11.25" hidden="false" customHeight="false" outlineLevel="0" collapsed="false">
      <c r="B97" s="4"/>
      <c r="C97" s="1" t="s">
        <v>0</v>
      </c>
      <c r="D97" s="4" t="n">
        <v>34335</v>
      </c>
      <c r="E97" s="4" t="n">
        <v>34366</v>
      </c>
      <c r="F97" s="4" t="n">
        <v>34394</v>
      </c>
      <c r="G97" s="4" t="n">
        <v>34425</v>
      </c>
      <c r="H97" s="4" t="n">
        <v>34455</v>
      </c>
      <c r="I97" s="4" t="n">
        <v>34486</v>
      </c>
      <c r="J97" s="4" t="n">
        <v>34516</v>
      </c>
      <c r="K97" s="4" t="n">
        <v>34547</v>
      </c>
      <c r="L97" s="4" t="n">
        <v>34578</v>
      </c>
      <c r="M97" s="4" t="n">
        <v>34608</v>
      </c>
      <c r="N97" s="4" t="n">
        <v>34639</v>
      </c>
      <c r="O97" s="4" t="n">
        <v>34669</v>
      </c>
      <c r="P97" s="4" t="n">
        <v>34700</v>
      </c>
      <c r="Q97" s="4" t="n">
        <v>34731</v>
      </c>
      <c r="R97" s="4" t="n">
        <v>34759</v>
      </c>
      <c r="S97" s="4" t="n">
        <v>34790</v>
      </c>
      <c r="T97" s="4" t="n">
        <v>34820</v>
      </c>
      <c r="U97" s="4" t="n">
        <v>34851</v>
      </c>
      <c r="V97" s="4" t="n">
        <v>34881</v>
      </c>
      <c r="W97" s="4" t="n">
        <v>34912</v>
      </c>
      <c r="X97" s="4" t="n">
        <v>34943</v>
      </c>
      <c r="Y97" s="4" t="n">
        <v>34973</v>
      </c>
      <c r="Z97" s="4" t="n">
        <v>35004</v>
      </c>
      <c r="AA97" s="4" t="n">
        <v>35034</v>
      </c>
      <c r="AB97" s="4" t="n">
        <v>35065</v>
      </c>
      <c r="AC97" s="4" t="n">
        <v>35096</v>
      </c>
      <c r="AD97" s="4" t="n">
        <v>35125</v>
      </c>
      <c r="AE97" s="4" t="n">
        <v>35156</v>
      </c>
      <c r="AF97" s="4" t="n">
        <v>35186</v>
      </c>
      <c r="AG97" s="4" t="n">
        <v>35217</v>
      </c>
      <c r="AH97" s="4" t="n">
        <v>35247</v>
      </c>
      <c r="AI97" s="4" t="n">
        <v>35278</v>
      </c>
      <c r="AJ97" s="4" t="n">
        <v>35309</v>
      </c>
      <c r="AK97" s="4" t="n">
        <v>35339</v>
      </c>
      <c r="AL97" s="4" t="n">
        <v>35370</v>
      </c>
      <c r="AM97" s="4" t="n">
        <v>35400</v>
      </c>
      <c r="AN97" s="4" t="n">
        <v>35431</v>
      </c>
      <c r="AO97" s="4" t="n">
        <v>35462</v>
      </c>
      <c r="AP97" s="4" t="n">
        <v>35490</v>
      </c>
      <c r="AQ97" s="4" t="n">
        <v>35521</v>
      </c>
      <c r="AR97" s="4" t="n">
        <v>35551</v>
      </c>
      <c r="AS97" s="4" t="n">
        <v>35582</v>
      </c>
      <c r="AT97" s="4" t="n">
        <v>35612</v>
      </c>
      <c r="AU97" s="4" t="n">
        <v>35643</v>
      </c>
      <c r="AV97" s="4" t="n">
        <v>35674</v>
      </c>
      <c r="AW97" s="4" t="n">
        <v>35704</v>
      </c>
      <c r="AX97" s="4" t="n">
        <v>35735</v>
      </c>
      <c r="AY97" s="4" t="n">
        <v>35765</v>
      </c>
      <c r="AZ97" s="4" t="n">
        <v>35796</v>
      </c>
      <c r="BA97" s="4" t="n">
        <v>35827</v>
      </c>
      <c r="BB97" s="4" t="n">
        <v>35855</v>
      </c>
      <c r="BC97" s="4" t="n">
        <v>35886</v>
      </c>
      <c r="BD97" s="4" t="n">
        <v>35916</v>
      </c>
      <c r="BE97" s="4" t="n">
        <v>35947</v>
      </c>
      <c r="BF97" s="4" t="n">
        <v>35977</v>
      </c>
      <c r="BG97" s="4" t="n">
        <v>36008</v>
      </c>
      <c r="BH97" s="4" t="n">
        <v>36039</v>
      </c>
      <c r="BI97" s="4" t="n">
        <v>36069</v>
      </c>
      <c r="BJ97" s="4" t="n">
        <v>36100</v>
      </c>
      <c r="BK97" s="4" t="n">
        <v>36130</v>
      </c>
      <c r="BL97" s="4" t="n">
        <v>36161</v>
      </c>
      <c r="BM97" s="4" t="n">
        <v>36192</v>
      </c>
      <c r="BN97" s="4" t="n">
        <v>36220</v>
      </c>
      <c r="BO97" s="4" t="n">
        <v>36251</v>
      </c>
      <c r="BP97" s="4" t="n">
        <v>36281</v>
      </c>
      <c r="BQ97" s="4" t="n">
        <v>36312</v>
      </c>
      <c r="BR97" s="4" t="n">
        <v>36342</v>
      </c>
      <c r="BS97" s="4" t="n">
        <v>36373</v>
      </c>
      <c r="BT97" s="4" t="n">
        <v>36404</v>
      </c>
      <c r="BU97" s="4" t="n">
        <v>36434</v>
      </c>
      <c r="BV97" s="4" t="n">
        <v>36465</v>
      </c>
      <c r="BW97" s="4" t="n">
        <v>36495</v>
      </c>
      <c r="BX97" s="4" t="n">
        <v>36526</v>
      </c>
      <c r="BY97" s="4" t="n">
        <v>36557</v>
      </c>
      <c r="BZ97" s="4" t="n">
        <v>36586</v>
      </c>
      <c r="CA97" s="4" t="n">
        <v>36617</v>
      </c>
      <c r="CB97" s="4" t="n">
        <v>36647</v>
      </c>
      <c r="CC97" s="4" t="n">
        <v>36678</v>
      </c>
      <c r="CD97" s="4" t="n">
        <v>36708</v>
      </c>
      <c r="CE97" s="4" t="n">
        <v>36739</v>
      </c>
      <c r="CF97" s="4" t="n">
        <v>36770</v>
      </c>
      <c r="CG97" s="4" t="n">
        <v>36800</v>
      </c>
      <c r="CH97" s="4" t="n">
        <v>36831</v>
      </c>
      <c r="CI97" s="4" t="n">
        <v>36861</v>
      </c>
      <c r="CJ97" s="4" t="n">
        <v>36892</v>
      </c>
      <c r="CK97" s="4" t="n">
        <v>36923</v>
      </c>
      <c r="CL97" s="4" t="n">
        <v>36951</v>
      </c>
      <c r="CM97" s="4" t="n">
        <v>36982</v>
      </c>
      <c r="CN97" s="4" t="n">
        <v>37012</v>
      </c>
    </row>
    <row r="98" customFormat="false" ht="11.25" hidden="false" customHeight="false" outlineLevel="0" collapsed="false">
      <c r="A98" s="1" t="n">
        <v>31</v>
      </c>
      <c r="B98" s="4" t="n">
        <v>34335</v>
      </c>
      <c r="C98" s="1" t="n">
        <f aca="false">(C2/1000000)/$A98</f>
        <v>5.56538661290323</v>
      </c>
      <c r="D98" s="1" t="n">
        <f aca="false">(D2/1000000)/$A98</f>
        <v>0.0823308064516129</v>
      </c>
      <c r="E98" s="1" t="s">
        <v>2</v>
      </c>
      <c r="F98" s="1" t="s">
        <v>2</v>
      </c>
      <c r="G98" s="1" t="s">
        <v>2</v>
      </c>
      <c r="H98" s="1" t="s">
        <v>2</v>
      </c>
      <c r="I98" s="1" t="s">
        <v>2</v>
      </c>
      <c r="J98" s="1" t="s">
        <v>2</v>
      </c>
      <c r="K98" s="1" t="s">
        <v>2</v>
      </c>
      <c r="L98" s="1" t="s">
        <v>2</v>
      </c>
      <c r="M98" s="1" t="s">
        <v>2</v>
      </c>
      <c r="N98" s="1" t="s">
        <v>2</v>
      </c>
      <c r="O98" s="1" t="s">
        <v>2</v>
      </c>
      <c r="P98" s="1" t="s">
        <v>2</v>
      </c>
      <c r="Q98" s="1" t="s">
        <v>2</v>
      </c>
      <c r="R98" s="1" t="s">
        <v>2</v>
      </c>
      <c r="S98" s="1" t="s">
        <v>2</v>
      </c>
      <c r="T98" s="1" t="s">
        <v>2</v>
      </c>
      <c r="U98" s="1" t="s">
        <v>2</v>
      </c>
      <c r="V98" s="1" t="s">
        <v>2</v>
      </c>
      <c r="W98" s="1" t="s">
        <v>2</v>
      </c>
      <c r="X98" s="1" t="s">
        <v>2</v>
      </c>
      <c r="Y98" s="1" t="s">
        <v>2</v>
      </c>
      <c r="Z98" s="1" t="s">
        <v>2</v>
      </c>
      <c r="AA98" s="1" t="s">
        <v>2</v>
      </c>
      <c r="AB98" s="1" t="s">
        <v>2</v>
      </c>
      <c r="AC98" s="1" t="s">
        <v>2</v>
      </c>
      <c r="AD98" s="1" t="s">
        <v>2</v>
      </c>
      <c r="AE98" s="1" t="s">
        <v>2</v>
      </c>
      <c r="AF98" s="1" t="s">
        <v>2</v>
      </c>
      <c r="AG98" s="1" t="s">
        <v>2</v>
      </c>
      <c r="AH98" s="1" t="s">
        <v>2</v>
      </c>
      <c r="AI98" s="1" t="s">
        <v>2</v>
      </c>
      <c r="AJ98" s="1" t="s">
        <v>2</v>
      </c>
      <c r="AK98" s="1" t="s">
        <v>2</v>
      </c>
      <c r="AL98" s="1" t="s">
        <v>2</v>
      </c>
      <c r="AM98" s="1" t="s">
        <v>2</v>
      </c>
      <c r="AN98" s="1" t="s">
        <v>2</v>
      </c>
      <c r="AO98" s="1" t="s">
        <v>2</v>
      </c>
      <c r="AP98" s="1" t="s">
        <v>2</v>
      </c>
      <c r="AQ98" s="1" t="s">
        <v>2</v>
      </c>
      <c r="AR98" s="1" t="s">
        <v>2</v>
      </c>
      <c r="AS98" s="1" t="s">
        <v>2</v>
      </c>
      <c r="AT98" s="1" t="s">
        <v>2</v>
      </c>
      <c r="AU98" s="1" t="s">
        <v>2</v>
      </c>
      <c r="AV98" s="1" t="s">
        <v>2</v>
      </c>
      <c r="AW98" s="1" t="s">
        <v>2</v>
      </c>
      <c r="AX98" s="1" t="s">
        <v>2</v>
      </c>
      <c r="AY98" s="1" t="s">
        <v>2</v>
      </c>
      <c r="AZ98" s="1" t="s">
        <v>2</v>
      </c>
      <c r="BA98" s="1" t="s">
        <v>2</v>
      </c>
      <c r="BB98" s="1" t="s">
        <v>2</v>
      </c>
      <c r="BC98" s="1" t="s">
        <v>2</v>
      </c>
      <c r="BD98" s="1" t="s">
        <v>2</v>
      </c>
      <c r="BE98" s="1" t="s">
        <v>2</v>
      </c>
      <c r="BF98" s="1" t="s">
        <v>2</v>
      </c>
      <c r="BG98" s="1" t="s">
        <v>2</v>
      </c>
      <c r="BH98" s="1" t="s">
        <v>2</v>
      </c>
      <c r="BI98" s="1" t="s">
        <v>2</v>
      </c>
      <c r="BJ98" s="1" t="s">
        <v>2</v>
      </c>
      <c r="BK98" s="1" t="s">
        <v>2</v>
      </c>
      <c r="BL98" s="1" t="s">
        <v>2</v>
      </c>
      <c r="BM98" s="1" t="s">
        <v>2</v>
      </c>
      <c r="BN98" s="1" t="s">
        <v>2</v>
      </c>
      <c r="BO98" s="1" t="s">
        <v>2</v>
      </c>
      <c r="BP98" s="1" t="s">
        <v>2</v>
      </c>
      <c r="BQ98" s="1" t="s">
        <v>2</v>
      </c>
      <c r="BR98" s="1" t="s">
        <v>2</v>
      </c>
      <c r="BS98" s="1" t="s">
        <v>2</v>
      </c>
      <c r="BT98" s="1" t="s">
        <v>2</v>
      </c>
      <c r="BU98" s="1" t="s">
        <v>2</v>
      </c>
      <c r="BV98" s="1" t="s">
        <v>2</v>
      </c>
      <c r="BW98" s="1" t="s">
        <v>2</v>
      </c>
      <c r="BX98" s="1" t="s">
        <v>2</v>
      </c>
      <c r="BY98" s="1" t="s">
        <v>2</v>
      </c>
      <c r="BZ98" s="1" t="s">
        <v>2</v>
      </c>
      <c r="CA98" s="1" t="s">
        <v>2</v>
      </c>
      <c r="CB98" s="1" t="s">
        <v>2</v>
      </c>
    </row>
    <row r="99" customFormat="false" ht="11.25" hidden="false" customHeight="false" outlineLevel="0" collapsed="false">
      <c r="A99" s="1" t="n">
        <v>28</v>
      </c>
      <c r="B99" s="4" t="n">
        <v>34366</v>
      </c>
      <c r="C99" s="1" t="n">
        <f aca="false">(C3/1000000)/$A99</f>
        <v>5.56885235714286</v>
      </c>
      <c r="D99" s="1" t="n">
        <f aca="false">(D3/1000000)/$A99</f>
        <v>0.10626425</v>
      </c>
      <c r="E99" s="1" t="n">
        <f aca="false">(E3/1000000)/$A99</f>
        <v>0.0192464285714286</v>
      </c>
      <c r="F99" s="1" t="n">
        <f aca="false">(F3/1000000)/$A99</f>
        <v>0</v>
      </c>
      <c r="G99" s="1" t="n">
        <f aca="false">(G3/1000000)/$A99</f>
        <v>0</v>
      </c>
      <c r="H99" s="1" t="n">
        <f aca="false">(H3/1000000)/$A99</f>
        <v>0</v>
      </c>
      <c r="I99" s="1" t="n">
        <f aca="false">(I3/1000000)/$A99</f>
        <v>0</v>
      </c>
      <c r="J99" s="1" t="n">
        <f aca="false">(J3/1000000)/$A99</f>
        <v>0</v>
      </c>
      <c r="K99" s="1" t="n">
        <f aca="false">(K3/1000000)/$A99</f>
        <v>0</v>
      </c>
      <c r="L99" s="1" t="n">
        <f aca="false">(L3/1000000)/$A99</f>
        <v>0</v>
      </c>
      <c r="M99" s="1" t="n">
        <f aca="false">(M3/1000000)/$A99</f>
        <v>0</v>
      </c>
      <c r="N99" s="1" t="n">
        <f aca="false">(N3/1000000)/$A99</f>
        <v>0</v>
      </c>
      <c r="O99" s="1" t="n">
        <f aca="false">(O3/1000000)/$A99</f>
        <v>0</v>
      </c>
      <c r="P99" s="1" t="n">
        <f aca="false">(P3/1000000)/$A99</f>
        <v>0</v>
      </c>
      <c r="Q99" s="1" t="n">
        <f aca="false">(Q3/1000000)/$A99</f>
        <v>0</v>
      </c>
      <c r="R99" s="1" t="n">
        <f aca="false">(R3/1000000)/$A99</f>
        <v>0</v>
      </c>
      <c r="S99" s="1" t="n">
        <f aca="false">(S3/1000000)/$A99</f>
        <v>0</v>
      </c>
      <c r="T99" s="1" t="n">
        <f aca="false">(T3/1000000)/$A99</f>
        <v>0</v>
      </c>
      <c r="U99" s="1" t="n">
        <f aca="false">(U3/1000000)/$A99</f>
        <v>0</v>
      </c>
      <c r="V99" s="1" t="n">
        <f aca="false">(V3/1000000)/$A99</f>
        <v>0</v>
      </c>
      <c r="W99" s="1" t="n">
        <f aca="false">(W3/1000000)/$A99</f>
        <v>0</v>
      </c>
      <c r="X99" s="1" t="n">
        <f aca="false">(X3/1000000)/$A99</f>
        <v>0</v>
      </c>
      <c r="Y99" s="1" t="n">
        <f aca="false">(Y3/1000000)/$A99</f>
        <v>0</v>
      </c>
      <c r="Z99" s="1" t="n">
        <f aca="false">(Z3/1000000)/$A99</f>
        <v>0</v>
      </c>
      <c r="AA99" s="1" t="n">
        <f aca="false">(AA3/1000000)/$A99</f>
        <v>0</v>
      </c>
      <c r="AB99" s="1" t="n">
        <f aca="false">(AB3/1000000)/$A99</f>
        <v>0</v>
      </c>
      <c r="AC99" s="1" t="n">
        <f aca="false">(AC3/1000000)/$A99</f>
        <v>0</v>
      </c>
      <c r="AD99" s="1" t="n">
        <f aca="false">(AD3/1000000)/$A99</f>
        <v>0</v>
      </c>
      <c r="AE99" s="1" t="n">
        <f aca="false">(AE3/1000000)/$A99</f>
        <v>0</v>
      </c>
      <c r="AF99" s="1" t="n">
        <f aca="false">(AF3/1000000)/$A99</f>
        <v>0</v>
      </c>
      <c r="AG99" s="1" t="n">
        <f aca="false">(AG3/1000000)/$A99</f>
        <v>0</v>
      </c>
      <c r="AH99" s="1" t="n">
        <f aca="false">(AH3/1000000)/$A99</f>
        <v>0</v>
      </c>
      <c r="AI99" s="1" t="n">
        <f aca="false">(AI3/1000000)/$A99</f>
        <v>0</v>
      </c>
      <c r="AJ99" s="1" t="n">
        <f aca="false">(AJ3/1000000)/$A99</f>
        <v>0</v>
      </c>
      <c r="AK99" s="1" t="n">
        <f aca="false">(AK3/1000000)/$A99</f>
        <v>0</v>
      </c>
      <c r="AL99" s="1" t="n">
        <f aca="false">(AL3/1000000)/$A99</f>
        <v>0</v>
      </c>
      <c r="AM99" s="1" t="n">
        <f aca="false">(AM3/1000000)/$A99</f>
        <v>0</v>
      </c>
      <c r="AN99" s="1" t="n">
        <f aca="false">(AN3/1000000)/$A99</f>
        <v>0</v>
      </c>
      <c r="AO99" s="1" t="n">
        <f aca="false">(AO3/1000000)/$A99</f>
        <v>0</v>
      </c>
      <c r="AP99" s="1" t="n">
        <f aca="false">(AP3/1000000)/$A99</f>
        <v>0</v>
      </c>
      <c r="AQ99" s="1" t="n">
        <f aca="false">(AQ3/1000000)/$A99</f>
        <v>0</v>
      </c>
      <c r="AR99" s="1" t="n">
        <f aca="false">(AR3/1000000)/$A99</f>
        <v>0</v>
      </c>
      <c r="AS99" s="1" t="n">
        <f aca="false">(AS3/1000000)/$A99</f>
        <v>0</v>
      </c>
      <c r="AT99" s="1" t="n">
        <f aca="false">(AT3/1000000)/$A99</f>
        <v>0</v>
      </c>
      <c r="AU99" s="1" t="n">
        <f aca="false">(AU3/1000000)/$A99</f>
        <v>0</v>
      </c>
      <c r="AV99" s="1" t="n">
        <f aca="false">(AV3/1000000)/$A99</f>
        <v>0</v>
      </c>
      <c r="AW99" s="1" t="n">
        <f aca="false">(AW3/1000000)/$A99</f>
        <v>0</v>
      </c>
      <c r="AX99" s="1" t="n">
        <f aca="false">(AX3/1000000)/$A99</f>
        <v>0</v>
      </c>
      <c r="AY99" s="1" t="n">
        <f aca="false">(AY3/1000000)/$A99</f>
        <v>0</v>
      </c>
      <c r="AZ99" s="1" t="n">
        <f aca="false">(AZ3/1000000)/$A99</f>
        <v>0</v>
      </c>
      <c r="BA99" s="1" t="n">
        <f aca="false">(BA3/1000000)/$A99</f>
        <v>0</v>
      </c>
      <c r="BB99" s="1" t="n">
        <f aca="false">(BB3/1000000)/$A99</f>
        <v>0</v>
      </c>
      <c r="BC99" s="1" t="n">
        <f aca="false">(BC3/1000000)/$A99</f>
        <v>0</v>
      </c>
      <c r="BD99" s="1" t="n">
        <f aca="false">(BD3/1000000)/$A99</f>
        <v>0</v>
      </c>
      <c r="BE99" s="1" t="n">
        <f aca="false">(BE3/1000000)/$A99</f>
        <v>0</v>
      </c>
      <c r="BF99" s="1" t="n">
        <f aca="false">(BF3/1000000)/$A99</f>
        <v>0</v>
      </c>
      <c r="BG99" s="1" t="n">
        <f aca="false">(BG3/1000000)/$A99</f>
        <v>0</v>
      </c>
      <c r="BH99" s="1" t="n">
        <f aca="false">(BH3/1000000)/$A99</f>
        <v>0</v>
      </c>
      <c r="BI99" s="1" t="n">
        <f aca="false">(BI3/1000000)/$A99</f>
        <v>0</v>
      </c>
      <c r="BJ99" s="1" t="n">
        <f aca="false">(BJ3/1000000)/$A99</f>
        <v>0</v>
      </c>
      <c r="BK99" s="1" t="n">
        <f aca="false">(BK3/1000000)/$A99</f>
        <v>0</v>
      </c>
      <c r="BL99" s="1" t="n">
        <f aca="false">(BL3/1000000)/$A99</f>
        <v>0</v>
      </c>
      <c r="BM99" s="1" t="n">
        <f aca="false">(BM3/1000000)/$A99</f>
        <v>0</v>
      </c>
      <c r="BN99" s="1" t="n">
        <f aca="false">(BN3/1000000)/$A99</f>
        <v>0</v>
      </c>
      <c r="BO99" s="1" t="n">
        <f aca="false">(BO3/1000000)/$A99</f>
        <v>0</v>
      </c>
      <c r="BP99" s="1" t="n">
        <f aca="false">(BP3/1000000)/$A99</f>
        <v>0</v>
      </c>
      <c r="BQ99" s="1" t="n">
        <f aca="false">(BQ3/1000000)/$A99</f>
        <v>0</v>
      </c>
      <c r="BR99" s="1" t="n">
        <f aca="false">(BR3/1000000)/$A99</f>
        <v>0</v>
      </c>
      <c r="BS99" s="1" t="n">
        <f aca="false">(BS3/1000000)/$A99</f>
        <v>0</v>
      </c>
      <c r="BT99" s="1" t="n">
        <f aca="false">(BT3/1000000)/$A99</f>
        <v>0</v>
      </c>
      <c r="BU99" s="1" t="n">
        <f aca="false">(BU3/1000000)/$A99</f>
        <v>0</v>
      </c>
      <c r="BV99" s="1" t="n">
        <f aca="false">(BV3/1000000)/$A99</f>
        <v>0</v>
      </c>
      <c r="BW99" s="1" t="n">
        <f aca="false">(BW3/1000000)/$A99</f>
        <v>0</v>
      </c>
      <c r="BX99" s="1" t="n">
        <f aca="false">(BX3/1000000)/$A99</f>
        <v>0</v>
      </c>
      <c r="BY99" s="1" t="n">
        <f aca="false">(BY3/1000000)/$A99</f>
        <v>0</v>
      </c>
      <c r="BZ99" s="1" t="n">
        <f aca="false">(BZ3/1000000)/$A99</f>
        <v>0</v>
      </c>
      <c r="CA99" s="1" t="n">
        <f aca="false">(CA3/1000000)/$A99</f>
        <v>0</v>
      </c>
      <c r="CB99" s="1" t="n">
        <f aca="false">(CB3/1000000)/$A99</f>
        <v>0</v>
      </c>
      <c r="CC99" s="1" t="n">
        <f aca="false">(CC3/1000000)/$A99</f>
        <v>0</v>
      </c>
      <c r="CD99" s="1" t="n">
        <f aca="false">(CD3/1000000)/$A99</f>
        <v>0</v>
      </c>
      <c r="CE99" s="1" t="n">
        <f aca="false">(CE3/1000000)/$A99</f>
        <v>0</v>
      </c>
      <c r="CF99" s="1" t="n">
        <f aca="false">(CF3/1000000)/$A99</f>
        <v>0</v>
      </c>
      <c r="CG99" s="1" t="n">
        <f aca="false">(CG3/1000000)/$A99</f>
        <v>0</v>
      </c>
      <c r="CH99" s="1" t="n">
        <f aca="false">(CH3/1000000)/$A99</f>
        <v>0</v>
      </c>
      <c r="CI99" s="1" t="n">
        <f aca="false">(CI3/1000000)/$A99</f>
        <v>0</v>
      </c>
      <c r="CJ99" s="1" t="n">
        <f aca="false">(CJ3/1000000)/$A99</f>
        <v>0</v>
      </c>
      <c r="CK99" s="1" t="n">
        <f aca="false">(CK3/1000000)/$A99</f>
        <v>0</v>
      </c>
      <c r="CL99" s="1" t="n">
        <f aca="false">(CL3/1000000)/$A99</f>
        <v>0</v>
      </c>
      <c r="CM99" s="1" t="n">
        <f aca="false">(CM3/1000000)/$A99</f>
        <v>0</v>
      </c>
      <c r="CN99" s="1" t="n">
        <f aca="false">(CN3/1000000)/$A99</f>
        <v>0</v>
      </c>
    </row>
    <row r="100" customFormat="false" ht="11.25" hidden="false" customHeight="false" outlineLevel="0" collapsed="false">
      <c r="A100" s="1" t="n">
        <v>31</v>
      </c>
      <c r="B100" s="4" t="n">
        <v>34394</v>
      </c>
      <c r="C100" s="1" t="n">
        <f aca="false">(C4/1000000)/$A100</f>
        <v>5.5978524516129</v>
      </c>
      <c r="D100" s="1" t="n">
        <f aca="false">(D4/1000000)/$A100</f>
        <v>0.109522903225806</v>
      </c>
      <c r="E100" s="1" t="n">
        <f aca="false">(E4/1000000)/$A100</f>
        <v>0.0281494193548387</v>
      </c>
      <c r="F100" s="1" t="n">
        <f aca="false">(F4/1000000)/$A100</f>
        <v>0.0336626774193548</v>
      </c>
      <c r="G100" s="1" t="n">
        <f aca="false">(G4/1000000)/$A100</f>
        <v>0</v>
      </c>
      <c r="H100" s="1" t="n">
        <f aca="false">(H4/1000000)/$A100</f>
        <v>0</v>
      </c>
      <c r="I100" s="1" t="n">
        <f aca="false">(I4/1000000)/$A100</f>
        <v>0</v>
      </c>
      <c r="J100" s="1" t="n">
        <f aca="false">(J4/1000000)/$A100</f>
        <v>0</v>
      </c>
      <c r="K100" s="1" t="n">
        <f aca="false">(K4/1000000)/$A100</f>
        <v>0</v>
      </c>
      <c r="L100" s="1" t="n">
        <f aca="false">(L4/1000000)/$A100</f>
        <v>0</v>
      </c>
      <c r="M100" s="1" t="n">
        <f aca="false">(M4/1000000)/$A100</f>
        <v>0</v>
      </c>
      <c r="N100" s="1" t="n">
        <f aca="false">(N4/1000000)/$A100</f>
        <v>0</v>
      </c>
      <c r="O100" s="1" t="n">
        <f aca="false">(O4/1000000)/$A100</f>
        <v>0</v>
      </c>
      <c r="P100" s="1" t="n">
        <f aca="false">(P4/1000000)/$A100</f>
        <v>0</v>
      </c>
      <c r="Q100" s="1" t="n">
        <f aca="false">(Q4/1000000)/$A100</f>
        <v>0</v>
      </c>
      <c r="R100" s="1" t="n">
        <f aca="false">(R4/1000000)/$A100</f>
        <v>0</v>
      </c>
      <c r="S100" s="1" t="n">
        <f aca="false">(S4/1000000)/$A100</f>
        <v>0</v>
      </c>
      <c r="T100" s="1" t="n">
        <f aca="false">(T4/1000000)/$A100</f>
        <v>0</v>
      </c>
      <c r="U100" s="1" t="n">
        <f aca="false">(U4/1000000)/$A100</f>
        <v>0</v>
      </c>
      <c r="V100" s="1" t="n">
        <f aca="false">(V4/1000000)/$A100</f>
        <v>0</v>
      </c>
      <c r="W100" s="1" t="n">
        <f aca="false">(W4/1000000)/$A100</f>
        <v>0</v>
      </c>
      <c r="X100" s="1" t="n">
        <f aca="false">(X4/1000000)/$A100</f>
        <v>0</v>
      </c>
      <c r="Y100" s="1" t="n">
        <f aca="false">(Y4/1000000)/$A100</f>
        <v>0</v>
      </c>
      <c r="Z100" s="1" t="n">
        <f aca="false">(Z4/1000000)/$A100</f>
        <v>0</v>
      </c>
      <c r="AA100" s="1" t="n">
        <f aca="false">(AA4/1000000)/$A100</f>
        <v>0</v>
      </c>
      <c r="AB100" s="1" t="n">
        <f aca="false">(AB4/1000000)/$A100</f>
        <v>0</v>
      </c>
      <c r="AC100" s="1" t="n">
        <f aca="false">(AC4/1000000)/$A100</f>
        <v>0</v>
      </c>
      <c r="AD100" s="1" t="n">
        <f aca="false">(AD4/1000000)/$A100</f>
        <v>0</v>
      </c>
      <c r="AE100" s="1" t="n">
        <f aca="false">(AE4/1000000)/$A100</f>
        <v>0</v>
      </c>
      <c r="AF100" s="1" t="n">
        <f aca="false">(AF4/1000000)/$A100</f>
        <v>0</v>
      </c>
      <c r="AG100" s="1" t="n">
        <f aca="false">(AG4/1000000)/$A100</f>
        <v>0</v>
      </c>
      <c r="AH100" s="1" t="n">
        <f aca="false">(AH4/1000000)/$A100</f>
        <v>0</v>
      </c>
      <c r="AI100" s="1" t="n">
        <f aca="false">(AI4/1000000)/$A100</f>
        <v>0</v>
      </c>
      <c r="AJ100" s="1" t="n">
        <f aca="false">(AJ4/1000000)/$A100</f>
        <v>0</v>
      </c>
      <c r="AK100" s="1" t="n">
        <f aca="false">(AK4/1000000)/$A100</f>
        <v>0</v>
      </c>
      <c r="AL100" s="1" t="n">
        <f aca="false">(AL4/1000000)/$A100</f>
        <v>0</v>
      </c>
      <c r="AM100" s="1" t="n">
        <f aca="false">(AM4/1000000)/$A100</f>
        <v>0</v>
      </c>
      <c r="AN100" s="1" t="n">
        <f aca="false">(AN4/1000000)/$A100</f>
        <v>0</v>
      </c>
      <c r="AO100" s="1" t="n">
        <f aca="false">(AO4/1000000)/$A100</f>
        <v>0</v>
      </c>
      <c r="AP100" s="1" t="n">
        <f aca="false">(AP4/1000000)/$A100</f>
        <v>0</v>
      </c>
      <c r="AQ100" s="1" t="n">
        <f aca="false">(AQ4/1000000)/$A100</f>
        <v>0</v>
      </c>
      <c r="AR100" s="1" t="n">
        <f aca="false">(AR4/1000000)/$A100</f>
        <v>0</v>
      </c>
      <c r="AS100" s="1" t="n">
        <f aca="false">(AS4/1000000)/$A100</f>
        <v>0</v>
      </c>
      <c r="AT100" s="1" t="n">
        <f aca="false">(AT4/1000000)/$A100</f>
        <v>0</v>
      </c>
      <c r="AU100" s="1" t="n">
        <f aca="false">(AU4/1000000)/$A100</f>
        <v>0</v>
      </c>
      <c r="AV100" s="1" t="n">
        <f aca="false">(AV4/1000000)/$A100</f>
        <v>0</v>
      </c>
      <c r="AW100" s="1" t="n">
        <f aca="false">(AW4/1000000)/$A100</f>
        <v>0</v>
      </c>
      <c r="AX100" s="1" t="n">
        <f aca="false">(AX4/1000000)/$A100</f>
        <v>0</v>
      </c>
      <c r="AY100" s="1" t="n">
        <f aca="false">(AY4/1000000)/$A100</f>
        <v>0</v>
      </c>
      <c r="AZ100" s="1" t="n">
        <f aca="false">(AZ4/1000000)/$A100</f>
        <v>0</v>
      </c>
      <c r="BA100" s="1" t="n">
        <f aca="false">(BA4/1000000)/$A100</f>
        <v>0</v>
      </c>
      <c r="BB100" s="1" t="n">
        <f aca="false">(BB4/1000000)/$A100</f>
        <v>0</v>
      </c>
      <c r="BC100" s="1" t="n">
        <f aca="false">(BC4/1000000)/$A100</f>
        <v>0</v>
      </c>
      <c r="BD100" s="1" t="n">
        <f aca="false">(BD4/1000000)/$A100</f>
        <v>0</v>
      </c>
      <c r="BE100" s="1" t="n">
        <f aca="false">(BE4/1000000)/$A100</f>
        <v>0</v>
      </c>
      <c r="BF100" s="1" t="n">
        <f aca="false">(BF4/1000000)/$A100</f>
        <v>0</v>
      </c>
      <c r="BG100" s="1" t="n">
        <f aca="false">(BG4/1000000)/$A100</f>
        <v>0</v>
      </c>
      <c r="BH100" s="1" t="n">
        <f aca="false">(BH4/1000000)/$A100</f>
        <v>0</v>
      </c>
      <c r="BI100" s="1" t="n">
        <f aca="false">(BI4/1000000)/$A100</f>
        <v>0</v>
      </c>
      <c r="BJ100" s="1" t="n">
        <f aca="false">(BJ4/1000000)/$A100</f>
        <v>0</v>
      </c>
      <c r="BK100" s="1" t="n">
        <f aca="false">(BK4/1000000)/$A100</f>
        <v>0</v>
      </c>
      <c r="BL100" s="1" t="n">
        <f aca="false">(BL4/1000000)/$A100</f>
        <v>0</v>
      </c>
      <c r="BM100" s="1" t="n">
        <f aca="false">(BM4/1000000)/$A100</f>
        <v>0</v>
      </c>
      <c r="BN100" s="1" t="n">
        <f aca="false">(BN4/1000000)/$A100</f>
        <v>0</v>
      </c>
      <c r="BO100" s="1" t="n">
        <f aca="false">(BO4/1000000)/$A100</f>
        <v>0</v>
      </c>
      <c r="BP100" s="1" t="n">
        <f aca="false">(BP4/1000000)/$A100</f>
        <v>0</v>
      </c>
      <c r="BQ100" s="1" t="n">
        <f aca="false">(BQ4/1000000)/$A100</f>
        <v>0</v>
      </c>
      <c r="BR100" s="1" t="n">
        <f aca="false">(BR4/1000000)/$A100</f>
        <v>0</v>
      </c>
      <c r="BS100" s="1" t="n">
        <f aca="false">(BS4/1000000)/$A100</f>
        <v>0</v>
      </c>
      <c r="BT100" s="1" t="n">
        <f aca="false">(BT4/1000000)/$A100</f>
        <v>0</v>
      </c>
      <c r="BU100" s="1" t="n">
        <f aca="false">(BU4/1000000)/$A100</f>
        <v>0</v>
      </c>
      <c r="BV100" s="1" t="n">
        <f aca="false">(BV4/1000000)/$A100</f>
        <v>0</v>
      </c>
      <c r="BW100" s="1" t="n">
        <f aca="false">(BW4/1000000)/$A100</f>
        <v>0</v>
      </c>
      <c r="BX100" s="1" t="n">
        <f aca="false">(BX4/1000000)/$A100</f>
        <v>0</v>
      </c>
      <c r="BY100" s="1" t="n">
        <f aca="false">(BY4/1000000)/$A100</f>
        <v>0</v>
      </c>
      <c r="BZ100" s="1" t="n">
        <f aca="false">(BZ4/1000000)/$A100</f>
        <v>0</v>
      </c>
      <c r="CA100" s="1" t="n">
        <f aca="false">(CA4/1000000)/$A100</f>
        <v>0</v>
      </c>
      <c r="CB100" s="1" t="n">
        <f aca="false">(CB4/1000000)/$A100</f>
        <v>0</v>
      </c>
      <c r="CC100" s="1" t="n">
        <f aca="false">(CC4/1000000)/$A100</f>
        <v>0</v>
      </c>
      <c r="CD100" s="1" t="n">
        <f aca="false">(CD4/1000000)/$A100</f>
        <v>0</v>
      </c>
      <c r="CE100" s="1" t="n">
        <f aca="false">(CE4/1000000)/$A100</f>
        <v>0</v>
      </c>
      <c r="CF100" s="1" t="n">
        <f aca="false">(CF4/1000000)/$A100</f>
        <v>0</v>
      </c>
      <c r="CG100" s="1" t="n">
        <f aca="false">(CG4/1000000)/$A100</f>
        <v>0</v>
      </c>
      <c r="CH100" s="1" t="n">
        <f aca="false">(CH4/1000000)/$A100</f>
        <v>0</v>
      </c>
      <c r="CI100" s="1" t="n">
        <f aca="false">(CI4/1000000)/$A100</f>
        <v>0</v>
      </c>
      <c r="CJ100" s="1" t="n">
        <f aca="false">(CJ4/1000000)/$A100</f>
        <v>0</v>
      </c>
      <c r="CK100" s="1" t="n">
        <f aca="false">(CK4/1000000)/$A100</f>
        <v>0</v>
      </c>
      <c r="CL100" s="1" t="n">
        <f aca="false">(CL4/1000000)/$A100</f>
        <v>0</v>
      </c>
      <c r="CM100" s="1" t="n">
        <f aca="false">(CM4/1000000)/$A100</f>
        <v>0</v>
      </c>
      <c r="CN100" s="1" t="n">
        <f aca="false">(CN4/1000000)/$A100</f>
        <v>0</v>
      </c>
    </row>
    <row r="101" customFormat="false" ht="11.25" hidden="false" customHeight="false" outlineLevel="0" collapsed="false">
      <c r="A101" s="1" t="n">
        <v>30</v>
      </c>
      <c r="B101" s="4" t="n">
        <v>34425</v>
      </c>
      <c r="C101" s="1" t="n">
        <f aca="false">(C5/1000000)/$A101</f>
        <v>5.47532713333333</v>
      </c>
      <c r="D101" s="1" t="n">
        <f aca="false">(D5/1000000)/$A101</f>
        <v>0.111875266666667</v>
      </c>
      <c r="E101" s="1" t="n">
        <f aca="false">(E5/1000000)/$A101</f>
        <v>0.0314939333333333</v>
      </c>
      <c r="F101" s="1" t="n">
        <f aca="false">(F5/1000000)/$A101</f>
        <v>0.0578868</v>
      </c>
      <c r="G101" s="1" t="n">
        <f aca="false">(G5/1000000)/$A101</f>
        <v>0.0313418333333333</v>
      </c>
      <c r="H101" s="1" t="n">
        <f aca="false">(H5/1000000)/$A101</f>
        <v>0</v>
      </c>
      <c r="I101" s="1" t="n">
        <f aca="false">(I5/1000000)/$A101</f>
        <v>0</v>
      </c>
      <c r="J101" s="1" t="n">
        <f aca="false">(J5/1000000)/$A101</f>
        <v>0</v>
      </c>
      <c r="K101" s="1" t="n">
        <f aca="false">(K5/1000000)/$A101</f>
        <v>0</v>
      </c>
      <c r="L101" s="1" t="n">
        <f aca="false">(L5/1000000)/$A101</f>
        <v>0</v>
      </c>
      <c r="M101" s="1" t="n">
        <f aca="false">(M5/1000000)/$A101</f>
        <v>0</v>
      </c>
      <c r="N101" s="1" t="n">
        <f aca="false">(N5/1000000)/$A101</f>
        <v>0</v>
      </c>
      <c r="O101" s="1" t="n">
        <f aca="false">(O5/1000000)/$A101</f>
        <v>0</v>
      </c>
      <c r="P101" s="1" t="n">
        <f aca="false">(P5/1000000)/$A101</f>
        <v>0</v>
      </c>
      <c r="Q101" s="1" t="n">
        <f aca="false">(Q5/1000000)/$A101</f>
        <v>0</v>
      </c>
      <c r="R101" s="1" t="n">
        <f aca="false">(R5/1000000)/$A101</f>
        <v>0</v>
      </c>
      <c r="S101" s="1" t="n">
        <f aca="false">(S5/1000000)/$A101</f>
        <v>0</v>
      </c>
      <c r="T101" s="1" t="n">
        <f aca="false">(T5/1000000)/$A101</f>
        <v>0</v>
      </c>
      <c r="U101" s="1" t="n">
        <f aca="false">(U5/1000000)/$A101</f>
        <v>0</v>
      </c>
      <c r="V101" s="1" t="n">
        <f aca="false">(V5/1000000)/$A101</f>
        <v>0</v>
      </c>
      <c r="W101" s="1" t="n">
        <f aca="false">(W5/1000000)/$A101</f>
        <v>0</v>
      </c>
      <c r="X101" s="1" t="n">
        <f aca="false">(X5/1000000)/$A101</f>
        <v>0</v>
      </c>
      <c r="Y101" s="1" t="n">
        <f aca="false">(Y5/1000000)/$A101</f>
        <v>0</v>
      </c>
      <c r="Z101" s="1" t="n">
        <f aca="false">(Z5/1000000)/$A101</f>
        <v>0</v>
      </c>
      <c r="AA101" s="1" t="n">
        <f aca="false">(AA5/1000000)/$A101</f>
        <v>0</v>
      </c>
      <c r="AB101" s="1" t="n">
        <f aca="false">(AB5/1000000)/$A101</f>
        <v>0</v>
      </c>
      <c r="AC101" s="1" t="n">
        <f aca="false">(AC5/1000000)/$A101</f>
        <v>0</v>
      </c>
      <c r="AD101" s="1" t="n">
        <f aca="false">(AD5/1000000)/$A101</f>
        <v>0</v>
      </c>
      <c r="AE101" s="1" t="n">
        <f aca="false">(AE5/1000000)/$A101</f>
        <v>0</v>
      </c>
      <c r="AF101" s="1" t="n">
        <f aca="false">(AF5/1000000)/$A101</f>
        <v>0</v>
      </c>
      <c r="AG101" s="1" t="n">
        <f aca="false">(AG5/1000000)/$A101</f>
        <v>0</v>
      </c>
      <c r="AH101" s="1" t="n">
        <f aca="false">(AH5/1000000)/$A101</f>
        <v>0</v>
      </c>
      <c r="AI101" s="1" t="n">
        <f aca="false">(AI5/1000000)/$A101</f>
        <v>0</v>
      </c>
      <c r="AJ101" s="1" t="n">
        <f aca="false">(AJ5/1000000)/$A101</f>
        <v>0</v>
      </c>
      <c r="AK101" s="1" t="n">
        <f aca="false">(AK5/1000000)/$A101</f>
        <v>0</v>
      </c>
      <c r="AL101" s="1" t="n">
        <f aca="false">(AL5/1000000)/$A101</f>
        <v>0</v>
      </c>
      <c r="AM101" s="1" t="n">
        <f aca="false">(AM5/1000000)/$A101</f>
        <v>0</v>
      </c>
      <c r="AN101" s="1" t="n">
        <f aca="false">(AN5/1000000)/$A101</f>
        <v>0</v>
      </c>
      <c r="AO101" s="1" t="n">
        <f aca="false">(AO5/1000000)/$A101</f>
        <v>0</v>
      </c>
      <c r="AP101" s="1" t="n">
        <f aca="false">(AP5/1000000)/$A101</f>
        <v>0</v>
      </c>
      <c r="AQ101" s="1" t="n">
        <f aca="false">(AQ5/1000000)/$A101</f>
        <v>0</v>
      </c>
      <c r="AR101" s="1" t="n">
        <f aca="false">(AR5/1000000)/$A101</f>
        <v>0</v>
      </c>
      <c r="AS101" s="1" t="n">
        <f aca="false">(AS5/1000000)/$A101</f>
        <v>0</v>
      </c>
      <c r="AT101" s="1" t="n">
        <f aca="false">(AT5/1000000)/$A101</f>
        <v>0</v>
      </c>
      <c r="AU101" s="1" t="n">
        <f aca="false">(AU5/1000000)/$A101</f>
        <v>0</v>
      </c>
      <c r="AV101" s="1" t="n">
        <f aca="false">(AV5/1000000)/$A101</f>
        <v>0</v>
      </c>
      <c r="AW101" s="1" t="n">
        <f aca="false">(AW5/1000000)/$A101</f>
        <v>0</v>
      </c>
      <c r="AX101" s="1" t="n">
        <f aca="false">(AX5/1000000)/$A101</f>
        <v>0</v>
      </c>
      <c r="AY101" s="1" t="n">
        <f aca="false">(AY5/1000000)/$A101</f>
        <v>0</v>
      </c>
      <c r="AZ101" s="1" t="n">
        <f aca="false">(AZ5/1000000)/$A101</f>
        <v>0</v>
      </c>
      <c r="BA101" s="1" t="n">
        <f aca="false">(BA5/1000000)/$A101</f>
        <v>0</v>
      </c>
      <c r="BB101" s="1" t="n">
        <f aca="false">(BB5/1000000)/$A101</f>
        <v>0</v>
      </c>
      <c r="BC101" s="1" t="n">
        <f aca="false">(BC5/1000000)/$A101</f>
        <v>0</v>
      </c>
      <c r="BD101" s="1" t="n">
        <f aca="false">(BD5/1000000)/$A101</f>
        <v>0</v>
      </c>
      <c r="BE101" s="1" t="n">
        <f aca="false">(BE5/1000000)/$A101</f>
        <v>0</v>
      </c>
      <c r="BF101" s="1" t="n">
        <f aca="false">(BF5/1000000)/$A101</f>
        <v>0</v>
      </c>
      <c r="BG101" s="1" t="n">
        <f aca="false">(BG5/1000000)/$A101</f>
        <v>0</v>
      </c>
      <c r="BH101" s="1" t="n">
        <f aca="false">(BH5/1000000)/$A101</f>
        <v>0</v>
      </c>
      <c r="BI101" s="1" t="n">
        <f aca="false">(BI5/1000000)/$A101</f>
        <v>0</v>
      </c>
      <c r="BJ101" s="1" t="n">
        <f aca="false">(BJ5/1000000)/$A101</f>
        <v>0</v>
      </c>
      <c r="BK101" s="1" t="n">
        <f aca="false">(BK5/1000000)/$A101</f>
        <v>0</v>
      </c>
      <c r="BL101" s="1" t="n">
        <f aca="false">(BL5/1000000)/$A101</f>
        <v>0</v>
      </c>
      <c r="BM101" s="1" t="n">
        <f aca="false">(BM5/1000000)/$A101</f>
        <v>0</v>
      </c>
      <c r="BN101" s="1" t="n">
        <f aca="false">(BN5/1000000)/$A101</f>
        <v>0</v>
      </c>
      <c r="BO101" s="1" t="n">
        <f aca="false">(BO5/1000000)/$A101</f>
        <v>0</v>
      </c>
      <c r="BP101" s="1" t="n">
        <f aca="false">(BP5/1000000)/$A101</f>
        <v>0</v>
      </c>
      <c r="BQ101" s="1" t="n">
        <f aca="false">(BQ5/1000000)/$A101</f>
        <v>0</v>
      </c>
      <c r="BR101" s="1" t="n">
        <f aca="false">(BR5/1000000)/$A101</f>
        <v>0</v>
      </c>
      <c r="BS101" s="1" t="n">
        <f aca="false">(BS5/1000000)/$A101</f>
        <v>0</v>
      </c>
      <c r="BT101" s="1" t="n">
        <f aca="false">(BT5/1000000)/$A101</f>
        <v>0</v>
      </c>
      <c r="BU101" s="1" t="n">
        <f aca="false">(BU5/1000000)/$A101</f>
        <v>0</v>
      </c>
      <c r="BV101" s="1" t="n">
        <f aca="false">(BV5/1000000)/$A101</f>
        <v>0</v>
      </c>
      <c r="BW101" s="1" t="n">
        <f aca="false">(BW5/1000000)/$A101</f>
        <v>0</v>
      </c>
      <c r="BX101" s="1" t="n">
        <f aca="false">(BX5/1000000)/$A101</f>
        <v>0</v>
      </c>
      <c r="BY101" s="1" t="n">
        <f aca="false">(BY5/1000000)/$A101</f>
        <v>0</v>
      </c>
      <c r="BZ101" s="1" t="n">
        <f aca="false">(BZ5/1000000)/$A101</f>
        <v>0</v>
      </c>
      <c r="CA101" s="1" t="n">
        <f aca="false">(CA5/1000000)/$A101</f>
        <v>0</v>
      </c>
      <c r="CB101" s="1" t="n">
        <f aca="false">(CB5/1000000)/$A101</f>
        <v>0</v>
      </c>
      <c r="CC101" s="1" t="n">
        <f aca="false">(CC5/1000000)/$A101</f>
        <v>0</v>
      </c>
      <c r="CD101" s="1" t="n">
        <f aca="false">(CD5/1000000)/$A101</f>
        <v>0</v>
      </c>
      <c r="CE101" s="1" t="n">
        <f aca="false">(CE5/1000000)/$A101</f>
        <v>0</v>
      </c>
      <c r="CF101" s="1" t="n">
        <f aca="false">(CF5/1000000)/$A101</f>
        <v>0</v>
      </c>
      <c r="CG101" s="1" t="n">
        <f aca="false">(CG5/1000000)/$A101</f>
        <v>0</v>
      </c>
      <c r="CH101" s="1" t="n">
        <f aca="false">(CH5/1000000)/$A101</f>
        <v>0</v>
      </c>
      <c r="CI101" s="1" t="n">
        <f aca="false">(CI5/1000000)/$A101</f>
        <v>0</v>
      </c>
      <c r="CJ101" s="1" t="n">
        <f aca="false">(CJ5/1000000)/$A101</f>
        <v>0</v>
      </c>
      <c r="CK101" s="1" t="n">
        <f aca="false">(CK5/1000000)/$A101</f>
        <v>0</v>
      </c>
      <c r="CL101" s="1" t="n">
        <f aca="false">(CL5/1000000)/$A101</f>
        <v>0</v>
      </c>
      <c r="CM101" s="1" t="n">
        <f aca="false">(CM5/1000000)/$A101</f>
        <v>0</v>
      </c>
      <c r="CN101" s="1" t="n">
        <f aca="false">(CN5/1000000)/$A101</f>
        <v>0</v>
      </c>
    </row>
    <row r="102" customFormat="false" ht="11.25" hidden="false" customHeight="false" outlineLevel="0" collapsed="false">
      <c r="A102" s="1" t="n">
        <v>31</v>
      </c>
      <c r="B102" s="4" t="n">
        <v>34455</v>
      </c>
      <c r="C102" s="1" t="n">
        <f aca="false">(C6/1000000)/$A102</f>
        <v>5.34213187096774</v>
      </c>
      <c r="D102" s="1" t="n">
        <f aca="false">(D6/1000000)/$A102</f>
        <v>0.102815225806452</v>
      </c>
      <c r="E102" s="1" t="n">
        <f aca="false">(E6/1000000)/$A102</f>
        <v>0.0319497096774194</v>
      </c>
      <c r="F102" s="1" t="n">
        <f aca="false">(F6/1000000)/$A102</f>
        <v>0.0530058064516129</v>
      </c>
      <c r="G102" s="1" t="n">
        <f aca="false">(G6/1000000)/$A102</f>
        <v>0.0574740322580645</v>
      </c>
      <c r="H102" s="1" t="n">
        <f aca="false">(H6/1000000)/$A102</f>
        <v>0.0278508064516129</v>
      </c>
      <c r="I102" s="1" t="n">
        <f aca="false">(I6/1000000)/$A102</f>
        <v>0</v>
      </c>
      <c r="J102" s="1" t="n">
        <f aca="false">(J6/1000000)/$A102</f>
        <v>0</v>
      </c>
      <c r="K102" s="1" t="n">
        <f aca="false">(K6/1000000)/$A102</f>
        <v>0</v>
      </c>
      <c r="L102" s="1" t="n">
        <f aca="false">(L6/1000000)/$A102</f>
        <v>0</v>
      </c>
      <c r="M102" s="1" t="n">
        <f aca="false">(M6/1000000)/$A102</f>
        <v>0</v>
      </c>
      <c r="N102" s="1" t="n">
        <f aca="false">(N6/1000000)/$A102</f>
        <v>0</v>
      </c>
      <c r="O102" s="1" t="n">
        <f aca="false">(O6/1000000)/$A102</f>
        <v>0</v>
      </c>
      <c r="P102" s="1" t="n">
        <f aca="false">(P6/1000000)/$A102</f>
        <v>0</v>
      </c>
      <c r="Q102" s="1" t="n">
        <f aca="false">(Q6/1000000)/$A102</f>
        <v>0</v>
      </c>
      <c r="R102" s="1" t="n">
        <f aca="false">(R6/1000000)/$A102</f>
        <v>0</v>
      </c>
      <c r="S102" s="1" t="n">
        <f aca="false">(S6/1000000)/$A102</f>
        <v>0</v>
      </c>
      <c r="T102" s="1" t="n">
        <f aca="false">(T6/1000000)/$A102</f>
        <v>0</v>
      </c>
      <c r="U102" s="1" t="n">
        <f aca="false">(U6/1000000)/$A102</f>
        <v>0</v>
      </c>
      <c r="V102" s="1" t="n">
        <f aca="false">(V6/1000000)/$A102</f>
        <v>0</v>
      </c>
      <c r="W102" s="1" t="n">
        <f aca="false">(W6/1000000)/$A102</f>
        <v>0</v>
      </c>
      <c r="X102" s="1" t="n">
        <f aca="false">(X6/1000000)/$A102</f>
        <v>0</v>
      </c>
      <c r="Y102" s="1" t="n">
        <f aca="false">(Y6/1000000)/$A102</f>
        <v>0</v>
      </c>
      <c r="Z102" s="1" t="n">
        <f aca="false">(Z6/1000000)/$A102</f>
        <v>0</v>
      </c>
      <c r="AA102" s="1" t="n">
        <f aca="false">(AA6/1000000)/$A102</f>
        <v>0</v>
      </c>
      <c r="AB102" s="1" t="n">
        <f aca="false">(AB6/1000000)/$A102</f>
        <v>0</v>
      </c>
      <c r="AC102" s="1" t="n">
        <f aca="false">(AC6/1000000)/$A102</f>
        <v>0</v>
      </c>
      <c r="AD102" s="1" t="n">
        <f aca="false">(AD6/1000000)/$A102</f>
        <v>0</v>
      </c>
      <c r="AE102" s="1" t="n">
        <f aca="false">(AE6/1000000)/$A102</f>
        <v>0</v>
      </c>
      <c r="AF102" s="1" t="n">
        <f aca="false">(AF6/1000000)/$A102</f>
        <v>0</v>
      </c>
      <c r="AG102" s="1" t="n">
        <f aca="false">(AG6/1000000)/$A102</f>
        <v>0</v>
      </c>
      <c r="AH102" s="1" t="n">
        <f aca="false">(AH6/1000000)/$A102</f>
        <v>0</v>
      </c>
      <c r="AI102" s="1" t="n">
        <f aca="false">(AI6/1000000)/$A102</f>
        <v>0</v>
      </c>
      <c r="AJ102" s="1" t="n">
        <f aca="false">(AJ6/1000000)/$A102</f>
        <v>0</v>
      </c>
      <c r="AK102" s="1" t="n">
        <f aca="false">(AK6/1000000)/$A102</f>
        <v>0</v>
      </c>
      <c r="AL102" s="1" t="n">
        <f aca="false">(AL6/1000000)/$A102</f>
        <v>0</v>
      </c>
      <c r="AM102" s="1" t="n">
        <f aca="false">(AM6/1000000)/$A102</f>
        <v>0</v>
      </c>
      <c r="AN102" s="1" t="n">
        <f aca="false">(AN6/1000000)/$A102</f>
        <v>0</v>
      </c>
      <c r="AO102" s="1" t="n">
        <f aca="false">(AO6/1000000)/$A102</f>
        <v>0</v>
      </c>
      <c r="AP102" s="1" t="n">
        <f aca="false">(AP6/1000000)/$A102</f>
        <v>0</v>
      </c>
      <c r="AQ102" s="1" t="n">
        <f aca="false">(AQ6/1000000)/$A102</f>
        <v>0</v>
      </c>
      <c r="AR102" s="1" t="n">
        <f aca="false">(AR6/1000000)/$A102</f>
        <v>0</v>
      </c>
      <c r="AS102" s="1" t="n">
        <f aca="false">(AS6/1000000)/$A102</f>
        <v>0</v>
      </c>
      <c r="AT102" s="1" t="n">
        <f aca="false">(AT6/1000000)/$A102</f>
        <v>0</v>
      </c>
      <c r="AU102" s="1" t="n">
        <f aca="false">(AU6/1000000)/$A102</f>
        <v>0</v>
      </c>
      <c r="AV102" s="1" t="n">
        <f aca="false">(AV6/1000000)/$A102</f>
        <v>0</v>
      </c>
      <c r="AW102" s="1" t="n">
        <f aca="false">(AW6/1000000)/$A102</f>
        <v>0</v>
      </c>
      <c r="AX102" s="1" t="n">
        <f aca="false">(AX6/1000000)/$A102</f>
        <v>0</v>
      </c>
      <c r="AY102" s="1" t="n">
        <f aca="false">(AY6/1000000)/$A102</f>
        <v>0</v>
      </c>
      <c r="AZ102" s="1" t="n">
        <f aca="false">(AZ6/1000000)/$A102</f>
        <v>0</v>
      </c>
      <c r="BA102" s="1" t="n">
        <f aca="false">(BA6/1000000)/$A102</f>
        <v>0</v>
      </c>
      <c r="BB102" s="1" t="n">
        <f aca="false">(BB6/1000000)/$A102</f>
        <v>0</v>
      </c>
      <c r="BC102" s="1" t="n">
        <f aca="false">(BC6/1000000)/$A102</f>
        <v>0</v>
      </c>
      <c r="BD102" s="1" t="n">
        <f aca="false">(BD6/1000000)/$A102</f>
        <v>0</v>
      </c>
      <c r="BE102" s="1" t="n">
        <f aca="false">(BE6/1000000)/$A102</f>
        <v>0</v>
      </c>
      <c r="BF102" s="1" t="n">
        <f aca="false">(BF6/1000000)/$A102</f>
        <v>0</v>
      </c>
      <c r="BG102" s="1" t="n">
        <f aca="false">(BG6/1000000)/$A102</f>
        <v>0</v>
      </c>
      <c r="BH102" s="1" t="n">
        <f aca="false">(BH6/1000000)/$A102</f>
        <v>0</v>
      </c>
      <c r="BI102" s="1" t="n">
        <f aca="false">(BI6/1000000)/$A102</f>
        <v>0</v>
      </c>
      <c r="BJ102" s="1" t="n">
        <f aca="false">(BJ6/1000000)/$A102</f>
        <v>0</v>
      </c>
      <c r="BK102" s="1" t="n">
        <f aca="false">(BK6/1000000)/$A102</f>
        <v>0</v>
      </c>
      <c r="BL102" s="1" t="n">
        <f aca="false">(BL6/1000000)/$A102</f>
        <v>0</v>
      </c>
      <c r="BM102" s="1" t="n">
        <f aca="false">(BM6/1000000)/$A102</f>
        <v>0</v>
      </c>
      <c r="BN102" s="1" t="n">
        <f aca="false">(BN6/1000000)/$A102</f>
        <v>0</v>
      </c>
      <c r="BO102" s="1" t="n">
        <f aca="false">(BO6/1000000)/$A102</f>
        <v>0</v>
      </c>
      <c r="BP102" s="1" t="n">
        <f aca="false">(BP6/1000000)/$A102</f>
        <v>0</v>
      </c>
      <c r="BQ102" s="1" t="n">
        <f aca="false">(BQ6/1000000)/$A102</f>
        <v>0</v>
      </c>
      <c r="BR102" s="1" t="n">
        <f aca="false">(BR6/1000000)/$A102</f>
        <v>0</v>
      </c>
      <c r="BS102" s="1" t="n">
        <f aca="false">(BS6/1000000)/$A102</f>
        <v>0</v>
      </c>
      <c r="BT102" s="1" t="n">
        <f aca="false">(BT6/1000000)/$A102</f>
        <v>0</v>
      </c>
      <c r="BU102" s="1" t="n">
        <f aca="false">(BU6/1000000)/$A102</f>
        <v>0</v>
      </c>
      <c r="BV102" s="1" t="n">
        <f aca="false">(BV6/1000000)/$A102</f>
        <v>0</v>
      </c>
      <c r="BW102" s="1" t="n">
        <f aca="false">(BW6/1000000)/$A102</f>
        <v>0</v>
      </c>
      <c r="BX102" s="1" t="n">
        <f aca="false">(BX6/1000000)/$A102</f>
        <v>0</v>
      </c>
      <c r="BY102" s="1" t="n">
        <f aca="false">(BY6/1000000)/$A102</f>
        <v>0</v>
      </c>
      <c r="BZ102" s="1" t="n">
        <f aca="false">(BZ6/1000000)/$A102</f>
        <v>0</v>
      </c>
      <c r="CA102" s="1" t="n">
        <f aca="false">(CA6/1000000)/$A102</f>
        <v>0</v>
      </c>
      <c r="CB102" s="1" t="n">
        <f aca="false">(CB6/1000000)/$A102</f>
        <v>0</v>
      </c>
      <c r="CC102" s="1" t="n">
        <f aca="false">(CC6/1000000)/$A102</f>
        <v>0</v>
      </c>
      <c r="CD102" s="1" t="n">
        <f aca="false">(CD6/1000000)/$A102</f>
        <v>0</v>
      </c>
      <c r="CE102" s="1" t="n">
        <f aca="false">(CE6/1000000)/$A102</f>
        <v>0</v>
      </c>
      <c r="CF102" s="1" t="n">
        <f aca="false">(CF6/1000000)/$A102</f>
        <v>0</v>
      </c>
      <c r="CG102" s="1" t="n">
        <f aca="false">(CG6/1000000)/$A102</f>
        <v>0</v>
      </c>
      <c r="CH102" s="1" t="n">
        <f aca="false">(CH6/1000000)/$A102</f>
        <v>0</v>
      </c>
      <c r="CI102" s="1" t="n">
        <f aca="false">(CI6/1000000)/$A102</f>
        <v>0</v>
      </c>
      <c r="CJ102" s="1" t="n">
        <f aca="false">(CJ6/1000000)/$A102</f>
        <v>0</v>
      </c>
      <c r="CK102" s="1" t="n">
        <f aca="false">(CK6/1000000)/$A102</f>
        <v>0</v>
      </c>
      <c r="CL102" s="1" t="n">
        <f aca="false">(CL6/1000000)/$A102</f>
        <v>0</v>
      </c>
      <c r="CM102" s="1" t="n">
        <f aca="false">(CM6/1000000)/$A102</f>
        <v>0</v>
      </c>
      <c r="CN102" s="1" t="n">
        <f aca="false">(CN6/1000000)/$A102</f>
        <v>0</v>
      </c>
    </row>
    <row r="103" customFormat="false" ht="11.25" hidden="false" customHeight="false" outlineLevel="0" collapsed="false">
      <c r="A103" s="1" t="n">
        <v>30</v>
      </c>
      <c r="B103" s="4" t="n">
        <v>34486</v>
      </c>
      <c r="C103" s="1" t="n">
        <f aca="false">(C7/1000000)/$A103</f>
        <v>5.33326133333333</v>
      </c>
      <c r="D103" s="1" t="n">
        <f aca="false">(D7/1000000)/$A103</f>
        <v>0.1001056</v>
      </c>
      <c r="E103" s="1" t="n">
        <f aca="false">(E7/1000000)/$A103</f>
        <v>0.0290695666666667</v>
      </c>
      <c r="F103" s="1" t="n">
        <f aca="false">(F7/1000000)/$A103</f>
        <v>0.0448127</v>
      </c>
      <c r="G103" s="1" t="n">
        <f aca="false">(G7/1000000)/$A103</f>
        <v>0.0510449</v>
      </c>
      <c r="H103" s="1" t="n">
        <f aca="false">(H7/1000000)/$A103</f>
        <v>0.0444693</v>
      </c>
      <c r="I103" s="1" t="n">
        <f aca="false">(I7/1000000)/$A103</f>
        <v>0.0375363666666667</v>
      </c>
      <c r="J103" s="1" t="n">
        <f aca="false">(J7/1000000)/$A103</f>
        <v>0</v>
      </c>
      <c r="K103" s="1" t="n">
        <f aca="false">(K7/1000000)/$A103</f>
        <v>0</v>
      </c>
      <c r="L103" s="1" t="n">
        <f aca="false">(L7/1000000)/$A103</f>
        <v>0</v>
      </c>
      <c r="M103" s="1" t="n">
        <f aca="false">(M7/1000000)/$A103</f>
        <v>0</v>
      </c>
      <c r="N103" s="1" t="n">
        <f aca="false">(N7/1000000)/$A103</f>
        <v>0</v>
      </c>
      <c r="O103" s="1" t="n">
        <f aca="false">(O7/1000000)/$A103</f>
        <v>0</v>
      </c>
      <c r="P103" s="1" t="n">
        <f aca="false">(P7/1000000)/$A103</f>
        <v>0</v>
      </c>
      <c r="Q103" s="1" t="n">
        <f aca="false">(Q7/1000000)/$A103</f>
        <v>0</v>
      </c>
      <c r="R103" s="1" t="n">
        <f aca="false">(R7/1000000)/$A103</f>
        <v>0</v>
      </c>
      <c r="S103" s="1" t="n">
        <f aca="false">(S7/1000000)/$A103</f>
        <v>0</v>
      </c>
      <c r="T103" s="1" t="n">
        <f aca="false">(T7/1000000)/$A103</f>
        <v>0</v>
      </c>
      <c r="U103" s="1" t="n">
        <f aca="false">(U7/1000000)/$A103</f>
        <v>0</v>
      </c>
      <c r="V103" s="1" t="n">
        <f aca="false">(V7/1000000)/$A103</f>
        <v>0</v>
      </c>
      <c r="W103" s="1" t="n">
        <f aca="false">(W7/1000000)/$A103</f>
        <v>0</v>
      </c>
      <c r="X103" s="1" t="n">
        <f aca="false">(X7/1000000)/$A103</f>
        <v>0</v>
      </c>
      <c r="Y103" s="1" t="n">
        <f aca="false">(Y7/1000000)/$A103</f>
        <v>0</v>
      </c>
      <c r="Z103" s="1" t="n">
        <f aca="false">(Z7/1000000)/$A103</f>
        <v>0</v>
      </c>
      <c r="AA103" s="1" t="n">
        <f aca="false">(AA7/1000000)/$A103</f>
        <v>0</v>
      </c>
      <c r="AB103" s="1" t="n">
        <f aca="false">(AB7/1000000)/$A103</f>
        <v>0</v>
      </c>
      <c r="AC103" s="1" t="n">
        <f aca="false">(AC7/1000000)/$A103</f>
        <v>0</v>
      </c>
      <c r="AD103" s="1" t="n">
        <f aca="false">(AD7/1000000)/$A103</f>
        <v>0</v>
      </c>
      <c r="AE103" s="1" t="n">
        <f aca="false">(AE7/1000000)/$A103</f>
        <v>0</v>
      </c>
      <c r="AF103" s="1" t="n">
        <f aca="false">(AF7/1000000)/$A103</f>
        <v>0</v>
      </c>
      <c r="AG103" s="1" t="n">
        <f aca="false">(AG7/1000000)/$A103</f>
        <v>0</v>
      </c>
      <c r="AH103" s="1" t="n">
        <f aca="false">(AH7/1000000)/$A103</f>
        <v>0</v>
      </c>
      <c r="AI103" s="1" t="n">
        <f aca="false">(AI7/1000000)/$A103</f>
        <v>0</v>
      </c>
      <c r="AJ103" s="1" t="n">
        <f aca="false">(AJ7/1000000)/$A103</f>
        <v>0</v>
      </c>
      <c r="AK103" s="1" t="n">
        <f aca="false">(AK7/1000000)/$A103</f>
        <v>0</v>
      </c>
      <c r="AL103" s="1" t="n">
        <f aca="false">(AL7/1000000)/$A103</f>
        <v>0</v>
      </c>
      <c r="AM103" s="1" t="n">
        <f aca="false">(AM7/1000000)/$A103</f>
        <v>0</v>
      </c>
      <c r="AN103" s="1" t="n">
        <f aca="false">(AN7/1000000)/$A103</f>
        <v>0</v>
      </c>
      <c r="AO103" s="1" t="n">
        <f aca="false">(AO7/1000000)/$A103</f>
        <v>0</v>
      </c>
      <c r="AP103" s="1" t="n">
        <f aca="false">(AP7/1000000)/$A103</f>
        <v>0</v>
      </c>
      <c r="AQ103" s="1" t="n">
        <f aca="false">(AQ7/1000000)/$A103</f>
        <v>0</v>
      </c>
      <c r="AR103" s="1" t="n">
        <f aca="false">(AR7/1000000)/$A103</f>
        <v>0</v>
      </c>
      <c r="AS103" s="1" t="n">
        <f aca="false">(AS7/1000000)/$A103</f>
        <v>0</v>
      </c>
      <c r="AT103" s="1" t="n">
        <f aca="false">(AT7/1000000)/$A103</f>
        <v>0</v>
      </c>
      <c r="AU103" s="1" t="n">
        <f aca="false">(AU7/1000000)/$A103</f>
        <v>0</v>
      </c>
      <c r="AV103" s="1" t="n">
        <f aca="false">(AV7/1000000)/$A103</f>
        <v>0</v>
      </c>
      <c r="AW103" s="1" t="n">
        <f aca="false">(AW7/1000000)/$A103</f>
        <v>0</v>
      </c>
      <c r="AX103" s="1" t="n">
        <f aca="false">(AX7/1000000)/$A103</f>
        <v>0</v>
      </c>
      <c r="AY103" s="1" t="n">
        <f aca="false">(AY7/1000000)/$A103</f>
        <v>0</v>
      </c>
      <c r="AZ103" s="1" t="n">
        <f aca="false">(AZ7/1000000)/$A103</f>
        <v>0</v>
      </c>
      <c r="BA103" s="1" t="n">
        <f aca="false">(BA7/1000000)/$A103</f>
        <v>0</v>
      </c>
      <c r="BB103" s="1" t="n">
        <f aca="false">(BB7/1000000)/$A103</f>
        <v>0</v>
      </c>
      <c r="BC103" s="1" t="n">
        <f aca="false">(BC7/1000000)/$A103</f>
        <v>0</v>
      </c>
      <c r="BD103" s="1" t="n">
        <f aca="false">(BD7/1000000)/$A103</f>
        <v>0</v>
      </c>
      <c r="BE103" s="1" t="n">
        <f aca="false">(BE7/1000000)/$A103</f>
        <v>0</v>
      </c>
      <c r="BF103" s="1" t="n">
        <f aca="false">(BF7/1000000)/$A103</f>
        <v>0</v>
      </c>
      <c r="BG103" s="1" t="n">
        <f aca="false">(BG7/1000000)/$A103</f>
        <v>0</v>
      </c>
      <c r="BH103" s="1" t="n">
        <f aca="false">(BH7/1000000)/$A103</f>
        <v>0</v>
      </c>
      <c r="BI103" s="1" t="n">
        <f aca="false">(BI7/1000000)/$A103</f>
        <v>0</v>
      </c>
      <c r="BJ103" s="1" t="n">
        <f aca="false">(BJ7/1000000)/$A103</f>
        <v>0</v>
      </c>
      <c r="BK103" s="1" t="n">
        <f aca="false">(BK7/1000000)/$A103</f>
        <v>0</v>
      </c>
      <c r="BL103" s="1" t="n">
        <f aca="false">(BL7/1000000)/$A103</f>
        <v>0</v>
      </c>
      <c r="BM103" s="1" t="n">
        <f aca="false">(BM7/1000000)/$A103</f>
        <v>0</v>
      </c>
      <c r="BN103" s="1" t="n">
        <f aca="false">(BN7/1000000)/$A103</f>
        <v>0</v>
      </c>
      <c r="BO103" s="1" t="n">
        <f aca="false">(BO7/1000000)/$A103</f>
        <v>0</v>
      </c>
      <c r="BP103" s="1" t="n">
        <f aca="false">(BP7/1000000)/$A103</f>
        <v>0</v>
      </c>
      <c r="BQ103" s="1" t="n">
        <f aca="false">(BQ7/1000000)/$A103</f>
        <v>0</v>
      </c>
      <c r="BR103" s="1" t="n">
        <f aca="false">(BR7/1000000)/$A103</f>
        <v>0</v>
      </c>
      <c r="BS103" s="1" t="n">
        <f aca="false">(BS7/1000000)/$A103</f>
        <v>0</v>
      </c>
      <c r="BT103" s="1" t="n">
        <f aca="false">(BT7/1000000)/$A103</f>
        <v>0</v>
      </c>
      <c r="BU103" s="1" t="n">
        <f aca="false">(BU7/1000000)/$A103</f>
        <v>0</v>
      </c>
      <c r="BV103" s="1" t="n">
        <f aca="false">(BV7/1000000)/$A103</f>
        <v>0</v>
      </c>
      <c r="BW103" s="1" t="n">
        <f aca="false">(BW7/1000000)/$A103</f>
        <v>0</v>
      </c>
      <c r="BX103" s="1" t="n">
        <f aca="false">(BX7/1000000)/$A103</f>
        <v>0</v>
      </c>
      <c r="BY103" s="1" t="n">
        <f aca="false">(BY7/1000000)/$A103</f>
        <v>0</v>
      </c>
      <c r="BZ103" s="1" t="n">
        <f aca="false">(BZ7/1000000)/$A103</f>
        <v>0</v>
      </c>
      <c r="CA103" s="1" t="n">
        <f aca="false">(CA7/1000000)/$A103</f>
        <v>0</v>
      </c>
      <c r="CB103" s="1" t="n">
        <f aca="false">(CB7/1000000)/$A103</f>
        <v>0</v>
      </c>
      <c r="CC103" s="1" t="n">
        <f aca="false">(CC7/1000000)/$A103</f>
        <v>0</v>
      </c>
      <c r="CD103" s="1" t="n">
        <f aca="false">(CD7/1000000)/$A103</f>
        <v>0</v>
      </c>
      <c r="CE103" s="1" t="n">
        <f aca="false">(CE7/1000000)/$A103</f>
        <v>0</v>
      </c>
      <c r="CF103" s="1" t="n">
        <f aca="false">(CF7/1000000)/$A103</f>
        <v>0</v>
      </c>
      <c r="CG103" s="1" t="n">
        <f aca="false">(CG7/1000000)/$A103</f>
        <v>0</v>
      </c>
      <c r="CH103" s="1" t="n">
        <f aca="false">(CH7/1000000)/$A103</f>
        <v>0</v>
      </c>
      <c r="CI103" s="1" t="n">
        <f aca="false">(CI7/1000000)/$A103</f>
        <v>0</v>
      </c>
      <c r="CJ103" s="1" t="n">
        <f aca="false">(CJ7/1000000)/$A103</f>
        <v>0</v>
      </c>
      <c r="CK103" s="1" t="n">
        <f aca="false">(CK7/1000000)/$A103</f>
        <v>0</v>
      </c>
      <c r="CL103" s="1" t="n">
        <f aca="false">(CL7/1000000)/$A103</f>
        <v>0</v>
      </c>
      <c r="CM103" s="1" t="n">
        <f aca="false">(CM7/1000000)/$A103</f>
        <v>0</v>
      </c>
      <c r="CN103" s="1" t="n">
        <f aca="false">(CN7/1000000)/$A103</f>
        <v>0</v>
      </c>
    </row>
    <row r="104" customFormat="false" ht="11.25" hidden="false" customHeight="false" outlineLevel="0" collapsed="false">
      <c r="A104" s="1" t="n">
        <v>31</v>
      </c>
      <c r="B104" s="4" t="n">
        <v>34516</v>
      </c>
      <c r="C104" s="1" t="n">
        <f aca="false">(C8/1000000)/$A104</f>
        <v>5.3620534516129</v>
      </c>
      <c r="D104" s="1" t="n">
        <f aca="false">(D8/1000000)/$A104</f>
        <v>0.106098709677419</v>
      </c>
      <c r="E104" s="1" t="n">
        <f aca="false">(E8/1000000)/$A104</f>
        <v>0.0267891612903226</v>
      </c>
      <c r="F104" s="1" t="n">
        <f aca="false">(F8/1000000)/$A104</f>
        <v>0.0459069677419355</v>
      </c>
      <c r="G104" s="1" t="n">
        <f aca="false">(G8/1000000)/$A104</f>
        <v>0.0510109677419355</v>
      </c>
      <c r="H104" s="1" t="n">
        <f aca="false">(H8/1000000)/$A104</f>
        <v>0.045311</v>
      </c>
      <c r="I104" s="1" t="n">
        <f aca="false">(I8/1000000)/$A104</f>
        <v>0.0606674193548387</v>
      </c>
      <c r="J104" s="1" t="n">
        <f aca="false">(J8/1000000)/$A104</f>
        <v>0.0236808709677419</v>
      </c>
      <c r="K104" s="1" t="n">
        <f aca="false">(K8/1000000)/$A104</f>
        <v>0</v>
      </c>
      <c r="L104" s="1" t="n">
        <f aca="false">(L8/1000000)/$A104</f>
        <v>0</v>
      </c>
      <c r="M104" s="1" t="n">
        <f aca="false">(M8/1000000)/$A104</f>
        <v>0</v>
      </c>
      <c r="N104" s="1" t="n">
        <f aca="false">(N8/1000000)/$A104</f>
        <v>0</v>
      </c>
      <c r="O104" s="1" t="n">
        <f aca="false">(O8/1000000)/$A104</f>
        <v>0</v>
      </c>
      <c r="P104" s="1" t="n">
        <f aca="false">(P8/1000000)/$A104</f>
        <v>0</v>
      </c>
      <c r="Q104" s="1" t="n">
        <f aca="false">(Q8/1000000)/$A104</f>
        <v>0</v>
      </c>
      <c r="R104" s="1" t="n">
        <f aca="false">(R8/1000000)/$A104</f>
        <v>0</v>
      </c>
      <c r="S104" s="1" t="n">
        <f aca="false">(S8/1000000)/$A104</f>
        <v>0</v>
      </c>
      <c r="T104" s="1" t="n">
        <f aca="false">(T8/1000000)/$A104</f>
        <v>0</v>
      </c>
      <c r="U104" s="1" t="n">
        <f aca="false">(U8/1000000)/$A104</f>
        <v>0</v>
      </c>
      <c r="V104" s="1" t="n">
        <f aca="false">(V8/1000000)/$A104</f>
        <v>0</v>
      </c>
      <c r="W104" s="1" t="n">
        <f aca="false">(W8/1000000)/$A104</f>
        <v>0</v>
      </c>
      <c r="X104" s="1" t="n">
        <f aca="false">(X8/1000000)/$A104</f>
        <v>0</v>
      </c>
      <c r="Y104" s="1" t="n">
        <f aca="false">(Y8/1000000)/$A104</f>
        <v>0</v>
      </c>
      <c r="Z104" s="1" t="n">
        <f aca="false">(Z8/1000000)/$A104</f>
        <v>0</v>
      </c>
      <c r="AA104" s="1" t="n">
        <f aca="false">(AA8/1000000)/$A104</f>
        <v>0</v>
      </c>
      <c r="AB104" s="1" t="n">
        <f aca="false">(AB8/1000000)/$A104</f>
        <v>0</v>
      </c>
      <c r="AC104" s="1" t="n">
        <f aca="false">(AC8/1000000)/$A104</f>
        <v>0</v>
      </c>
      <c r="AD104" s="1" t="n">
        <f aca="false">(AD8/1000000)/$A104</f>
        <v>0</v>
      </c>
      <c r="AE104" s="1" t="n">
        <f aca="false">(AE8/1000000)/$A104</f>
        <v>0</v>
      </c>
      <c r="AF104" s="1" t="n">
        <f aca="false">(AF8/1000000)/$A104</f>
        <v>0</v>
      </c>
      <c r="AG104" s="1" t="n">
        <f aca="false">(AG8/1000000)/$A104</f>
        <v>0</v>
      </c>
      <c r="AH104" s="1" t="n">
        <f aca="false">(AH8/1000000)/$A104</f>
        <v>0</v>
      </c>
      <c r="AI104" s="1" t="n">
        <f aca="false">(AI8/1000000)/$A104</f>
        <v>0</v>
      </c>
      <c r="AJ104" s="1" t="n">
        <f aca="false">(AJ8/1000000)/$A104</f>
        <v>0</v>
      </c>
      <c r="AK104" s="1" t="n">
        <f aca="false">(AK8/1000000)/$A104</f>
        <v>0</v>
      </c>
      <c r="AL104" s="1" t="n">
        <f aca="false">(AL8/1000000)/$A104</f>
        <v>0</v>
      </c>
      <c r="AM104" s="1" t="n">
        <f aca="false">(AM8/1000000)/$A104</f>
        <v>0</v>
      </c>
      <c r="AN104" s="1" t="n">
        <f aca="false">(AN8/1000000)/$A104</f>
        <v>0</v>
      </c>
      <c r="AO104" s="1" t="n">
        <f aca="false">(AO8/1000000)/$A104</f>
        <v>0</v>
      </c>
      <c r="AP104" s="1" t="n">
        <f aca="false">(AP8/1000000)/$A104</f>
        <v>0</v>
      </c>
      <c r="AQ104" s="1" t="n">
        <f aca="false">(AQ8/1000000)/$A104</f>
        <v>0</v>
      </c>
      <c r="AR104" s="1" t="n">
        <f aca="false">(AR8/1000000)/$A104</f>
        <v>0</v>
      </c>
      <c r="AS104" s="1" t="n">
        <f aca="false">(AS8/1000000)/$A104</f>
        <v>0</v>
      </c>
      <c r="AT104" s="1" t="n">
        <f aca="false">(AT8/1000000)/$A104</f>
        <v>0</v>
      </c>
      <c r="AU104" s="1" t="n">
        <f aca="false">(AU8/1000000)/$A104</f>
        <v>0</v>
      </c>
      <c r="AV104" s="1" t="n">
        <f aca="false">(AV8/1000000)/$A104</f>
        <v>0</v>
      </c>
      <c r="AW104" s="1" t="n">
        <f aca="false">(AW8/1000000)/$A104</f>
        <v>0</v>
      </c>
      <c r="AX104" s="1" t="n">
        <f aca="false">(AX8/1000000)/$A104</f>
        <v>0</v>
      </c>
      <c r="AY104" s="1" t="n">
        <f aca="false">(AY8/1000000)/$A104</f>
        <v>0</v>
      </c>
      <c r="AZ104" s="1" t="n">
        <f aca="false">(AZ8/1000000)/$A104</f>
        <v>0</v>
      </c>
      <c r="BA104" s="1" t="n">
        <f aca="false">(BA8/1000000)/$A104</f>
        <v>0</v>
      </c>
      <c r="BB104" s="1" t="n">
        <f aca="false">(BB8/1000000)/$A104</f>
        <v>0</v>
      </c>
      <c r="BC104" s="1" t="n">
        <f aca="false">(BC8/1000000)/$A104</f>
        <v>0</v>
      </c>
      <c r="BD104" s="1" t="n">
        <f aca="false">(BD8/1000000)/$A104</f>
        <v>0</v>
      </c>
      <c r="BE104" s="1" t="n">
        <f aca="false">(BE8/1000000)/$A104</f>
        <v>0</v>
      </c>
      <c r="BF104" s="1" t="n">
        <f aca="false">(BF8/1000000)/$A104</f>
        <v>0</v>
      </c>
      <c r="BG104" s="1" t="n">
        <f aca="false">(BG8/1000000)/$A104</f>
        <v>0</v>
      </c>
      <c r="BH104" s="1" t="n">
        <f aca="false">(BH8/1000000)/$A104</f>
        <v>0</v>
      </c>
      <c r="BI104" s="1" t="n">
        <f aca="false">(BI8/1000000)/$A104</f>
        <v>0</v>
      </c>
      <c r="BJ104" s="1" t="n">
        <f aca="false">(BJ8/1000000)/$A104</f>
        <v>0</v>
      </c>
      <c r="BK104" s="1" t="n">
        <f aca="false">(BK8/1000000)/$A104</f>
        <v>0</v>
      </c>
      <c r="BL104" s="1" t="n">
        <f aca="false">(BL8/1000000)/$A104</f>
        <v>0</v>
      </c>
      <c r="BM104" s="1" t="n">
        <f aca="false">(BM8/1000000)/$A104</f>
        <v>0</v>
      </c>
      <c r="BN104" s="1" t="n">
        <f aca="false">(BN8/1000000)/$A104</f>
        <v>0</v>
      </c>
      <c r="BO104" s="1" t="n">
        <f aca="false">(BO8/1000000)/$A104</f>
        <v>0</v>
      </c>
      <c r="BP104" s="1" t="n">
        <f aca="false">(BP8/1000000)/$A104</f>
        <v>0</v>
      </c>
      <c r="BQ104" s="1" t="n">
        <f aca="false">(BQ8/1000000)/$A104</f>
        <v>0</v>
      </c>
      <c r="BR104" s="1" t="n">
        <f aca="false">(BR8/1000000)/$A104</f>
        <v>0</v>
      </c>
      <c r="BS104" s="1" t="n">
        <f aca="false">(BS8/1000000)/$A104</f>
        <v>0</v>
      </c>
      <c r="BT104" s="1" t="n">
        <f aca="false">(BT8/1000000)/$A104</f>
        <v>0</v>
      </c>
      <c r="BU104" s="1" t="n">
        <f aca="false">(BU8/1000000)/$A104</f>
        <v>0</v>
      </c>
      <c r="BV104" s="1" t="n">
        <f aca="false">(BV8/1000000)/$A104</f>
        <v>0</v>
      </c>
      <c r="BW104" s="1" t="n">
        <f aca="false">(BW8/1000000)/$A104</f>
        <v>0</v>
      </c>
      <c r="BX104" s="1" t="n">
        <f aca="false">(BX8/1000000)/$A104</f>
        <v>0</v>
      </c>
      <c r="BY104" s="1" t="n">
        <f aca="false">(BY8/1000000)/$A104</f>
        <v>0</v>
      </c>
      <c r="BZ104" s="1" t="n">
        <f aca="false">(BZ8/1000000)/$A104</f>
        <v>0</v>
      </c>
      <c r="CA104" s="1" t="n">
        <f aca="false">(CA8/1000000)/$A104</f>
        <v>0</v>
      </c>
      <c r="CB104" s="1" t="n">
        <f aca="false">(CB8/1000000)/$A104</f>
        <v>0</v>
      </c>
      <c r="CC104" s="1" t="n">
        <f aca="false">(CC8/1000000)/$A104</f>
        <v>0</v>
      </c>
      <c r="CD104" s="1" t="n">
        <f aca="false">(CD8/1000000)/$A104</f>
        <v>0</v>
      </c>
      <c r="CE104" s="1" t="n">
        <f aca="false">(CE8/1000000)/$A104</f>
        <v>0</v>
      </c>
      <c r="CF104" s="1" t="n">
        <f aca="false">(CF8/1000000)/$A104</f>
        <v>0</v>
      </c>
      <c r="CG104" s="1" t="n">
        <f aca="false">(CG8/1000000)/$A104</f>
        <v>0</v>
      </c>
      <c r="CH104" s="1" t="n">
        <f aca="false">(CH8/1000000)/$A104</f>
        <v>0</v>
      </c>
      <c r="CI104" s="1" t="n">
        <f aca="false">(CI8/1000000)/$A104</f>
        <v>0</v>
      </c>
      <c r="CJ104" s="1" t="n">
        <f aca="false">(CJ8/1000000)/$A104</f>
        <v>0</v>
      </c>
      <c r="CK104" s="1" t="n">
        <f aca="false">(CK8/1000000)/$A104</f>
        <v>0</v>
      </c>
      <c r="CL104" s="1" t="n">
        <f aca="false">(CL8/1000000)/$A104</f>
        <v>0</v>
      </c>
      <c r="CM104" s="1" t="n">
        <f aca="false">(CM8/1000000)/$A104</f>
        <v>0</v>
      </c>
      <c r="CN104" s="1" t="n">
        <f aca="false">(CN8/1000000)/$A104</f>
        <v>0</v>
      </c>
    </row>
    <row r="105" customFormat="false" ht="11.25" hidden="false" customHeight="false" outlineLevel="0" collapsed="false">
      <c r="A105" s="1" t="n">
        <v>31</v>
      </c>
      <c r="B105" s="4" t="n">
        <v>34547</v>
      </c>
      <c r="C105" s="1" t="n">
        <f aca="false">(C9/1000000)/$A105</f>
        <v>5.28435767741936</v>
      </c>
      <c r="D105" s="1" t="n">
        <f aca="false">(D9/1000000)/$A105</f>
        <v>0.101257774193548</v>
      </c>
      <c r="E105" s="1" t="n">
        <f aca="false">(E9/1000000)/$A105</f>
        <v>0.0252583548387097</v>
      </c>
      <c r="F105" s="1" t="n">
        <f aca="false">(F9/1000000)/$A105</f>
        <v>0.04401</v>
      </c>
      <c r="G105" s="1" t="n">
        <f aca="false">(G9/1000000)/$A105</f>
        <v>0.0484413225806452</v>
      </c>
      <c r="H105" s="1" t="n">
        <f aca="false">(H9/1000000)/$A105</f>
        <v>0.0420786451612903</v>
      </c>
      <c r="I105" s="1" t="n">
        <f aca="false">(I9/1000000)/$A105</f>
        <v>0.058258935483871</v>
      </c>
      <c r="J105" s="1" t="n">
        <f aca="false">(J9/1000000)/$A105</f>
        <v>0.038610064516129</v>
      </c>
      <c r="K105" s="1" t="n">
        <f aca="false">(K9/1000000)/$A105</f>
        <v>0.0276667096774194</v>
      </c>
      <c r="L105" s="1" t="n">
        <f aca="false">(L9/1000000)/$A105</f>
        <v>0</v>
      </c>
      <c r="M105" s="1" t="n">
        <f aca="false">(M9/1000000)/$A105</f>
        <v>0</v>
      </c>
      <c r="N105" s="1" t="n">
        <f aca="false">(N9/1000000)/$A105</f>
        <v>0</v>
      </c>
      <c r="O105" s="1" t="n">
        <f aca="false">(O9/1000000)/$A105</f>
        <v>0</v>
      </c>
      <c r="P105" s="1" t="n">
        <f aca="false">(P9/1000000)/$A105</f>
        <v>0</v>
      </c>
      <c r="Q105" s="1" t="n">
        <f aca="false">(Q9/1000000)/$A105</f>
        <v>0</v>
      </c>
      <c r="R105" s="1" t="n">
        <f aca="false">(R9/1000000)/$A105</f>
        <v>0</v>
      </c>
      <c r="S105" s="1" t="n">
        <f aca="false">(S9/1000000)/$A105</f>
        <v>0</v>
      </c>
      <c r="T105" s="1" t="n">
        <f aca="false">(T9/1000000)/$A105</f>
        <v>0</v>
      </c>
      <c r="U105" s="1" t="n">
        <f aca="false">(U9/1000000)/$A105</f>
        <v>0</v>
      </c>
      <c r="V105" s="1" t="n">
        <f aca="false">(V9/1000000)/$A105</f>
        <v>0</v>
      </c>
      <c r="W105" s="1" t="n">
        <f aca="false">(W9/1000000)/$A105</f>
        <v>0</v>
      </c>
      <c r="X105" s="1" t="n">
        <f aca="false">(X9/1000000)/$A105</f>
        <v>0</v>
      </c>
      <c r="Y105" s="1" t="n">
        <f aca="false">(Y9/1000000)/$A105</f>
        <v>0</v>
      </c>
      <c r="Z105" s="1" t="n">
        <f aca="false">(Z9/1000000)/$A105</f>
        <v>0</v>
      </c>
      <c r="AA105" s="1" t="n">
        <f aca="false">(AA9/1000000)/$A105</f>
        <v>0</v>
      </c>
      <c r="AB105" s="1" t="n">
        <f aca="false">(AB9/1000000)/$A105</f>
        <v>0</v>
      </c>
      <c r="AC105" s="1" t="n">
        <f aca="false">(AC9/1000000)/$A105</f>
        <v>0</v>
      </c>
      <c r="AD105" s="1" t="n">
        <f aca="false">(AD9/1000000)/$A105</f>
        <v>0</v>
      </c>
      <c r="AE105" s="1" t="n">
        <f aca="false">(AE9/1000000)/$A105</f>
        <v>0</v>
      </c>
      <c r="AF105" s="1" t="n">
        <f aca="false">(AF9/1000000)/$A105</f>
        <v>0</v>
      </c>
      <c r="AG105" s="1" t="n">
        <f aca="false">(AG9/1000000)/$A105</f>
        <v>0</v>
      </c>
      <c r="AH105" s="1" t="n">
        <f aca="false">(AH9/1000000)/$A105</f>
        <v>0</v>
      </c>
      <c r="AI105" s="1" t="n">
        <f aca="false">(AI9/1000000)/$A105</f>
        <v>0</v>
      </c>
      <c r="AJ105" s="1" t="n">
        <f aca="false">(AJ9/1000000)/$A105</f>
        <v>0</v>
      </c>
      <c r="AK105" s="1" t="n">
        <f aca="false">(AK9/1000000)/$A105</f>
        <v>0</v>
      </c>
      <c r="AL105" s="1" t="n">
        <f aca="false">(AL9/1000000)/$A105</f>
        <v>0</v>
      </c>
      <c r="AM105" s="1" t="n">
        <f aca="false">(AM9/1000000)/$A105</f>
        <v>0</v>
      </c>
      <c r="AN105" s="1" t="n">
        <f aca="false">(AN9/1000000)/$A105</f>
        <v>0</v>
      </c>
      <c r="AO105" s="1" t="n">
        <f aca="false">(AO9/1000000)/$A105</f>
        <v>0</v>
      </c>
      <c r="AP105" s="1" t="n">
        <f aca="false">(AP9/1000000)/$A105</f>
        <v>0</v>
      </c>
      <c r="AQ105" s="1" t="n">
        <f aca="false">(AQ9/1000000)/$A105</f>
        <v>0</v>
      </c>
      <c r="AR105" s="1" t="n">
        <f aca="false">(AR9/1000000)/$A105</f>
        <v>0</v>
      </c>
      <c r="AS105" s="1" t="n">
        <f aca="false">(AS9/1000000)/$A105</f>
        <v>0</v>
      </c>
      <c r="AT105" s="1" t="n">
        <f aca="false">(AT9/1000000)/$A105</f>
        <v>0</v>
      </c>
      <c r="AU105" s="1" t="n">
        <f aca="false">(AU9/1000000)/$A105</f>
        <v>0</v>
      </c>
      <c r="AV105" s="1" t="n">
        <f aca="false">(AV9/1000000)/$A105</f>
        <v>0</v>
      </c>
      <c r="AW105" s="1" t="n">
        <f aca="false">(AW9/1000000)/$A105</f>
        <v>0</v>
      </c>
      <c r="AX105" s="1" t="n">
        <f aca="false">(AX9/1000000)/$A105</f>
        <v>0</v>
      </c>
      <c r="AY105" s="1" t="n">
        <f aca="false">(AY9/1000000)/$A105</f>
        <v>0</v>
      </c>
      <c r="AZ105" s="1" t="n">
        <f aca="false">(AZ9/1000000)/$A105</f>
        <v>0</v>
      </c>
      <c r="BA105" s="1" t="n">
        <f aca="false">(BA9/1000000)/$A105</f>
        <v>0</v>
      </c>
      <c r="BB105" s="1" t="n">
        <f aca="false">(BB9/1000000)/$A105</f>
        <v>0</v>
      </c>
      <c r="BC105" s="1" t="n">
        <f aca="false">(BC9/1000000)/$A105</f>
        <v>0</v>
      </c>
      <c r="BD105" s="1" t="n">
        <f aca="false">(BD9/1000000)/$A105</f>
        <v>0</v>
      </c>
      <c r="BE105" s="1" t="n">
        <f aca="false">(BE9/1000000)/$A105</f>
        <v>0</v>
      </c>
      <c r="BF105" s="1" t="n">
        <f aca="false">(BF9/1000000)/$A105</f>
        <v>0</v>
      </c>
      <c r="BG105" s="1" t="n">
        <f aca="false">(BG9/1000000)/$A105</f>
        <v>0</v>
      </c>
      <c r="BH105" s="1" t="n">
        <f aca="false">(BH9/1000000)/$A105</f>
        <v>0</v>
      </c>
      <c r="BI105" s="1" t="n">
        <f aca="false">(BI9/1000000)/$A105</f>
        <v>0</v>
      </c>
      <c r="BJ105" s="1" t="n">
        <f aca="false">(BJ9/1000000)/$A105</f>
        <v>0</v>
      </c>
      <c r="BK105" s="1" t="n">
        <f aca="false">(BK9/1000000)/$A105</f>
        <v>0</v>
      </c>
      <c r="BL105" s="1" t="n">
        <f aca="false">(BL9/1000000)/$A105</f>
        <v>0</v>
      </c>
      <c r="BM105" s="1" t="n">
        <f aca="false">(BM9/1000000)/$A105</f>
        <v>0</v>
      </c>
      <c r="BN105" s="1" t="n">
        <f aca="false">(BN9/1000000)/$A105</f>
        <v>0</v>
      </c>
      <c r="BO105" s="1" t="n">
        <f aca="false">(BO9/1000000)/$A105</f>
        <v>0</v>
      </c>
      <c r="BP105" s="1" t="n">
        <f aca="false">(BP9/1000000)/$A105</f>
        <v>0</v>
      </c>
      <c r="BQ105" s="1" t="n">
        <f aca="false">(BQ9/1000000)/$A105</f>
        <v>0</v>
      </c>
      <c r="BR105" s="1" t="n">
        <f aca="false">(BR9/1000000)/$A105</f>
        <v>0</v>
      </c>
      <c r="BS105" s="1" t="n">
        <f aca="false">(BS9/1000000)/$A105</f>
        <v>0</v>
      </c>
      <c r="BT105" s="1" t="n">
        <f aca="false">(BT9/1000000)/$A105</f>
        <v>0</v>
      </c>
      <c r="BU105" s="1" t="n">
        <f aca="false">(BU9/1000000)/$A105</f>
        <v>0</v>
      </c>
      <c r="BV105" s="1" t="n">
        <f aca="false">(BV9/1000000)/$A105</f>
        <v>0</v>
      </c>
      <c r="BW105" s="1" t="n">
        <f aca="false">(BW9/1000000)/$A105</f>
        <v>0</v>
      </c>
      <c r="BX105" s="1" t="n">
        <f aca="false">(BX9/1000000)/$A105</f>
        <v>0</v>
      </c>
      <c r="BY105" s="1" t="n">
        <f aca="false">(BY9/1000000)/$A105</f>
        <v>0</v>
      </c>
      <c r="BZ105" s="1" t="n">
        <f aca="false">(BZ9/1000000)/$A105</f>
        <v>0</v>
      </c>
      <c r="CA105" s="1" t="n">
        <f aca="false">(CA9/1000000)/$A105</f>
        <v>0</v>
      </c>
      <c r="CB105" s="1" t="n">
        <f aca="false">(CB9/1000000)/$A105</f>
        <v>0</v>
      </c>
      <c r="CC105" s="1" t="n">
        <f aca="false">(CC9/1000000)/$A105</f>
        <v>0</v>
      </c>
      <c r="CD105" s="1" t="n">
        <f aca="false">(CD9/1000000)/$A105</f>
        <v>0</v>
      </c>
      <c r="CE105" s="1" t="n">
        <f aca="false">(CE9/1000000)/$A105</f>
        <v>0</v>
      </c>
      <c r="CF105" s="1" t="n">
        <f aca="false">(CF9/1000000)/$A105</f>
        <v>0</v>
      </c>
      <c r="CG105" s="1" t="n">
        <f aca="false">(CG9/1000000)/$A105</f>
        <v>0</v>
      </c>
      <c r="CH105" s="1" t="n">
        <f aca="false">(CH9/1000000)/$A105</f>
        <v>0</v>
      </c>
      <c r="CI105" s="1" t="n">
        <f aca="false">(CI9/1000000)/$A105</f>
        <v>0</v>
      </c>
      <c r="CJ105" s="1" t="n">
        <f aca="false">(CJ9/1000000)/$A105</f>
        <v>0</v>
      </c>
      <c r="CK105" s="1" t="n">
        <f aca="false">(CK9/1000000)/$A105</f>
        <v>0</v>
      </c>
      <c r="CL105" s="1" t="n">
        <f aca="false">(CL9/1000000)/$A105</f>
        <v>0</v>
      </c>
      <c r="CM105" s="1" t="n">
        <f aca="false">(CM9/1000000)/$A105</f>
        <v>0</v>
      </c>
      <c r="CN105" s="1" t="n">
        <f aca="false">(CN9/1000000)/$A105</f>
        <v>0</v>
      </c>
    </row>
    <row r="106" customFormat="false" ht="11.25" hidden="false" customHeight="false" outlineLevel="0" collapsed="false">
      <c r="A106" s="1" t="n">
        <v>30</v>
      </c>
      <c r="B106" s="4" t="n">
        <v>34578</v>
      </c>
      <c r="C106" s="1" t="n">
        <f aca="false">(C10/1000000)/$A106</f>
        <v>5.17083893333333</v>
      </c>
      <c r="D106" s="1" t="n">
        <f aca="false">(D10/1000000)/$A106</f>
        <v>0.0940485333333333</v>
      </c>
      <c r="E106" s="1" t="n">
        <f aca="false">(E10/1000000)/$A106</f>
        <v>0.0239051666666667</v>
      </c>
      <c r="F106" s="1" t="n">
        <f aca="false">(F10/1000000)/$A106</f>
        <v>0.0427405333333333</v>
      </c>
      <c r="G106" s="1" t="n">
        <f aca="false">(G10/1000000)/$A106</f>
        <v>0.0441342</v>
      </c>
      <c r="H106" s="1" t="n">
        <f aca="false">(H10/1000000)/$A106</f>
        <v>0.0384513333333333</v>
      </c>
      <c r="I106" s="1" t="n">
        <f aca="false">(I10/1000000)/$A106</f>
        <v>0.0488342</v>
      </c>
      <c r="J106" s="1" t="n">
        <f aca="false">(J10/1000000)/$A106</f>
        <v>0.0337732666666667</v>
      </c>
      <c r="K106" s="1" t="n">
        <f aca="false">(K10/1000000)/$A106</f>
        <v>0.0578105666666667</v>
      </c>
      <c r="L106" s="1" t="n">
        <f aca="false">(L10/1000000)/$A106</f>
        <v>0.0294138666666667</v>
      </c>
      <c r="M106" s="1" t="n">
        <f aca="false">(M10/1000000)/$A106</f>
        <v>0</v>
      </c>
      <c r="N106" s="1" t="n">
        <f aca="false">(N10/1000000)/$A106</f>
        <v>0</v>
      </c>
      <c r="O106" s="1" t="n">
        <f aca="false">(O10/1000000)/$A106</f>
        <v>0</v>
      </c>
      <c r="P106" s="1" t="n">
        <f aca="false">(P10/1000000)/$A106</f>
        <v>0</v>
      </c>
      <c r="Q106" s="1" t="n">
        <f aca="false">(Q10/1000000)/$A106</f>
        <v>0</v>
      </c>
      <c r="R106" s="1" t="n">
        <f aca="false">(R10/1000000)/$A106</f>
        <v>0</v>
      </c>
      <c r="S106" s="1" t="n">
        <f aca="false">(S10/1000000)/$A106</f>
        <v>0</v>
      </c>
      <c r="T106" s="1" t="n">
        <f aca="false">(T10/1000000)/$A106</f>
        <v>0</v>
      </c>
      <c r="U106" s="1" t="n">
        <f aca="false">(U10/1000000)/$A106</f>
        <v>0</v>
      </c>
      <c r="V106" s="1" t="n">
        <f aca="false">(V10/1000000)/$A106</f>
        <v>0</v>
      </c>
      <c r="W106" s="1" t="n">
        <f aca="false">(W10/1000000)/$A106</f>
        <v>0</v>
      </c>
      <c r="X106" s="1" t="n">
        <f aca="false">(X10/1000000)/$A106</f>
        <v>0</v>
      </c>
      <c r="Y106" s="1" t="n">
        <f aca="false">(Y10/1000000)/$A106</f>
        <v>0</v>
      </c>
      <c r="Z106" s="1" t="n">
        <f aca="false">(Z10/1000000)/$A106</f>
        <v>0</v>
      </c>
      <c r="AA106" s="1" t="n">
        <f aca="false">(AA10/1000000)/$A106</f>
        <v>0</v>
      </c>
      <c r="AB106" s="1" t="n">
        <f aca="false">(AB10/1000000)/$A106</f>
        <v>0</v>
      </c>
      <c r="AC106" s="1" t="n">
        <f aca="false">(AC10/1000000)/$A106</f>
        <v>0</v>
      </c>
      <c r="AD106" s="1" t="n">
        <f aca="false">(AD10/1000000)/$A106</f>
        <v>0</v>
      </c>
      <c r="AE106" s="1" t="n">
        <f aca="false">(AE10/1000000)/$A106</f>
        <v>0</v>
      </c>
      <c r="AF106" s="1" t="n">
        <f aca="false">(AF10/1000000)/$A106</f>
        <v>0</v>
      </c>
      <c r="AG106" s="1" t="n">
        <f aca="false">(AG10/1000000)/$A106</f>
        <v>0</v>
      </c>
      <c r="AH106" s="1" t="n">
        <f aca="false">(AH10/1000000)/$A106</f>
        <v>0</v>
      </c>
      <c r="AI106" s="1" t="n">
        <f aca="false">(AI10/1000000)/$A106</f>
        <v>0</v>
      </c>
      <c r="AJ106" s="1" t="n">
        <f aca="false">(AJ10/1000000)/$A106</f>
        <v>0</v>
      </c>
      <c r="AK106" s="1" t="n">
        <f aca="false">(AK10/1000000)/$A106</f>
        <v>0</v>
      </c>
      <c r="AL106" s="1" t="n">
        <f aca="false">(AL10/1000000)/$A106</f>
        <v>0</v>
      </c>
      <c r="AM106" s="1" t="n">
        <f aca="false">(AM10/1000000)/$A106</f>
        <v>0</v>
      </c>
      <c r="AN106" s="1" t="n">
        <f aca="false">(AN10/1000000)/$A106</f>
        <v>0</v>
      </c>
      <c r="AO106" s="1" t="n">
        <f aca="false">(AO10/1000000)/$A106</f>
        <v>0</v>
      </c>
      <c r="AP106" s="1" t="n">
        <f aca="false">(AP10/1000000)/$A106</f>
        <v>0</v>
      </c>
      <c r="AQ106" s="1" t="n">
        <f aca="false">(AQ10/1000000)/$A106</f>
        <v>0</v>
      </c>
      <c r="AR106" s="1" t="n">
        <f aca="false">(AR10/1000000)/$A106</f>
        <v>0</v>
      </c>
      <c r="AS106" s="1" t="n">
        <f aca="false">(AS10/1000000)/$A106</f>
        <v>0</v>
      </c>
      <c r="AT106" s="1" t="n">
        <f aca="false">(AT10/1000000)/$A106</f>
        <v>0</v>
      </c>
      <c r="AU106" s="1" t="n">
        <f aca="false">(AU10/1000000)/$A106</f>
        <v>0</v>
      </c>
      <c r="AV106" s="1" t="n">
        <f aca="false">(AV10/1000000)/$A106</f>
        <v>0</v>
      </c>
      <c r="AW106" s="1" t="n">
        <f aca="false">(AW10/1000000)/$A106</f>
        <v>0</v>
      </c>
      <c r="AX106" s="1" t="n">
        <f aca="false">(AX10/1000000)/$A106</f>
        <v>0</v>
      </c>
      <c r="AY106" s="1" t="n">
        <f aca="false">(AY10/1000000)/$A106</f>
        <v>0</v>
      </c>
      <c r="AZ106" s="1" t="n">
        <f aca="false">(AZ10/1000000)/$A106</f>
        <v>0</v>
      </c>
      <c r="BA106" s="1" t="n">
        <f aca="false">(BA10/1000000)/$A106</f>
        <v>0</v>
      </c>
      <c r="BB106" s="1" t="n">
        <f aca="false">(BB10/1000000)/$A106</f>
        <v>0</v>
      </c>
      <c r="BC106" s="1" t="n">
        <f aca="false">(BC10/1000000)/$A106</f>
        <v>0</v>
      </c>
      <c r="BD106" s="1" t="n">
        <f aca="false">(BD10/1000000)/$A106</f>
        <v>0</v>
      </c>
      <c r="BE106" s="1" t="n">
        <f aca="false">(BE10/1000000)/$A106</f>
        <v>0</v>
      </c>
      <c r="BF106" s="1" t="n">
        <f aca="false">(BF10/1000000)/$A106</f>
        <v>0</v>
      </c>
      <c r="BG106" s="1" t="n">
        <f aca="false">(BG10/1000000)/$A106</f>
        <v>0</v>
      </c>
      <c r="BH106" s="1" t="n">
        <f aca="false">(BH10/1000000)/$A106</f>
        <v>0</v>
      </c>
      <c r="BI106" s="1" t="n">
        <f aca="false">(BI10/1000000)/$A106</f>
        <v>0</v>
      </c>
      <c r="BJ106" s="1" t="n">
        <f aca="false">(BJ10/1000000)/$A106</f>
        <v>0</v>
      </c>
      <c r="BK106" s="1" t="n">
        <f aca="false">(BK10/1000000)/$A106</f>
        <v>0</v>
      </c>
      <c r="BL106" s="1" t="n">
        <f aca="false">(BL10/1000000)/$A106</f>
        <v>0</v>
      </c>
      <c r="BM106" s="1" t="n">
        <f aca="false">(BM10/1000000)/$A106</f>
        <v>0</v>
      </c>
      <c r="BN106" s="1" t="n">
        <f aca="false">(BN10/1000000)/$A106</f>
        <v>0</v>
      </c>
      <c r="BO106" s="1" t="n">
        <f aca="false">(BO10/1000000)/$A106</f>
        <v>0</v>
      </c>
      <c r="BP106" s="1" t="n">
        <f aca="false">(BP10/1000000)/$A106</f>
        <v>0</v>
      </c>
      <c r="BQ106" s="1" t="n">
        <f aca="false">(BQ10/1000000)/$A106</f>
        <v>0</v>
      </c>
      <c r="BR106" s="1" t="n">
        <f aca="false">(BR10/1000000)/$A106</f>
        <v>0</v>
      </c>
      <c r="BS106" s="1" t="n">
        <f aca="false">(BS10/1000000)/$A106</f>
        <v>0</v>
      </c>
      <c r="BT106" s="1" t="n">
        <f aca="false">(BT10/1000000)/$A106</f>
        <v>0</v>
      </c>
      <c r="BU106" s="1" t="n">
        <f aca="false">(BU10/1000000)/$A106</f>
        <v>0</v>
      </c>
      <c r="BV106" s="1" t="n">
        <f aca="false">(BV10/1000000)/$A106</f>
        <v>0</v>
      </c>
      <c r="BW106" s="1" t="n">
        <f aca="false">(BW10/1000000)/$A106</f>
        <v>0</v>
      </c>
      <c r="BX106" s="1" t="n">
        <f aca="false">(BX10/1000000)/$A106</f>
        <v>0</v>
      </c>
      <c r="BY106" s="1" t="n">
        <f aca="false">(BY10/1000000)/$A106</f>
        <v>0</v>
      </c>
      <c r="BZ106" s="1" t="n">
        <f aca="false">(BZ10/1000000)/$A106</f>
        <v>0</v>
      </c>
      <c r="CA106" s="1" t="n">
        <f aca="false">(CA10/1000000)/$A106</f>
        <v>0</v>
      </c>
      <c r="CB106" s="1" t="n">
        <f aca="false">(CB10/1000000)/$A106</f>
        <v>0</v>
      </c>
      <c r="CC106" s="1" t="n">
        <f aca="false">(CC10/1000000)/$A106</f>
        <v>0</v>
      </c>
      <c r="CD106" s="1" t="n">
        <f aca="false">(CD10/1000000)/$A106</f>
        <v>0</v>
      </c>
      <c r="CE106" s="1" t="n">
        <f aca="false">(CE10/1000000)/$A106</f>
        <v>0</v>
      </c>
      <c r="CF106" s="1" t="n">
        <f aca="false">(CF10/1000000)/$A106</f>
        <v>0</v>
      </c>
      <c r="CG106" s="1" t="n">
        <f aca="false">(CG10/1000000)/$A106</f>
        <v>0</v>
      </c>
      <c r="CH106" s="1" t="n">
        <f aca="false">(CH10/1000000)/$A106</f>
        <v>0</v>
      </c>
      <c r="CI106" s="1" t="n">
        <f aca="false">(CI10/1000000)/$A106</f>
        <v>0</v>
      </c>
      <c r="CJ106" s="1" t="n">
        <f aca="false">(CJ10/1000000)/$A106</f>
        <v>0</v>
      </c>
      <c r="CK106" s="1" t="n">
        <f aca="false">(CK10/1000000)/$A106</f>
        <v>0</v>
      </c>
      <c r="CL106" s="1" t="n">
        <f aca="false">(CL10/1000000)/$A106</f>
        <v>0</v>
      </c>
      <c r="CM106" s="1" t="n">
        <f aca="false">(CM10/1000000)/$A106</f>
        <v>0</v>
      </c>
      <c r="CN106" s="1" t="n">
        <f aca="false">(CN10/1000000)/$A106</f>
        <v>0</v>
      </c>
    </row>
    <row r="107" customFormat="false" ht="11.25" hidden="false" customHeight="false" outlineLevel="0" collapsed="false">
      <c r="A107" s="1" t="n">
        <v>31</v>
      </c>
      <c r="B107" s="4" t="n">
        <v>34608</v>
      </c>
      <c r="C107" s="1" t="n">
        <f aca="false">(C11/1000000)/$A107</f>
        <v>5.02874890322581</v>
      </c>
      <c r="D107" s="1" t="n">
        <f aca="false">(D11/1000000)/$A107</f>
        <v>0.0852945161290323</v>
      </c>
      <c r="E107" s="1" t="n">
        <f aca="false">(E11/1000000)/$A107</f>
        <v>0.0231337741935484</v>
      </c>
      <c r="F107" s="1" t="n">
        <f aca="false">(F11/1000000)/$A107</f>
        <v>0.0427563870967742</v>
      </c>
      <c r="G107" s="1" t="n">
        <f aca="false">(G11/1000000)/$A107</f>
        <v>0.0415774516129032</v>
      </c>
      <c r="H107" s="1" t="n">
        <f aca="false">(H11/1000000)/$A107</f>
        <v>0.0379261290322581</v>
      </c>
      <c r="I107" s="1" t="n">
        <f aca="false">(I11/1000000)/$A107</f>
        <v>0.049453064516129</v>
      </c>
      <c r="J107" s="1" t="n">
        <f aca="false">(J11/1000000)/$A107</f>
        <v>0.0314101612903226</v>
      </c>
      <c r="K107" s="1" t="n">
        <f aca="false">(K11/1000000)/$A107</f>
        <v>0.0572417419354839</v>
      </c>
      <c r="L107" s="1" t="n">
        <f aca="false">(L11/1000000)/$A107</f>
        <v>0.0479542258064516</v>
      </c>
      <c r="M107" s="1" t="n">
        <f aca="false">(M11/1000000)/$A107</f>
        <v>0.0219640967741936</v>
      </c>
      <c r="N107" s="1" t="n">
        <f aca="false">(N11/1000000)/$A107</f>
        <v>0</v>
      </c>
      <c r="O107" s="1" t="n">
        <f aca="false">(O11/1000000)/$A107</f>
        <v>0</v>
      </c>
      <c r="P107" s="1" t="n">
        <f aca="false">(P11/1000000)/$A107</f>
        <v>0</v>
      </c>
      <c r="Q107" s="1" t="n">
        <f aca="false">(Q11/1000000)/$A107</f>
        <v>0</v>
      </c>
      <c r="R107" s="1" t="n">
        <f aca="false">(R11/1000000)/$A107</f>
        <v>0</v>
      </c>
      <c r="S107" s="1" t="n">
        <f aca="false">(S11/1000000)/$A107</f>
        <v>0</v>
      </c>
      <c r="T107" s="1" t="n">
        <f aca="false">(T11/1000000)/$A107</f>
        <v>0</v>
      </c>
      <c r="U107" s="1" t="n">
        <f aca="false">(U11/1000000)/$A107</f>
        <v>0</v>
      </c>
      <c r="V107" s="1" t="n">
        <f aca="false">(V11/1000000)/$A107</f>
        <v>0</v>
      </c>
      <c r="W107" s="1" t="n">
        <f aca="false">(W11/1000000)/$A107</f>
        <v>0</v>
      </c>
      <c r="X107" s="1" t="n">
        <f aca="false">(X11/1000000)/$A107</f>
        <v>0</v>
      </c>
      <c r="Y107" s="1" t="n">
        <f aca="false">(Y11/1000000)/$A107</f>
        <v>0</v>
      </c>
      <c r="Z107" s="1" t="n">
        <f aca="false">(Z11/1000000)/$A107</f>
        <v>0</v>
      </c>
      <c r="AA107" s="1" t="n">
        <f aca="false">(AA11/1000000)/$A107</f>
        <v>0</v>
      </c>
      <c r="AB107" s="1" t="n">
        <f aca="false">(AB11/1000000)/$A107</f>
        <v>0</v>
      </c>
      <c r="AC107" s="1" t="n">
        <f aca="false">(AC11/1000000)/$A107</f>
        <v>0</v>
      </c>
      <c r="AD107" s="1" t="n">
        <f aca="false">(AD11/1000000)/$A107</f>
        <v>0</v>
      </c>
      <c r="AE107" s="1" t="n">
        <f aca="false">(AE11/1000000)/$A107</f>
        <v>0</v>
      </c>
      <c r="AF107" s="1" t="n">
        <f aca="false">(AF11/1000000)/$A107</f>
        <v>0</v>
      </c>
      <c r="AG107" s="1" t="n">
        <f aca="false">(AG11/1000000)/$A107</f>
        <v>0</v>
      </c>
      <c r="AH107" s="1" t="n">
        <f aca="false">(AH11/1000000)/$A107</f>
        <v>0</v>
      </c>
      <c r="AI107" s="1" t="n">
        <f aca="false">(AI11/1000000)/$A107</f>
        <v>0</v>
      </c>
      <c r="AJ107" s="1" t="n">
        <f aca="false">(AJ11/1000000)/$A107</f>
        <v>0</v>
      </c>
      <c r="AK107" s="1" t="n">
        <f aca="false">(AK11/1000000)/$A107</f>
        <v>0</v>
      </c>
      <c r="AL107" s="1" t="n">
        <f aca="false">(AL11/1000000)/$A107</f>
        <v>0</v>
      </c>
      <c r="AM107" s="1" t="n">
        <f aca="false">(AM11/1000000)/$A107</f>
        <v>0</v>
      </c>
      <c r="AN107" s="1" t="n">
        <f aca="false">(AN11/1000000)/$A107</f>
        <v>0</v>
      </c>
      <c r="AO107" s="1" t="n">
        <f aca="false">(AO11/1000000)/$A107</f>
        <v>0</v>
      </c>
      <c r="AP107" s="1" t="n">
        <f aca="false">(AP11/1000000)/$A107</f>
        <v>0</v>
      </c>
      <c r="AQ107" s="1" t="n">
        <f aca="false">(AQ11/1000000)/$A107</f>
        <v>0</v>
      </c>
      <c r="AR107" s="1" t="n">
        <f aca="false">(AR11/1000000)/$A107</f>
        <v>0</v>
      </c>
      <c r="AS107" s="1" t="n">
        <f aca="false">(AS11/1000000)/$A107</f>
        <v>0</v>
      </c>
      <c r="AT107" s="1" t="n">
        <f aca="false">(AT11/1000000)/$A107</f>
        <v>0</v>
      </c>
      <c r="AU107" s="1" t="n">
        <f aca="false">(AU11/1000000)/$A107</f>
        <v>0</v>
      </c>
      <c r="AV107" s="1" t="n">
        <f aca="false">(AV11/1000000)/$A107</f>
        <v>0</v>
      </c>
      <c r="AW107" s="1" t="n">
        <f aca="false">(AW11/1000000)/$A107</f>
        <v>0</v>
      </c>
      <c r="AX107" s="1" t="n">
        <f aca="false">(AX11/1000000)/$A107</f>
        <v>0</v>
      </c>
      <c r="AY107" s="1" t="n">
        <f aca="false">(AY11/1000000)/$A107</f>
        <v>0</v>
      </c>
      <c r="AZ107" s="1" t="n">
        <f aca="false">(AZ11/1000000)/$A107</f>
        <v>0</v>
      </c>
      <c r="BA107" s="1" t="n">
        <f aca="false">(BA11/1000000)/$A107</f>
        <v>0</v>
      </c>
      <c r="BB107" s="1" t="n">
        <f aca="false">(BB11/1000000)/$A107</f>
        <v>0</v>
      </c>
      <c r="BC107" s="1" t="n">
        <f aca="false">(BC11/1000000)/$A107</f>
        <v>0</v>
      </c>
      <c r="BD107" s="1" t="n">
        <f aca="false">(BD11/1000000)/$A107</f>
        <v>0</v>
      </c>
      <c r="BE107" s="1" t="n">
        <f aca="false">(BE11/1000000)/$A107</f>
        <v>0</v>
      </c>
      <c r="BF107" s="1" t="n">
        <f aca="false">(BF11/1000000)/$A107</f>
        <v>0</v>
      </c>
      <c r="BG107" s="1" t="n">
        <f aca="false">(BG11/1000000)/$A107</f>
        <v>0</v>
      </c>
      <c r="BH107" s="1" t="n">
        <f aca="false">(BH11/1000000)/$A107</f>
        <v>0</v>
      </c>
      <c r="BI107" s="1" t="n">
        <f aca="false">(BI11/1000000)/$A107</f>
        <v>0</v>
      </c>
      <c r="BJ107" s="1" t="n">
        <f aca="false">(BJ11/1000000)/$A107</f>
        <v>0</v>
      </c>
      <c r="BK107" s="1" t="n">
        <f aca="false">(BK11/1000000)/$A107</f>
        <v>0</v>
      </c>
      <c r="BL107" s="1" t="n">
        <f aca="false">(BL11/1000000)/$A107</f>
        <v>0</v>
      </c>
      <c r="BM107" s="1" t="n">
        <f aca="false">(BM11/1000000)/$A107</f>
        <v>0</v>
      </c>
      <c r="BN107" s="1" t="n">
        <f aca="false">(BN11/1000000)/$A107</f>
        <v>0</v>
      </c>
      <c r="BO107" s="1" t="n">
        <f aca="false">(BO11/1000000)/$A107</f>
        <v>0</v>
      </c>
      <c r="BP107" s="1" t="n">
        <f aca="false">(BP11/1000000)/$A107</f>
        <v>0</v>
      </c>
      <c r="BQ107" s="1" t="n">
        <f aca="false">(BQ11/1000000)/$A107</f>
        <v>0</v>
      </c>
      <c r="BR107" s="1" t="n">
        <f aca="false">(BR11/1000000)/$A107</f>
        <v>0</v>
      </c>
      <c r="BS107" s="1" t="n">
        <f aca="false">(BS11/1000000)/$A107</f>
        <v>0</v>
      </c>
      <c r="BT107" s="1" t="n">
        <f aca="false">(BT11/1000000)/$A107</f>
        <v>0</v>
      </c>
      <c r="BU107" s="1" t="n">
        <f aca="false">(BU11/1000000)/$A107</f>
        <v>0</v>
      </c>
      <c r="BV107" s="1" t="n">
        <f aca="false">(BV11/1000000)/$A107</f>
        <v>0</v>
      </c>
      <c r="BW107" s="1" t="n">
        <f aca="false">(BW11/1000000)/$A107</f>
        <v>0</v>
      </c>
      <c r="BX107" s="1" t="n">
        <f aca="false">(BX11/1000000)/$A107</f>
        <v>0</v>
      </c>
      <c r="BY107" s="1" t="n">
        <f aca="false">(BY11/1000000)/$A107</f>
        <v>0</v>
      </c>
      <c r="BZ107" s="1" t="n">
        <f aca="false">(BZ11/1000000)/$A107</f>
        <v>0</v>
      </c>
      <c r="CA107" s="1" t="n">
        <f aca="false">(CA11/1000000)/$A107</f>
        <v>0</v>
      </c>
      <c r="CB107" s="1" t="n">
        <f aca="false">(CB11/1000000)/$A107</f>
        <v>0</v>
      </c>
      <c r="CC107" s="1" t="n">
        <f aca="false">(CC11/1000000)/$A107</f>
        <v>0</v>
      </c>
      <c r="CD107" s="1" t="n">
        <f aca="false">(CD11/1000000)/$A107</f>
        <v>0</v>
      </c>
      <c r="CE107" s="1" t="n">
        <f aca="false">(CE11/1000000)/$A107</f>
        <v>0</v>
      </c>
      <c r="CF107" s="1" t="n">
        <f aca="false">(CF11/1000000)/$A107</f>
        <v>0</v>
      </c>
      <c r="CG107" s="1" t="n">
        <f aca="false">(CG11/1000000)/$A107</f>
        <v>0</v>
      </c>
      <c r="CH107" s="1" t="n">
        <f aca="false">(CH11/1000000)/$A107</f>
        <v>0</v>
      </c>
      <c r="CI107" s="1" t="n">
        <f aca="false">(CI11/1000000)/$A107</f>
        <v>0</v>
      </c>
      <c r="CJ107" s="1" t="n">
        <f aca="false">(CJ11/1000000)/$A107</f>
        <v>0</v>
      </c>
      <c r="CK107" s="1" t="n">
        <f aca="false">(CK11/1000000)/$A107</f>
        <v>0</v>
      </c>
      <c r="CL107" s="1" t="n">
        <f aca="false">(CL11/1000000)/$A107</f>
        <v>0</v>
      </c>
      <c r="CM107" s="1" t="n">
        <f aca="false">(CM11/1000000)/$A107</f>
        <v>0</v>
      </c>
      <c r="CN107" s="1" t="n">
        <f aca="false">(CN11/1000000)/$A107</f>
        <v>0</v>
      </c>
    </row>
    <row r="108" customFormat="false" ht="11.25" hidden="false" customHeight="false" outlineLevel="0" collapsed="false">
      <c r="A108" s="1" t="n">
        <v>30</v>
      </c>
      <c r="B108" s="4" t="n">
        <v>34639</v>
      </c>
      <c r="C108" s="1" t="n">
        <f aca="false">(C12/1000000)/$A108</f>
        <v>5.08223863333333</v>
      </c>
      <c r="D108" s="1" t="n">
        <f aca="false">(D12/1000000)/$A108</f>
        <v>0.0836174333333333</v>
      </c>
      <c r="E108" s="1" t="n">
        <f aca="false">(E12/1000000)/$A108</f>
        <v>0.0207134</v>
      </c>
      <c r="F108" s="1" t="n">
        <f aca="false">(F12/1000000)/$A108</f>
        <v>0.0407971</v>
      </c>
      <c r="G108" s="1" t="n">
        <f aca="false">(G12/1000000)/$A108</f>
        <v>0.0396719666666667</v>
      </c>
      <c r="H108" s="1" t="n">
        <f aca="false">(H12/1000000)/$A108</f>
        <v>0.0364966</v>
      </c>
      <c r="I108" s="1" t="n">
        <f aca="false">(I12/1000000)/$A108</f>
        <v>0.0479069</v>
      </c>
      <c r="J108" s="1" t="n">
        <f aca="false">(J12/1000000)/$A108</f>
        <v>0.0315410333333333</v>
      </c>
      <c r="K108" s="1" t="n">
        <f aca="false">(K12/1000000)/$A108</f>
        <v>0.0562509333333333</v>
      </c>
      <c r="L108" s="1" t="n">
        <f aca="false">(L12/1000000)/$A108</f>
        <v>0.0429232333333333</v>
      </c>
      <c r="M108" s="1" t="n">
        <f aca="false">(M12/1000000)/$A108</f>
        <v>0.0368116333333333</v>
      </c>
      <c r="N108" s="1" t="n">
        <f aca="false">(N12/1000000)/$A108</f>
        <v>0.0847252</v>
      </c>
      <c r="O108" s="1" t="n">
        <f aca="false">(O12/1000000)/$A108</f>
        <v>0</v>
      </c>
      <c r="P108" s="1" t="n">
        <f aca="false">(P12/1000000)/$A108</f>
        <v>0</v>
      </c>
      <c r="Q108" s="1" t="n">
        <f aca="false">(Q12/1000000)/$A108</f>
        <v>0</v>
      </c>
      <c r="R108" s="1" t="n">
        <f aca="false">(R12/1000000)/$A108</f>
        <v>0</v>
      </c>
      <c r="S108" s="1" t="n">
        <f aca="false">(S12/1000000)/$A108</f>
        <v>0</v>
      </c>
      <c r="T108" s="1" t="n">
        <f aca="false">(T12/1000000)/$A108</f>
        <v>0</v>
      </c>
      <c r="U108" s="1" t="n">
        <f aca="false">(U12/1000000)/$A108</f>
        <v>0</v>
      </c>
      <c r="V108" s="1" t="n">
        <f aca="false">(V12/1000000)/$A108</f>
        <v>0</v>
      </c>
      <c r="W108" s="1" t="n">
        <f aca="false">(W12/1000000)/$A108</f>
        <v>0</v>
      </c>
      <c r="X108" s="1" t="n">
        <f aca="false">(X12/1000000)/$A108</f>
        <v>0</v>
      </c>
      <c r="Y108" s="1" t="n">
        <f aca="false">(Y12/1000000)/$A108</f>
        <v>0</v>
      </c>
      <c r="Z108" s="1" t="n">
        <f aca="false">(Z12/1000000)/$A108</f>
        <v>0</v>
      </c>
      <c r="AA108" s="1" t="n">
        <f aca="false">(AA12/1000000)/$A108</f>
        <v>0</v>
      </c>
      <c r="AB108" s="1" t="n">
        <f aca="false">(AB12/1000000)/$A108</f>
        <v>0</v>
      </c>
      <c r="AC108" s="1" t="n">
        <f aca="false">(AC12/1000000)/$A108</f>
        <v>0</v>
      </c>
      <c r="AD108" s="1" t="n">
        <f aca="false">(AD12/1000000)/$A108</f>
        <v>0</v>
      </c>
      <c r="AE108" s="1" t="n">
        <f aca="false">(AE12/1000000)/$A108</f>
        <v>0</v>
      </c>
      <c r="AF108" s="1" t="n">
        <f aca="false">(AF12/1000000)/$A108</f>
        <v>0</v>
      </c>
      <c r="AG108" s="1" t="n">
        <f aca="false">(AG12/1000000)/$A108</f>
        <v>0</v>
      </c>
      <c r="AH108" s="1" t="n">
        <f aca="false">(AH12/1000000)/$A108</f>
        <v>0</v>
      </c>
      <c r="AI108" s="1" t="n">
        <f aca="false">(AI12/1000000)/$A108</f>
        <v>0</v>
      </c>
      <c r="AJ108" s="1" t="n">
        <f aca="false">(AJ12/1000000)/$A108</f>
        <v>0</v>
      </c>
      <c r="AK108" s="1" t="n">
        <f aca="false">(AK12/1000000)/$A108</f>
        <v>0</v>
      </c>
      <c r="AL108" s="1" t="n">
        <f aca="false">(AL12/1000000)/$A108</f>
        <v>0</v>
      </c>
      <c r="AM108" s="1" t="n">
        <f aca="false">(AM12/1000000)/$A108</f>
        <v>0</v>
      </c>
      <c r="AN108" s="1" t="n">
        <f aca="false">(AN12/1000000)/$A108</f>
        <v>0</v>
      </c>
      <c r="AO108" s="1" t="n">
        <f aca="false">(AO12/1000000)/$A108</f>
        <v>0</v>
      </c>
      <c r="AP108" s="1" t="n">
        <f aca="false">(AP12/1000000)/$A108</f>
        <v>0</v>
      </c>
      <c r="AQ108" s="1" t="n">
        <f aca="false">(AQ12/1000000)/$A108</f>
        <v>0</v>
      </c>
      <c r="AR108" s="1" t="n">
        <f aca="false">(AR12/1000000)/$A108</f>
        <v>0</v>
      </c>
      <c r="AS108" s="1" t="n">
        <f aca="false">(AS12/1000000)/$A108</f>
        <v>0</v>
      </c>
      <c r="AT108" s="1" t="n">
        <f aca="false">(AT12/1000000)/$A108</f>
        <v>0</v>
      </c>
      <c r="AU108" s="1" t="n">
        <f aca="false">(AU12/1000000)/$A108</f>
        <v>0</v>
      </c>
      <c r="AV108" s="1" t="n">
        <f aca="false">(AV12/1000000)/$A108</f>
        <v>0</v>
      </c>
      <c r="AW108" s="1" t="n">
        <f aca="false">(AW12/1000000)/$A108</f>
        <v>0</v>
      </c>
      <c r="AX108" s="1" t="n">
        <f aca="false">(AX12/1000000)/$A108</f>
        <v>0</v>
      </c>
      <c r="AY108" s="1" t="n">
        <f aca="false">(AY12/1000000)/$A108</f>
        <v>0</v>
      </c>
      <c r="AZ108" s="1" t="n">
        <f aca="false">(AZ12/1000000)/$A108</f>
        <v>0</v>
      </c>
      <c r="BA108" s="1" t="n">
        <f aca="false">(BA12/1000000)/$A108</f>
        <v>0</v>
      </c>
      <c r="BB108" s="1" t="n">
        <f aca="false">(BB12/1000000)/$A108</f>
        <v>0</v>
      </c>
      <c r="BC108" s="1" t="n">
        <f aca="false">(BC12/1000000)/$A108</f>
        <v>0</v>
      </c>
      <c r="BD108" s="1" t="n">
        <f aca="false">(BD12/1000000)/$A108</f>
        <v>0</v>
      </c>
      <c r="BE108" s="1" t="n">
        <f aca="false">(BE12/1000000)/$A108</f>
        <v>0</v>
      </c>
      <c r="BF108" s="1" t="n">
        <f aca="false">(BF12/1000000)/$A108</f>
        <v>0</v>
      </c>
      <c r="BG108" s="1" t="n">
        <f aca="false">(BG12/1000000)/$A108</f>
        <v>0</v>
      </c>
      <c r="BH108" s="1" t="n">
        <f aca="false">(BH12/1000000)/$A108</f>
        <v>0</v>
      </c>
      <c r="BI108" s="1" t="n">
        <f aca="false">(BI12/1000000)/$A108</f>
        <v>0</v>
      </c>
      <c r="BJ108" s="1" t="n">
        <f aca="false">(BJ12/1000000)/$A108</f>
        <v>0</v>
      </c>
      <c r="BK108" s="1" t="n">
        <f aca="false">(BK12/1000000)/$A108</f>
        <v>0</v>
      </c>
      <c r="BL108" s="1" t="n">
        <f aca="false">(BL12/1000000)/$A108</f>
        <v>0</v>
      </c>
      <c r="BM108" s="1" t="n">
        <f aca="false">(BM12/1000000)/$A108</f>
        <v>0</v>
      </c>
      <c r="BN108" s="1" t="n">
        <f aca="false">(BN12/1000000)/$A108</f>
        <v>0</v>
      </c>
      <c r="BO108" s="1" t="n">
        <f aca="false">(BO12/1000000)/$A108</f>
        <v>0</v>
      </c>
      <c r="BP108" s="1" t="n">
        <f aca="false">(BP12/1000000)/$A108</f>
        <v>0</v>
      </c>
      <c r="BQ108" s="1" t="n">
        <f aca="false">(BQ12/1000000)/$A108</f>
        <v>0</v>
      </c>
      <c r="BR108" s="1" t="n">
        <f aca="false">(BR12/1000000)/$A108</f>
        <v>0</v>
      </c>
      <c r="BS108" s="1" t="n">
        <f aca="false">(BS12/1000000)/$A108</f>
        <v>0</v>
      </c>
      <c r="BT108" s="1" t="n">
        <f aca="false">(BT12/1000000)/$A108</f>
        <v>0</v>
      </c>
      <c r="BU108" s="1" t="n">
        <f aca="false">(BU12/1000000)/$A108</f>
        <v>0</v>
      </c>
      <c r="BV108" s="1" t="n">
        <f aca="false">(BV12/1000000)/$A108</f>
        <v>0</v>
      </c>
      <c r="BW108" s="1" t="n">
        <f aca="false">(BW12/1000000)/$A108</f>
        <v>0</v>
      </c>
      <c r="BX108" s="1" t="n">
        <f aca="false">(BX12/1000000)/$A108</f>
        <v>0</v>
      </c>
      <c r="BY108" s="1" t="n">
        <f aca="false">(BY12/1000000)/$A108</f>
        <v>0</v>
      </c>
      <c r="BZ108" s="1" t="n">
        <f aca="false">(BZ12/1000000)/$A108</f>
        <v>0</v>
      </c>
      <c r="CA108" s="1" t="n">
        <f aca="false">(CA12/1000000)/$A108</f>
        <v>0</v>
      </c>
      <c r="CB108" s="1" t="n">
        <f aca="false">(CB12/1000000)/$A108</f>
        <v>0</v>
      </c>
      <c r="CC108" s="1" t="n">
        <f aca="false">(CC12/1000000)/$A108</f>
        <v>0</v>
      </c>
      <c r="CD108" s="1" t="n">
        <f aca="false">(CD12/1000000)/$A108</f>
        <v>0</v>
      </c>
      <c r="CE108" s="1" t="n">
        <f aca="false">(CE12/1000000)/$A108</f>
        <v>0</v>
      </c>
      <c r="CF108" s="1" t="n">
        <f aca="false">(CF12/1000000)/$A108</f>
        <v>0</v>
      </c>
      <c r="CG108" s="1" t="n">
        <f aca="false">(CG12/1000000)/$A108</f>
        <v>0</v>
      </c>
      <c r="CH108" s="1" t="n">
        <f aca="false">(CH12/1000000)/$A108</f>
        <v>0</v>
      </c>
      <c r="CI108" s="1" t="n">
        <f aca="false">(CI12/1000000)/$A108</f>
        <v>0</v>
      </c>
      <c r="CJ108" s="1" t="n">
        <f aca="false">(CJ12/1000000)/$A108</f>
        <v>0</v>
      </c>
      <c r="CK108" s="1" t="n">
        <f aca="false">(CK12/1000000)/$A108</f>
        <v>0</v>
      </c>
      <c r="CL108" s="1" t="n">
        <f aca="false">(CL12/1000000)/$A108</f>
        <v>0</v>
      </c>
      <c r="CM108" s="1" t="n">
        <f aca="false">(CM12/1000000)/$A108</f>
        <v>0</v>
      </c>
      <c r="CN108" s="1" t="n">
        <f aca="false">(CN12/1000000)/$A108</f>
        <v>0</v>
      </c>
    </row>
    <row r="109" customFormat="false" ht="11.25" hidden="false" customHeight="false" outlineLevel="0" collapsed="false">
      <c r="A109" s="1" t="n">
        <v>31</v>
      </c>
      <c r="B109" s="4" t="n">
        <v>34669</v>
      </c>
      <c r="C109" s="1" t="n">
        <f aca="false">(C13/1000000)/$A109</f>
        <v>5.03533912903226</v>
      </c>
      <c r="D109" s="1" t="n">
        <f aca="false">(D13/1000000)/$A109</f>
        <v>0.0815930322580645</v>
      </c>
      <c r="E109" s="1" t="n">
        <f aca="false">(E13/1000000)/$A109</f>
        <v>0.0203757741935484</v>
      </c>
      <c r="F109" s="1" t="n">
        <f aca="false">(F13/1000000)/$A109</f>
        <v>0.0389620967741935</v>
      </c>
      <c r="G109" s="1" t="n">
        <f aca="false">(G13/1000000)/$A109</f>
        <v>0.0389780322580645</v>
      </c>
      <c r="H109" s="1" t="n">
        <f aca="false">(H13/1000000)/$A109</f>
        <v>0.0344036774193548</v>
      </c>
      <c r="I109" s="1" t="n">
        <f aca="false">(I13/1000000)/$A109</f>
        <v>0.0463251290322581</v>
      </c>
      <c r="J109" s="1" t="n">
        <f aca="false">(J13/1000000)/$A109</f>
        <v>0.0311382580645161</v>
      </c>
      <c r="K109" s="1" t="n">
        <f aca="false">(K13/1000000)/$A109</f>
        <v>0.0534864193548387</v>
      </c>
      <c r="L109" s="1" t="n">
        <f aca="false">(L13/1000000)/$A109</f>
        <v>0.0414744193548387</v>
      </c>
      <c r="M109" s="1" t="n">
        <f aca="false">(M13/1000000)/$A109</f>
        <v>0.0344107741935484</v>
      </c>
      <c r="N109" s="1" t="n">
        <f aca="false">(N13/1000000)/$A109</f>
        <v>0.111414612903226</v>
      </c>
      <c r="O109" s="1" t="n">
        <f aca="false">(O13/1000000)/$A109</f>
        <v>0.0340093870967742</v>
      </c>
      <c r="P109" s="1" t="n">
        <f aca="false">(P13/1000000)/$A109</f>
        <v>0</v>
      </c>
      <c r="Q109" s="1" t="n">
        <f aca="false">(Q13/1000000)/$A109</f>
        <v>0</v>
      </c>
      <c r="R109" s="1" t="n">
        <f aca="false">(R13/1000000)/$A109</f>
        <v>0</v>
      </c>
      <c r="S109" s="1" t="n">
        <f aca="false">(S13/1000000)/$A109</f>
        <v>0</v>
      </c>
      <c r="T109" s="1" t="n">
        <f aca="false">(T13/1000000)/$A109</f>
        <v>0</v>
      </c>
      <c r="U109" s="1" t="n">
        <f aca="false">(U13/1000000)/$A109</f>
        <v>0</v>
      </c>
      <c r="V109" s="1" t="n">
        <f aca="false">(V13/1000000)/$A109</f>
        <v>0</v>
      </c>
      <c r="W109" s="1" t="n">
        <f aca="false">(W13/1000000)/$A109</f>
        <v>0</v>
      </c>
      <c r="X109" s="1" t="n">
        <f aca="false">(X13/1000000)/$A109</f>
        <v>0</v>
      </c>
      <c r="Y109" s="1" t="n">
        <f aca="false">(Y13/1000000)/$A109</f>
        <v>0</v>
      </c>
      <c r="Z109" s="1" t="n">
        <f aca="false">(Z13/1000000)/$A109</f>
        <v>0</v>
      </c>
      <c r="AA109" s="1" t="n">
        <f aca="false">(AA13/1000000)/$A109</f>
        <v>0</v>
      </c>
      <c r="AB109" s="1" t="n">
        <f aca="false">(AB13/1000000)/$A109</f>
        <v>0</v>
      </c>
      <c r="AC109" s="1" t="n">
        <f aca="false">(AC13/1000000)/$A109</f>
        <v>0</v>
      </c>
      <c r="AD109" s="1" t="n">
        <f aca="false">(AD13/1000000)/$A109</f>
        <v>0</v>
      </c>
      <c r="AE109" s="1" t="n">
        <f aca="false">(AE13/1000000)/$A109</f>
        <v>0</v>
      </c>
      <c r="AF109" s="1" t="n">
        <f aca="false">(AF13/1000000)/$A109</f>
        <v>0</v>
      </c>
      <c r="AG109" s="1" t="n">
        <f aca="false">(AG13/1000000)/$A109</f>
        <v>0</v>
      </c>
      <c r="AH109" s="1" t="n">
        <f aca="false">(AH13/1000000)/$A109</f>
        <v>0</v>
      </c>
      <c r="AI109" s="1" t="n">
        <f aca="false">(AI13/1000000)/$A109</f>
        <v>0</v>
      </c>
      <c r="AJ109" s="1" t="n">
        <f aca="false">(AJ13/1000000)/$A109</f>
        <v>0</v>
      </c>
      <c r="AK109" s="1" t="n">
        <f aca="false">(AK13/1000000)/$A109</f>
        <v>0</v>
      </c>
      <c r="AL109" s="1" t="n">
        <f aca="false">(AL13/1000000)/$A109</f>
        <v>0</v>
      </c>
      <c r="AM109" s="1" t="n">
        <f aca="false">(AM13/1000000)/$A109</f>
        <v>0</v>
      </c>
      <c r="AN109" s="1" t="n">
        <f aca="false">(AN13/1000000)/$A109</f>
        <v>0</v>
      </c>
      <c r="AO109" s="1" t="n">
        <f aca="false">(AO13/1000000)/$A109</f>
        <v>0</v>
      </c>
      <c r="AP109" s="1" t="n">
        <f aca="false">(AP13/1000000)/$A109</f>
        <v>0</v>
      </c>
      <c r="AQ109" s="1" t="n">
        <f aca="false">(AQ13/1000000)/$A109</f>
        <v>0</v>
      </c>
      <c r="AR109" s="1" t="n">
        <f aca="false">(AR13/1000000)/$A109</f>
        <v>0</v>
      </c>
      <c r="AS109" s="1" t="n">
        <f aca="false">(AS13/1000000)/$A109</f>
        <v>0</v>
      </c>
      <c r="AT109" s="1" t="n">
        <f aca="false">(AT13/1000000)/$A109</f>
        <v>0</v>
      </c>
      <c r="AU109" s="1" t="n">
        <f aca="false">(AU13/1000000)/$A109</f>
        <v>0</v>
      </c>
      <c r="AV109" s="1" t="n">
        <f aca="false">(AV13/1000000)/$A109</f>
        <v>0</v>
      </c>
      <c r="AW109" s="1" t="n">
        <f aca="false">(AW13/1000000)/$A109</f>
        <v>0</v>
      </c>
      <c r="AX109" s="1" t="n">
        <f aca="false">(AX13/1000000)/$A109</f>
        <v>0</v>
      </c>
      <c r="AY109" s="1" t="n">
        <f aca="false">(AY13/1000000)/$A109</f>
        <v>0</v>
      </c>
      <c r="AZ109" s="1" t="n">
        <f aca="false">(AZ13/1000000)/$A109</f>
        <v>0</v>
      </c>
      <c r="BA109" s="1" t="n">
        <f aca="false">(BA13/1000000)/$A109</f>
        <v>0</v>
      </c>
      <c r="BB109" s="1" t="n">
        <f aca="false">(BB13/1000000)/$A109</f>
        <v>0</v>
      </c>
      <c r="BC109" s="1" t="n">
        <f aca="false">(BC13/1000000)/$A109</f>
        <v>0</v>
      </c>
      <c r="BD109" s="1" t="n">
        <f aca="false">(BD13/1000000)/$A109</f>
        <v>0</v>
      </c>
      <c r="BE109" s="1" t="n">
        <f aca="false">(BE13/1000000)/$A109</f>
        <v>0</v>
      </c>
      <c r="BF109" s="1" t="n">
        <f aca="false">(BF13/1000000)/$A109</f>
        <v>0</v>
      </c>
      <c r="BG109" s="1" t="n">
        <f aca="false">(BG13/1000000)/$A109</f>
        <v>0</v>
      </c>
      <c r="BH109" s="1" t="n">
        <f aca="false">(BH13/1000000)/$A109</f>
        <v>0</v>
      </c>
      <c r="BI109" s="1" t="n">
        <f aca="false">(BI13/1000000)/$A109</f>
        <v>0</v>
      </c>
      <c r="BJ109" s="1" t="n">
        <f aca="false">(BJ13/1000000)/$A109</f>
        <v>0</v>
      </c>
      <c r="BK109" s="1" t="n">
        <f aca="false">(BK13/1000000)/$A109</f>
        <v>0</v>
      </c>
      <c r="BL109" s="1" t="n">
        <f aca="false">(BL13/1000000)/$A109</f>
        <v>0</v>
      </c>
      <c r="BM109" s="1" t="n">
        <f aca="false">(BM13/1000000)/$A109</f>
        <v>0</v>
      </c>
      <c r="BN109" s="1" t="n">
        <f aca="false">(BN13/1000000)/$A109</f>
        <v>0</v>
      </c>
      <c r="BO109" s="1" t="n">
        <f aca="false">(BO13/1000000)/$A109</f>
        <v>0</v>
      </c>
      <c r="BP109" s="1" t="n">
        <f aca="false">(BP13/1000000)/$A109</f>
        <v>0</v>
      </c>
      <c r="BQ109" s="1" t="n">
        <f aca="false">(BQ13/1000000)/$A109</f>
        <v>0</v>
      </c>
      <c r="BR109" s="1" t="n">
        <f aca="false">(BR13/1000000)/$A109</f>
        <v>0</v>
      </c>
      <c r="BS109" s="1" t="n">
        <f aca="false">(BS13/1000000)/$A109</f>
        <v>0</v>
      </c>
      <c r="BT109" s="1" t="n">
        <f aca="false">(BT13/1000000)/$A109</f>
        <v>0</v>
      </c>
      <c r="BU109" s="1" t="n">
        <f aca="false">(BU13/1000000)/$A109</f>
        <v>0</v>
      </c>
      <c r="BV109" s="1" t="n">
        <f aca="false">(BV13/1000000)/$A109</f>
        <v>0</v>
      </c>
      <c r="BW109" s="1" t="n">
        <f aca="false">(BW13/1000000)/$A109</f>
        <v>0</v>
      </c>
      <c r="BX109" s="1" t="n">
        <f aca="false">(BX13/1000000)/$A109</f>
        <v>0</v>
      </c>
      <c r="BY109" s="1" t="n">
        <f aca="false">(BY13/1000000)/$A109</f>
        <v>0</v>
      </c>
      <c r="BZ109" s="1" t="n">
        <f aca="false">(BZ13/1000000)/$A109</f>
        <v>0</v>
      </c>
      <c r="CA109" s="1" t="n">
        <f aca="false">(CA13/1000000)/$A109</f>
        <v>0</v>
      </c>
      <c r="CB109" s="1" t="n">
        <f aca="false">(CB13/1000000)/$A109</f>
        <v>0</v>
      </c>
      <c r="CC109" s="1" t="n">
        <f aca="false">(CC13/1000000)/$A109</f>
        <v>0</v>
      </c>
      <c r="CD109" s="1" t="n">
        <f aca="false">(CD13/1000000)/$A109</f>
        <v>0</v>
      </c>
      <c r="CE109" s="1" t="n">
        <f aca="false">(CE13/1000000)/$A109</f>
        <v>0</v>
      </c>
      <c r="CF109" s="1" t="n">
        <f aca="false">(CF13/1000000)/$A109</f>
        <v>0</v>
      </c>
      <c r="CG109" s="1" t="n">
        <f aca="false">(CG13/1000000)/$A109</f>
        <v>0</v>
      </c>
      <c r="CH109" s="1" t="n">
        <f aca="false">(CH13/1000000)/$A109</f>
        <v>0</v>
      </c>
      <c r="CI109" s="1" t="n">
        <f aca="false">(CI13/1000000)/$A109</f>
        <v>0</v>
      </c>
      <c r="CJ109" s="1" t="n">
        <f aca="false">(CJ13/1000000)/$A109</f>
        <v>0</v>
      </c>
      <c r="CK109" s="1" t="n">
        <f aca="false">(CK13/1000000)/$A109</f>
        <v>0</v>
      </c>
      <c r="CL109" s="1" t="n">
        <f aca="false">(CL13/1000000)/$A109</f>
        <v>0</v>
      </c>
      <c r="CM109" s="1" t="n">
        <f aca="false">(CM13/1000000)/$A109</f>
        <v>0</v>
      </c>
      <c r="CN109" s="1" t="n">
        <f aca="false">(CN13/1000000)/$A109</f>
        <v>0</v>
      </c>
    </row>
    <row r="110" customFormat="false" ht="11.25" hidden="false" customHeight="false" outlineLevel="0" collapsed="false">
      <c r="A110" s="1" t="n">
        <v>31</v>
      </c>
      <c r="B110" s="4" t="n">
        <v>34700</v>
      </c>
      <c r="C110" s="1" t="n">
        <f aca="false">(C14/1000000)/$A110</f>
        <v>4.89029003225807</v>
      </c>
      <c r="D110" s="1" t="n">
        <f aca="false">(D14/1000000)/$A110</f>
        <v>0.0726397741935484</v>
      </c>
      <c r="E110" s="1" t="n">
        <f aca="false">(E14/1000000)/$A110</f>
        <v>0.02041</v>
      </c>
      <c r="F110" s="1" t="n">
        <f aca="false">(F14/1000000)/$A110</f>
        <v>0.0375353225806452</v>
      </c>
      <c r="G110" s="1" t="n">
        <f aca="false">(G14/1000000)/$A110</f>
        <v>0.0357691612903226</v>
      </c>
      <c r="H110" s="1" t="n">
        <f aca="false">(H14/1000000)/$A110</f>
        <v>0.0331271935483871</v>
      </c>
      <c r="I110" s="1" t="n">
        <f aca="false">(I14/1000000)/$A110</f>
        <v>0.0426158387096774</v>
      </c>
      <c r="J110" s="1" t="n">
        <f aca="false">(J14/1000000)/$A110</f>
        <v>0.0283677741935484</v>
      </c>
      <c r="K110" s="1" t="n">
        <f aca="false">(K14/1000000)/$A110</f>
        <v>0.051736064516129</v>
      </c>
      <c r="L110" s="1" t="n">
        <f aca="false">(L14/1000000)/$A110</f>
        <v>0.0359874838709677</v>
      </c>
      <c r="M110" s="1" t="n">
        <f aca="false">(M14/1000000)/$A110</f>
        <v>0.0359103548387097</v>
      </c>
      <c r="N110" s="1" t="n">
        <f aca="false">(N14/1000000)/$A110</f>
        <v>0.114003161290323</v>
      </c>
      <c r="O110" s="1" t="n">
        <f aca="false">(O14/1000000)/$A110</f>
        <v>0.0485112903225806</v>
      </c>
      <c r="P110" s="1" t="n">
        <f aca="false">(P14/1000000)/$A110</f>
        <v>0.031684</v>
      </c>
      <c r="Q110" s="1" t="n">
        <f aca="false">(Q14/1000000)/$A110</f>
        <v>0</v>
      </c>
      <c r="R110" s="1" t="n">
        <f aca="false">(R14/1000000)/$A110</f>
        <v>0</v>
      </c>
      <c r="S110" s="1" t="n">
        <f aca="false">(S14/1000000)/$A110</f>
        <v>0</v>
      </c>
      <c r="T110" s="1" t="n">
        <f aca="false">(T14/1000000)/$A110</f>
        <v>0</v>
      </c>
      <c r="U110" s="1" t="n">
        <f aca="false">(U14/1000000)/$A110</f>
        <v>0</v>
      </c>
      <c r="V110" s="1" t="n">
        <f aca="false">(V14/1000000)/$A110</f>
        <v>0</v>
      </c>
      <c r="W110" s="1" t="n">
        <f aca="false">(W14/1000000)/$A110</f>
        <v>0</v>
      </c>
      <c r="X110" s="1" t="n">
        <f aca="false">(X14/1000000)/$A110</f>
        <v>0</v>
      </c>
      <c r="Y110" s="1" t="n">
        <f aca="false">(Y14/1000000)/$A110</f>
        <v>0</v>
      </c>
      <c r="Z110" s="1" t="n">
        <f aca="false">(Z14/1000000)/$A110</f>
        <v>0</v>
      </c>
      <c r="AA110" s="1" t="n">
        <f aca="false">(AA14/1000000)/$A110</f>
        <v>0</v>
      </c>
      <c r="AB110" s="1" t="n">
        <f aca="false">(AB14/1000000)/$A110</f>
        <v>0</v>
      </c>
      <c r="AC110" s="1" t="n">
        <f aca="false">(AC14/1000000)/$A110</f>
        <v>0</v>
      </c>
      <c r="AD110" s="1" t="n">
        <f aca="false">(AD14/1000000)/$A110</f>
        <v>0</v>
      </c>
      <c r="AE110" s="1" t="n">
        <f aca="false">(AE14/1000000)/$A110</f>
        <v>0</v>
      </c>
      <c r="AF110" s="1" t="n">
        <f aca="false">(AF14/1000000)/$A110</f>
        <v>0</v>
      </c>
      <c r="AG110" s="1" t="n">
        <f aca="false">(AG14/1000000)/$A110</f>
        <v>0</v>
      </c>
      <c r="AH110" s="1" t="n">
        <f aca="false">(AH14/1000000)/$A110</f>
        <v>0</v>
      </c>
      <c r="AI110" s="1" t="n">
        <f aca="false">(AI14/1000000)/$A110</f>
        <v>0</v>
      </c>
      <c r="AJ110" s="1" t="n">
        <f aca="false">(AJ14/1000000)/$A110</f>
        <v>0</v>
      </c>
      <c r="AK110" s="1" t="n">
        <f aca="false">(AK14/1000000)/$A110</f>
        <v>0</v>
      </c>
      <c r="AL110" s="1" t="n">
        <f aca="false">(AL14/1000000)/$A110</f>
        <v>0</v>
      </c>
      <c r="AM110" s="1" t="n">
        <f aca="false">(AM14/1000000)/$A110</f>
        <v>0</v>
      </c>
      <c r="AN110" s="1" t="n">
        <f aca="false">(AN14/1000000)/$A110</f>
        <v>0</v>
      </c>
      <c r="AO110" s="1" t="n">
        <f aca="false">(AO14/1000000)/$A110</f>
        <v>0</v>
      </c>
      <c r="AP110" s="1" t="n">
        <f aca="false">(AP14/1000000)/$A110</f>
        <v>0</v>
      </c>
      <c r="AQ110" s="1" t="n">
        <f aca="false">(AQ14/1000000)/$A110</f>
        <v>0</v>
      </c>
      <c r="AR110" s="1" t="n">
        <f aca="false">(AR14/1000000)/$A110</f>
        <v>0</v>
      </c>
      <c r="AS110" s="1" t="n">
        <f aca="false">(AS14/1000000)/$A110</f>
        <v>0</v>
      </c>
      <c r="AT110" s="1" t="n">
        <f aca="false">(AT14/1000000)/$A110</f>
        <v>0</v>
      </c>
      <c r="AU110" s="1" t="n">
        <f aca="false">(AU14/1000000)/$A110</f>
        <v>0</v>
      </c>
      <c r="AV110" s="1" t="n">
        <f aca="false">(AV14/1000000)/$A110</f>
        <v>0</v>
      </c>
      <c r="AW110" s="1" t="n">
        <f aca="false">(AW14/1000000)/$A110</f>
        <v>0</v>
      </c>
      <c r="AX110" s="1" t="n">
        <f aca="false">(AX14/1000000)/$A110</f>
        <v>0</v>
      </c>
      <c r="AY110" s="1" t="n">
        <f aca="false">(AY14/1000000)/$A110</f>
        <v>0</v>
      </c>
      <c r="AZ110" s="1" t="n">
        <f aca="false">(AZ14/1000000)/$A110</f>
        <v>0</v>
      </c>
      <c r="BA110" s="1" t="n">
        <f aca="false">(BA14/1000000)/$A110</f>
        <v>0</v>
      </c>
      <c r="BB110" s="1" t="n">
        <f aca="false">(BB14/1000000)/$A110</f>
        <v>0</v>
      </c>
      <c r="BC110" s="1" t="n">
        <f aca="false">(BC14/1000000)/$A110</f>
        <v>0</v>
      </c>
      <c r="BD110" s="1" t="n">
        <f aca="false">(BD14/1000000)/$A110</f>
        <v>0</v>
      </c>
      <c r="BE110" s="1" t="n">
        <f aca="false">(BE14/1000000)/$A110</f>
        <v>0</v>
      </c>
      <c r="BF110" s="1" t="n">
        <f aca="false">(BF14/1000000)/$A110</f>
        <v>0</v>
      </c>
      <c r="BG110" s="1" t="n">
        <f aca="false">(BG14/1000000)/$A110</f>
        <v>0</v>
      </c>
      <c r="BH110" s="1" t="n">
        <f aca="false">(BH14/1000000)/$A110</f>
        <v>0</v>
      </c>
      <c r="BI110" s="1" t="n">
        <f aca="false">(BI14/1000000)/$A110</f>
        <v>0</v>
      </c>
      <c r="BJ110" s="1" t="n">
        <f aca="false">(BJ14/1000000)/$A110</f>
        <v>0</v>
      </c>
      <c r="BK110" s="1" t="n">
        <f aca="false">(BK14/1000000)/$A110</f>
        <v>0</v>
      </c>
      <c r="BL110" s="1" t="n">
        <f aca="false">(BL14/1000000)/$A110</f>
        <v>0</v>
      </c>
      <c r="BM110" s="1" t="n">
        <f aca="false">(BM14/1000000)/$A110</f>
        <v>0</v>
      </c>
      <c r="BN110" s="1" t="n">
        <f aca="false">(BN14/1000000)/$A110</f>
        <v>0</v>
      </c>
      <c r="BO110" s="1" t="n">
        <f aca="false">(BO14/1000000)/$A110</f>
        <v>0</v>
      </c>
      <c r="BP110" s="1" t="n">
        <f aca="false">(BP14/1000000)/$A110</f>
        <v>0</v>
      </c>
      <c r="BQ110" s="1" t="n">
        <f aca="false">(BQ14/1000000)/$A110</f>
        <v>0</v>
      </c>
      <c r="BR110" s="1" t="n">
        <f aca="false">(BR14/1000000)/$A110</f>
        <v>0</v>
      </c>
      <c r="BS110" s="1" t="n">
        <f aca="false">(BS14/1000000)/$A110</f>
        <v>0</v>
      </c>
      <c r="BT110" s="1" t="n">
        <f aca="false">(BT14/1000000)/$A110</f>
        <v>0</v>
      </c>
      <c r="BU110" s="1" t="n">
        <f aca="false">(BU14/1000000)/$A110</f>
        <v>0</v>
      </c>
      <c r="BV110" s="1" t="n">
        <f aca="false">(BV14/1000000)/$A110</f>
        <v>0</v>
      </c>
      <c r="BW110" s="1" t="n">
        <f aca="false">(BW14/1000000)/$A110</f>
        <v>0</v>
      </c>
      <c r="BX110" s="1" t="n">
        <f aca="false">(BX14/1000000)/$A110</f>
        <v>0</v>
      </c>
      <c r="BY110" s="1" t="n">
        <f aca="false">(BY14/1000000)/$A110</f>
        <v>0</v>
      </c>
      <c r="BZ110" s="1" t="n">
        <f aca="false">(BZ14/1000000)/$A110</f>
        <v>0</v>
      </c>
      <c r="CA110" s="1" t="n">
        <f aca="false">(CA14/1000000)/$A110</f>
        <v>0</v>
      </c>
      <c r="CB110" s="1" t="n">
        <f aca="false">(CB14/1000000)/$A110</f>
        <v>0</v>
      </c>
      <c r="CC110" s="1" t="n">
        <f aca="false">(CC14/1000000)/$A110</f>
        <v>0</v>
      </c>
      <c r="CD110" s="1" t="n">
        <f aca="false">(CD14/1000000)/$A110</f>
        <v>0</v>
      </c>
      <c r="CE110" s="1" t="n">
        <f aca="false">(CE14/1000000)/$A110</f>
        <v>0</v>
      </c>
      <c r="CF110" s="1" t="n">
        <f aca="false">(CF14/1000000)/$A110</f>
        <v>0</v>
      </c>
      <c r="CG110" s="1" t="n">
        <f aca="false">(CG14/1000000)/$A110</f>
        <v>0</v>
      </c>
      <c r="CH110" s="1" t="n">
        <f aca="false">(CH14/1000000)/$A110</f>
        <v>0</v>
      </c>
      <c r="CI110" s="1" t="n">
        <f aca="false">(CI14/1000000)/$A110</f>
        <v>0</v>
      </c>
      <c r="CJ110" s="1" t="n">
        <f aca="false">(CJ14/1000000)/$A110</f>
        <v>0</v>
      </c>
      <c r="CK110" s="1" t="n">
        <f aca="false">(CK14/1000000)/$A110</f>
        <v>0</v>
      </c>
      <c r="CL110" s="1" t="n">
        <f aca="false">(CL14/1000000)/$A110</f>
        <v>0</v>
      </c>
      <c r="CM110" s="1" t="n">
        <f aca="false">(CM14/1000000)/$A110</f>
        <v>0</v>
      </c>
      <c r="CN110" s="1" t="n">
        <f aca="false">(CN14/1000000)/$A110</f>
        <v>0</v>
      </c>
    </row>
    <row r="111" customFormat="false" ht="11.25" hidden="false" customHeight="false" outlineLevel="0" collapsed="false">
      <c r="A111" s="1" t="n">
        <v>28</v>
      </c>
      <c r="B111" s="4" t="n">
        <v>34731</v>
      </c>
      <c r="C111" s="1" t="n">
        <f aca="false">(C15/1000000)/$A111</f>
        <v>4.90968721428571</v>
      </c>
      <c r="D111" s="1" t="n">
        <f aca="false">(D15/1000000)/$A111</f>
        <v>0.0680002857142857</v>
      </c>
      <c r="E111" s="1" t="n">
        <f aca="false">(E15/1000000)/$A111</f>
        <v>0.0194255</v>
      </c>
      <c r="F111" s="1" t="n">
        <f aca="false">(F15/1000000)/$A111</f>
        <v>0.0365455357142857</v>
      </c>
      <c r="G111" s="1" t="n">
        <f aca="false">(G15/1000000)/$A111</f>
        <v>0.0369621785714286</v>
      </c>
      <c r="H111" s="1" t="n">
        <f aca="false">(H15/1000000)/$A111</f>
        <v>0.0316223571428571</v>
      </c>
      <c r="I111" s="1" t="n">
        <f aca="false">(I15/1000000)/$A111</f>
        <v>0.0422365714285714</v>
      </c>
      <c r="J111" s="1" t="n">
        <f aca="false">(J15/1000000)/$A111</f>
        <v>0.0266876428571429</v>
      </c>
      <c r="K111" s="1" t="n">
        <f aca="false">(K15/1000000)/$A111</f>
        <v>0.0530305357142857</v>
      </c>
      <c r="L111" s="1" t="n">
        <f aca="false">(L15/1000000)/$A111</f>
        <v>0.0342475357142857</v>
      </c>
      <c r="M111" s="1" t="n">
        <f aca="false">(M15/1000000)/$A111</f>
        <v>0.0336511785714286</v>
      </c>
      <c r="N111" s="1" t="n">
        <f aca="false">(N15/1000000)/$A111</f>
        <v>0.121630464285714</v>
      </c>
      <c r="O111" s="1" t="n">
        <f aca="false">(O15/1000000)/$A111</f>
        <v>0.0480200714285714</v>
      </c>
      <c r="P111" s="1" t="n">
        <f aca="false">(P15/1000000)/$A111</f>
        <v>0.0640996428571429</v>
      </c>
      <c r="Q111" s="1" t="n">
        <f aca="false">(Q15/1000000)/$A111</f>
        <v>0.0291002142857143</v>
      </c>
      <c r="R111" s="1" t="n">
        <f aca="false">(R15/1000000)/$A111</f>
        <v>0</v>
      </c>
      <c r="S111" s="1" t="n">
        <f aca="false">(S15/1000000)/$A111</f>
        <v>0</v>
      </c>
      <c r="T111" s="1" t="n">
        <f aca="false">(T15/1000000)/$A111</f>
        <v>0</v>
      </c>
      <c r="U111" s="1" t="n">
        <f aca="false">(U15/1000000)/$A111</f>
        <v>0</v>
      </c>
      <c r="V111" s="1" t="n">
        <f aca="false">(V15/1000000)/$A111</f>
        <v>0</v>
      </c>
      <c r="W111" s="1" t="n">
        <f aca="false">(W15/1000000)/$A111</f>
        <v>0</v>
      </c>
      <c r="X111" s="1" t="n">
        <f aca="false">(X15/1000000)/$A111</f>
        <v>0</v>
      </c>
      <c r="Y111" s="1" t="n">
        <f aca="false">(Y15/1000000)/$A111</f>
        <v>0</v>
      </c>
      <c r="Z111" s="1" t="n">
        <f aca="false">(Z15/1000000)/$A111</f>
        <v>0</v>
      </c>
      <c r="AA111" s="1" t="n">
        <f aca="false">(AA15/1000000)/$A111</f>
        <v>0</v>
      </c>
      <c r="AB111" s="1" t="n">
        <f aca="false">(AB15/1000000)/$A111</f>
        <v>0</v>
      </c>
      <c r="AC111" s="1" t="n">
        <f aca="false">(AC15/1000000)/$A111</f>
        <v>0</v>
      </c>
      <c r="AD111" s="1" t="n">
        <f aca="false">(AD15/1000000)/$A111</f>
        <v>0</v>
      </c>
      <c r="AE111" s="1" t="n">
        <f aca="false">(AE15/1000000)/$A111</f>
        <v>0</v>
      </c>
      <c r="AF111" s="1" t="n">
        <f aca="false">(AF15/1000000)/$A111</f>
        <v>0</v>
      </c>
      <c r="AG111" s="1" t="n">
        <f aca="false">(AG15/1000000)/$A111</f>
        <v>0</v>
      </c>
      <c r="AH111" s="1" t="n">
        <f aca="false">(AH15/1000000)/$A111</f>
        <v>0</v>
      </c>
      <c r="AI111" s="1" t="n">
        <f aca="false">(AI15/1000000)/$A111</f>
        <v>0</v>
      </c>
      <c r="AJ111" s="1" t="n">
        <f aca="false">(AJ15/1000000)/$A111</f>
        <v>0</v>
      </c>
      <c r="AK111" s="1" t="n">
        <f aca="false">(AK15/1000000)/$A111</f>
        <v>0</v>
      </c>
      <c r="AL111" s="1" t="n">
        <f aca="false">(AL15/1000000)/$A111</f>
        <v>0</v>
      </c>
      <c r="AM111" s="1" t="n">
        <f aca="false">(AM15/1000000)/$A111</f>
        <v>0</v>
      </c>
      <c r="AN111" s="1" t="n">
        <f aca="false">(AN15/1000000)/$A111</f>
        <v>0</v>
      </c>
      <c r="AO111" s="1" t="n">
        <f aca="false">(AO15/1000000)/$A111</f>
        <v>0</v>
      </c>
      <c r="AP111" s="1" t="n">
        <f aca="false">(AP15/1000000)/$A111</f>
        <v>0</v>
      </c>
      <c r="AQ111" s="1" t="n">
        <f aca="false">(AQ15/1000000)/$A111</f>
        <v>0</v>
      </c>
      <c r="AR111" s="1" t="n">
        <f aca="false">(AR15/1000000)/$A111</f>
        <v>0</v>
      </c>
      <c r="AS111" s="1" t="n">
        <f aca="false">(AS15/1000000)/$A111</f>
        <v>0</v>
      </c>
      <c r="AT111" s="1" t="n">
        <f aca="false">(AT15/1000000)/$A111</f>
        <v>0</v>
      </c>
      <c r="AU111" s="1" t="n">
        <f aca="false">(AU15/1000000)/$A111</f>
        <v>0</v>
      </c>
      <c r="AV111" s="1" t="n">
        <f aca="false">(AV15/1000000)/$A111</f>
        <v>0</v>
      </c>
      <c r="AW111" s="1" t="n">
        <f aca="false">(AW15/1000000)/$A111</f>
        <v>0</v>
      </c>
      <c r="AX111" s="1" t="n">
        <f aca="false">(AX15/1000000)/$A111</f>
        <v>0</v>
      </c>
      <c r="AY111" s="1" t="n">
        <f aca="false">(AY15/1000000)/$A111</f>
        <v>0</v>
      </c>
      <c r="AZ111" s="1" t="n">
        <f aca="false">(AZ15/1000000)/$A111</f>
        <v>0</v>
      </c>
      <c r="BA111" s="1" t="n">
        <f aca="false">(BA15/1000000)/$A111</f>
        <v>0</v>
      </c>
      <c r="BB111" s="1" t="n">
        <f aca="false">(BB15/1000000)/$A111</f>
        <v>0</v>
      </c>
      <c r="BC111" s="1" t="n">
        <f aca="false">(BC15/1000000)/$A111</f>
        <v>0</v>
      </c>
      <c r="BD111" s="1" t="n">
        <f aca="false">(BD15/1000000)/$A111</f>
        <v>0</v>
      </c>
      <c r="BE111" s="1" t="n">
        <f aca="false">(BE15/1000000)/$A111</f>
        <v>0</v>
      </c>
      <c r="BF111" s="1" t="n">
        <f aca="false">(BF15/1000000)/$A111</f>
        <v>0</v>
      </c>
      <c r="BG111" s="1" t="n">
        <f aca="false">(BG15/1000000)/$A111</f>
        <v>0</v>
      </c>
      <c r="BH111" s="1" t="n">
        <f aca="false">(BH15/1000000)/$A111</f>
        <v>0</v>
      </c>
      <c r="BI111" s="1" t="n">
        <f aca="false">(BI15/1000000)/$A111</f>
        <v>0</v>
      </c>
      <c r="BJ111" s="1" t="n">
        <f aca="false">(BJ15/1000000)/$A111</f>
        <v>0</v>
      </c>
      <c r="BK111" s="1" t="n">
        <f aca="false">(BK15/1000000)/$A111</f>
        <v>0</v>
      </c>
      <c r="BL111" s="1" t="n">
        <f aca="false">(BL15/1000000)/$A111</f>
        <v>0</v>
      </c>
      <c r="BM111" s="1" t="n">
        <f aca="false">(BM15/1000000)/$A111</f>
        <v>0</v>
      </c>
      <c r="BN111" s="1" t="n">
        <f aca="false">(BN15/1000000)/$A111</f>
        <v>0</v>
      </c>
      <c r="BO111" s="1" t="n">
        <f aca="false">(BO15/1000000)/$A111</f>
        <v>0</v>
      </c>
      <c r="BP111" s="1" t="n">
        <f aca="false">(BP15/1000000)/$A111</f>
        <v>0</v>
      </c>
      <c r="BQ111" s="1" t="n">
        <f aca="false">(BQ15/1000000)/$A111</f>
        <v>0</v>
      </c>
      <c r="BR111" s="1" t="n">
        <f aca="false">(BR15/1000000)/$A111</f>
        <v>0</v>
      </c>
      <c r="BS111" s="1" t="n">
        <f aca="false">(BS15/1000000)/$A111</f>
        <v>0</v>
      </c>
      <c r="BT111" s="1" t="n">
        <f aca="false">(BT15/1000000)/$A111</f>
        <v>0</v>
      </c>
      <c r="BU111" s="1" t="n">
        <f aca="false">(BU15/1000000)/$A111</f>
        <v>0</v>
      </c>
      <c r="BV111" s="1" t="n">
        <f aca="false">(BV15/1000000)/$A111</f>
        <v>0</v>
      </c>
      <c r="BW111" s="1" t="n">
        <f aca="false">(BW15/1000000)/$A111</f>
        <v>0</v>
      </c>
      <c r="BX111" s="1" t="n">
        <f aca="false">(BX15/1000000)/$A111</f>
        <v>0</v>
      </c>
      <c r="BY111" s="1" t="n">
        <f aca="false">(BY15/1000000)/$A111</f>
        <v>0</v>
      </c>
      <c r="BZ111" s="1" t="n">
        <f aca="false">(BZ15/1000000)/$A111</f>
        <v>0</v>
      </c>
      <c r="CA111" s="1" t="n">
        <f aca="false">(CA15/1000000)/$A111</f>
        <v>0</v>
      </c>
      <c r="CB111" s="1" t="n">
        <f aca="false">(CB15/1000000)/$A111</f>
        <v>0</v>
      </c>
      <c r="CC111" s="1" t="n">
        <f aca="false">(CC15/1000000)/$A111</f>
        <v>0</v>
      </c>
      <c r="CD111" s="1" t="n">
        <f aca="false">(CD15/1000000)/$A111</f>
        <v>0</v>
      </c>
      <c r="CE111" s="1" t="n">
        <f aca="false">(CE15/1000000)/$A111</f>
        <v>0</v>
      </c>
      <c r="CF111" s="1" t="n">
        <f aca="false">(CF15/1000000)/$A111</f>
        <v>0</v>
      </c>
      <c r="CG111" s="1" t="n">
        <f aca="false">(CG15/1000000)/$A111</f>
        <v>0</v>
      </c>
      <c r="CH111" s="1" t="n">
        <f aca="false">(CH15/1000000)/$A111</f>
        <v>0</v>
      </c>
      <c r="CI111" s="1" t="n">
        <f aca="false">(CI15/1000000)/$A111</f>
        <v>0</v>
      </c>
      <c r="CJ111" s="1" t="n">
        <f aca="false">(CJ15/1000000)/$A111</f>
        <v>0</v>
      </c>
      <c r="CK111" s="1" t="n">
        <f aca="false">(CK15/1000000)/$A111</f>
        <v>0</v>
      </c>
      <c r="CL111" s="1" t="n">
        <f aca="false">(CL15/1000000)/$A111</f>
        <v>0</v>
      </c>
      <c r="CM111" s="1" t="n">
        <f aca="false">(CM15/1000000)/$A111</f>
        <v>0</v>
      </c>
      <c r="CN111" s="1" t="n">
        <f aca="false">(CN15/1000000)/$A111</f>
        <v>0</v>
      </c>
    </row>
    <row r="112" customFormat="false" ht="11.25" hidden="false" customHeight="false" outlineLevel="0" collapsed="false">
      <c r="A112" s="1" t="n">
        <v>31</v>
      </c>
      <c r="B112" s="4" t="n">
        <v>34759</v>
      </c>
      <c r="C112" s="1" t="n">
        <f aca="false">(C16/1000000)/$A112</f>
        <v>4.88476251612903</v>
      </c>
      <c r="D112" s="1" t="n">
        <f aca="false">(D16/1000000)/$A112</f>
        <v>0.0677588064516129</v>
      </c>
      <c r="E112" s="1" t="n">
        <f aca="false">(E16/1000000)/$A112</f>
        <v>0.0189706129032258</v>
      </c>
      <c r="F112" s="1" t="n">
        <f aca="false">(F16/1000000)/$A112</f>
        <v>0.0360427741935484</v>
      </c>
      <c r="G112" s="1" t="n">
        <f aca="false">(G16/1000000)/$A112</f>
        <v>0.0370202580645161</v>
      </c>
      <c r="H112" s="1" t="n">
        <f aca="false">(H16/1000000)/$A112</f>
        <v>0.0318941935483871</v>
      </c>
      <c r="I112" s="1" t="n">
        <f aca="false">(I16/1000000)/$A112</f>
        <v>0.0411177096774194</v>
      </c>
      <c r="J112" s="1" t="n">
        <f aca="false">(J16/1000000)/$A112</f>
        <v>0.0290238709677419</v>
      </c>
      <c r="K112" s="1" t="n">
        <f aca="false">(K16/1000000)/$A112</f>
        <v>0.0495978064516129</v>
      </c>
      <c r="L112" s="1" t="n">
        <f aca="false">(L16/1000000)/$A112</f>
        <v>0.0320385161290323</v>
      </c>
      <c r="M112" s="1" t="n">
        <f aca="false">(M16/1000000)/$A112</f>
        <v>0.0332688064516129</v>
      </c>
      <c r="N112" s="1" t="n">
        <f aca="false">(N16/1000000)/$A112</f>
        <v>0.114398483870968</v>
      </c>
      <c r="O112" s="1" t="n">
        <f aca="false">(O16/1000000)/$A112</f>
        <v>0.0449627096774194</v>
      </c>
      <c r="P112" s="1" t="n">
        <f aca="false">(P16/1000000)/$A112</f>
        <v>0.0702909677419355</v>
      </c>
      <c r="Q112" s="1" t="n">
        <f aca="false">(Q16/1000000)/$A112</f>
        <v>0.054111935483871</v>
      </c>
      <c r="R112" s="1" t="n">
        <f aca="false">(R16/1000000)/$A112</f>
        <v>0.0235438709677419</v>
      </c>
      <c r="S112" s="1" t="n">
        <f aca="false">(S16/1000000)/$A112</f>
        <v>0</v>
      </c>
      <c r="T112" s="1" t="n">
        <f aca="false">(T16/1000000)/$A112</f>
        <v>0</v>
      </c>
      <c r="U112" s="1" t="n">
        <f aca="false">(U16/1000000)/$A112</f>
        <v>0</v>
      </c>
      <c r="V112" s="1" t="n">
        <f aca="false">(V16/1000000)/$A112</f>
        <v>0</v>
      </c>
      <c r="W112" s="1" t="n">
        <f aca="false">(W16/1000000)/$A112</f>
        <v>0</v>
      </c>
      <c r="X112" s="1" t="n">
        <f aca="false">(X16/1000000)/$A112</f>
        <v>0</v>
      </c>
      <c r="Y112" s="1" t="n">
        <f aca="false">(Y16/1000000)/$A112</f>
        <v>0</v>
      </c>
      <c r="Z112" s="1" t="n">
        <f aca="false">(Z16/1000000)/$A112</f>
        <v>0</v>
      </c>
      <c r="AA112" s="1" t="n">
        <f aca="false">(AA16/1000000)/$A112</f>
        <v>0</v>
      </c>
      <c r="AB112" s="1" t="n">
        <f aca="false">(AB16/1000000)/$A112</f>
        <v>0</v>
      </c>
      <c r="AC112" s="1" t="n">
        <f aca="false">(AC16/1000000)/$A112</f>
        <v>0</v>
      </c>
      <c r="AD112" s="1" t="n">
        <f aca="false">(AD16/1000000)/$A112</f>
        <v>0</v>
      </c>
      <c r="AE112" s="1" t="n">
        <f aca="false">(AE16/1000000)/$A112</f>
        <v>0</v>
      </c>
      <c r="AF112" s="1" t="n">
        <f aca="false">(AF16/1000000)/$A112</f>
        <v>0</v>
      </c>
      <c r="AG112" s="1" t="n">
        <f aca="false">(AG16/1000000)/$A112</f>
        <v>0</v>
      </c>
      <c r="AH112" s="1" t="n">
        <f aca="false">(AH16/1000000)/$A112</f>
        <v>0</v>
      </c>
      <c r="AI112" s="1" t="n">
        <f aca="false">(AI16/1000000)/$A112</f>
        <v>0</v>
      </c>
      <c r="AJ112" s="1" t="n">
        <f aca="false">(AJ16/1000000)/$A112</f>
        <v>0</v>
      </c>
      <c r="AK112" s="1" t="n">
        <f aca="false">(AK16/1000000)/$A112</f>
        <v>0</v>
      </c>
      <c r="AL112" s="1" t="n">
        <f aca="false">(AL16/1000000)/$A112</f>
        <v>0</v>
      </c>
      <c r="AM112" s="1" t="n">
        <f aca="false">(AM16/1000000)/$A112</f>
        <v>0</v>
      </c>
      <c r="AN112" s="1" t="n">
        <f aca="false">(AN16/1000000)/$A112</f>
        <v>0</v>
      </c>
      <c r="AO112" s="1" t="n">
        <f aca="false">(AO16/1000000)/$A112</f>
        <v>0</v>
      </c>
      <c r="AP112" s="1" t="n">
        <f aca="false">(AP16/1000000)/$A112</f>
        <v>0</v>
      </c>
      <c r="AQ112" s="1" t="n">
        <f aca="false">(AQ16/1000000)/$A112</f>
        <v>0</v>
      </c>
      <c r="AR112" s="1" t="n">
        <f aca="false">(AR16/1000000)/$A112</f>
        <v>0</v>
      </c>
      <c r="AS112" s="1" t="n">
        <f aca="false">(AS16/1000000)/$A112</f>
        <v>0</v>
      </c>
      <c r="AT112" s="1" t="n">
        <f aca="false">(AT16/1000000)/$A112</f>
        <v>0</v>
      </c>
      <c r="AU112" s="1" t="n">
        <f aca="false">(AU16/1000000)/$A112</f>
        <v>0</v>
      </c>
      <c r="AV112" s="1" t="n">
        <f aca="false">(AV16/1000000)/$A112</f>
        <v>0</v>
      </c>
      <c r="AW112" s="1" t="n">
        <f aca="false">(AW16/1000000)/$A112</f>
        <v>0</v>
      </c>
      <c r="AX112" s="1" t="n">
        <f aca="false">(AX16/1000000)/$A112</f>
        <v>0</v>
      </c>
      <c r="AY112" s="1" t="n">
        <f aca="false">(AY16/1000000)/$A112</f>
        <v>0</v>
      </c>
      <c r="AZ112" s="1" t="n">
        <f aca="false">(AZ16/1000000)/$A112</f>
        <v>0</v>
      </c>
      <c r="BA112" s="1" t="n">
        <f aca="false">(BA16/1000000)/$A112</f>
        <v>0</v>
      </c>
      <c r="BB112" s="1" t="n">
        <f aca="false">(BB16/1000000)/$A112</f>
        <v>0</v>
      </c>
      <c r="BC112" s="1" t="n">
        <f aca="false">(BC16/1000000)/$A112</f>
        <v>0</v>
      </c>
      <c r="BD112" s="1" t="n">
        <f aca="false">(BD16/1000000)/$A112</f>
        <v>0</v>
      </c>
      <c r="BE112" s="1" t="n">
        <f aca="false">(BE16/1000000)/$A112</f>
        <v>0</v>
      </c>
      <c r="BF112" s="1" t="n">
        <f aca="false">(BF16/1000000)/$A112</f>
        <v>0</v>
      </c>
      <c r="BG112" s="1" t="n">
        <f aca="false">(BG16/1000000)/$A112</f>
        <v>0</v>
      </c>
      <c r="BH112" s="1" t="n">
        <f aca="false">(BH16/1000000)/$A112</f>
        <v>0</v>
      </c>
      <c r="BI112" s="1" t="n">
        <f aca="false">(BI16/1000000)/$A112</f>
        <v>0</v>
      </c>
      <c r="BJ112" s="1" t="n">
        <f aca="false">(BJ16/1000000)/$A112</f>
        <v>0</v>
      </c>
      <c r="BK112" s="1" t="n">
        <f aca="false">(BK16/1000000)/$A112</f>
        <v>0</v>
      </c>
      <c r="BL112" s="1" t="n">
        <f aca="false">(BL16/1000000)/$A112</f>
        <v>0</v>
      </c>
      <c r="BM112" s="1" t="n">
        <f aca="false">(BM16/1000000)/$A112</f>
        <v>0</v>
      </c>
      <c r="BN112" s="1" t="n">
        <f aca="false">(BN16/1000000)/$A112</f>
        <v>0</v>
      </c>
      <c r="BO112" s="1" t="n">
        <f aca="false">(BO16/1000000)/$A112</f>
        <v>0</v>
      </c>
      <c r="BP112" s="1" t="n">
        <f aca="false">(BP16/1000000)/$A112</f>
        <v>0</v>
      </c>
      <c r="BQ112" s="1" t="n">
        <f aca="false">(BQ16/1000000)/$A112</f>
        <v>0</v>
      </c>
      <c r="BR112" s="1" t="n">
        <f aca="false">(BR16/1000000)/$A112</f>
        <v>0</v>
      </c>
      <c r="BS112" s="1" t="n">
        <f aca="false">(BS16/1000000)/$A112</f>
        <v>0</v>
      </c>
      <c r="BT112" s="1" t="n">
        <f aca="false">(BT16/1000000)/$A112</f>
        <v>0</v>
      </c>
      <c r="BU112" s="1" t="n">
        <f aca="false">(BU16/1000000)/$A112</f>
        <v>0</v>
      </c>
      <c r="BV112" s="1" t="n">
        <f aca="false">(BV16/1000000)/$A112</f>
        <v>0</v>
      </c>
      <c r="BW112" s="1" t="n">
        <f aca="false">(BW16/1000000)/$A112</f>
        <v>0</v>
      </c>
      <c r="BX112" s="1" t="n">
        <f aca="false">(BX16/1000000)/$A112</f>
        <v>0</v>
      </c>
      <c r="BY112" s="1" t="n">
        <f aca="false">(BY16/1000000)/$A112</f>
        <v>0</v>
      </c>
      <c r="BZ112" s="1" t="n">
        <f aca="false">(BZ16/1000000)/$A112</f>
        <v>0</v>
      </c>
      <c r="CA112" s="1" t="n">
        <f aca="false">(CA16/1000000)/$A112</f>
        <v>0</v>
      </c>
      <c r="CB112" s="1" t="n">
        <f aca="false">(CB16/1000000)/$A112</f>
        <v>0</v>
      </c>
      <c r="CC112" s="1" t="n">
        <f aca="false">(CC16/1000000)/$A112</f>
        <v>0</v>
      </c>
      <c r="CD112" s="1" t="n">
        <f aca="false">(CD16/1000000)/$A112</f>
        <v>0</v>
      </c>
      <c r="CE112" s="1" t="n">
        <f aca="false">(CE16/1000000)/$A112</f>
        <v>0</v>
      </c>
      <c r="CF112" s="1" t="n">
        <f aca="false">(CF16/1000000)/$A112</f>
        <v>0</v>
      </c>
      <c r="CG112" s="1" t="n">
        <f aca="false">(CG16/1000000)/$A112</f>
        <v>0</v>
      </c>
      <c r="CH112" s="1" t="n">
        <f aca="false">(CH16/1000000)/$A112</f>
        <v>0</v>
      </c>
      <c r="CI112" s="1" t="n">
        <f aca="false">(CI16/1000000)/$A112</f>
        <v>0</v>
      </c>
      <c r="CJ112" s="1" t="n">
        <f aca="false">(CJ16/1000000)/$A112</f>
        <v>0</v>
      </c>
      <c r="CK112" s="1" t="n">
        <f aca="false">(CK16/1000000)/$A112</f>
        <v>0</v>
      </c>
      <c r="CL112" s="1" t="n">
        <f aca="false">(CL16/1000000)/$A112</f>
        <v>0</v>
      </c>
      <c r="CM112" s="1" t="n">
        <f aca="false">(CM16/1000000)/$A112</f>
        <v>0</v>
      </c>
      <c r="CN112" s="1" t="n">
        <f aca="false">(CN16/1000000)/$A112</f>
        <v>0</v>
      </c>
    </row>
    <row r="113" customFormat="false" ht="11.25" hidden="false" customHeight="false" outlineLevel="0" collapsed="false">
      <c r="A113" s="1" t="n">
        <v>30</v>
      </c>
      <c r="B113" s="4" t="n">
        <v>34790</v>
      </c>
      <c r="C113" s="1" t="n">
        <f aca="false">(C17/1000000)/$A113</f>
        <v>4.81771736666667</v>
      </c>
      <c r="D113" s="1" t="n">
        <f aca="false">(D17/1000000)/$A113</f>
        <v>0.0687080666666667</v>
      </c>
      <c r="E113" s="1" t="n">
        <f aca="false">(E17/1000000)/$A113</f>
        <v>0.0180983333333333</v>
      </c>
      <c r="F113" s="1" t="n">
        <f aca="false">(F17/1000000)/$A113</f>
        <v>0.0353732333333333</v>
      </c>
      <c r="G113" s="1" t="n">
        <f aca="false">(G17/1000000)/$A113</f>
        <v>0.0349731666666667</v>
      </c>
      <c r="H113" s="1" t="n">
        <f aca="false">(H17/1000000)/$A113</f>
        <v>0.0299296</v>
      </c>
      <c r="I113" s="1" t="n">
        <f aca="false">(I17/1000000)/$A113</f>
        <v>0.0391596</v>
      </c>
      <c r="J113" s="1" t="n">
        <f aca="false">(J17/1000000)/$A113</f>
        <v>0.0290891</v>
      </c>
      <c r="K113" s="1" t="n">
        <f aca="false">(K17/1000000)/$A113</f>
        <v>0.0436595</v>
      </c>
      <c r="L113" s="1" t="n">
        <f aca="false">(L17/1000000)/$A113</f>
        <v>0.0332421</v>
      </c>
      <c r="M113" s="1" t="n">
        <f aca="false">(M17/1000000)/$A113</f>
        <v>0.0308492</v>
      </c>
      <c r="N113" s="1" t="n">
        <f aca="false">(N17/1000000)/$A113</f>
        <v>0.109497333333333</v>
      </c>
      <c r="O113" s="1" t="n">
        <f aca="false">(O17/1000000)/$A113</f>
        <v>0.043828</v>
      </c>
      <c r="P113" s="1" t="n">
        <f aca="false">(P17/1000000)/$A113</f>
        <v>0.0694859333333333</v>
      </c>
      <c r="Q113" s="1" t="n">
        <f aca="false">(Q17/1000000)/$A113</f>
        <v>0.0558793333333333</v>
      </c>
      <c r="R113" s="1" t="n">
        <f aca="false">(R17/1000000)/$A113</f>
        <v>0.0481006666666667</v>
      </c>
      <c r="S113" s="1" t="n">
        <f aca="false">(S17/1000000)/$A113</f>
        <v>0.0354577333333333</v>
      </c>
      <c r="T113" s="1" t="n">
        <f aca="false">(T17/1000000)/$A113</f>
        <v>0</v>
      </c>
      <c r="U113" s="1" t="n">
        <f aca="false">(U17/1000000)/$A113</f>
        <v>0</v>
      </c>
      <c r="V113" s="1" t="n">
        <f aca="false">(V17/1000000)/$A113</f>
        <v>0</v>
      </c>
      <c r="W113" s="1" t="n">
        <f aca="false">(W17/1000000)/$A113</f>
        <v>0</v>
      </c>
      <c r="X113" s="1" t="n">
        <f aca="false">(X17/1000000)/$A113</f>
        <v>0</v>
      </c>
      <c r="Y113" s="1" t="n">
        <f aca="false">(Y17/1000000)/$A113</f>
        <v>0</v>
      </c>
      <c r="Z113" s="1" t="n">
        <f aca="false">(Z17/1000000)/$A113</f>
        <v>0</v>
      </c>
      <c r="AA113" s="1" t="n">
        <f aca="false">(AA17/1000000)/$A113</f>
        <v>0</v>
      </c>
      <c r="AB113" s="1" t="n">
        <f aca="false">(AB17/1000000)/$A113</f>
        <v>0</v>
      </c>
      <c r="AC113" s="1" t="n">
        <f aca="false">(AC17/1000000)/$A113</f>
        <v>0</v>
      </c>
      <c r="AD113" s="1" t="n">
        <f aca="false">(AD17/1000000)/$A113</f>
        <v>0</v>
      </c>
      <c r="AE113" s="1" t="n">
        <f aca="false">(AE17/1000000)/$A113</f>
        <v>0</v>
      </c>
      <c r="AF113" s="1" t="n">
        <f aca="false">(AF17/1000000)/$A113</f>
        <v>0</v>
      </c>
      <c r="AG113" s="1" t="n">
        <f aca="false">(AG17/1000000)/$A113</f>
        <v>0</v>
      </c>
      <c r="AH113" s="1" t="n">
        <f aca="false">(AH17/1000000)/$A113</f>
        <v>0</v>
      </c>
      <c r="AI113" s="1" t="n">
        <f aca="false">(AI17/1000000)/$A113</f>
        <v>0</v>
      </c>
      <c r="AJ113" s="1" t="n">
        <f aca="false">(AJ17/1000000)/$A113</f>
        <v>0</v>
      </c>
      <c r="AK113" s="1" t="n">
        <f aca="false">(AK17/1000000)/$A113</f>
        <v>0</v>
      </c>
      <c r="AL113" s="1" t="n">
        <f aca="false">(AL17/1000000)/$A113</f>
        <v>0</v>
      </c>
      <c r="AM113" s="1" t="n">
        <f aca="false">(AM17/1000000)/$A113</f>
        <v>0</v>
      </c>
      <c r="AN113" s="1" t="n">
        <f aca="false">(AN17/1000000)/$A113</f>
        <v>0</v>
      </c>
      <c r="AO113" s="1" t="n">
        <f aca="false">(AO17/1000000)/$A113</f>
        <v>0</v>
      </c>
      <c r="AP113" s="1" t="n">
        <f aca="false">(AP17/1000000)/$A113</f>
        <v>0</v>
      </c>
      <c r="AQ113" s="1" t="n">
        <f aca="false">(AQ17/1000000)/$A113</f>
        <v>0</v>
      </c>
      <c r="AR113" s="1" t="n">
        <f aca="false">(AR17/1000000)/$A113</f>
        <v>0</v>
      </c>
      <c r="AS113" s="1" t="n">
        <f aca="false">(AS17/1000000)/$A113</f>
        <v>0</v>
      </c>
      <c r="AT113" s="1" t="n">
        <f aca="false">(AT17/1000000)/$A113</f>
        <v>0</v>
      </c>
      <c r="AU113" s="1" t="n">
        <f aca="false">(AU17/1000000)/$A113</f>
        <v>0</v>
      </c>
      <c r="AV113" s="1" t="n">
        <f aca="false">(AV17/1000000)/$A113</f>
        <v>0</v>
      </c>
      <c r="AW113" s="1" t="n">
        <f aca="false">(AW17/1000000)/$A113</f>
        <v>0</v>
      </c>
      <c r="AX113" s="1" t="n">
        <f aca="false">(AX17/1000000)/$A113</f>
        <v>0</v>
      </c>
      <c r="AY113" s="1" t="n">
        <f aca="false">(AY17/1000000)/$A113</f>
        <v>0</v>
      </c>
      <c r="AZ113" s="1" t="n">
        <f aca="false">(AZ17/1000000)/$A113</f>
        <v>0</v>
      </c>
      <c r="BA113" s="1" t="n">
        <f aca="false">(BA17/1000000)/$A113</f>
        <v>0</v>
      </c>
      <c r="BB113" s="1" t="n">
        <f aca="false">(BB17/1000000)/$A113</f>
        <v>0</v>
      </c>
      <c r="BC113" s="1" t="n">
        <f aca="false">(BC17/1000000)/$A113</f>
        <v>0</v>
      </c>
      <c r="BD113" s="1" t="n">
        <f aca="false">(BD17/1000000)/$A113</f>
        <v>0</v>
      </c>
      <c r="BE113" s="1" t="n">
        <f aca="false">(BE17/1000000)/$A113</f>
        <v>0</v>
      </c>
      <c r="BF113" s="1" t="n">
        <f aca="false">(BF17/1000000)/$A113</f>
        <v>0</v>
      </c>
      <c r="BG113" s="1" t="n">
        <f aca="false">(BG17/1000000)/$A113</f>
        <v>0</v>
      </c>
      <c r="BH113" s="1" t="n">
        <f aca="false">(BH17/1000000)/$A113</f>
        <v>0</v>
      </c>
      <c r="BI113" s="1" t="n">
        <f aca="false">(BI17/1000000)/$A113</f>
        <v>0</v>
      </c>
      <c r="BJ113" s="1" t="n">
        <f aca="false">(BJ17/1000000)/$A113</f>
        <v>0</v>
      </c>
      <c r="BK113" s="1" t="n">
        <f aca="false">(BK17/1000000)/$A113</f>
        <v>0</v>
      </c>
      <c r="BL113" s="1" t="n">
        <f aca="false">(BL17/1000000)/$A113</f>
        <v>0</v>
      </c>
      <c r="BM113" s="1" t="n">
        <f aca="false">(BM17/1000000)/$A113</f>
        <v>0</v>
      </c>
      <c r="BN113" s="1" t="n">
        <f aca="false">(BN17/1000000)/$A113</f>
        <v>0</v>
      </c>
      <c r="BO113" s="1" t="n">
        <f aca="false">(BO17/1000000)/$A113</f>
        <v>0</v>
      </c>
      <c r="BP113" s="1" t="n">
        <f aca="false">(BP17/1000000)/$A113</f>
        <v>0</v>
      </c>
      <c r="BQ113" s="1" t="n">
        <f aca="false">(BQ17/1000000)/$A113</f>
        <v>0</v>
      </c>
      <c r="BR113" s="1" t="n">
        <f aca="false">(BR17/1000000)/$A113</f>
        <v>0</v>
      </c>
      <c r="BS113" s="1" t="n">
        <f aca="false">(BS17/1000000)/$A113</f>
        <v>0</v>
      </c>
      <c r="BT113" s="1" t="n">
        <f aca="false">(BT17/1000000)/$A113</f>
        <v>0</v>
      </c>
      <c r="BU113" s="1" t="n">
        <f aca="false">(BU17/1000000)/$A113</f>
        <v>0</v>
      </c>
      <c r="BV113" s="1" t="n">
        <f aca="false">(BV17/1000000)/$A113</f>
        <v>0</v>
      </c>
      <c r="BW113" s="1" t="n">
        <f aca="false">(BW17/1000000)/$A113</f>
        <v>0</v>
      </c>
      <c r="BX113" s="1" t="n">
        <f aca="false">(BX17/1000000)/$A113</f>
        <v>0</v>
      </c>
      <c r="BY113" s="1" t="n">
        <f aca="false">(BY17/1000000)/$A113</f>
        <v>0</v>
      </c>
      <c r="BZ113" s="1" t="n">
        <f aca="false">(BZ17/1000000)/$A113</f>
        <v>0</v>
      </c>
      <c r="CA113" s="1" t="n">
        <f aca="false">(CA17/1000000)/$A113</f>
        <v>0</v>
      </c>
      <c r="CB113" s="1" t="n">
        <f aca="false">(CB17/1000000)/$A113</f>
        <v>0</v>
      </c>
      <c r="CC113" s="1" t="n">
        <f aca="false">(CC17/1000000)/$A113</f>
        <v>0</v>
      </c>
      <c r="CD113" s="1" t="n">
        <f aca="false">(CD17/1000000)/$A113</f>
        <v>0</v>
      </c>
      <c r="CE113" s="1" t="n">
        <f aca="false">(CE17/1000000)/$A113</f>
        <v>0</v>
      </c>
      <c r="CF113" s="1" t="n">
        <f aca="false">(CF17/1000000)/$A113</f>
        <v>0</v>
      </c>
      <c r="CG113" s="1" t="n">
        <f aca="false">(CG17/1000000)/$A113</f>
        <v>0</v>
      </c>
      <c r="CH113" s="1" t="n">
        <f aca="false">(CH17/1000000)/$A113</f>
        <v>0</v>
      </c>
      <c r="CI113" s="1" t="n">
        <f aca="false">(CI17/1000000)/$A113</f>
        <v>0</v>
      </c>
      <c r="CJ113" s="1" t="n">
        <f aca="false">(CJ17/1000000)/$A113</f>
        <v>0</v>
      </c>
      <c r="CK113" s="1" t="n">
        <f aca="false">(CK17/1000000)/$A113</f>
        <v>0</v>
      </c>
      <c r="CL113" s="1" t="n">
        <f aca="false">(CL17/1000000)/$A113</f>
        <v>0</v>
      </c>
      <c r="CM113" s="1" t="n">
        <f aca="false">(CM17/1000000)/$A113</f>
        <v>0</v>
      </c>
      <c r="CN113" s="1" t="n">
        <f aca="false">(CN17/1000000)/$A113</f>
        <v>0</v>
      </c>
    </row>
    <row r="114" customFormat="false" ht="11.25" hidden="false" customHeight="false" outlineLevel="0" collapsed="false">
      <c r="A114" s="1" t="n">
        <v>31</v>
      </c>
      <c r="B114" s="4" t="n">
        <v>34820</v>
      </c>
      <c r="C114" s="1" t="n">
        <f aca="false">(C18/1000000)/$A114</f>
        <v>4.81497703225806</v>
      </c>
      <c r="D114" s="1" t="n">
        <f aca="false">(D18/1000000)/$A114</f>
        <v>0.0717194516129032</v>
      </c>
      <c r="E114" s="1" t="n">
        <f aca="false">(E18/1000000)/$A114</f>
        <v>0.0173532903225806</v>
      </c>
      <c r="F114" s="1" t="n">
        <f aca="false">(F18/1000000)/$A114</f>
        <v>0.0329843225806452</v>
      </c>
      <c r="G114" s="1" t="n">
        <f aca="false">(G18/1000000)/$A114</f>
        <v>0.0372377419354839</v>
      </c>
      <c r="H114" s="1" t="n">
        <f aca="false">(H18/1000000)/$A114</f>
        <v>0.0293926451612903</v>
      </c>
      <c r="I114" s="1" t="n">
        <f aca="false">(I18/1000000)/$A114</f>
        <v>0.037932935483871</v>
      </c>
      <c r="J114" s="1" t="n">
        <f aca="false">(J18/1000000)/$A114</f>
        <v>0.0306224516129032</v>
      </c>
      <c r="K114" s="1" t="n">
        <f aca="false">(K18/1000000)/$A114</f>
        <v>0.0440898387096774</v>
      </c>
      <c r="L114" s="1" t="n">
        <f aca="false">(L18/1000000)/$A114</f>
        <v>0.0306802258064516</v>
      </c>
      <c r="M114" s="1" t="n">
        <f aca="false">(M18/1000000)/$A114</f>
        <v>0.0290348064516129</v>
      </c>
      <c r="N114" s="1" t="n">
        <f aca="false">(N18/1000000)/$A114</f>
        <v>0.112522419354839</v>
      </c>
      <c r="O114" s="1" t="n">
        <f aca="false">(O18/1000000)/$A114</f>
        <v>0.0414893870967742</v>
      </c>
      <c r="P114" s="1" t="n">
        <f aca="false">(P18/1000000)/$A114</f>
        <v>0.0649901612903226</v>
      </c>
      <c r="Q114" s="1" t="n">
        <f aca="false">(Q18/1000000)/$A114</f>
        <v>0.0598018709677419</v>
      </c>
      <c r="R114" s="1" t="n">
        <f aca="false">(R18/1000000)/$A114</f>
        <v>0.0465333548387097</v>
      </c>
      <c r="S114" s="1" t="n">
        <f aca="false">(S18/1000000)/$A114</f>
        <v>0.0464126451612903</v>
      </c>
      <c r="T114" s="1" t="n">
        <f aca="false">(T18/1000000)/$A114</f>
        <v>0.0415735806451613</v>
      </c>
      <c r="U114" s="1" t="n">
        <f aca="false">(U18/1000000)/$A114</f>
        <v>0</v>
      </c>
      <c r="V114" s="1" t="n">
        <f aca="false">(V18/1000000)/$A114</f>
        <v>0</v>
      </c>
      <c r="W114" s="1" t="n">
        <f aca="false">(W18/1000000)/$A114</f>
        <v>0</v>
      </c>
      <c r="X114" s="1" t="n">
        <f aca="false">(X18/1000000)/$A114</f>
        <v>0</v>
      </c>
      <c r="Y114" s="1" t="n">
        <f aca="false">(Y18/1000000)/$A114</f>
        <v>0</v>
      </c>
      <c r="Z114" s="1" t="n">
        <f aca="false">(Z18/1000000)/$A114</f>
        <v>0</v>
      </c>
      <c r="AA114" s="1" t="n">
        <f aca="false">(AA18/1000000)/$A114</f>
        <v>0</v>
      </c>
      <c r="AB114" s="1" t="n">
        <f aca="false">(AB18/1000000)/$A114</f>
        <v>0</v>
      </c>
      <c r="AC114" s="1" t="n">
        <f aca="false">(AC18/1000000)/$A114</f>
        <v>0</v>
      </c>
      <c r="AD114" s="1" t="n">
        <f aca="false">(AD18/1000000)/$A114</f>
        <v>0</v>
      </c>
      <c r="AE114" s="1" t="n">
        <f aca="false">(AE18/1000000)/$A114</f>
        <v>0</v>
      </c>
      <c r="AF114" s="1" t="n">
        <f aca="false">(AF18/1000000)/$A114</f>
        <v>0</v>
      </c>
      <c r="AG114" s="1" t="n">
        <f aca="false">(AG18/1000000)/$A114</f>
        <v>0</v>
      </c>
      <c r="AH114" s="1" t="n">
        <f aca="false">(AH18/1000000)/$A114</f>
        <v>0</v>
      </c>
      <c r="AI114" s="1" t="n">
        <f aca="false">(AI18/1000000)/$A114</f>
        <v>0</v>
      </c>
      <c r="AJ114" s="1" t="n">
        <f aca="false">(AJ18/1000000)/$A114</f>
        <v>0</v>
      </c>
      <c r="AK114" s="1" t="n">
        <f aca="false">(AK18/1000000)/$A114</f>
        <v>0</v>
      </c>
      <c r="AL114" s="1" t="n">
        <f aca="false">(AL18/1000000)/$A114</f>
        <v>0</v>
      </c>
      <c r="AM114" s="1" t="n">
        <f aca="false">(AM18/1000000)/$A114</f>
        <v>0</v>
      </c>
      <c r="AN114" s="1" t="n">
        <f aca="false">(AN18/1000000)/$A114</f>
        <v>0</v>
      </c>
      <c r="AO114" s="1" t="n">
        <f aca="false">(AO18/1000000)/$A114</f>
        <v>0</v>
      </c>
      <c r="AP114" s="1" t="n">
        <f aca="false">(AP18/1000000)/$A114</f>
        <v>0</v>
      </c>
      <c r="AQ114" s="1" t="n">
        <f aca="false">(AQ18/1000000)/$A114</f>
        <v>0</v>
      </c>
      <c r="AR114" s="1" t="n">
        <f aca="false">(AR18/1000000)/$A114</f>
        <v>0</v>
      </c>
      <c r="AS114" s="1" t="n">
        <f aca="false">(AS18/1000000)/$A114</f>
        <v>0</v>
      </c>
      <c r="AT114" s="1" t="n">
        <f aca="false">(AT18/1000000)/$A114</f>
        <v>0</v>
      </c>
      <c r="AU114" s="1" t="n">
        <f aca="false">(AU18/1000000)/$A114</f>
        <v>0</v>
      </c>
      <c r="AV114" s="1" t="n">
        <f aca="false">(AV18/1000000)/$A114</f>
        <v>0</v>
      </c>
      <c r="AW114" s="1" t="n">
        <f aca="false">(AW18/1000000)/$A114</f>
        <v>0</v>
      </c>
      <c r="AX114" s="1" t="n">
        <f aca="false">(AX18/1000000)/$A114</f>
        <v>0</v>
      </c>
      <c r="AY114" s="1" t="n">
        <f aca="false">(AY18/1000000)/$A114</f>
        <v>0</v>
      </c>
      <c r="AZ114" s="1" t="n">
        <f aca="false">(AZ18/1000000)/$A114</f>
        <v>0</v>
      </c>
      <c r="BA114" s="1" t="n">
        <f aca="false">(BA18/1000000)/$A114</f>
        <v>0</v>
      </c>
      <c r="BB114" s="1" t="n">
        <f aca="false">(BB18/1000000)/$A114</f>
        <v>0</v>
      </c>
      <c r="BC114" s="1" t="n">
        <f aca="false">(BC18/1000000)/$A114</f>
        <v>0</v>
      </c>
      <c r="BD114" s="1" t="n">
        <f aca="false">(BD18/1000000)/$A114</f>
        <v>0</v>
      </c>
      <c r="BE114" s="1" t="n">
        <f aca="false">(BE18/1000000)/$A114</f>
        <v>0</v>
      </c>
      <c r="BF114" s="1" t="n">
        <f aca="false">(BF18/1000000)/$A114</f>
        <v>0</v>
      </c>
      <c r="BG114" s="1" t="n">
        <f aca="false">(BG18/1000000)/$A114</f>
        <v>0</v>
      </c>
      <c r="BH114" s="1" t="n">
        <f aca="false">(BH18/1000000)/$A114</f>
        <v>0</v>
      </c>
      <c r="BI114" s="1" t="n">
        <f aca="false">(BI18/1000000)/$A114</f>
        <v>0</v>
      </c>
      <c r="BJ114" s="1" t="n">
        <f aca="false">(BJ18/1000000)/$A114</f>
        <v>0</v>
      </c>
      <c r="BK114" s="1" t="n">
        <f aca="false">(BK18/1000000)/$A114</f>
        <v>0</v>
      </c>
      <c r="BL114" s="1" t="n">
        <f aca="false">(BL18/1000000)/$A114</f>
        <v>0</v>
      </c>
      <c r="BM114" s="1" t="n">
        <f aca="false">(BM18/1000000)/$A114</f>
        <v>0</v>
      </c>
      <c r="BN114" s="1" t="n">
        <f aca="false">(BN18/1000000)/$A114</f>
        <v>0</v>
      </c>
      <c r="BO114" s="1" t="n">
        <f aca="false">(BO18/1000000)/$A114</f>
        <v>0</v>
      </c>
      <c r="BP114" s="1" t="n">
        <f aca="false">(BP18/1000000)/$A114</f>
        <v>0</v>
      </c>
      <c r="BQ114" s="1" t="n">
        <f aca="false">(BQ18/1000000)/$A114</f>
        <v>0</v>
      </c>
      <c r="BR114" s="1" t="n">
        <f aca="false">(BR18/1000000)/$A114</f>
        <v>0</v>
      </c>
      <c r="BS114" s="1" t="n">
        <f aca="false">(BS18/1000000)/$A114</f>
        <v>0</v>
      </c>
      <c r="BT114" s="1" t="n">
        <f aca="false">(BT18/1000000)/$A114</f>
        <v>0</v>
      </c>
      <c r="BU114" s="1" t="n">
        <f aca="false">(BU18/1000000)/$A114</f>
        <v>0</v>
      </c>
      <c r="BV114" s="1" t="n">
        <f aca="false">(BV18/1000000)/$A114</f>
        <v>0</v>
      </c>
      <c r="BW114" s="1" t="n">
        <f aca="false">(BW18/1000000)/$A114</f>
        <v>0</v>
      </c>
      <c r="BX114" s="1" t="n">
        <f aca="false">(BX18/1000000)/$A114</f>
        <v>0</v>
      </c>
      <c r="BY114" s="1" t="n">
        <f aca="false">(BY18/1000000)/$A114</f>
        <v>0</v>
      </c>
      <c r="BZ114" s="1" t="n">
        <f aca="false">(BZ18/1000000)/$A114</f>
        <v>0</v>
      </c>
      <c r="CA114" s="1" t="n">
        <f aca="false">(CA18/1000000)/$A114</f>
        <v>0</v>
      </c>
      <c r="CB114" s="1" t="n">
        <f aca="false">(CB18/1000000)/$A114</f>
        <v>0</v>
      </c>
      <c r="CC114" s="1" t="n">
        <f aca="false">(CC18/1000000)/$A114</f>
        <v>0</v>
      </c>
      <c r="CD114" s="1" t="n">
        <f aca="false">(CD18/1000000)/$A114</f>
        <v>0</v>
      </c>
      <c r="CE114" s="1" t="n">
        <f aca="false">(CE18/1000000)/$A114</f>
        <v>0</v>
      </c>
      <c r="CF114" s="1" t="n">
        <f aca="false">(CF18/1000000)/$A114</f>
        <v>0</v>
      </c>
      <c r="CG114" s="1" t="n">
        <f aca="false">(CG18/1000000)/$A114</f>
        <v>0</v>
      </c>
      <c r="CH114" s="1" t="n">
        <f aca="false">(CH18/1000000)/$A114</f>
        <v>0</v>
      </c>
      <c r="CI114" s="1" t="n">
        <f aca="false">(CI18/1000000)/$A114</f>
        <v>0</v>
      </c>
      <c r="CJ114" s="1" t="n">
        <f aca="false">(CJ18/1000000)/$A114</f>
        <v>0</v>
      </c>
      <c r="CK114" s="1" t="n">
        <f aca="false">(CK18/1000000)/$A114</f>
        <v>0</v>
      </c>
      <c r="CL114" s="1" t="n">
        <f aca="false">(CL18/1000000)/$A114</f>
        <v>0</v>
      </c>
      <c r="CM114" s="1" t="n">
        <f aca="false">(CM18/1000000)/$A114</f>
        <v>0</v>
      </c>
      <c r="CN114" s="1" t="n">
        <f aca="false">(CN18/1000000)/$A114</f>
        <v>0</v>
      </c>
    </row>
    <row r="115" customFormat="false" ht="11.25" hidden="false" customHeight="false" outlineLevel="0" collapsed="false">
      <c r="A115" s="1" t="n">
        <v>30</v>
      </c>
      <c r="B115" s="4" t="n">
        <v>34851</v>
      </c>
      <c r="C115" s="1" t="n">
        <f aca="false">(C19/1000000)/$A115</f>
        <v>4.7784013</v>
      </c>
      <c r="D115" s="1" t="n">
        <f aca="false">(D19/1000000)/$A115</f>
        <v>0.0698468333333333</v>
      </c>
      <c r="E115" s="1" t="n">
        <f aca="false">(E19/1000000)/$A115</f>
        <v>0.0168867666666667</v>
      </c>
      <c r="F115" s="1" t="n">
        <f aca="false">(F19/1000000)/$A115</f>
        <v>0.0310917666666667</v>
      </c>
      <c r="G115" s="1" t="n">
        <f aca="false">(G19/1000000)/$A115</f>
        <v>0.0344424333333333</v>
      </c>
      <c r="H115" s="1" t="n">
        <f aca="false">(H19/1000000)/$A115</f>
        <v>0.0279049</v>
      </c>
      <c r="I115" s="1" t="n">
        <f aca="false">(I19/1000000)/$A115</f>
        <v>0.0372526333333333</v>
      </c>
      <c r="J115" s="1" t="n">
        <f aca="false">(J19/1000000)/$A115</f>
        <v>0.0286417</v>
      </c>
      <c r="K115" s="1" t="n">
        <f aca="false">(K19/1000000)/$A115</f>
        <v>0.0402220333333333</v>
      </c>
      <c r="L115" s="1" t="n">
        <f aca="false">(L19/1000000)/$A115</f>
        <v>0.0306455333333333</v>
      </c>
      <c r="M115" s="1" t="n">
        <f aca="false">(M19/1000000)/$A115</f>
        <v>0.0282557333333333</v>
      </c>
      <c r="N115" s="1" t="n">
        <f aca="false">(N19/1000000)/$A115</f>
        <v>0.101618466666667</v>
      </c>
      <c r="O115" s="1" t="n">
        <f aca="false">(O19/1000000)/$A115</f>
        <v>0.0395682666666667</v>
      </c>
      <c r="P115" s="1" t="n">
        <f aca="false">(P19/1000000)/$A115</f>
        <v>0.065092</v>
      </c>
      <c r="Q115" s="1" t="n">
        <f aca="false">(Q19/1000000)/$A115</f>
        <v>0.0503993666666667</v>
      </c>
      <c r="R115" s="1" t="n">
        <f aca="false">(R19/1000000)/$A115</f>
        <v>0.0465388</v>
      </c>
      <c r="S115" s="1" t="n">
        <f aca="false">(S19/1000000)/$A115</f>
        <v>0.0430932666666667</v>
      </c>
      <c r="T115" s="1" t="n">
        <f aca="false">(T19/1000000)/$A115</f>
        <v>0.0602114</v>
      </c>
      <c r="U115" s="1" t="n">
        <f aca="false">(U19/1000000)/$A115</f>
        <v>0.0387941</v>
      </c>
      <c r="V115" s="1" t="n">
        <f aca="false">(V19/1000000)/$A115</f>
        <v>0</v>
      </c>
      <c r="W115" s="1" t="n">
        <f aca="false">(W19/1000000)/$A115</f>
        <v>0</v>
      </c>
      <c r="X115" s="1" t="n">
        <f aca="false">(X19/1000000)/$A115</f>
        <v>0</v>
      </c>
      <c r="Y115" s="1" t="n">
        <f aca="false">(Y19/1000000)/$A115</f>
        <v>0</v>
      </c>
      <c r="Z115" s="1" t="n">
        <f aca="false">(Z19/1000000)/$A115</f>
        <v>0</v>
      </c>
      <c r="AA115" s="1" t="n">
        <f aca="false">(AA19/1000000)/$A115</f>
        <v>0</v>
      </c>
      <c r="AB115" s="1" t="n">
        <f aca="false">(AB19/1000000)/$A115</f>
        <v>0</v>
      </c>
      <c r="AC115" s="1" t="n">
        <f aca="false">(AC19/1000000)/$A115</f>
        <v>0</v>
      </c>
      <c r="AD115" s="1" t="n">
        <f aca="false">(AD19/1000000)/$A115</f>
        <v>0</v>
      </c>
      <c r="AE115" s="1" t="n">
        <f aca="false">(AE19/1000000)/$A115</f>
        <v>0</v>
      </c>
      <c r="AF115" s="1" t="n">
        <f aca="false">(AF19/1000000)/$A115</f>
        <v>0</v>
      </c>
      <c r="AG115" s="1" t="n">
        <f aca="false">(AG19/1000000)/$A115</f>
        <v>0</v>
      </c>
      <c r="AH115" s="1" t="n">
        <f aca="false">(AH19/1000000)/$A115</f>
        <v>0</v>
      </c>
      <c r="AI115" s="1" t="n">
        <f aca="false">(AI19/1000000)/$A115</f>
        <v>0</v>
      </c>
      <c r="AJ115" s="1" t="n">
        <f aca="false">(AJ19/1000000)/$A115</f>
        <v>0</v>
      </c>
      <c r="AK115" s="1" t="n">
        <f aca="false">(AK19/1000000)/$A115</f>
        <v>0</v>
      </c>
      <c r="AL115" s="1" t="n">
        <f aca="false">(AL19/1000000)/$A115</f>
        <v>0</v>
      </c>
      <c r="AM115" s="1" t="n">
        <f aca="false">(AM19/1000000)/$A115</f>
        <v>0</v>
      </c>
      <c r="AN115" s="1" t="n">
        <f aca="false">(AN19/1000000)/$A115</f>
        <v>0</v>
      </c>
      <c r="AO115" s="1" t="n">
        <f aca="false">(AO19/1000000)/$A115</f>
        <v>0</v>
      </c>
      <c r="AP115" s="1" t="n">
        <f aca="false">(AP19/1000000)/$A115</f>
        <v>0</v>
      </c>
      <c r="AQ115" s="1" t="n">
        <f aca="false">(AQ19/1000000)/$A115</f>
        <v>0</v>
      </c>
      <c r="AR115" s="1" t="n">
        <f aca="false">(AR19/1000000)/$A115</f>
        <v>0</v>
      </c>
      <c r="AS115" s="1" t="n">
        <f aca="false">(AS19/1000000)/$A115</f>
        <v>0</v>
      </c>
      <c r="AT115" s="1" t="n">
        <f aca="false">(AT19/1000000)/$A115</f>
        <v>0</v>
      </c>
      <c r="AU115" s="1" t="n">
        <f aca="false">(AU19/1000000)/$A115</f>
        <v>0</v>
      </c>
      <c r="AV115" s="1" t="n">
        <f aca="false">(AV19/1000000)/$A115</f>
        <v>0</v>
      </c>
      <c r="AW115" s="1" t="n">
        <f aca="false">(AW19/1000000)/$A115</f>
        <v>0</v>
      </c>
      <c r="AX115" s="1" t="n">
        <f aca="false">(AX19/1000000)/$A115</f>
        <v>0</v>
      </c>
      <c r="AY115" s="1" t="n">
        <f aca="false">(AY19/1000000)/$A115</f>
        <v>0</v>
      </c>
      <c r="AZ115" s="1" t="n">
        <f aca="false">(AZ19/1000000)/$A115</f>
        <v>0</v>
      </c>
      <c r="BA115" s="1" t="n">
        <f aca="false">(BA19/1000000)/$A115</f>
        <v>0</v>
      </c>
      <c r="BB115" s="1" t="n">
        <f aca="false">(BB19/1000000)/$A115</f>
        <v>0</v>
      </c>
      <c r="BC115" s="1" t="n">
        <f aca="false">(BC19/1000000)/$A115</f>
        <v>0</v>
      </c>
      <c r="BD115" s="1" t="n">
        <f aca="false">(BD19/1000000)/$A115</f>
        <v>0</v>
      </c>
      <c r="BE115" s="1" t="n">
        <f aca="false">(BE19/1000000)/$A115</f>
        <v>0</v>
      </c>
      <c r="BF115" s="1" t="n">
        <f aca="false">(BF19/1000000)/$A115</f>
        <v>0</v>
      </c>
      <c r="BG115" s="1" t="n">
        <f aca="false">(BG19/1000000)/$A115</f>
        <v>0</v>
      </c>
      <c r="BH115" s="1" t="n">
        <f aca="false">(BH19/1000000)/$A115</f>
        <v>0</v>
      </c>
      <c r="BI115" s="1" t="n">
        <f aca="false">(BI19/1000000)/$A115</f>
        <v>0</v>
      </c>
      <c r="BJ115" s="1" t="n">
        <f aca="false">(BJ19/1000000)/$A115</f>
        <v>0</v>
      </c>
      <c r="BK115" s="1" t="n">
        <f aca="false">(BK19/1000000)/$A115</f>
        <v>0</v>
      </c>
      <c r="BL115" s="1" t="n">
        <f aca="false">(BL19/1000000)/$A115</f>
        <v>0</v>
      </c>
      <c r="BM115" s="1" t="n">
        <f aca="false">(BM19/1000000)/$A115</f>
        <v>0</v>
      </c>
      <c r="BN115" s="1" t="n">
        <f aca="false">(BN19/1000000)/$A115</f>
        <v>0</v>
      </c>
      <c r="BO115" s="1" t="n">
        <f aca="false">(BO19/1000000)/$A115</f>
        <v>0</v>
      </c>
      <c r="BP115" s="1" t="n">
        <f aca="false">(BP19/1000000)/$A115</f>
        <v>0</v>
      </c>
      <c r="BQ115" s="1" t="n">
        <f aca="false">(BQ19/1000000)/$A115</f>
        <v>0</v>
      </c>
      <c r="BR115" s="1" t="n">
        <f aca="false">(BR19/1000000)/$A115</f>
        <v>0</v>
      </c>
      <c r="BS115" s="1" t="n">
        <f aca="false">(BS19/1000000)/$A115</f>
        <v>0</v>
      </c>
      <c r="BT115" s="1" t="n">
        <f aca="false">(BT19/1000000)/$A115</f>
        <v>0</v>
      </c>
      <c r="BU115" s="1" t="n">
        <f aca="false">(BU19/1000000)/$A115</f>
        <v>0</v>
      </c>
      <c r="BV115" s="1" t="n">
        <f aca="false">(BV19/1000000)/$A115</f>
        <v>0</v>
      </c>
      <c r="BW115" s="1" t="n">
        <f aca="false">(BW19/1000000)/$A115</f>
        <v>0</v>
      </c>
      <c r="BX115" s="1" t="n">
        <f aca="false">(BX19/1000000)/$A115</f>
        <v>0</v>
      </c>
      <c r="BY115" s="1" t="n">
        <f aca="false">(BY19/1000000)/$A115</f>
        <v>0</v>
      </c>
      <c r="BZ115" s="1" t="n">
        <f aca="false">(BZ19/1000000)/$A115</f>
        <v>0</v>
      </c>
      <c r="CA115" s="1" t="n">
        <f aca="false">(CA19/1000000)/$A115</f>
        <v>0</v>
      </c>
      <c r="CB115" s="1" t="n">
        <f aca="false">(CB19/1000000)/$A115</f>
        <v>0</v>
      </c>
      <c r="CC115" s="1" t="n">
        <f aca="false">(CC19/1000000)/$A115</f>
        <v>0</v>
      </c>
      <c r="CD115" s="1" t="n">
        <f aca="false">(CD19/1000000)/$A115</f>
        <v>0</v>
      </c>
      <c r="CE115" s="1" t="n">
        <f aca="false">(CE19/1000000)/$A115</f>
        <v>0</v>
      </c>
      <c r="CF115" s="1" t="n">
        <f aca="false">(CF19/1000000)/$A115</f>
        <v>0</v>
      </c>
      <c r="CG115" s="1" t="n">
        <f aca="false">(CG19/1000000)/$A115</f>
        <v>0</v>
      </c>
      <c r="CH115" s="1" t="n">
        <f aca="false">(CH19/1000000)/$A115</f>
        <v>0</v>
      </c>
      <c r="CI115" s="1" t="n">
        <f aca="false">(CI19/1000000)/$A115</f>
        <v>0</v>
      </c>
      <c r="CJ115" s="1" t="n">
        <f aca="false">(CJ19/1000000)/$A115</f>
        <v>0</v>
      </c>
      <c r="CK115" s="1" t="n">
        <f aca="false">(CK19/1000000)/$A115</f>
        <v>0</v>
      </c>
      <c r="CL115" s="1" t="n">
        <f aca="false">(CL19/1000000)/$A115</f>
        <v>0</v>
      </c>
      <c r="CM115" s="1" t="n">
        <f aca="false">(CM19/1000000)/$A115</f>
        <v>0</v>
      </c>
      <c r="CN115" s="1" t="n">
        <f aca="false">(CN19/1000000)/$A115</f>
        <v>0</v>
      </c>
    </row>
    <row r="116" customFormat="false" ht="11.25" hidden="false" customHeight="false" outlineLevel="0" collapsed="false">
      <c r="A116" s="1" t="n">
        <v>31</v>
      </c>
      <c r="B116" s="4" t="n">
        <v>34881</v>
      </c>
      <c r="C116" s="1" t="n">
        <f aca="false">(C20/1000000)/$A116</f>
        <v>4.69396558064516</v>
      </c>
      <c r="D116" s="1" t="n">
        <f aca="false">(D20/1000000)/$A116</f>
        <v>0.0669631290322581</v>
      </c>
      <c r="E116" s="1" t="n">
        <f aca="false">(E20/1000000)/$A116</f>
        <v>0.0160511935483871</v>
      </c>
      <c r="F116" s="1" t="n">
        <f aca="false">(F20/1000000)/$A116</f>
        <v>0.0330303225806452</v>
      </c>
      <c r="G116" s="1" t="n">
        <f aca="false">(G20/1000000)/$A116</f>
        <v>0.0365691290322581</v>
      </c>
      <c r="H116" s="1" t="n">
        <f aca="false">(H20/1000000)/$A116</f>
        <v>0.0280818387096774</v>
      </c>
      <c r="I116" s="1" t="n">
        <f aca="false">(I20/1000000)/$A116</f>
        <v>0.0331553870967742</v>
      </c>
      <c r="J116" s="1" t="n">
        <f aca="false">(J20/1000000)/$A116</f>
        <v>0.0259924838709677</v>
      </c>
      <c r="K116" s="1" t="n">
        <f aca="false">(K20/1000000)/$A116</f>
        <v>0.0374311612903226</v>
      </c>
      <c r="L116" s="1" t="n">
        <f aca="false">(L20/1000000)/$A116</f>
        <v>0.0305607419354839</v>
      </c>
      <c r="M116" s="1" t="n">
        <f aca="false">(M20/1000000)/$A116</f>
        <v>0.0291338709677419</v>
      </c>
      <c r="N116" s="1" t="n">
        <f aca="false">(N20/1000000)/$A116</f>
        <v>0.103694677419355</v>
      </c>
      <c r="O116" s="1" t="n">
        <f aca="false">(O20/1000000)/$A116</f>
        <v>0.0385682258064516</v>
      </c>
      <c r="P116" s="1" t="n">
        <f aca="false">(P20/1000000)/$A116</f>
        <v>0.0603720322580645</v>
      </c>
      <c r="Q116" s="1" t="n">
        <f aca="false">(Q20/1000000)/$A116</f>
        <v>0.0506237419354839</v>
      </c>
      <c r="R116" s="1" t="n">
        <f aca="false">(R20/1000000)/$A116</f>
        <v>0.0490413225806452</v>
      </c>
      <c r="S116" s="1" t="n">
        <f aca="false">(S20/1000000)/$A116</f>
        <v>0.0412534838709677</v>
      </c>
      <c r="T116" s="1" t="n">
        <f aca="false">(T20/1000000)/$A116</f>
        <v>0.0593721935483871</v>
      </c>
      <c r="U116" s="1" t="n">
        <f aca="false">(U20/1000000)/$A116</f>
        <v>0.0631609677419355</v>
      </c>
      <c r="V116" s="1" t="n">
        <f aca="false">(V20/1000000)/$A116</f>
        <v>0.0454115483870968</v>
      </c>
      <c r="W116" s="1" t="n">
        <f aca="false">(W20/1000000)/$A116</f>
        <v>0</v>
      </c>
      <c r="X116" s="1" t="n">
        <f aca="false">(X20/1000000)/$A116</f>
        <v>0</v>
      </c>
      <c r="Y116" s="1" t="n">
        <f aca="false">(Y20/1000000)/$A116</f>
        <v>0</v>
      </c>
      <c r="Z116" s="1" t="n">
        <f aca="false">(Z20/1000000)/$A116</f>
        <v>0</v>
      </c>
      <c r="AA116" s="1" t="n">
        <f aca="false">(AA20/1000000)/$A116</f>
        <v>0</v>
      </c>
      <c r="AB116" s="1" t="n">
        <f aca="false">(AB20/1000000)/$A116</f>
        <v>0</v>
      </c>
      <c r="AC116" s="1" t="n">
        <f aca="false">(AC20/1000000)/$A116</f>
        <v>0</v>
      </c>
      <c r="AD116" s="1" t="n">
        <f aca="false">(AD20/1000000)/$A116</f>
        <v>0</v>
      </c>
      <c r="AE116" s="1" t="n">
        <f aca="false">(AE20/1000000)/$A116</f>
        <v>0</v>
      </c>
      <c r="AF116" s="1" t="n">
        <f aca="false">(AF20/1000000)/$A116</f>
        <v>0</v>
      </c>
      <c r="AG116" s="1" t="n">
        <f aca="false">(AG20/1000000)/$A116</f>
        <v>0</v>
      </c>
      <c r="AH116" s="1" t="n">
        <f aca="false">(AH20/1000000)/$A116</f>
        <v>0</v>
      </c>
      <c r="AI116" s="1" t="n">
        <f aca="false">(AI20/1000000)/$A116</f>
        <v>0</v>
      </c>
      <c r="AJ116" s="1" t="n">
        <f aca="false">(AJ20/1000000)/$A116</f>
        <v>0</v>
      </c>
      <c r="AK116" s="1" t="n">
        <f aca="false">(AK20/1000000)/$A116</f>
        <v>0</v>
      </c>
      <c r="AL116" s="1" t="n">
        <f aca="false">(AL20/1000000)/$A116</f>
        <v>0</v>
      </c>
      <c r="AM116" s="1" t="n">
        <f aca="false">(AM20/1000000)/$A116</f>
        <v>0</v>
      </c>
      <c r="AN116" s="1" t="n">
        <f aca="false">(AN20/1000000)/$A116</f>
        <v>0</v>
      </c>
      <c r="AO116" s="1" t="n">
        <f aca="false">(AO20/1000000)/$A116</f>
        <v>0</v>
      </c>
      <c r="AP116" s="1" t="n">
        <f aca="false">(AP20/1000000)/$A116</f>
        <v>0</v>
      </c>
      <c r="AQ116" s="1" t="n">
        <f aca="false">(AQ20/1000000)/$A116</f>
        <v>0</v>
      </c>
      <c r="AR116" s="1" t="n">
        <f aca="false">(AR20/1000000)/$A116</f>
        <v>0</v>
      </c>
      <c r="AS116" s="1" t="n">
        <f aca="false">(AS20/1000000)/$A116</f>
        <v>0</v>
      </c>
      <c r="AT116" s="1" t="n">
        <f aca="false">(AT20/1000000)/$A116</f>
        <v>0</v>
      </c>
      <c r="AU116" s="1" t="n">
        <f aca="false">(AU20/1000000)/$A116</f>
        <v>0</v>
      </c>
      <c r="AV116" s="1" t="n">
        <f aca="false">(AV20/1000000)/$A116</f>
        <v>0</v>
      </c>
      <c r="AW116" s="1" t="n">
        <f aca="false">(AW20/1000000)/$A116</f>
        <v>0</v>
      </c>
      <c r="AX116" s="1" t="n">
        <f aca="false">(AX20/1000000)/$A116</f>
        <v>0</v>
      </c>
      <c r="AY116" s="1" t="n">
        <f aca="false">(AY20/1000000)/$A116</f>
        <v>0</v>
      </c>
      <c r="AZ116" s="1" t="n">
        <f aca="false">(AZ20/1000000)/$A116</f>
        <v>0</v>
      </c>
      <c r="BA116" s="1" t="n">
        <f aca="false">(BA20/1000000)/$A116</f>
        <v>0</v>
      </c>
      <c r="BB116" s="1" t="n">
        <f aca="false">(BB20/1000000)/$A116</f>
        <v>0</v>
      </c>
      <c r="BC116" s="1" t="n">
        <f aca="false">(BC20/1000000)/$A116</f>
        <v>0</v>
      </c>
      <c r="BD116" s="1" t="n">
        <f aca="false">(BD20/1000000)/$A116</f>
        <v>0</v>
      </c>
      <c r="BE116" s="1" t="n">
        <f aca="false">(BE20/1000000)/$A116</f>
        <v>0</v>
      </c>
      <c r="BF116" s="1" t="n">
        <f aca="false">(BF20/1000000)/$A116</f>
        <v>0</v>
      </c>
      <c r="BG116" s="1" t="n">
        <f aca="false">(BG20/1000000)/$A116</f>
        <v>0</v>
      </c>
      <c r="BH116" s="1" t="n">
        <f aca="false">(BH20/1000000)/$A116</f>
        <v>0</v>
      </c>
      <c r="BI116" s="1" t="n">
        <f aca="false">(BI20/1000000)/$A116</f>
        <v>0</v>
      </c>
      <c r="BJ116" s="1" t="n">
        <f aca="false">(BJ20/1000000)/$A116</f>
        <v>0</v>
      </c>
      <c r="BK116" s="1" t="n">
        <f aca="false">(BK20/1000000)/$A116</f>
        <v>0</v>
      </c>
      <c r="BL116" s="1" t="n">
        <f aca="false">(BL20/1000000)/$A116</f>
        <v>0</v>
      </c>
      <c r="BM116" s="1" t="n">
        <f aca="false">(BM20/1000000)/$A116</f>
        <v>0</v>
      </c>
      <c r="BN116" s="1" t="n">
        <f aca="false">(BN20/1000000)/$A116</f>
        <v>0</v>
      </c>
      <c r="BO116" s="1" t="n">
        <f aca="false">(BO20/1000000)/$A116</f>
        <v>0</v>
      </c>
      <c r="BP116" s="1" t="n">
        <f aca="false">(BP20/1000000)/$A116</f>
        <v>0</v>
      </c>
      <c r="BQ116" s="1" t="n">
        <f aca="false">(BQ20/1000000)/$A116</f>
        <v>0</v>
      </c>
      <c r="BR116" s="1" t="n">
        <f aca="false">(BR20/1000000)/$A116</f>
        <v>0</v>
      </c>
      <c r="BS116" s="1" t="n">
        <f aca="false">(BS20/1000000)/$A116</f>
        <v>0</v>
      </c>
      <c r="BT116" s="1" t="n">
        <f aca="false">(BT20/1000000)/$A116</f>
        <v>0</v>
      </c>
      <c r="BU116" s="1" t="n">
        <f aca="false">(BU20/1000000)/$A116</f>
        <v>0</v>
      </c>
      <c r="BV116" s="1" t="n">
        <f aca="false">(BV20/1000000)/$A116</f>
        <v>0</v>
      </c>
      <c r="BW116" s="1" t="n">
        <f aca="false">(BW20/1000000)/$A116</f>
        <v>0</v>
      </c>
      <c r="BX116" s="1" t="n">
        <f aca="false">(BX20/1000000)/$A116</f>
        <v>0</v>
      </c>
      <c r="BY116" s="1" t="n">
        <f aca="false">(BY20/1000000)/$A116</f>
        <v>0</v>
      </c>
      <c r="BZ116" s="1" t="n">
        <f aca="false">(BZ20/1000000)/$A116</f>
        <v>0</v>
      </c>
      <c r="CA116" s="1" t="n">
        <f aca="false">(CA20/1000000)/$A116</f>
        <v>0</v>
      </c>
      <c r="CB116" s="1" t="n">
        <f aca="false">(CB20/1000000)/$A116</f>
        <v>0</v>
      </c>
      <c r="CC116" s="1" t="n">
        <f aca="false">(CC20/1000000)/$A116</f>
        <v>0</v>
      </c>
      <c r="CD116" s="1" t="n">
        <f aca="false">(CD20/1000000)/$A116</f>
        <v>0</v>
      </c>
      <c r="CE116" s="1" t="n">
        <f aca="false">(CE20/1000000)/$A116</f>
        <v>0</v>
      </c>
      <c r="CF116" s="1" t="n">
        <f aca="false">(CF20/1000000)/$A116</f>
        <v>0</v>
      </c>
      <c r="CG116" s="1" t="n">
        <f aca="false">(CG20/1000000)/$A116</f>
        <v>0</v>
      </c>
      <c r="CH116" s="1" t="n">
        <f aca="false">(CH20/1000000)/$A116</f>
        <v>0</v>
      </c>
      <c r="CI116" s="1" t="n">
        <f aca="false">(CI20/1000000)/$A116</f>
        <v>0</v>
      </c>
      <c r="CJ116" s="1" t="n">
        <f aca="false">(CJ20/1000000)/$A116</f>
        <v>0</v>
      </c>
      <c r="CK116" s="1" t="n">
        <f aca="false">(CK20/1000000)/$A116</f>
        <v>0</v>
      </c>
      <c r="CL116" s="1" t="n">
        <f aca="false">(CL20/1000000)/$A116</f>
        <v>0</v>
      </c>
      <c r="CM116" s="1" t="n">
        <f aca="false">(CM20/1000000)/$A116</f>
        <v>0</v>
      </c>
      <c r="CN116" s="1" t="n">
        <f aca="false">(CN20/1000000)/$A116</f>
        <v>0</v>
      </c>
    </row>
    <row r="117" customFormat="false" ht="11.25" hidden="false" customHeight="false" outlineLevel="0" collapsed="false">
      <c r="A117" s="1" t="n">
        <v>31</v>
      </c>
      <c r="B117" s="4" t="n">
        <v>34912</v>
      </c>
      <c r="C117" s="1" t="n">
        <f aca="false">(C21/1000000)/$A117</f>
        <v>4.59967435483871</v>
      </c>
      <c r="D117" s="1" t="n">
        <f aca="false">(D21/1000000)/$A117</f>
        <v>0.0602577419354839</v>
      </c>
      <c r="E117" s="1" t="n">
        <f aca="false">(E21/1000000)/$A117</f>
        <v>0.0149245806451613</v>
      </c>
      <c r="F117" s="1" t="n">
        <f aca="false">(F21/1000000)/$A117</f>
        <v>0.0320965483870968</v>
      </c>
      <c r="G117" s="1" t="n">
        <f aca="false">(G21/1000000)/$A117</f>
        <v>0.0336536129032258</v>
      </c>
      <c r="H117" s="1" t="n">
        <f aca="false">(H21/1000000)/$A117</f>
        <v>0.0269077419354839</v>
      </c>
      <c r="I117" s="1" t="n">
        <f aca="false">(I21/1000000)/$A117</f>
        <v>0.0331968064516129</v>
      </c>
      <c r="J117" s="1" t="n">
        <f aca="false">(J21/1000000)/$A117</f>
        <v>0.0237415483870968</v>
      </c>
      <c r="K117" s="1" t="n">
        <f aca="false">(K21/1000000)/$A117</f>
        <v>0.0358459032258065</v>
      </c>
      <c r="L117" s="1" t="n">
        <f aca="false">(L21/1000000)/$A117</f>
        <v>0.0285423870967742</v>
      </c>
      <c r="M117" s="1" t="n">
        <f aca="false">(M21/1000000)/$A117</f>
        <v>0.0306373548387097</v>
      </c>
      <c r="N117" s="1" t="n">
        <f aca="false">(N21/1000000)/$A117</f>
        <v>0.0997657419354839</v>
      </c>
      <c r="O117" s="1" t="n">
        <f aca="false">(O21/1000000)/$A117</f>
        <v>0.0361657096774194</v>
      </c>
      <c r="P117" s="1" t="n">
        <f aca="false">(P21/1000000)/$A117</f>
        <v>0.0517973548387097</v>
      </c>
      <c r="Q117" s="1" t="n">
        <f aca="false">(Q21/1000000)/$A117</f>
        <v>0.0465600967741935</v>
      </c>
      <c r="R117" s="1" t="n">
        <f aca="false">(R21/1000000)/$A117</f>
        <v>0.0448399032258065</v>
      </c>
      <c r="S117" s="1" t="n">
        <f aca="false">(S21/1000000)/$A117</f>
        <v>0.0384126129032258</v>
      </c>
      <c r="T117" s="1" t="n">
        <f aca="false">(T21/1000000)/$A117</f>
        <v>0.054346064516129</v>
      </c>
      <c r="U117" s="1" t="n">
        <f aca="false">(U21/1000000)/$A117</f>
        <v>0.0630545483870968</v>
      </c>
      <c r="V117" s="1" t="n">
        <f aca="false">(V21/1000000)/$A117</f>
        <v>0.0619990967741935</v>
      </c>
      <c r="W117" s="1" t="n">
        <f aca="false">(W21/1000000)/$A117</f>
        <v>0.0325428064516129</v>
      </c>
      <c r="X117" s="1" t="n">
        <f aca="false">(X21/1000000)/$A117</f>
        <v>0</v>
      </c>
      <c r="Y117" s="1" t="n">
        <f aca="false">(Y21/1000000)/$A117</f>
        <v>0</v>
      </c>
      <c r="Z117" s="1" t="n">
        <f aca="false">(Z21/1000000)/$A117</f>
        <v>0</v>
      </c>
      <c r="AA117" s="1" t="n">
        <f aca="false">(AA21/1000000)/$A117</f>
        <v>0</v>
      </c>
      <c r="AB117" s="1" t="n">
        <f aca="false">(AB21/1000000)/$A117</f>
        <v>0</v>
      </c>
      <c r="AC117" s="1" t="n">
        <f aca="false">(AC21/1000000)/$A117</f>
        <v>0</v>
      </c>
      <c r="AD117" s="1" t="n">
        <f aca="false">(AD21/1000000)/$A117</f>
        <v>0</v>
      </c>
      <c r="AE117" s="1" t="n">
        <f aca="false">(AE21/1000000)/$A117</f>
        <v>0</v>
      </c>
      <c r="AF117" s="1" t="n">
        <f aca="false">(AF21/1000000)/$A117</f>
        <v>0</v>
      </c>
      <c r="AG117" s="1" t="n">
        <f aca="false">(AG21/1000000)/$A117</f>
        <v>0</v>
      </c>
      <c r="AH117" s="1" t="n">
        <f aca="false">(AH21/1000000)/$A117</f>
        <v>0</v>
      </c>
      <c r="AI117" s="1" t="n">
        <f aca="false">(AI21/1000000)/$A117</f>
        <v>0</v>
      </c>
      <c r="AJ117" s="1" t="n">
        <f aca="false">(AJ21/1000000)/$A117</f>
        <v>0</v>
      </c>
      <c r="AK117" s="1" t="n">
        <f aca="false">(AK21/1000000)/$A117</f>
        <v>0</v>
      </c>
      <c r="AL117" s="1" t="n">
        <f aca="false">(AL21/1000000)/$A117</f>
        <v>0</v>
      </c>
      <c r="AM117" s="1" t="n">
        <f aca="false">(AM21/1000000)/$A117</f>
        <v>0</v>
      </c>
      <c r="AN117" s="1" t="n">
        <f aca="false">(AN21/1000000)/$A117</f>
        <v>0</v>
      </c>
      <c r="AO117" s="1" t="n">
        <f aca="false">(AO21/1000000)/$A117</f>
        <v>0</v>
      </c>
      <c r="AP117" s="1" t="n">
        <f aca="false">(AP21/1000000)/$A117</f>
        <v>0</v>
      </c>
      <c r="AQ117" s="1" t="n">
        <f aca="false">(AQ21/1000000)/$A117</f>
        <v>0</v>
      </c>
      <c r="AR117" s="1" t="n">
        <f aca="false">(AR21/1000000)/$A117</f>
        <v>0</v>
      </c>
      <c r="AS117" s="1" t="n">
        <f aca="false">(AS21/1000000)/$A117</f>
        <v>0</v>
      </c>
      <c r="AT117" s="1" t="n">
        <f aca="false">(AT21/1000000)/$A117</f>
        <v>0</v>
      </c>
      <c r="AU117" s="1" t="n">
        <f aca="false">(AU21/1000000)/$A117</f>
        <v>0</v>
      </c>
      <c r="AV117" s="1" t="n">
        <f aca="false">(AV21/1000000)/$A117</f>
        <v>0</v>
      </c>
      <c r="AW117" s="1" t="n">
        <f aca="false">(AW21/1000000)/$A117</f>
        <v>0</v>
      </c>
      <c r="AX117" s="1" t="n">
        <f aca="false">(AX21/1000000)/$A117</f>
        <v>0</v>
      </c>
      <c r="AY117" s="1" t="n">
        <f aca="false">(AY21/1000000)/$A117</f>
        <v>0</v>
      </c>
      <c r="AZ117" s="1" t="n">
        <f aca="false">(AZ21/1000000)/$A117</f>
        <v>0</v>
      </c>
      <c r="BA117" s="1" t="n">
        <f aca="false">(BA21/1000000)/$A117</f>
        <v>0</v>
      </c>
      <c r="BB117" s="1" t="n">
        <f aca="false">(BB21/1000000)/$A117</f>
        <v>0</v>
      </c>
      <c r="BC117" s="1" t="n">
        <f aca="false">(BC21/1000000)/$A117</f>
        <v>0</v>
      </c>
      <c r="BD117" s="1" t="n">
        <f aca="false">(BD21/1000000)/$A117</f>
        <v>0</v>
      </c>
      <c r="BE117" s="1" t="n">
        <f aca="false">(BE21/1000000)/$A117</f>
        <v>0</v>
      </c>
      <c r="BF117" s="1" t="n">
        <f aca="false">(BF21/1000000)/$A117</f>
        <v>0</v>
      </c>
      <c r="BG117" s="1" t="n">
        <f aca="false">(BG21/1000000)/$A117</f>
        <v>0</v>
      </c>
      <c r="BH117" s="1" t="n">
        <f aca="false">(BH21/1000000)/$A117</f>
        <v>0</v>
      </c>
      <c r="BI117" s="1" t="n">
        <f aca="false">(BI21/1000000)/$A117</f>
        <v>0</v>
      </c>
      <c r="BJ117" s="1" t="n">
        <f aca="false">(BJ21/1000000)/$A117</f>
        <v>0</v>
      </c>
      <c r="BK117" s="1" t="n">
        <f aca="false">(BK21/1000000)/$A117</f>
        <v>0</v>
      </c>
      <c r="BL117" s="1" t="n">
        <f aca="false">(BL21/1000000)/$A117</f>
        <v>0</v>
      </c>
      <c r="BM117" s="1" t="n">
        <f aca="false">(BM21/1000000)/$A117</f>
        <v>0</v>
      </c>
      <c r="BN117" s="1" t="n">
        <f aca="false">(BN21/1000000)/$A117</f>
        <v>0</v>
      </c>
      <c r="BO117" s="1" t="n">
        <f aca="false">(BO21/1000000)/$A117</f>
        <v>0</v>
      </c>
      <c r="BP117" s="1" t="n">
        <f aca="false">(BP21/1000000)/$A117</f>
        <v>0</v>
      </c>
      <c r="BQ117" s="1" t="n">
        <f aca="false">(BQ21/1000000)/$A117</f>
        <v>0</v>
      </c>
      <c r="BR117" s="1" t="n">
        <f aca="false">(BR21/1000000)/$A117</f>
        <v>0</v>
      </c>
      <c r="BS117" s="1" t="n">
        <f aca="false">(BS21/1000000)/$A117</f>
        <v>0</v>
      </c>
      <c r="BT117" s="1" t="n">
        <f aca="false">(BT21/1000000)/$A117</f>
        <v>0</v>
      </c>
      <c r="BU117" s="1" t="n">
        <f aca="false">(BU21/1000000)/$A117</f>
        <v>0</v>
      </c>
      <c r="BV117" s="1" t="n">
        <f aca="false">(BV21/1000000)/$A117</f>
        <v>0</v>
      </c>
      <c r="BW117" s="1" t="n">
        <f aca="false">(BW21/1000000)/$A117</f>
        <v>0</v>
      </c>
      <c r="BX117" s="1" t="n">
        <f aca="false">(BX21/1000000)/$A117</f>
        <v>0</v>
      </c>
      <c r="BY117" s="1" t="n">
        <f aca="false">(BY21/1000000)/$A117</f>
        <v>0</v>
      </c>
      <c r="BZ117" s="1" t="n">
        <f aca="false">(BZ21/1000000)/$A117</f>
        <v>0</v>
      </c>
      <c r="CA117" s="1" t="n">
        <f aca="false">(CA21/1000000)/$A117</f>
        <v>0</v>
      </c>
      <c r="CB117" s="1" t="n">
        <f aca="false">(CB21/1000000)/$A117</f>
        <v>0</v>
      </c>
      <c r="CC117" s="1" t="n">
        <f aca="false">(CC21/1000000)/$A117</f>
        <v>0</v>
      </c>
      <c r="CD117" s="1" t="n">
        <f aca="false">(CD21/1000000)/$A117</f>
        <v>0</v>
      </c>
      <c r="CE117" s="1" t="n">
        <f aca="false">(CE21/1000000)/$A117</f>
        <v>0</v>
      </c>
      <c r="CF117" s="1" t="n">
        <f aca="false">(CF21/1000000)/$A117</f>
        <v>0</v>
      </c>
      <c r="CG117" s="1" t="n">
        <f aca="false">(CG21/1000000)/$A117</f>
        <v>0</v>
      </c>
      <c r="CH117" s="1" t="n">
        <f aca="false">(CH21/1000000)/$A117</f>
        <v>0</v>
      </c>
      <c r="CI117" s="1" t="n">
        <f aca="false">(CI21/1000000)/$A117</f>
        <v>0</v>
      </c>
      <c r="CJ117" s="1" t="n">
        <f aca="false">(CJ21/1000000)/$A117</f>
        <v>0</v>
      </c>
      <c r="CK117" s="1" t="n">
        <f aca="false">(CK21/1000000)/$A117</f>
        <v>0</v>
      </c>
      <c r="CL117" s="1" t="n">
        <f aca="false">(CL21/1000000)/$A117</f>
        <v>0</v>
      </c>
      <c r="CM117" s="1" t="n">
        <f aca="false">(CM21/1000000)/$A117</f>
        <v>0</v>
      </c>
      <c r="CN117" s="1" t="n">
        <f aca="false">(CN21/1000000)/$A117</f>
        <v>0</v>
      </c>
    </row>
    <row r="118" customFormat="false" ht="11.25" hidden="false" customHeight="false" outlineLevel="0" collapsed="false">
      <c r="A118" s="1" t="n">
        <v>30</v>
      </c>
      <c r="B118" s="4" t="n">
        <v>34943</v>
      </c>
      <c r="C118" s="1" t="n">
        <f aca="false">(C22/1000000)/$A118</f>
        <v>4.67234443333333</v>
      </c>
      <c r="D118" s="1" t="n">
        <f aca="false">(D22/1000000)/$A118</f>
        <v>0.0592550666666667</v>
      </c>
      <c r="E118" s="1" t="n">
        <f aca="false">(E22/1000000)/$A118</f>
        <v>0.0149971</v>
      </c>
      <c r="F118" s="1" t="n">
        <f aca="false">(F22/1000000)/$A118</f>
        <v>0.0297287333333333</v>
      </c>
      <c r="G118" s="1" t="n">
        <f aca="false">(G22/1000000)/$A118</f>
        <v>0.0329184</v>
      </c>
      <c r="H118" s="1" t="n">
        <f aca="false">(H22/1000000)/$A118</f>
        <v>0.0261487</v>
      </c>
      <c r="I118" s="1" t="n">
        <f aca="false">(I22/1000000)/$A118</f>
        <v>0.0312913</v>
      </c>
      <c r="J118" s="1" t="n">
        <f aca="false">(J22/1000000)/$A118</f>
        <v>0.0251440333333333</v>
      </c>
      <c r="K118" s="1" t="n">
        <f aca="false">(K22/1000000)/$A118</f>
        <v>0.0342383666666667</v>
      </c>
      <c r="L118" s="1" t="n">
        <f aca="false">(L22/1000000)/$A118</f>
        <v>0.0286604</v>
      </c>
      <c r="M118" s="1" t="n">
        <f aca="false">(M22/1000000)/$A118</f>
        <v>0.0300743</v>
      </c>
      <c r="N118" s="1" t="n">
        <f aca="false">(N22/1000000)/$A118</f>
        <v>0.1002149</v>
      </c>
      <c r="O118" s="1" t="n">
        <f aca="false">(O22/1000000)/$A118</f>
        <v>0.0357507333333333</v>
      </c>
      <c r="P118" s="1" t="n">
        <f aca="false">(P22/1000000)/$A118</f>
        <v>0.0515170333333333</v>
      </c>
      <c r="Q118" s="1" t="n">
        <f aca="false">(Q22/1000000)/$A118</f>
        <v>0.0428732</v>
      </c>
      <c r="R118" s="1" t="n">
        <f aca="false">(R22/1000000)/$A118</f>
        <v>0.0432933</v>
      </c>
      <c r="S118" s="1" t="n">
        <f aca="false">(S22/1000000)/$A118</f>
        <v>0.0357828</v>
      </c>
      <c r="T118" s="1" t="n">
        <f aca="false">(T22/1000000)/$A118</f>
        <v>0.0530218333333333</v>
      </c>
      <c r="U118" s="1" t="n">
        <f aca="false">(U22/1000000)/$A118</f>
        <v>0.0539643</v>
      </c>
      <c r="V118" s="1" t="n">
        <f aca="false">(V22/1000000)/$A118</f>
        <v>0.0584086666666667</v>
      </c>
      <c r="W118" s="1" t="n">
        <f aca="false">(W22/1000000)/$A118</f>
        <v>0.0569660666666667</v>
      </c>
      <c r="X118" s="1" t="n">
        <f aca="false">(X22/1000000)/$A118</f>
        <v>0.0298238666666667</v>
      </c>
      <c r="Y118" s="1" t="n">
        <f aca="false">(Y22/1000000)/$A118</f>
        <v>0</v>
      </c>
      <c r="Z118" s="1" t="n">
        <f aca="false">(Z22/1000000)/$A118</f>
        <v>0</v>
      </c>
      <c r="AA118" s="1" t="n">
        <f aca="false">(AA22/1000000)/$A118</f>
        <v>0</v>
      </c>
      <c r="AB118" s="1" t="n">
        <f aca="false">(AB22/1000000)/$A118</f>
        <v>0</v>
      </c>
      <c r="AC118" s="1" t="n">
        <f aca="false">(AC22/1000000)/$A118</f>
        <v>0</v>
      </c>
      <c r="AD118" s="1" t="n">
        <f aca="false">(AD22/1000000)/$A118</f>
        <v>0</v>
      </c>
      <c r="AE118" s="1" t="n">
        <f aca="false">(AE22/1000000)/$A118</f>
        <v>0</v>
      </c>
      <c r="AF118" s="1" t="n">
        <f aca="false">(AF22/1000000)/$A118</f>
        <v>0</v>
      </c>
      <c r="AG118" s="1" t="n">
        <f aca="false">(AG22/1000000)/$A118</f>
        <v>0</v>
      </c>
      <c r="AH118" s="1" t="n">
        <f aca="false">(AH22/1000000)/$A118</f>
        <v>0</v>
      </c>
      <c r="AI118" s="1" t="n">
        <f aca="false">(AI22/1000000)/$A118</f>
        <v>0</v>
      </c>
      <c r="AJ118" s="1" t="n">
        <f aca="false">(AJ22/1000000)/$A118</f>
        <v>0</v>
      </c>
      <c r="AK118" s="1" t="n">
        <f aca="false">(AK22/1000000)/$A118</f>
        <v>0</v>
      </c>
      <c r="AL118" s="1" t="n">
        <f aca="false">(AL22/1000000)/$A118</f>
        <v>0</v>
      </c>
      <c r="AM118" s="1" t="n">
        <f aca="false">(AM22/1000000)/$A118</f>
        <v>0</v>
      </c>
      <c r="AN118" s="1" t="n">
        <f aca="false">(AN22/1000000)/$A118</f>
        <v>0</v>
      </c>
      <c r="AO118" s="1" t="n">
        <f aca="false">(AO22/1000000)/$A118</f>
        <v>0</v>
      </c>
      <c r="AP118" s="1" t="n">
        <f aca="false">(AP22/1000000)/$A118</f>
        <v>0</v>
      </c>
      <c r="AQ118" s="1" t="n">
        <f aca="false">(AQ22/1000000)/$A118</f>
        <v>0</v>
      </c>
      <c r="AR118" s="1" t="n">
        <f aca="false">(AR22/1000000)/$A118</f>
        <v>0</v>
      </c>
      <c r="AS118" s="1" t="n">
        <f aca="false">(AS22/1000000)/$A118</f>
        <v>0</v>
      </c>
      <c r="AT118" s="1" t="n">
        <f aca="false">(AT22/1000000)/$A118</f>
        <v>0</v>
      </c>
      <c r="AU118" s="1" t="n">
        <f aca="false">(AU22/1000000)/$A118</f>
        <v>0</v>
      </c>
      <c r="AV118" s="1" t="n">
        <f aca="false">(AV22/1000000)/$A118</f>
        <v>0</v>
      </c>
      <c r="AW118" s="1" t="n">
        <f aca="false">(AW22/1000000)/$A118</f>
        <v>0</v>
      </c>
      <c r="AX118" s="1" t="n">
        <f aca="false">(AX22/1000000)/$A118</f>
        <v>0</v>
      </c>
      <c r="AY118" s="1" t="n">
        <f aca="false">(AY22/1000000)/$A118</f>
        <v>0</v>
      </c>
      <c r="AZ118" s="1" t="n">
        <f aca="false">(AZ22/1000000)/$A118</f>
        <v>0</v>
      </c>
      <c r="BA118" s="1" t="n">
        <f aca="false">(BA22/1000000)/$A118</f>
        <v>0</v>
      </c>
      <c r="BB118" s="1" t="n">
        <f aca="false">(BB22/1000000)/$A118</f>
        <v>0</v>
      </c>
      <c r="BC118" s="1" t="n">
        <f aca="false">(BC22/1000000)/$A118</f>
        <v>0</v>
      </c>
      <c r="BD118" s="1" t="n">
        <f aca="false">(BD22/1000000)/$A118</f>
        <v>0</v>
      </c>
      <c r="BE118" s="1" t="n">
        <f aca="false">(BE22/1000000)/$A118</f>
        <v>0</v>
      </c>
      <c r="BF118" s="1" t="n">
        <f aca="false">(BF22/1000000)/$A118</f>
        <v>0</v>
      </c>
      <c r="BG118" s="1" t="n">
        <f aca="false">(BG22/1000000)/$A118</f>
        <v>0</v>
      </c>
      <c r="BH118" s="1" t="n">
        <f aca="false">(BH22/1000000)/$A118</f>
        <v>0</v>
      </c>
      <c r="BI118" s="1" t="n">
        <f aca="false">(BI22/1000000)/$A118</f>
        <v>0</v>
      </c>
      <c r="BJ118" s="1" t="n">
        <f aca="false">(BJ22/1000000)/$A118</f>
        <v>0</v>
      </c>
      <c r="BK118" s="1" t="n">
        <f aca="false">(BK22/1000000)/$A118</f>
        <v>0</v>
      </c>
      <c r="BL118" s="1" t="n">
        <f aca="false">(BL22/1000000)/$A118</f>
        <v>0</v>
      </c>
      <c r="BM118" s="1" t="n">
        <f aca="false">(BM22/1000000)/$A118</f>
        <v>0</v>
      </c>
      <c r="BN118" s="1" t="n">
        <f aca="false">(BN22/1000000)/$A118</f>
        <v>0</v>
      </c>
      <c r="BO118" s="1" t="n">
        <f aca="false">(BO22/1000000)/$A118</f>
        <v>0</v>
      </c>
      <c r="BP118" s="1" t="n">
        <f aca="false">(BP22/1000000)/$A118</f>
        <v>0</v>
      </c>
      <c r="BQ118" s="1" t="n">
        <f aca="false">(BQ22/1000000)/$A118</f>
        <v>0</v>
      </c>
      <c r="BR118" s="1" t="n">
        <f aca="false">(BR22/1000000)/$A118</f>
        <v>0</v>
      </c>
      <c r="BS118" s="1" t="n">
        <f aca="false">(BS22/1000000)/$A118</f>
        <v>0</v>
      </c>
      <c r="BT118" s="1" t="n">
        <f aca="false">(BT22/1000000)/$A118</f>
        <v>0</v>
      </c>
      <c r="BU118" s="1" t="n">
        <f aca="false">(BU22/1000000)/$A118</f>
        <v>0</v>
      </c>
      <c r="BV118" s="1" t="n">
        <f aca="false">(BV22/1000000)/$A118</f>
        <v>0</v>
      </c>
      <c r="BW118" s="1" t="n">
        <f aca="false">(BW22/1000000)/$A118</f>
        <v>0</v>
      </c>
      <c r="BX118" s="1" t="n">
        <f aca="false">(BX22/1000000)/$A118</f>
        <v>0</v>
      </c>
      <c r="BY118" s="1" t="n">
        <f aca="false">(BY22/1000000)/$A118</f>
        <v>0</v>
      </c>
      <c r="BZ118" s="1" t="n">
        <f aca="false">(BZ22/1000000)/$A118</f>
        <v>0</v>
      </c>
      <c r="CA118" s="1" t="n">
        <f aca="false">(CA22/1000000)/$A118</f>
        <v>0</v>
      </c>
      <c r="CB118" s="1" t="n">
        <f aca="false">(CB22/1000000)/$A118</f>
        <v>0</v>
      </c>
      <c r="CC118" s="1" t="n">
        <f aca="false">(CC22/1000000)/$A118</f>
        <v>0</v>
      </c>
      <c r="CD118" s="1" t="n">
        <f aca="false">(CD22/1000000)/$A118</f>
        <v>0</v>
      </c>
      <c r="CE118" s="1" t="n">
        <f aca="false">(CE22/1000000)/$A118</f>
        <v>0</v>
      </c>
      <c r="CF118" s="1" t="n">
        <f aca="false">(CF22/1000000)/$A118</f>
        <v>0</v>
      </c>
      <c r="CG118" s="1" t="n">
        <f aca="false">(CG22/1000000)/$A118</f>
        <v>0</v>
      </c>
      <c r="CH118" s="1" t="n">
        <f aca="false">(CH22/1000000)/$A118</f>
        <v>0</v>
      </c>
      <c r="CI118" s="1" t="n">
        <f aca="false">(CI22/1000000)/$A118</f>
        <v>0</v>
      </c>
      <c r="CJ118" s="1" t="n">
        <f aca="false">(CJ22/1000000)/$A118</f>
        <v>0</v>
      </c>
      <c r="CK118" s="1" t="n">
        <f aca="false">(CK22/1000000)/$A118</f>
        <v>0</v>
      </c>
      <c r="CL118" s="1" t="n">
        <f aca="false">(CL22/1000000)/$A118</f>
        <v>0</v>
      </c>
      <c r="CM118" s="1" t="n">
        <f aca="false">(CM22/1000000)/$A118</f>
        <v>0</v>
      </c>
      <c r="CN118" s="1" t="n">
        <f aca="false">(CN22/1000000)/$A118</f>
        <v>0</v>
      </c>
    </row>
    <row r="119" customFormat="false" ht="11.25" hidden="false" customHeight="false" outlineLevel="0" collapsed="false">
      <c r="A119" s="1" t="n">
        <v>31</v>
      </c>
      <c r="B119" s="4" t="n">
        <v>34973</v>
      </c>
      <c r="C119" s="1" t="n">
        <f aca="false">(C23/1000000)/$A119</f>
        <v>4.62444125806452</v>
      </c>
      <c r="D119" s="1" t="n">
        <f aca="false">(D23/1000000)/$A119</f>
        <v>0.0641588064516129</v>
      </c>
      <c r="E119" s="1" t="n">
        <f aca="false">(E23/1000000)/$A119</f>
        <v>0.0149792580645161</v>
      </c>
      <c r="F119" s="1" t="n">
        <f aca="false">(F23/1000000)/$A119</f>
        <v>0.0290775483870968</v>
      </c>
      <c r="G119" s="1" t="n">
        <f aca="false">(G23/1000000)/$A119</f>
        <v>0.0328369677419355</v>
      </c>
      <c r="H119" s="1" t="n">
        <f aca="false">(H23/1000000)/$A119</f>
        <v>0.0250637419354839</v>
      </c>
      <c r="I119" s="1" t="n">
        <f aca="false">(I23/1000000)/$A119</f>
        <v>0.0337042580645161</v>
      </c>
      <c r="J119" s="1" t="n">
        <f aca="false">(J23/1000000)/$A119</f>
        <v>0.0250468387096774</v>
      </c>
      <c r="K119" s="1" t="n">
        <f aca="false">(K23/1000000)/$A119</f>
        <v>0.0353263225806452</v>
      </c>
      <c r="L119" s="1" t="n">
        <f aca="false">(L23/1000000)/$A119</f>
        <v>0.0283689677419355</v>
      </c>
      <c r="M119" s="1" t="n">
        <f aca="false">(M23/1000000)/$A119</f>
        <v>0.0286334193548387</v>
      </c>
      <c r="N119" s="1" t="n">
        <f aca="false">(N23/1000000)/$A119</f>
        <v>0.098380935483871</v>
      </c>
      <c r="O119" s="1" t="n">
        <f aca="false">(O23/1000000)/$A119</f>
        <v>0.0358626774193548</v>
      </c>
      <c r="P119" s="1" t="n">
        <f aca="false">(P23/1000000)/$A119</f>
        <v>0.0520318709677419</v>
      </c>
      <c r="Q119" s="1" t="n">
        <f aca="false">(Q23/1000000)/$A119</f>
        <v>0.0402426451612903</v>
      </c>
      <c r="R119" s="1" t="n">
        <f aca="false">(R23/1000000)/$A119</f>
        <v>0.0397801935483871</v>
      </c>
      <c r="S119" s="1" t="n">
        <f aca="false">(S23/1000000)/$A119</f>
        <v>0.0343816774193548</v>
      </c>
      <c r="T119" s="1" t="n">
        <f aca="false">(T23/1000000)/$A119</f>
        <v>0.0491985483870968</v>
      </c>
      <c r="U119" s="1" t="n">
        <f aca="false">(U23/1000000)/$A119</f>
        <v>0.0563768387096774</v>
      </c>
      <c r="V119" s="1" t="n">
        <f aca="false">(V23/1000000)/$A119</f>
        <v>0.0590453870967742</v>
      </c>
      <c r="W119" s="1" t="n">
        <f aca="false">(W23/1000000)/$A119</f>
        <v>0.0475286129032258</v>
      </c>
      <c r="X119" s="1" t="n">
        <f aca="false">(X23/1000000)/$A119</f>
        <v>0.0329981290322581</v>
      </c>
      <c r="Y119" s="1" t="n">
        <f aca="false">(Y23/1000000)/$A119</f>
        <v>0.0441055161290323</v>
      </c>
      <c r="Z119" s="1" t="n">
        <f aca="false">(Z23/1000000)/$A119</f>
        <v>0</v>
      </c>
      <c r="AA119" s="1" t="n">
        <f aca="false">(AA23/1000000)/$A119</f>
        <v>0</v>
      </c>
      <c r="AB119" s="1" t="n">
        <f aca="false">(AB23/1000000)/$A119</f>
        <v>0</v>
      </c>
      <c r="AC119" s="1" t="n">
        <f aca="false">(AC23/1000000)/$A119</f>
        <v>0</v>
      </c>
      <c r="AD119" s="1" t="n">
        <f aca="false">(AD23/1000000)/$A119</f>
        <v>0</v>
      </c>
      <c r="AE119" s="1" t="n">
        <f aca="false">(AE23/1000000)/$A119</f>
        <v>0</v>
      </c>
      <c r="AF119" s="1" t="n">
        <f aca="false">(AF23/1000000)/$A119</f>
        <v>0</v>
      </c>
      <c r="AG119" s="1" t="n">
        <f aca="false">(AG23/1000000)/$A119</f>
        <v>0</v>
      </c>
      <c r="AH119" s="1" t="n">
        <f aca="false">(AH23/1000000)/$A119</f>
        <v>0</v>
      </c>
      <c r="AI119" s="1" t="n">
        <f aca="false">(AI23/1000000)/$A119</f>
        <v>0</v>
      </c>
      <c r="AJ119" s="1" t="n">
        <f aca="false">(AJ23/1000000)/$A119</f>
        <v>0</v>
      </c>
      <c r="AK119" s="1" t="n">
        <f aca="false">(AK23/1000000)/$A119</f>
        <v>0</v>
      </c>
      <c r="AL119" s="1" t="n">
        <f aca="false">(AL23/1000000)/$A119</f>
        <v>0</v>
      </c>
      <c r="AM119" s="1" t="n">
        <f aca="false">(AM23/1000000)/$A119</f>
        <v>0</v>
      </c>
      <c r="AN119" s="1" t="n">
        <f aca="false">(AN23/1000000)/$A119</f>
        <v>0</v>
      </c>
      <c r="AO119" s="1" t="n">
        <f aca="false">(AO23/1000000)/$A119</f>
        <v>0</v>
      </c>
      <c r="AP119" s="1" t="n">
        <f aca="false">(AP23/1000000)/$A119</f>
        <v>0</v>
      </c>
      <c r="AQ119" s="1" t="n">
        <f aca="false">(AQ23/1000000)/$A119</f>
        <v>0</v>
      </c>
      <c r="AR119" s="1" t="n">
        <f aca="false">(AR23/1000000)/$A119</f>
        <v>0</v>
      </c>
      <c r="AS119" s="1" t="n">
        <f aca="false">(AS23/1000000)/$A119</f>
        <v>0</v>
      </c>
      <c r="AT119" s="1" t="n">
        <f aca="false">(AT23/1000000)/$A119</f>
        <v>0</v>
      </c>
      <c r="AU119" s="1" t="n">
        <f aca="false">(AU23/1000000)/$A119</f>
        <v>0</v>
      </c>
      <c r="AV119" s="1" t="n">
        <f aca="false">(AV23/1000000)/$A119</f>
        <v>0</v>
      </c>
      <c r="AW119" s="1" t="n">
        <f aca="false">(AW23/1000000)/$A119</f>
        <v>0</v>
      </c>
      <c r="AX119" s="1" t="n">
        <f aca="false">(AX23/1000000)/$A119</f>
        <v>0</v>
      </c>
      <c r="AY119" s="1" t="n">
        <f aca="false">(AY23/1000000)/$A119</f>
        <v>0</v>
      </c>
      <c r="AZ119" s="1" t="n">
        <f aca="false">(AZ23/1000000)/$A119</f>
        <v>0</v>
      </c>
      <c r="BA119" s="1" t="n">
        <f aca="false">(BA23/1000000)/$A119</f>
        <v>0</v>
      </c>
      <c r="BB119" s="1" t="n">
        <f aca="false">(BB23/1000000)/$A119</f>
        <v>0</v>
      </c>
      <c r="BC119" s="1" t="n">
        <f aca="false">(BC23/1000000)/$A119</f>
        <v>0</v>
      </c>
      <c r="BD119" s="1" t="n">
        <f aca="false">(BD23/1000000)/$A119</f>
        <v>0</v>
      </c>
      <c r="BE119" s="1" t="n">
        <f aca="false">(BE23/1000000)/$A119</f>
        <v>0</v>
      </c>
      <c r="BF119" s="1" t="n">
        <f aca="false">(BF23/1000000)/$A119</f>
        <v>0</v>
      </c>
      <c r="BG119" s="1" t="n">
        <f aca="false">(BG23/1000000)/$A119</f>
        <v>0</v>
      </c>
      <c r="BH119" s="1" t="n">
        <f aca="false">(BH23/1000000)/$A119</f>
        <v>0</v>
      </c>
      <c r="BI119" s="1" t="n">
        <f aca="false">(BI23/1000000)/$A119</f>
        <v>0</v>
      </c>
      <c r="BJ119" s="1" t="n">
        <f aca="false">(BJ23/1000000)/$A119</f>
        <v>0</v>
      </c>
      <c r="BK119" s="1" t="n">
        <f aca="false">(BK23/1000000)/$A119</f>
        <v>0</v>
      </c>
      <c r="BL119" s="1" t="n">
        <f aca="false">(BL23/1000000)/$A119</f>
        <v>0</v>
      </c>
      <c r="BM119" s="1" t="n">
        <f aca="false">(BM23/1000000)/$A119</f>
        <v>0</v>
      </c>
      <c r="BN119" s="1" t="n">
        <f aca="false">(BN23/1000000)/$A119</f>
        <v>0</v>
      </c>
      <c r="BO119" s="1" t="n">
        <f aca="false">(BO23/1000000)/$A119</f>
        <v>0</v>
      </c>
      <c r="BP119" s="1" t="n">
        <f aca="false">(BP23/1000000)/$A119</f>
        <v>0</v>
      </c>
      <c r="BQ119" s="1" t="n">
        <f aca="false">(BQ23/1000000)/$A119</f>
        <v>0</v>
      </c>
      <c r="BR119" s="1" t="n">
        <f aca="false">(BR23/1000000)/$A119</f>
        <v>0</v>
      </c>
      <c r="BS119" s="1" t="n">
        <f aca="false">(BS23/1000000)/$A119</f>
        <v>0</v>
      </c>
      <c r="BT119" s="1" t="n">
        <f aca="false">(BT23/1000000)/$A119</f>
        <v>0</v>
      </c>
      <c r="BU119" s="1" t="n">
        <f aca="false">(BU23/1000000)/$A119</f>
        <v>0</v>
      </c>
      <c r="BV119" s="1" t="n">
        <f aca="false">(BV23/1000000)/$A119</f>
        <v>0</v>
      </c>
      <c r="BW119" s="1" t="n">
        <f aca="false">(BW23/1000000)/$A119</f>
        <v>0</v>
      </c>
      <c r="BX119" s="1" t="n">
        <f aca="false">(BX23/1000000)/$A119</f>
        <v>0</v>
      </c>
      <c r="BY119" s="1" t="n">
        <f aca="false">(BY23/1000000)/$A119</f>
        <v>0</v>
      </c>
      <c r="BZ119" s="1" t="n">
        <f aca="false">(BZ23/1000000)/$A119</f>
        <v>0</v>
      </c>
      <c r="CA119" s="1" t="n">
        <f aca="false">(CA23/1000000)/$A119</f>
        <v>0</v>
      </c>
      <c r="CB119" s="1" t="n">
        <f aca="false">(CB23/1000000)/$A119</f>
        <v>0</v>
      </c>
      <c r="CC119" s="1" t="n">
        <f aca="false">(CC23/1000000)/$A119</f>
        <v>0</v>
      </c>
      <c r="CD119" s="1" t="n">
        <f aca="false">(CD23/1000000)/$A119</f>
        <v>0</v>
      </c>
      <c r="CE119" s="1" t="n">
        <f aca="false">(CE23/1000000)/$A119</f>
        <v>0</v>
      </c>
      <c r="CF119" s="1" t="n">
        <f aca="false">(CF23/1000000)/$A119</f>
        <v>0</v>
      </c>
      <c r="CG119" s="1" t="n">
        <f aca="false">(CG23/1000000)/$A119</f>
        <v>0</v>
      </c>
      <c r="CH119" s="1" t="n">
        <f aca="false">(CH23/1000000)/$A119</f>
        <v>0</v>
      </c>
      <c r="CI119" s="1" t="n">
        <f aca="false">(CI23/1000000)/$A119</f>
        <v>0</v>
      </c>
      <c r="CJ119" s="1" t="n">
        <f aca="false">(CJ23/1000000)/$A119</f>
        <v>0</v>
      </c>
      <c r="CK119" s="1" t="n">
        <f aca="false">(CK23/1000000)/$A119</f>
        <v>0</v>
      </c>
      <c r="CL119" s="1" t="n">
        <f aca="false">(CL23/1000000)/$A119</f>
        <v>0</v>
      </c>
      <c r="CM119" s="1" t="n">
        <f aca="false">(CM23/1000000)/$A119</f>
        <v>0</v>
      </c>
      <c r="CN119" s="1" t="n">
        <f aca="false">(CN23/1000000)/$A119</f>
        <v>0</v>
      </c>
    </row>
    <row r="120" customFormat="false" ht="11.25" hidden="false" customHeight="false" outlineLevel="0" collapsed="false">
      <c r="A120" s="1" t="n">
        <v>30</v>
      </c>
      <c r="B120" s="4" t="n">
        <v>35004</v>
      </c>
      <c r="C120" s="1" t="n">
        <f aca="false">(C24/1000000)/$A120</f>
        <v>4.60553233333333</v>
      </c>
      <c r="D120" s="1" t="n">
        <f aca="false">(D24/1000000)/$A120</f>
        <v>0.0663731666666667</v>
      </c>
      <c r="E120" s="1" t="n">
        <f aca="false">(E24/1000000)/$A120</f>
        <v>0.0139791666666667</v>
      </c>
      <c r="F120" s="1" t="n">
        <f aca="false">(F24/1000000)/$A120</f>
        <v>0.0292579666666667</v>
      </c>
      <c r="G120" s="1" t="n">
        <f aca="false">(G24/1000000)/$A120</f>
        <v>0.0335187333333333</v>
      </c>
      <c r="H120" s="1" t="n">
        <f aca="false">(H24/1000000)/$A120</f>
        <v>0.0239905333333333</v>
      </c>
      <c r="I120" s="1" t="n">
        <f aca="false">(I24/1000000)/$A120</f>
        <v>0.0321022</v>
      </c>
      <c r="J120" s="1" t="n">
        <f aca="false">(J24/1000000)/$A120</f>
        <v>0.0260242666666667</v>
      </c>
      <c r="K120" s="1" t="n">
        <f aca="false">(K24/1000000)/$A120</f>
        <v>0.0327986</v>
      </c>
      <c r="L120" s="1" t="n">
        <f aca="false">(L24/1000000)/$A120</f>
        <v>0.0285853</v>
      </c>
      <c r="M120" s="1" t="n">
        <f aca="false">(M24/1000000)/$A120</f>
        <v>0.0290102666666667</v>
      </c>
      <c r="N120" s="1" t="n">
        <f aca="false">(N24/1000000)/$A120</f>
        <v>0.0950006333333333</v>
      </c>
      <c r="O120" s="1" t="n">
        <f aca="false">(O24/1000000)/$A120</f>
        <v>0.0342766666666667</v>
      </c>
      <c r="P120" s="1" t="n">
        <f aca="false">(P24/1000000)/$A120</f>
        <v>0.0528141333333333</v>
      </c>
      <c r="Q120" s="1" t="n">
        <f aca="false">(Q24/1000000)/$A120</f>
        <v>0.0383107666666667</v>
      </c>
      <c r="R120" s="1" t="n">
        <f aca="false">(R24/1000000)/$A120</f>
        <v>0.0366460666666667</v>
      </c>
      <c r="S120" s="1" t="n">
        <f aca="false">(S24/1000000)/$A120</f>
        <v>0.0336942333333333</v>
      </c>
      <c r="T120" s="1" t="n">
        <f aca="false">(T24/1000000)/$A120</f>
        <v>0.0470492</v>
      </c>
      <c r="U120" s="1" t="n">
        <f aca="false">(U24/1000000)/$A120</f>
        <v>0.0521018</v>
      </c>
      <c r="V120" s="1" t="n">
        <f aca="false">(V24/1000000)/$A120</f>
        <v>0.0592771</v>
      </c>
      <c r="W120" s="1" t="n">
        <f aca="false">(W24/1000000)/$A120</f>
        <v>0.0424551</v>
      </c>
      <c r="X120" s="1" t="n">
        <f aca="false">(X24/1000000)/$A120</f>
        <v>0.0273273666666667</v>
      </c>
      <c r="Y120" s="1" t="n">
        <f aca="false">(Y24/1000000)/$A120</f>
        <v>0.0687999333333333</v>
      </c>
      <c r="Z120" s="1" t="n">
        <f aca="false">(Z24/1000000)/$A120</f>
        <v>0.0376224666666667</v>
      </c>
      <c r="AA120" s="1" t="n">
        <f aca="false">(AA24/1000000)/$A120</f>
        <v>0</v>
      </c>
      <c r="AB120" s="1" t="n">
        <f aca="false">(AB24/1000000)/$A120</f>
        <v>0</v>
      </c>
      <c r="AC120" s="1" t="n">
        <f aca="false">(AC24/1000000)/$A120</f>
        <v>0</v>
      </c>
      <c r="AD120" s="1" t="n">
        <f aca="false">(AD24/1000000)/$A120</f>
        <v>0</v>
      </c>
      <c r="AE120" s="1" t="n">
        <f aca="false">(AE24/1000000)/$A120</f>
        <v>0</v>
      </c>
      <c r="AF120" s="1" t="n">
        <f aca="false">(AF24/1000000)/$A120</f>
        <v>0</v>
      </c>
      <c r="AG120" s="1" t="n">
        <f aca="false">(AG24/1000000)/$A120</f>
        <v>0</v>
      </c>
      <c r="AH120" s="1" t="n">
        <f aca="false">(AH24/1000000)/$A120</f>
        <v>0</v>
      </c>
      <c r="AI120" s="1" t="n">
        <f aca="false">(AI24/1000000)/$A120</f>
        <v>0</v>
      </c>
      <c r="AJ120" s="1" t="n">
        <f aca="false">(AJ24/1000000)/$A120</f>
        <v>0</v>
      </c>
      <c r="AK120" s="1" t="n">
        <f aca="false">(AK24/1000000)/$A120</f>
        <v>0</v>
      </c>
      <c r="AL120" s="1" t="n">
        <f aca="false">(AL24/1000000)/$A120</f>
        <v>0</v>
      </c>
      <c r="AM120" s="1" t="n">
        <f aca="false">(AM24/1000000)/$A120</f>
        <v>0</v>
      </c>
      <c r="AN120" s="1" t="n">
        <f aca="false">(AN24/1000000)/$A120</f>
        <v>0</v>
      </c>
      <c r="AO120" s="1" t="n">
        <f aca="false">(AO24/1000000)/$A120</f>
        <v>0</v>
      </c>
      <c r="AP120" s="1" t="n">
        <f aca="false">(AP24/1000000)/$A120</f>
        <v>0</v>
      </c>
      <c r="AQ120" s="1" t="n">
        <f aca="false">(AQ24/1000000)/$A120</f>
        <v>0</v>
      </c>
      <c r="AR120" s="1" t="n">
        <f aca="false">(AR24/1000000)/$A120</f>
        <v>0</v>
      </c>
      <c r="AS120" s="1" t="n">
        <f aca="false">(AS24/1000000)/$A120</f>
        <v>0</v>
      </c>
      <c r="AT120" s="1" t="n">
        <f aca="false">(AT24/1000000)/$A120</f>
        <v>0</v>
      </c>
      <c r="AU120" s="1" t="n">
        <f aca="false">(AU24/1000000)/$A120</f>
        <v>0</v>
      </c>
      <c r="AV120" s="1" t="n">
        <f aca="false">(AV24/1000000)/$A120</f>
        <v>0</v>
      </c>
      <c r="AW120" s="1" t="n">
        <f aca="false">(AW24/1000000)/$A120</f>
        <v>0</v>
      </c>
      <c r="AX120" s="1" t="n">
        <f aca="false">(AX24/1000000)/$A120</f>
        <v>0</v>
      </c>
      <c r="AY120" s="1" t="n">
        <f aca="false">(AY24/1000000)/$A120</f>
        <v>0</v>
      </c>
      <c r="AZ120" s="1" t="n">
        <f aca="false">(AZ24/1000000)/$A120</f>
        <v>0</v>
      </c>
      <c r="BA120" s="1" t="n">
        <f aca="false">(BA24/1000000)/$A120</f>
        <v>0</v>
      </c>
      <c r="BB120" s="1" t="n">
        <f aca="false">(BB24/1000000)/$A120</f>
        <v>0</v>
      </c>
      <c r="BC120" s="1" t="n">
        <f aca="false">(BC24/1000000)/$A120</f>
        <v>0</v>
      </c>
      <c r="BD120" s="1" t="n">
        <f aca="false">(BD24/1000000)/$A120</f>
        <v>0</v>
      </c>
      <c r="BE120" s="1" t="n">
        <f aca="false">(BE24/1000000)/$A120</f>
        <v>0</v>
      </c>
      <c r="BF120" s="1" t="n">
        <f aca="false">(BF24/1000000)/$A120</f>
        <v>0</v>
      </c>
      <c r="BG120" s="1" t="n">
        <f aca="false">(BG24/1000000)/$A120</f>
        <v>0</v>
      </c>
      <c r="BH120" s="1" t="n">
        <f aca="false">(BH24/1000000)/$A120</f>
        <v>0</v>
      </c>
      <c r="BI120" s="1" t="n">
        <f aca="false">(BI24/1000000)/$A120</f>
        <v>0</v>
      </c>
      <c r="BJ120" s="1" t="n">
        <f aca="false">(BJ24/1000000)/$A120</f>
        <v>0</v>
      </c>
      <c r="BK120" s="1" t="n">
        <f aca="false">(BK24/1000000)/$A120</f>
        <v>0</v>
      </c>
      <c r="BL120" s="1" t="n">
        <f aca="false">(BL24/1000000)/$A120</f>
        <v>0</v>
      </c>
      <c r="BM120" s="1" t="n">
        <f aca="false">(BM24/1000000)/$A120</f>
        <v>0</v>
      </c>
      <c r="BN120" s="1" t="n">
        <f aca="false">(BN24/1000000)/$A120</f>
        <v>0</v>
      </c>
      <c r="BO120" s="1" t="n">
        <f aca="false">(BO24/1000000)/$A120</f>
        <v>0</v>
      </c>
      <c r="BP120" s="1" t="n">
        <f aca="false">(BP24/1000000)/$A120</f>
        <v>0</v>
      </c>
      <c r="BQ120" s="1" t="n">
        <f aca="false">(BQ24/1000000)/$A120</f>
        <v>0</v>
      </c>
      <c r="BR120" s="1" t="n">
        <f aca="false">(BR24/1000000)/$A120</f>
        <v>0</v>
      </c>
      <c r="BS120" s="1" t="n">
        <f aca="false">(BS24/1000000)/$A120</f>
        <v>0</v>
      </c>
      <c r="BT120" s="1" t="n">
        <f aca="false">(BT24/1000000)/$A120</f>
        <v>0</v>
      </c>
      <c r="BU120" s="1" t="n">
        <f aca="false">(BU24/1000000)/$A120</f>
        <v>0</v>
      </c>
      <c r="BV120" s="1" t="n">
        <f aca="false">(BV24/1000000)/$A120</f>
        <v>0</v>
      </c>
      <c r="BW120" s="1" t="n">
        <f aca="false">(BW24/1000000)/$A120</f>
        <v>0</v>
      </c>
      <c r="BX120" s="1" t="n">
        <f aca="false">(BX24/1000000)/$A120</f>
        <v>0</v>
      </c>
      <c r="BY120" s="1" t="n">
        <f aca="false">(BY24/1000000)/$A120</f>
        <v>0</v>
      </c>
      <c r="BZ120" s="1" t="n">
        <f aca="false">(BZ24/1000000)/$A120</f>
        <v>0</v>
      </c>
      <c r="CA120" s="1" t="n">
        <f aca="false">(CA24/1000000)/$A120</f>
        <v>0</v>
      </c>
      <c r="CB120" s="1" t="n">
        <f aca="false">(CB24/1000000)/$A120</f>
        <v>0</v>
      </c>
      <c r="CC120" s="1" t="n">
        <f aca="false">(CC24/1000000)/$A120</f>
        <v>0</v>
      </c>
      <c r="CD120" s="1" t="n">
        <f aca="false">(CD24/1000000)/$A120</f>
        <v>0</v>
      </c>
      <c r="CE120" s="1" t="n">
        <f aca="false">(CE24/1000000)/$A120</f>
        <v>0</v>
      </c>
      <c r="CF120" s="1" t="n">
        <f aca="false">(CF24/1000000)/$A120</f>
        <v>0</v>
      </c>
      <c r="CG120" s="1" t="n">
        <f aca="false">(CG24/1000000)/$A120</f>
        <v>0</v>
      </c>
      <c r="CH120" s="1" t="n">
        <f aca="false">(CH24/1000000)/$A120</f>
        <v>0</v>
      </c>
      <c r="CI120" s="1" t="n">
        <f aca="false">(CI24/1000000)/$A120</f>
        <v>0</v>
      </c>
      <c r="CJ120" s="1" t="n">
        <f aca="false">(CJ24/1000000)/$A120</f>
        <v>0</v>
      </c>
      <c r="CK120" s="1" t="n">
        <f aca="false">(CK24/1000000)/$A120</f>
        <v>0</v>
      </c>
      <c r="CL120" s="1" t="n">
        <f aca="false">(CL24/1000000)/$A120</f>
        <v>0</v>
      </c>
      <c r="CM120" s="1" t="n">
        <f aca="false">(CM24/1000000)/$A120</f>
        <v>0</v>
      </c>
      <c r="CN120" s="1" t="n">
        <f aca="false">(CN24/1000000)/$A120</f>
        <v>0</v>
      </c>
    </row>
    <row r="121" customFormat="false" ht="11.25" hidden="false" customHeight="false" outlineLevel="0" collapsed="false">
      <c r="A121" s="1" t="n">
        <v>31</v>
      </c>
      <c r="B121" s="4" t="n">
        <v>35034</v>
      </c>
      <c r="C121" s="1" t="n">
        <f aca="false">(C25/1000000)/$A121</f>
        <v>4.46464567741936</v>
      </c>
      <c r="D121" s="1" t="n">
        <f aca="false">(D25/1000000)/$A121</f>
        <v>0.0558035483870968</v>
      </c>
      <c r="E121" s="1" t="n">
        <f aca="false">(E25/1000000)/$A121</f>
        <v>0.013206</v>
      </c>
      <c r="F121" s="1" t="n">
        <f aca="false">(F25/1000000)/$A121</f>
        <v>0.0281098387096774</v>
      </c>
      <c r="G121" s="1" t="n">
        <f aca="false">(G25/1000000)/$A121</f>
        <v>0.0281162258064516</v>
      </c>
      <c r="H121" s="1" t="n">
        <f aca="false">(H25/1000000)/$A121</f>
        <v>0.0243846451612903</v>
      </c>
      <c r="I121" s="1" t="n">
        <f aca="false">(I25/1000000)/$A121</f>
        <v>0.0302388387096774</v>
      </c>
      <c r="J121" s="1" t="n">
        <f aca="false">(J25/1000000)/$A121</f>
        <v>0.0234587741935484</v>
      </c>
      <c r="K121" s="1" t="n">
        <f aca="false">(K25/1000000)/$A121</f>
        <v>0.0304169032258065</v>
      </c>
      <c r="L121" s="1" t="n">
        <f aca="false">(L25/1000000)/$A121</f>
        <v>0.026545</v>
      </c>
      <c r="M121" s="1" t="n">
        <f aca="false">(M25/1000000)/$A121</f>
        <v>0.0243704838709677</v>
      </c>
      <c r="N121" s="1" t="n">
        <f aca="false">(N25/1000000)/$A121</f>
        <v>0.0895576129032258</v>
      </c>
      <c r="O121" s="1" t="n">
        <f aca="false">(O25/1000000)/$A121</f>
        <v>0.0333413870967742</v>
      </c>
      <c r="P121" s="1" t="n">
        <f aca="false">(P25/1000000)/$A121</f>
        <v>0.0477758709677419</v>
      </c>
      <c r="Q121" s="1" t="n">
        <f aca="false">(Q25/1000000)/$A121</f>
        <v>0.0359553870967742</v>
      </c>
      <c r="R121" s="1" t="n">
        <f aca="false">(R25/1000000)/$A121</f>
        <v>0.0347085161290323</v>
      </c>
      <c r="S121" s="1" t="n">
        <f aca="false">(S25/1000000)/$A121</f>
        <v>0.0338751290322581</v>
      </c>
      <c r="T121" s="1" t="n">
        <f aca="false">(T25/1000000)/$A121</f>
        <v>0.0421889032258065</v>
      </c>
      <c r="U121" s="1" t="n">
        <f aca="false">(U25/1000000)/$A121</f>
        <v>0.049318064516129</v>
      </c>
      <c r="V121" s="1" t="n">
        <f aca="false">(V25/1000000)/$A121</f>
        <v>0.0563760967741936</v>
      </c>
      <c r="W121" s="1" t="n">
        <f aca="false">(W25/1000000)/$A121</f>
        <v>0.0397308387096774</v>
      </c>
      <c r="X121" s="1" t="n">
        <f aca="false">(X25/1000000)/$A121</f>
        <v>0.024222064516129</v>
      </c>
      <c r="Y121" s="1" t="n">
        <f aca="false">(Y25/1000000)/$A121</f>
        <v>0.0676875806451613</v>
      </c>
      <c r="Z121" s="1" t="n">
        <f aca="false">(Z25/1000000)/$A121</f>
        <v>0.0526124838709677</v>
      </c>
      <c r="AA121" s="1" t="n">
        <f aca="false">(AA25/1000000)/$A121</f>
        <v>0.0300473548387097</v>
      </c>
      <c r="AB121" s="1" t="n">
        <f aca="false">(AB25/1000000)/$A121</f>
        <v>0</v>
      </c>
      <c r="AC121" s="1" t="n">
        <f aca="false">(AC25/1000000)/$A121</f>
        <v>0</v>
      </c>
      <c r="AD121" s="1" t="n">
        <f aca="false">(AD25/1000000)/$A121</f>
        <v>0</v>
      </c>
      <c r="AE121" s="1" t="n">
        <f aca="false">(AE25/1000000)/$A121</f>
        <v>0</v>
      </c>
      <c r="AF121" s="1" t="n">
        <f aca="false">(AF25/1000000)/$A121</f>
        <v>0</v>
      </c>
      <c r="AG121" s="1" t="n">
        <f aca="false">(AG25/1000000)/$A121</f>
        <v>0</v>
      </c>
      <c r="AH121" s="1" t="n">
        <f aca="false">(AH25/1000000)/$A121</f>
        <v>0</v>
      </c>
      <c r="AI121" s="1" t="n">
        <f aca="false">(AI25/1000000)/$A121</f>
        <v>0</v>
      </c>
      <c r="AJ121" s="1" t="n">
        <f aca="false">(AJ25/1000000)/$A121</f>
        <v>0</v>
      </c>
      <c r="AK121" s="1" t="n">
        <f aca="false">(AK25/1000000)/$A121</f>
        <v>0</v>
      </c>
      <c r="AL121" s="1" t="n">
        <f aca="false">(AL25/1000000)/$A121</f>
        <v>0</v>
      </c>
      <c r="AM121" s="1" t="n">
        <f aca="false">(AM25/1000000)/$A121</f>
        <v>0</v>
      </c>
      <c r="AN121" s="1" t="n">
        <f aca="false">(AN25/1000000)/$A121</f>
        <v>0</v>
      </c>
      <c r="AO121" s="1" t="n">
        <f aca="false">(AO25/1000000)/$A121</f>
        <v>0</v>
      </c>
      <c r="AP121" s="1" t="n">
        <f aca="false">(AP25/1000000)/$A121</f>
        <v>0</v>
      </c>
      <c r="AQ121" s="1" t="n">
        <f aca="false">(AQ25/1000000)/$A121</f>
        <v>0</v>
      </c>
      <c r="AR121" s="1" t="n">
        <f aca="false">(AR25/1000000)/$A121</f>
        <v>0</v>
      </c>
      <c r="AS121" s="1" t="n">
        <f aca="false">(AS25/1000000)/$A121</f>
        <v>0</v>
      </c>
      <c r="AT121" s="1" t="n">
        <f aca="false">(AT25/1000000)/$A121</f>
        <v>0</v>
      </c>
      <c r="AU121" s="1" t="n">
        <f aca="false">(AU25/1000000)/$A121</f>
        <v>0</v>
      </c>
      <c r="AV121" s="1" t="n">
        <f aca="false">(AV25/1000000)/$A121</f>
        <v>0</v>
      </c>
      <c r="AW121" s="1" t="n">
        <f aca="false">(AW25/1000000)/$A121</f>
        <v>0</v>
      </c>
      <c r="AX121" s="1" t="n">
        <f aca="false">(AX25/1000000)/$A121</f>
        <v>0</v>
      </c>
      <c r="AY121" s="1" t="n">
        <f aca="false">(AY25/1000000)/$A121</f>
        <v>0</v>
      </c>
      <c r="AZ121" s="1" t="n">
        <f aca="false">(AZ25/1000000)/$A121</f>
        <v>0</v>
      </c>
      <c r="BA121" s="1" t="n">
        <f aca="false">(BA25/1000000)/$A121</f>
        <v>0</v>
      </c>
      <c r="BB121" s="1" t="n">
        <f aca="false">(BB25/1000000)/$A121</f>
        <v>0</v>
      </c>
      <c r="BC121" s="1" t="n">
        <f aca="false">(BC25/1000000)/$A121</f>
        <v>0</v>
      </c>
      <c r="BD121" s="1" t="n">
        <f aca="false">(BD25/1000000)/$A121</f>
        <v>0</v>
      </c>
      <c r="BE121" s="1" t="n">
        <f aca="false">(BE25/1000000)/$A121</f>
        <v>0</v>
      </c>
      <c r="BF121" s="1" t="n">
        <f aca="false">(BF25/1000000)/$A121</f>
        <v>0</v>
      </c>
      <c r="BG121" s="1" t="n">
        <f aca="false">(BG25/1000000)/$A121</f>
        <v>0</v>
      </c>
      <c r="BH121" s="1" t="n">
        <f aca="false">(BH25/1000000)/$A121</f>
        <v>0</v>
      </c>
      <c r="BI121" s="1" t="n">
        <f aca="false">(BI25/1000000)/$A121</f>
        <v>0</v>
      </c>
      <c r="BJ121" s="1" t="n">
        <f aca="false">(BJ25/1000000)/$A121</f>
        <v>0</v>
      </c>
      <c r="BK121" s="1" t="n">
        <f aca="false">(BK25/1000000)/$A121</f>
        <v>0</v>
      </c>
      <c r="BL121" s="1" t="n">
        <f aca="false">(BL25/1000000)/$A121</f>
        <v>0</v>
      </c>
      <c r="BM121" s="1" t="n">
        <f aca="false">(BM25/1000000)/$A121</f>
        <v>0</v>
      </c>
      <c r="BN121" s="1" t="n">
        <f aca="false">(BN25/1000000)/$A121</f>
        <v>0</v>
      </c>
      <c r="BO121" s="1" t="n">
        <f aca="false">(BO25/1000000)/$A121</f>
        <v>0</v>
      </c>
      <c r="BP121" s="1" t="n">
        <f aca="false">(BP25/1000000)/$A121</f>
        <v>0</v>
      </c>
      <c r="BQ121" s="1" t="n">
        <f aca="false">(BQ25/1000000)/$A121</f>
        <v>0</v>
      </c>
      <c r="BR121" s="1" t="n">
        <f aca="false">(BR25/1000000)/$A121</f>
        <v>0</v>
      </c>
      <c r="BS121" s="1" t="n">
        <f aca="false">(BS25/1000000)/$A121</f>
        <v>0</v>
      </c>
      <c r="BT121" s="1" t="n">
        <f aca="false">(BT25/1000000)/$A121</f>
        <v>0</v>
      </c>
      <c r="BU121" s="1" t="n">
        <f aca="false">(BU25/1000000)/$A121</f>
        <v>0</v>
      </c>
      <c r="BV121" s="1" t="n">
        <f aca="false">(BV25/1000000)/$A121</f>
        <v>0</v>
      </c>
      <c r="BW121" s="1" t="n">
        <f aca="false">(BW25/1000000)/$A121</f>
        <v>0</v>
      </c>
      <c r="BX121" s="1" t="n">
        <f aca="false">(BX25/1000000)/$A121</f>
        <v>0</v>
      </c>
      <c r="BY121" s="1" t="n">
        <f aca="false">(BY25/1000000)/$A121</f>
        <v>0</v>
      </c>
      <c r="BZ121" s="1" t="n">
        <f aca="false">(BZ25/1000000)/$A121</f>
        <v>0</v>
      </c>
      <c r="CA121" s="1" t="n">
        <f aca="false">(CA25/1000000)/$A121</f>
        <v>0</v>
      </c>
      <c r="CB121" s="1" t="n">
        <f aca="false">(CB25/1000000)/$A121</f>
        <v>0</v>
      </c>
      <c r="CC121" s="1" t="n">
        <f aca="false">(CC25/1000000)/$A121</f>
        <v>0</v>
      </c>
      <c r="CD121" s="1" t="n">
        <f aca="false">(CD25/1000000)/$A121</f>
        <v>0</v>
      </c>
      <c r="CE121" s="1" t="n">
        <f aca="false">(CE25/1000000)/$A121</f>
        <v>0</v>
      </c>
      <c r="CF121" s="1" t="n">
        <f aca="false">(CF25/1000000)/$A121</f>
        <v>0</v>
      </c>
      <c r="CG121" s="1" t="n">
        <f aca="false">(CG25/1000000)/$A121</f>
        <v>0</v>
      </c>
      <c r="CH121" s="1" t="n">
        <f aca="false">(CH25/1000000)/$A121</f>
        <v>0</v>
      </c>
      <c r="CI121" s="1" t="n">
        <f aca="false">(CI25/1000000)/$A121</f>
        <v>0</v>
      </c>
      <c r="CJ121" s="1" t="n">
        <f aca="false">(CJ25/1000000)/$A121</f>
        <v>0</v>
      </c>
      <c r="CK121" s="1" t="n">
        <f aca="false">(CK25/1000000)/$A121</f>
        <v>0</v>
      </c>
      <c r="CL121" s="1" t="n">
        <f aca="false">(CL25/1000000)/$A121</f>
        <v>0</v>
      </c>
      <c r="CM121" s="1" t="n">
        <f aca="false">(CM25/1000000)/$A121</f>
        <v>0</v>
      </c>
      <c r="CN121" s="1" t="n">
        <f aca="false">(CN25/1000000)/$A121</f>
        <v>0</v>
      </c>
    </row>
    <row r="122" customFormat="false" ht="11.25" hidden="false" customHeight="false" outlineLevel="0" collapsed="false">
      <c r="A122" s="1" t="n">
        <v>31</v>
      </c>
      <c r="B122" s="4" t="n">
        <v>35065</v>
      </c>
      <c r="C122" s="1" t="n">
        <f aca="false">(C26/1000000)/$A122</f>
        <v>4.48303041935484</v>
      </c>
      <c r="D122" s="1" t="n">
        <f aca="false">(D26/1000000)/$A122</f>
        <v>0.059560064516129</v>
      </c>
      <c r="E122" s="1" t="n">
        <f aca="false">(E26/1000000)/$A122</f>
        <v>0.0132640967741935</v>
      </c>
      <c r="F122" s="1" t="n">
        <f aca="false">(F26/1000000)/$A122</f>
        <v>0.0280318709677419</v>
      </c>
      <c r="G122" s="1" t="n">
        <f aca="false">(G26/1000000)/$A122</f>
        <v>0.0302797419354839</v>
      </c>
      <c r="H122" s="1" t="n">
        <f aca="false">(H26/1000000)/$A122</f>
        <v>0.0235142580645161</v>
      </c>
      <c r="I122" s="1" t="n">
        <f aca="false">(I26/1000000)/$A122</f>
        <v>0.0286472580645161</v>
      </c>
      <c r="J122" s="1" t="n">
        <f aca="false">(J26/1000000)/$A122</f>
        <v>0.0244743870967742</v>
      </c>
      <c r="K122" s="1" t="n">
        <f aca="false">(K26/1000000)/$A122</f>
        <v>0.0320222903225806</v>
      </c>
      <c r="L122" s="1" t="n">
        <f aca="false">(L26/1000000)/$A122</f>
        <v>0.0262624838709677</v>
      </c>
      <c r="M122" s="1" t="n">
        <f aca="false">(M26/1000000)/$A122</f>
        <v>0.0226396129032258</v>
      </c>
      <c r="N122" s="1" t="n">
        <f aca="false">(N26/1000000)/$A122</f>
        <v>0.0925215161290323</v>
      </c>
      <c r="O122" s="1" t="n">
        <f aca="false">(O26/1000000)/$A122</f>
        <v>0.0314002580645161</v>
      </c>
      <c r="P122" s="1" t="n">
        <f aca="false">(P26/1000000)/$A122</f>
        <v>0.042936064516129</v>
      </c>
      <c r="Q122" s="1" t="n">
        <f aca="false">(Q26/1000000)/$A122</f>
        <v>0.0345382903225806</v>
      </c>
      <c r="R122" s="1" t="n">
        <f aca="false">(R26/1000000)/$A122</f>
        <v>0.03629</v>
      </c>
      <c r="S122" s="1" t="n">
        <f aca="false">(S26/1000000)/$A122</f>
        <v>0.0329000967741935</v>
      </c>
      <c r="T122" s="1" t="n">
        <f aca="false">(T26/1000000)/$A122</f>
        <v>0.0412427096774194</v>
      </c>
      <c r="U122" s="1" t="n">
        <f aca="false">(U26/1000000)/$A122</f>
        <v>0.046622935483871</v>
      </c>
      <c r="V122" s="1" t="n">
        <f aca="false">(V26/1000000)/$A122</f>
        <v>0.0583702903225807</v>
      </c>
      <c r="W122" s="1" t="n">
        <f aca="false">(W26/1000000)/$A122</f>
        <v>0.0424087096774194</v>
      </c>
      <c r="X122" s="1" t="n">
        <f aca="false">(X26/1000000)/$A122</f>
        <v>0.0319873870967742</v>
      </c>
      <c r="Y122" s="1" t="n">
        <f aca="false">(Y26/1000000)/$A122</f>
        <v>0.0638503225806452</v>
      </c>
      <c r="Z122" s="1" t="n">
        <f aca="false">(Z26/1000000)/$A122</f>
        <v>0.051662</v>
      </c>
      <c r="AA122" s="1" t="n">
        <f aca="false">(AA26/1000000)/$A122</f>
        <v>0.0491956774193548</v>
      </c>
      <c r="AB122" s="1" t="n">
        <f aca="false">(AB26/1000000)/$A122</f>
        <v>0.0386442580645161</v>
      </c>
      <c r="AC122" s="1" t="n">
        <f aca="false">(AC26/1000000)/$A122</f>
        <v>0</v>
      </c>
      <c r="AD122" s="1" t="n">
        <f aca="false">(AD26/1000000)/$A122</f>
        <v>0</v>
      </c>
      <c r="AE122" s="1" t="n">
        <f aca="false">(AE26/1000000)/$A122</f>
        <v>0</v>
      </c>
      <c r="AF122" s="1" t="n">
        <f aca="false">(AF26/1000000)/$A122</f>
        <v>0</v>
      </c>
      <c r="AG122" s="1" t="n">
        <f aca="false">(AG26/1000000)/$A122</f>
        <v>0</v>
      </c>
      <c r="AH122" s="1" t="n">
        <f aca="false">(AH26/1000000)/$A122</f>
        <v>0</v>
      </c>
      <c r="AI122" s="1" t="n">
        <f aca="false">(AI26/1000000)/$A122</f>
        <v>0</v>
      </c>
      <c r="AJ122" s="1" t="n">
        <f aca="false">(AJ26/1000000)/$A122</f>
        <v>0</v>
      </c>
      <c r="AK122" s="1" t="n">
        <f aca="false">(AK26/1000000)/$A122</f>
        <v>0</v>
      </c>
      <c r="AL122" s="1" t="n">
        <f aca="false">(AL26/1000000)/$A122</f>
        <v>0</v>
      </c>
      <c r="AM122" s="1" t="n">
        <f aca="false">(AM26/1000000)/$A122</f>
        <v>0</v>
      </c>
      <c r="AN122" s="1" t="n">
        <f aca="false">(AN26/1000000)/$A122</f>
        <v>0</v>
      </c>
      <c r="AO122" s="1" t="n">
        <f aca="false">(AO26/1000000)/$A122</f>
        <v>0</v>
      </c>
      <c r="AP122" s="1" t="n">
        <f aca="false">(AP26/1000000)/$A122</f>
        <v>0</v>
      </c>
      <c r="AQ122" s="1" t="n">
        <f aca="false">(AQ26/1000000)/$A122</f>
        <v>0</v>
      </c>
      <c r="AR122" s="1" t="n">
        <f aca="false">(AR26/1000000)/$A122</f>
        <v>0</v>
      </c>
      <c r="AS122" s="1" t="n">
        <f aca="false">(AS26/1000000)/$A122</f>
        <v>0</v>
      </c>
      <c r="AT122" s="1" t="n">
        <f aca="false">(AT26/1000000)/$A122</f>
        <v>0</v>
      </c>
      <c r="AU122" s="1" t="n">
        <f aca="false">(AU26/1000000)/$A122</f>
        <v>0</v>
      </c>
      <c r="AV122" s="1" t="n">
        <f aca="false">(AV26/1000000)/$A122</f>
        <v>0</v>
      </c>
      <c r="AW122" s="1" t="n">
        <f aca="false">(AW26/1000000)/$A122</f>
        <v>0</v>
      </c>
      <c r="AX122" s="1" t="n">
        <f aca="false">(AX26/1000000)/$A122</f>
        <v>0</v>
      </c>
      <c r="AY122" s="1" t="n">
        <f aca="false">(AY26/1000000)/$A122</f>
        <v>0</v>
      </c>
      <c r="AZ122" s="1" t="n">
        <f aca="false">(AZ26/1000000)/$A122</f>
        <v>0</v>
      </c>
      <c r="BA122" s="1" t="n">
        <f aca="false">(BA26/1000000)/$A122</f>
        <v>0</v>
      </c>
      <c r="BB122" s="1" t="n">
        <f aca="false">(BB26/1000000)/$A122</f>
        <v>0</v>
      </c>
      <c r="BC122" s="1" t="n">
        <f aca="false">(BC26/1000000)/$A122</f>
        <v>0</v>
      </c>
      <c r="BD122" s="1" t="n">
        <f aca="false">(BD26/1000000)/$A122</f>
        <v>0</v>
      </c>
      <c r="BE122" s="1" t="n">
        <f aca="false">(BE26/1000000)/$A122</f>
        <v>0</v>
      </c>
      <c r="BF122" s="1" t="n">
        <f aca="false">(BF26/1000000)/$A122</f>
        <v>0</v>
      </c>
      <c r="BG122" s="1" t="n">
        <f aca="false">(BG26/1000000)/$A122</f>
        <v>0</v>
      </c>
      <c r="BH122" s="1" t="n">
        <f aca="false">(BH26/1000000)/$A122</f>
        <v>0</v>
      </c>
      <c r="BI122" s="1" t="n">
        <f aca="false">(BI26/1000000)/$A122</f>
        <v>0</v>
      </c>
      <c r="BJ122" s="1" t="n">
        <f aca="false">(BJ26/1000000)/$A122</f>
        <v>0</v>
      </c>
      <c r="BK122" s="1" t="n">
        <f aca="false">(BK26/1000000)/$A122</f>
        <v>0</v>
      </c>
      <c r="BL122" s="1" t="n">
        <f aca="false">(BL26/1000000)/$A122</f>
        <v>0</v>
      </c>
      <c r="BM122" s="1" t="n">
        <f aca="false">(BM26/1000000)/$A122</f>
        <v>0</v>
      </c>
      <c r="BN122" s="1" t="n">
        <f aca="false">(BN26/1000000)/$A122</f>
        <v>0</v>
      </c>
      <c r="BO122" s="1" t="n">
        <f aca="false">(BO26/1000000)/$A122</f>
        <v>0</v>
      </c>
      <c r="BP122" s="1" t="n">
        <f aca="false">(BP26/1000000)/$A122</f>
        <v>0</v>
      </c>
      <c r="BQ122" s="1" t="n">
        <f aca="false">(BQ26/1000000)/$A122</f>
        <v>0</v>
      </c>
      <c r="BR122" s="1" t="n">
        <f aca="false">(BR26/1000000)/$A122</f>
        <v>0</v>
      </c>
      <c r="BS122" s="1" t="n">
        <f aca="false">(BS26/1000000)/$A122</f>
        <v>0</v>
      </c>
      <c r="BT122" s="1" t="n">
        <f aca="false">(BT26/1000000)/$A122</f>
        <v>0</v>
      </c>
      <c r="BU122" s="1" t="n">
        <f aca="false">(BU26/1000000)/$A122</f>
        <v>0</v>
      </c>
      <c r="BV122" s="1" t="n">
        <f aca="false">(BV26/1000000)/$A122</f>
        <v>0</v>
      </c>
      <c r="BW122" s="1" t="n">
        <f aca="false">(BW26/1000000)/$A122</f>
        <v>0</v>
      </c>
      <c r="BX122" s="1" t="n">
        <f aca="false">(BX26/1000000)/$A122</f>
        <v>0</v>
      </c>
      <c r="BY122" s="1" t="n">
        <f aca="false">(BY26/1000000)/$A122</f>
        <v>0</v>
      </c>
      <c r="BZ122" s="1" t="n">
        <f aca="false">(BZ26/1000000)/$A122</f>
        <v>0</v>
      </c>
      <c r="CA122" s="1" t="n">
        <f aca="false">(CA26/1000000)/$A122</f>
        <v>0</v>
      </c>
      <c r="CB122" s="1" t="n">
        <f aca="false">(CB26/1000000)/$A122</f>
        <v>0</v>
      </c>
      <c r="CC122" s="1" t="n">
        <f aca="false">(CC26/1000000)/$A122</f>
        <v>0</v>
      </c>
      <c r="CD122" s="1" t="n">
        <f aca="false">(CD26/1000000)/$A122</f>
        <v>0</v>
      </c>
      <c r="CE122" s="1" t="n">
        <f aca="false">(CE26/1000000)/$A122</f>
        <v>0</v>
      </c>
      <c r="CF122" s="1" t="n">
        <f aca="false">(CF26/1000000)/$A122</f>
        <v>0</v>
      </c>
      <c r="CG122" s="1" t="n">
        <f aca="false">(CG26/1000000)/$A122</f>
        <v>0</v>
      </c>
      <c r="CH122" s="1" t="n">
        <f aca="false">(CH26/1000000)/$A122</f>
        <v>0</v>
      </c>
      <c r="CI122" s="1" t="n">
        <f aca="false">(CI26/1000000)/$A122</f>
        <v>0</v>
      </c>
      <c r="CJ122" s="1" t="n">
        <f aca="false">(CJ26/1000000)/$A122</f>
        <v>0</v>
      </c>
      <c r="CK122" s="1" t="n">
        <f aca="false">(CK26/1000000)/$A122</f>
        <v>0</v>
      </c>
      <c r="CL122" s="1" t="n">
        <f aca="false">(CL26/1000000)/$A122</f>
        <v>0</v>
      </c>
      <c r="CM122" s="1" t="n">
        <f aca="false">(CM26/1000000)/$A122</f>
        <v>0</v>
      </c>
      <c r="CN122" s="1" t="n">
        <f aca="false">(CN26/1000000)/$A122</f>
        <v>0</v>
      </c>
    </row>
    <row r="123" customFormat="false" ht="11.25" hidden="false" customHeight="false" outlineLevel="0" collapsed="false">
      <c r="A123" s="1" t="n">
        <v>29</v>
      </c>
      <c r="B123" s="4" t="n">
        <v>35096</v>
      </c>
      <c r="C123" s="1" t="n">
        <f aca="false">(C27/1000000)/$A123</f>
        <v>4.49342272413793</v>
      </c>
      <c r="D123" s="1" t="n">
        <f aca="false">(D27/1000000)/$A123</f>
        <v>0.0634541724137931</v>
      </c>
      <c r="E123" s="1" t="n">
        <f aca="false">(E27/1000000)/$A123</f>
        <v>0.0128026206896552</v>
      </c>
      <c r="F123" s="1" t="n">
        <f aca="false">(F27/1000000)/$A123</f>
        <v>0.0277920344827586</v>
      </c>
      <c r="G123" s="1" t="n">
        <f aca="false">(G27/1000000)/$A123</f>
        <v>0.0320636206896552</v>
      </c>
      <c r="H123" s="1" t="n">
        <f aca="false">(H27/1000000)/$A123</f>
        <v>0.0220807931034483</v>
      </c>
      <c r="I123" s="1" t="n">
        <f aca="false">(I27/1000000)/$A123</f>
        <v>0.0275636551724138</v>
      </c>
      <c r="J123" s="1" t="n">
        <f aca="false">(J27/1000000)/$A123</f>
        <v>0.0258618620689655</v>
      </c>
      <c r="K123" s="1" t="n">
        <f aca="false">(K27/1000000)/$A123</f>
        <v>0.0329459655172414</v>
      </c>
      <c r="L123" s="1" t="n">
        <f aca="false">(L27/1000000)/$A123</f>
        <v>0.0276838275862069</v>
      </c>
      <c r="M123" s="1" t="n">
        <f aca="false">(M27/1000000)/$A123</f>
        <v>0.0229581034482759</v>
      </c>
      <c r="N123" s="1" t="n">
        <f aca="false">(N27/1000000)/$A123</f>
        <v>0.0908921724137931</v>
      </c>
      <c r="O123" s="1" t="n">
        <f aca="false">(O27/1000000)/$A123</f>
        <v>0.0293170344827586</v>
      </c>
      <c r="P123" s="1" t="n">
        <f aca="false">(P27/1000000)/$A123</f>
        <v>0.0398108965517241</v>
      </c>
      <c r="Q123" s="1" t="n">
        <f aca="false">(Q27/1000000)/$A123</f>
        <v>0.033306</v>
      </c>
      <c r="R123" s="1" t="n">
        <f aca="false">(R27/1000000)/$A123</f>
        <v>0.0321859655172414</v>
      </c>
      <c r="S123" s="1" t="n">
        <f aca="false">(S27/1000000)/$A123</f>
        <v>0.0334105862068966</v>
      </c>
      <c r="T123" s="1" t="n">
        <f aca="false">(T27/1000000)/$A123</f>
        <v>0.041587275862069</v>
      </c>
      <c r="U123" s="1" t="n">
        <f aca="false">(U27/1000000)/$A123</f>
        <v>0.050916</v>
      </c>
      <c r="V123" s="1" t="n">
        <f aca="false">(V27/1000000)/$A123</f>
        <v>0.0507865862068966</v>
      </c>
      <c r="W123" s="1" t="n">
        <f aca="false">(W27/1000000)/$A123</f>
        <v>0.0417270689655172</v>
      </c>
      <c r="X123" s="1" t="n">
        <f aca="false">(X27/1000000)/$A123</f>
        <v>0.0267349310344828</v>
      </c>
      <c r="Y123" s="1" t="n">
        <f aca="false">(Y27/1000000)/$A123</f>
        <v>0.0639751034482759</v>
      </c>
      <c r="Z123" s="1" t="n">
        <f aca="false">(Z27/1000000)/$A123</f>
        <v>0.0531276551724138</v>
      </c>
      <c r="AA123" s="1" t="n">
        <f aca="false">(AA27/1000000)/$A123</f>
        <v>0.0506011034482759</v>
      </c>
      <c r="AB123" s="1" t="n">
        <f aca="false">(AB27/1000000)/$A123</f>
        <v>0.06017</v>
      </c>
      <c r="AC123" s="1" t="n">
        <f aca="false">(AC27/1000000)/$A123</f>
        <v>0.0280052413793103</v>
      </c>
      <c r="AD123" s="1" t="n">
        <f aca="false">(AD27/1000000)/$A123</f>
        <v>0</v>
      </c>
      <c r="AE123" s="1" t="n">
        <f aca="false">(AE27/1000000)/$A123</f>
        <v>0</v>
      </c>
      <c r="AF123" s="1" t="n">
        <f aca="false">(AF27/1000000)/$A123</f>
        <v>0</v>
      </c>
      <c r="AG123" s="1" t="n">
        <f aca="false">(AG27/1000000)/$A123</f>
        <v>0</v>
      </c>
      <c r="AH123" s="1" t="n">
        <f aca="false">(AH27/1000000)/$A123</f>
        <v>0</v>
      </c>
      <c r="AI123" s="1" t="n">
        <f aca="false">(AI27/1000000)/$A123</f>
        <v>0</v>
      </c>
      <c r="AJ123" s="1" t="n">
        <f aca="false">(AJ27/1000000)/$A123</f>
        <v>0</v>
      </c>
      <c r="AK123" s="1" t="n">
        <f aca="false">(AK27/1000000)/$A123</f>
        <v>0</v>
      </c>
      <c r="AL123" s="1" t="n">
        <f aca="false">(AL27/1000000)/$A123</f>
        <v>0</v>
      </c>
      <c r="AM123" s="1" t="n">
        <f aca="false">(AM27/1000000)/$A123</f>
        <v>0</v>
      </c>
      <c r="AN123" s="1" t="n">
        <f aca="false">(AN27/1000000)/$A123</f>
        <v>0</v>
      </c>
      <c r="AO123" s="1" t="n">
        <f aca="false">(AO27/1000000)/$A123</f>
        <v>0</v>
      </c>
      <c r="AP123" s="1" t="n">
        <f aca="false">(AP27/1000000)/$A123</f>
        <v>0</v>
      </c>
      <c r="AQ123" s="1" t="n">
        <f aca="false">(AQ27/1000000)/$A123</f>
        <v>0</v>
      </c>
      <c r="AR123" s="1" t="n">
        <f aca="false">(AR27/1000000)/$A123</f>
        <v>0</v>
      </c>
      <c r="AS123" s="1" t="n">
        <f aca="false">(AS27/1000000)/$A123</f>
        <v>0</v>
      </c>
      <c r="AT123" s="1" t="n">
        <f aca="false">(AT27/1000000)/$A123</f>
        <v>0</v>
      </c>
      <c r="AU123" s="1" t="n">
        <f aca="false">(AU27/1000000)/$A123</f>
        <v>0</v>
      </c>
      <c r="AV123" s="1" t="n">
        <f aca="false">(AV27/1000000)/$A123</f>
        <v>0</v>
      </c>
      <c r="AW123" s="1" t="n">
        <f aca="false">(AW27/1000000)/$A123</f>
        <v>0</v>
      </c>
      <c r="AX123" s="1" t="n">
        <f aca="false">(AX27/1000000)/$A123</f>
        <v>0</v>
      </c>
      <c r="AY123" s="1" t="n">
        <f aca="false">(AY27/1000000)/$A123</f>
        <v>0</v>
      </c>
      <c r="AZ123" s="1" t="n">
        <f aca="false">(AZ27/1000000)/$A123</f>
        <v>0</v>
      </c>
      <c r="BA123" s="1" t="n">
        <f aca="false">(BA27/1000000)/$A123</f>
        <v>0</v>
      </c>
      <c r="BB123" s="1" t="n">
        <f aca="false">(BB27/1000000)/$A123</f>
        <v>0</v>
      </c>
      <c r="BC123" s="1" t="n">
        <f aca="false">(BC27/1000000)/$A123</f>
        <v>0</v>
      </c>
      <c r="BD123" s="1" t="n">
        <f aca="false">(BD27/1000000)/$A123</f>
        <v>0</v>
      </c>
      <c r="BE123" s="1" t="n">
        <f aca="false">(BE27/1000000)/$A123</f>
        <v>0</v>
      </c>
      <c r="BF123" s="1" t="n">
        <f aca="false">(BF27/1000000)/$A123</f>
        <v>0</v>
      </c>
      <c r="BG123" s="1" t="n">
        <f aca="false">(BG27/1000000)/$A123</f>
        <v>0</v>
      </c>
      <c r="BH123" s="1" t="n">
        <f aca="false">(BH27/1000000)/$A123</f>
        <v>0</v>
      </c>
      <c r="BI123" s="1" t="n">
        <f aca="false">(BI27/1000000)/$A123</f>
        <v>0</v>
      </c>
      <c r="BJ123" s="1" t="n">
        <f aca="false">(BJ27/1000000)/$A123</f>
        <v>0</v>
      </c>
      <c r="BK123" s="1" t="n">
        <f aca="false">(BK27/1000000)/$A123</f>
        <v>0</v>
      </c>
      <c r="BL123" s="1" t="n">
        <f aca="false">(BL27/1000000)/$A123</f>
        <v>0</v>
      </c>
      <c r="BM123" s="1" t="n">
        <f aca="false">(BM27/1000000)/$A123</f>
        <v>0</v>
      </c>
      <c r="BN123" s="1" t="n">
        <f aca="false">(BN27/1000000)/$A123</f>
        <v>0</v>
      </c>
      <c r="BO123" s="1" t="n">
        <f aca="false">(BO27/1000000)/$A123</f>
        <v>0</v>
      </c>
      <c r="BP123" s="1" t="n">
        <f aca="false">(BP27/1000000)/$A123</f>
        <v>0</v>
      </c>
      <c r="BQ123" s="1" t="n">
        <f aca="false">(BQ27/1000000)/$A123</f>
        <v>0</v>
      </c>
      <c r="BR123" s="1" t="n">
        <f aca="false">(BR27/1000000)/$A123</f>
        <v>0</v>
      </c>
      <c r="BS123" s="1" t="n">
        <f aca="false">(BS27/1000000)/$A123</f>
        <v>0</v>
      </c>
      <c r="BT123" s="1" t="n">
        <f aca="false">(BT27/1000000)/$A123</f>
        <v>0</v>
      </c>
      <c r="BU123" s="1" t="n">
        <f aca="false">(BU27/1000000)/$A123</f>
        <v>0</v>
      </c>
      <c r="BV123" s="1" t="n">
        <f aca="false">(BV27/1000000)/$A123</f>
        <v>0</v>
      </c>
      <c r="BW123" s="1" t="n">
        <f aca="false">(BW27/1000000)/$A123</f>
        <v>0</v>
      </c>
      <c r="BX123" s="1" t="n">
        <f aca="false">(BX27/1000000)/$A123</f>
        <v>0</v>
      </c>
      <c r="BY123" s="1" t="n">
        <f aca="false">(BY27/1000000)/$A123</f>
        <v>0</v>
      </c>
      <c r="BZ123" s="1" t="n">
        <f aca="false">(BZ27/1000000)/$A123</f>
        <v>0</v>
      </c>
      <c r="CA123" s="1" t="n">
        <f aca="false">(CA27/1000000)/$A123</f>
        <v>0</v>
      </c>
      <c r="CB123" s="1" t="n">
        <f aca="false">(CB27/1000000)/$A123</f>
        <v>0</v>
      </c>
      <c r="CC123" s="1" t="n">
        <f aca="false">(CC27/1000000)/$A123</f>
        <v>0</v>
      </c>
      <c r="CD123" s="1" t="n">
        <f aca="false">(CD27/1000000)/$A123</f>
        <v>0</v>
      </c>
      <c r="CE123" s="1" t="n">
        <f aca="false">(CE27/1000000)/$A123</f>
        <v>0</v>
      </c>
      <c r="CF123" s="1" t="n">
        <f aca="false">(CF27/1000000)/$A123</f>
        <v>0</v>
      </c>
      <c r="CG123" s="1" t="n">
        <f aca="false">(CG27/1000000)/$A123</f>
        <v>0</v>
      </c>
      <c r="CH123" s="1" t="n">
        <f aca="false">(CH27/1000000)/$A123</f>
        <v>0</v>
      </c>
      <c r="CI123" s="1" t="n">
        <f aca="false">(CI27/1000000)/$A123</f>
        <v>0</v>
      </c>
      <c r="CJ123" s="1" t="n">
        <f aca="false">(CJ27/1000000)/$A123</f>
        <v>0</v>
      </c>
      <c r="CK123" s="1" t="n">
        <f aca="false">(CK27/1000000)/$A123</f>
        <v>0</v>
      </c>
      <c r="CL123" s="1" t="n">
        <f aca="false">(CL27/1000000)/$A123</f>
        <v>0</v>
      </c>
      <c r="CM123" s="1" t="n">
        <f aca="false">(CM27/1000000)/$A123</f>
        <v>0</v>
      </c>
      <c r="CN123" s="1" t="n">
        <f aca="false">(CN27/1000000)/$A123</f>
        <v>0</v>
      </c>
    </row>
    <row r="124" customFormat="false" ht="11.25" hidden="false" customHeight="false" outlineLevel="0" collapsed="false">
      <c r="A124" s="1" t="n">
        <v>31</v>
      </c>
      <c r="B124" s="4" t="n">
        <v>35125</v>
      </c>
      <c r="C124" s="1" t="n">
        <f aca="false">(C28/1000000)/$A124</f>
        <v>4.44517877419355</v>
      </c>
      <c r="D124" s="1" t="n">
        <f aca="false">(D28/1000000)/$A124</f>
        <v>0.0597798064516129</v>
      </c>
      <c r="E124" s="1" t="n">
        <f aca="false">(E28/1000000)/$A124</f>
        <v>0.0126747096774194</v>
      </c>
      <c r="F124" s="1" t="n">
        <f aca="false">(F28/1000000)/$A124</f>
        <v>0.027905064516129</v>
      </c>
      <c r="G124" s="1" t="n">
        <f aca="false">(G28/1000000)/$A124</f>
        <v>0.0317311935483871</v>
      </c>
      <c r="H124" s="1" t="n">
        <f aca="false">(H28/1000000)/$A124</f>
        <v>0.0235389032258065</v>
      </c>
      <c r="I124" s="1" t="n">
        <f aca="false">(I28/1000000)/$A124</f>
        <v>0.028274935483871</v>
      </c>
      <c r="J124" s="1" t="n">
        <f aca="false">(J28/1000000)/$A124</f>
        <v>0.0256399677419355</v>
      </c>
      <c r="K124" s="1" t="n">
        <f aca="false">(K28/1000000)/$A124</f>
        <v>0.0302126774193548</v>
      </c>
      <c r="L124" s="1" t="n">
        <f aca="false">(L28/1000000)/$A124</f>
        <v>0.0240214193548387</v>
      </c>
      <c r="M124" s="1" t="n">
        <f aca="false">(M28/1000000)/$A124</f>
        <v>0.0209112580645161</v>
      </c>
      <c r="N124" s="1" t="n">
        <f aca="false">(N28/1000000)/$A124</f>
        <v>0.101099419354839</v>
      </c>
      <c r="O124" s="1" t="n">
        <f aca="false">(O28/1000000)/$A124</f>
        <v>0.0291375806451613</v>
      </c>
      <c r="P124" s="1" t="n">
        <f aca="false">(P28/1000000)/$A124</f>
        <v>0.0434401612903226</v>
      </c>
      <c r="Q124" s="1" t="n">
        <f aca="false">(Q28/1000000)/$A124</f>
        <v>0.0330955161290323</v>
      </c>
      <c r="R124" s="1" t="n">
        <f aca="false">(R28/1000000)/$A124</f>
        <v>0.0313857096774194</v>
      </c>
      <c r="S124" s="1" t="n">
        <f aca="false">(S28/1000000)/$A124</f>
        <v>0.0337235806451613</v>
      </c>
      <c r="T124" s="1" t="n">
        <f aca="false">(T28/1000000)/$A124</f>
        <v>0.0386691290322581</v>
      </c>
      <c r="U124" s="1" t="n">
        <f aca="false">(U28/1000000)/$A124</f>
        <v>0.0489517096774194</v>
      </c>
      <c r="V124" s="1" t="n">
        <f aca="false">(V28/1000000)/$A124</f>
        <v>0.0503373548387097</v>
      </c>
      <c r="W124" s="1" t="n">
        <f aca="false">(W28/1000000)/$A124</f>
        <v>0.0398422903225806</v>
      </c>
      <c r="X124" s="1" t="n">
        <f aca="false">(X28/1000000)/$A124</f>
        <v>0.025814935483871</v>
      </c>
      <c r="Y124" s="1" t="n">
        <f aca="false">(Y28/1000000)/$A124</f>
        <v>0.0569240967741936</v>
      </c>
      <c r="Z124" s="1" t="n">
        <f aca="false">(Z28/1000000)/$A124</f>
        <v>0.051557064516129</v>
      </c>
      <c r="AA124" s="1" t="n">
        <f aca="false">(AA28/1000000)/$A124</f>
        <v>0.044015935483871</v>
      </c>
      <c r="AB124" s="1" t="n">
        <f aca="false">(AB28/1000000)/$A124</f>
        <v>0.0572586774193548</v>
      </c>
      <c r="AC124" s="1" t="n">
        <f aca="false">(AC28/1000000)/$A124</f>
        <v>0.045768064516129</v>
      </c>
      <c r="AD124" s="1" t="n">
        <f aca="false">(AD28/1000000)/$A124</f>
        <v>0.0302269032258065</v>
      </c>
      <c r="AE124" s="1" t="n">
        <f aca="false">(AE28/1000000)/$A124</f>
        <v>0</v>
      </c>
      <c r="AF124" s="1" t="n">
        <f aca="false">(AF28/1000000)/$A124</f>
        <v>0</v>
      </c>
      <c r="AG124" s="1" t="n">
        <f aca="false">(AG28/1000000)/$A124</f>
        <v>0</v>
      </c>
      <c r="AH124" s="1" t="n">
        <f aca="false">(AH28/1000000)/$A124</f>
        <v>0</v>
      </c>
      <c r="AI124" s="1" t="n">
        <f aca="false">(AI28/1000000)/$A124</f>
        <v>0</v>
      </c>
      <c r="AJ124" s="1" t="n">
        <f aca="false">(AJ28/1000000)/$A124</f>
        <v>0</v>
      </c>
      <c r="AK124" s="1" t="n">
        <f aca="false">(AK28/1000000)/$A124</f>
        <v>0</v>
      </c>
      <c r="AL124" s="1" t="n">
        <f aca="false">(AL28/1000000)/$A124</f>
        <v>0</v>
      </c>
      <c r="AM124" s="1" t="n">
        <f aca="false">(AM28/1000000)/$A124</f>
        <v>0</v>
      </c>
      <c r="AN124" s="1" t="n">
        <f aca="false">(AN28/1000000)/$A124</f>
        <v>0</v>
      </c>
      <c r="AO124" s="1" t="n">
        <f aca="false">(AO28/1000000)/$A124</f>
        <v>0</v>
      </c>
      <c r="AP124" s="1" t="n">
        <f aca="false">(AP28/1000000)/$A124</f>
        <v>0</v>
      </c>
      <c r="AQ124" s="1" t="n">
        <f aca="false">(AQ28/1000000)/$A124</f>
        <v>0</v>
      </c>
      <c r="AR124" s="1" t="n">
        <f aca="false">(AR28/1000000)/$A124</f>
        <v>0</v>
      </c>
      <c r="AS124" s="1" t="n">
        <f aca="false">(AS28/1000000)/$A124</f>
        <v>0</v>
      </c>
      <c r="AT124" s="1" t="n">
        <f aca="false">(AT28/1000000)/$A124</f>
        <v>0</v>
      </c>
      <c r="AU124" s="1" t="n">
        <f aca="false">(AU28/1000000)/$A124</f>
        <v>0</v>
      </c>
      <c r="AV124" s="1" t="n">
        <f aca="false">(AV28/1000000)/$A124</f>
        <v>0</v>
      </c>
      <c r="AW124" s="1" t="n">
        <f aca="false">(AW28/1000000)/$A124</f>
        <v>0</v>
      </c>
      <c r="AX124" s="1" t="n">
        <f aca="false">(AX28/1000000)/$A124</f>
        <v>0</v>
      </c>
      <c r="AY124" s="1" t="n">
        <f aca="false">(AY28/1000000)/$A124</f>
        <v>0</v>
      </c>
      <c r="AZ124" s="1" t="n">
        <f aca="false">(AZ28/1000000)/$A124</f>
        <v>0</v>
      </c>
      <c r="BA124" s="1" t="n">
        <f aca="false">(BA28/1000000)/$A124</f>
        <v>0</v>
      </c>
      <c r="BB124" s="1" t="n">
        <f aca="false">(BB28/1000000)/$A124</f>
        <v>0</v>
      </c>
      <c r="BC124" s="1" t="n">
        <f aca="false">(BC28/1000000)/$A124</f>
        <v>0</v>
      </c>
      <c r="BD124" s="1" t="n">
        <f aca="false">(BD28/1000000)/$A124</f>
        <v>0</v>
      </c>
      <c r="BE124" s="1" t="n">
        <f aca="false">(BE28/1000000)/$A124</f>
        <v>0</v>
      </c>
      <c r="BF124" s="1" t="n">
        <f aca="false">(BF28/1000000)/$A124</f>
        <v>0</v>
      </c>
      <c r="BG124" s="1" t="n">
        <f aca="false">(BG28/1000000)/$A124</f>
        <v>0</v>
      </c>
      <c r="BH124" s="1" t="n">
        <f aca="false">(BH28/1000000)/$A124</f>
        <v>0</v>
      </c>
      <c r="BI124" s="1" t="n">
        <f aca="false">(BI28/1000000)/$A124</f>
        <v>0</v>
      </c>
      <c r="BJ124" s="1" t="n">
        <f aca="false">(BJ28/1000000)/$A124</f>
        <v>0</v>
      </c>
      <c r="BK124" s="1" t="n">
        <f aca="false">(BK28/1000000)/$A124</f>
        <v>0</v>
      </c>
      <c r="BL124" s="1" t="n">
        <f aca="false">(BL28/1000000)/$A124</f>
        <v>0</v>
      </c>
      <c r="BM124" s="1" t="n">
        <f aca="false">(BM28/1000000)/$A124</f>
        <v>0</v>
      </c>
      <c r="BN124" s="1" t="n">
        <f aca="false">(BN28/1000000)/$A124</f>
        <v>0</v>
      </c>
      <c r="BO124" s="1" t="n">
        <f aca="false">(BO28/1000000)/$A124</f>
        <v>0</v>
      </c>
      <c r="BP124" s="1" t="n">
        <f aca="false">(BP28/1000000)/$A124</f>
        <v>0</v>
      </c>
      <c r="BQ124" s="1" t="n">
        <f aca="false">(BQ28/1000000)/$A124</f>
        <v>0</v>
      </c>
      <c r="BR124" s="1" t="n">
        <f aca="false">(BR28/1000000)/$A124</f>
        <v>0</v>
      </c>
      <c r="BS124" s="1" t="n">
        <f aca="false">(BS28/1000000)/$A124</f>
        <v>0</v>
      </c>
      <c r="BT124" s="1" t="n">
        <f aca="false">(BT28/1000000)/$A124</f>
        <v>0</v>
      </c>
      <c r="BU124" s="1" t="n">
        <f aca="false">(BU28/1000000)/$A124</f>
        <v>0</v>
      </c>
      <c r="BV124" s="1" t="n">
        <f aca="false">(BV28/1000000)/$A124</f>
        <v>0</v>
      </c>
      <c r="BW124" s="1" t="n">
        <f aca="false">(BW28/1000000)/$A124</f>
        <v>0</v>
      </c>
      <c r="BX124" s="1" t="n">
        <f aca="false">(BX28/1000000)/$A124</f>
        <v>0</v>
      </c>
      <c r="BY124" s="1" t="n">
        <f aca="false">(BY28/1000000)/$A124</f>
        <v>0</v>
      </c>
      <c r="BZ124" s="1" t="n">
        <f aca="false">(BZ28/1000000)/$A124</f>
        <v>0</v>
      </c>
      <c r="CA124" s="1" t="n">
        <f aca="false">(CA28/1000000)/$A124</f>
        <v>0</v>
      </c>
      <c r="CB124" s="1" t="n">
        <f aca="false">(CB28/1000000)/$A124</f>
        <v>0</v>
      </c>
      <c r="CC124" s="1" t="n">
        <f aca="false">(CC28/1000000)/$A124</f>
        <v>0</v>
      </c>
      <c r="CD124" s="1" t="n">
        <f aca="false">(CD28/1000000)/$A124</f>
        <v>0</v>
      </c>
      <c r="CE124" s="1" t="n">
        <f aca="false">(CE28/1000000)/$A124</f>
        <v>0</v>
      </c>
      <c r="CF124" s="1" t="n">
        <f aca="false">(CF28/1000000)/$A124</f>
        <v>0</v>
      </c>
      <c r="CG124" s="1" t="n">
        <f aca="false">(CG28/1000000)/$A124</f>
        <v>0</v>
      </c>
      <c r="CH124" s="1" t="n">
        <f aca="false">(CH28/1000000)/$A124</f>
        <v>0</v>
      </c>
      <c r="CI124" s="1" t="n">
        <f aca="false">(CI28/1000000)/$A124</f>
        <v>0</v>
      </c>
      <c r="CJ124" s="1" t="n">
        <f aca="false">(CJ28/1000000)/$A124</f>
        <v>0</v>
      </c>
      <c r="CK124" s="1" t="n">
        <f aca="false">(CK28/1000000)/$A124</f>
        <v>0</v>
      </c>
      <c r="CL124" s="1" t="n">
        <f aca="false">(CL28/1000000)/$A124</f>
        <v>0</v>
      </c>
      <c r="CM124" s="1" t="n">
        <f aca="false">(CM28/1000000)/$A124</f>
        <v>0</v>
      </c>
      <c r="CN124" s="1" t="n">
        <f aca="false">(CN28/1000000)/$A124</f>
        <v>0</v>
      </c>
    </row>
    <row r="125" customFormat="false" ht="11.25" hidden="false" customHeight="false" outlineLevel="0" collapsed="false">
      <c r="A125" s="1" t="n">
        <v>30</v>
      </c>
      <c r="B125" s="4" t="n">
        <v>35156</v>
      </c>
      <c r="C125" s="1" t="n">
        <f aca="false">(C29/1000000)/$A125</f>
        <v>4.42783923333333</v>
      </c>
      <c r="D125" s="1" t="n">
        <f aca="false">(D29/1000000)/$A125</f>
        <v>0.0573292333333333</v>
      </c>
      <c r="E125" s="1" t="n">
        <f aca="false">(E29/1000000)/$A125</f>
        <v>0.0134757</v>
      </c>
      <c r="F125" s="1" t="n">
        <f aca="false">(F29/1000000)/$A125</f>
        <v>0.0285122333333333</v>
      </c>
      <c r="G125" s="1" t="n">
        <f aca="false">(G29/1000000)/$A125</f>
        <v>0.0312657666666667</v>
      </c>
      <c r="H125" s="1" t="n">
        <f aca="false">(H29/1000000)/$A125</f>
        <v>0.0233548666666667</v>
      </c>
      <c r="I125" s="1" t="n">
        <f aca="false">(I29/1000000)/$A125</f>
        <v>0.0263358666666667</v>
      </c>
      <c r="J125" s="1" t="n">
        <f aca="false">(J29/1000000)/$A125</f>
        <v>0.0264089333333333</v>
      </c>
      <c r="K125" s="1" t="n">
        <f aca="false">(K29/1000000)/$A125</f>
        <v>0.0291678333333333</v>
      </c>
      <c r="L125" s="1" t="n">
        <f aca="false">(L29/1000000)/$A125</f>
        <v>0.0240955</v>
      </c>
      <c r="M125" s="1" t="n">
        <f aca="false">(M29/1000000)/$A125</f>
        <v>0.0234120666666667</v>
      </c>
      <c r="N125" s="1" t="n">
        <f aca="false">(N29/1000000)/$A125</f>
        <v>0.1048861</v>
      </c>
      <c r="O125" s="1" t="n">
        <f aca="false">(O29/1000000)/$A125</f>
        <v>0.0295008666666667</v>
      </c>
      <c r="P125" s="1" t="n">
        <f aca="false">(P29/1000000)/$A125</f>
        <v>0.0407878</v>
      </c>
      <c r="Q125" s="1" t="n">
        <f aca="false">(Q29/1000000)/$A125</f>
        <v>0.0280850666666667</v>
      </c>
      <c r="R125" s="1" t="n">
        <f aca="false">(R29/1000000)/$A125</f>
        <v>0.0291242333333333</v>
      </c>
      <c r="S125" s="1" t="n">
        <f aca="false">(S29/1000000)/$A125</f>
        <v>0.0313541333333333</v>
      </c>
      <c r="T125" s="1" t="n">
        <f aca="false">(T29/1000000)/$A125</f>
        <v>0.034244</v>
      </c>
      <c r="U125" s="1" t="n">
        <f aca="false">(U29/1000000)/$A125</f>
        <v>0.0415528333333333</v>
      </c>
      <c r="V125" s="1" t="n">
        <f aca="false">(V29/1000000)/$A125</f>
        <v>0.0445805333333333</v>
      </c>
      <c r="W125" s="1" t="n">
        <f aca="false">(W29/1000000)/$A125</f>
        <v>0.0386303666666667</v>
      </c>
      <c r="X125" s="1" t="n">
        <f aca="false">(X29/1000000)/$A125</f>
        <v>0.0235163666666667</v>
      </c>
      <c r="Y125" s="1" t="n">
        <f aca="false">(Y29/1000000)/$A125</f>
        <v>0.0599023666666667</v>
      </c>
      <c r="Z125" s="1" t="n">
        <f aca="false">(Z29/1000000)/$A125</f>
        <v>0.0494303666666667</v>
      </c>
      <c r="AA125" s="1" t="n">
        <f aca="false">(AA29/1000000)/$A125</f>
        <v>0.0364542666666667</v>
      </c>
      <c r="AB125" s="1" t="n">
        <f aca="false">(AB29/1000000)/$A125</f>
        <v>0.0579828666666667</v>
      </c>
      <c r="AC125" s="1" t="n">
        <f aca="false">(AC29/1000000)/$A125</f>
        <v>0.0405828333333333</v>
      </c>
      <c r="AD125" s="1" t="n">
        <f aca="false">(AD29/1000000)/$A125</f>
        <v>0.0570004666666667</v>
      </c>
      <c r="AE125" s="1" t="n">
        <f aca="false">(AE29/1000000)/$A125</f>
        <v>0.0376005</v>
      </c>
      <c r="AF125" s="1" t="n">
        <f aca="false">(AF29/1000000)/$A125</f>
        <v>0</v>
      </c>
      <c r="AG125" s="1" t="n">
        <f aca="false">(AG29/1000000)/$A125</f>
        <v>0</v>
      </c>
      <c r="AH125" s="1" t="n">
        <f aca="false">(AH29/1000000)/$A125</f>
        <v>0</v>
      </c>
      <c r="AI125" s="1" t="n">
        <f aca="false">(AI29/1000000)/$A125</f>
        <v>0</v>
      </c>
      <c r="AJ125" s="1" t="n">
        <f aca="false">(AJ29/1000000)/$A125</f>
        <v>0</v>
      </c>
      <c r="AK125" s="1" t="n">
        <f aca="false">(AK29/1000000)/$A125</f>
        <v>0</v>
      </c>
      <c r="AL125" s="1" t="n">
        <f aca="false">(AL29/1000000)/$A125</f>
        <v>0</v>
      </c>
      <c r="AM125" s="1" t="n">
        <f aca="false">(AM29/1000000)/$A125</f>
        <v>0</v>
      </c>
      <c r="AN125" s="1" t="n">
        <f aca="false">(AN29/1000000)/$A125</f>
        <v>0</v>
      </c>
      <c r="AO125" s="1" t="n">
        <f aca="false">(AO29/1000000)/$A125</f>
        <v>0</v>
      </c>
      <c r="AP125" s="1" t="n">
        <f aca="false">(AP29/1000000)/$A125</f>
        <v>0</v>
      </c>
      <c r="AQ125" s="1" t="n">
        <f aca="false">(AQ29/1000000)/$A125</f>
        <v>0</v>
      </c>
      <c r="AR125" s="1" t="n">
        <f aca="false">(AR29/1000000)/$A125</f>
        <v>0</v>
      </c>
      <c r="AS125" s="1" t="n">
        <f aca="false">(AS29/1000000)/$A125</f>
        <v>0</v>
      </c>
      <c r="AT125" s="1" t="n">
        <f aca="false">(AT29/1000000)/$A125</f>
        <v>0</v>
      </c>
      <c r="AU125" s="1" t="n">
        <f aca="false">(AU29/1000000)/$A125</f>
        <v>0</v>
      </c>
      <c r="AV125" s="1" t="n">
        <f aca="false">(AV29/1000000)/$A125</f>
        <v>0</v>
      </c>
      <c r="AW125" s="1" t="n">
        <f aca="false">(AW29/1000000)/$A125</f>
        <v>0</v>
      </c>
      <c r="AX125" s="1" t="n">
        <f aca="false">(AX29/1000000)/$A125</f>
        <v>0</v>
      </c>
      <c r="AY125" s="1" t="n">
        <f aca="false">(AY29/1000000)/$A125</f>
        <v>0</v>
      </c>
      <c r="AZ125" s="1" t="n">
        <f aca="false">(AZ29/1000000)/$A125</f>
        <v>0</v>
      </c>
      <c r="BA125" s="1" t="n">
        <f aca="false">(BA29/1000000)/$A125</f>
        <v>0</v>
      </c>
      <c r="BB125" s="1" t="n">
        <f aca="false">(BB29/1000000)/$A125</f>
        <v>0</v>
      </c>
      <c r="BC125" s="1" t="n">
        <f aca="false">(BC29/1000000)/$A125</f>
        <v>0</v>
      </c>
      <c r="BD125" s="1" t="n">
        <f aca="false">(BD29/1000000)/$A125</f>
        <v>0</v>
      </c>
      <c r="BE125" s="1" t="n">
        <f aca="false">(BE29/1000000)/$A125</f>
        <v>0</v>
      </c>
      <c r="BF125" s="1" t="n">
        <f aca="false">(BF29/1000000)/$A125</f>
        <v>0</v>
      </c>
      <c r="BG125" s="1" t="n">
        <f aca="false">(BG29/1000000)/$A125</f>
        <v>0</v>
      </c>
      <c r="BH125" s="1" t="n">
        <f aca="false">(BH29/1000000)/$A125</f>
        <v>0</v>
      </c>
      <c r="BI125" s="1" t="n">
        <f aca="false">(BI29/1000000)/$A125</f>
        <v>0</v>
      </c>
      <c r="BJ125" s="1" t="n">
        <f aca="false">(BJ29/1000000)/$A125</f>
        <v>0</v>
      </c>
      <c r="BK125" s="1" t="n">
        <f aca="false">(BK29/1000000)/$A125</f>
        <v>0</v>
      </c>
      <c r="BL125" s="1" t="n">
        <f aca="false">(BL29/1000000)/$A125</f>
        <v>0</v>
      </c>
      <c r="BM125" s="1" t="n">
        <f aca="false">(BM29/1000000)/$A125</f>
        <v>0</v>
      </c>
      <c r="BN125" s="1" t="n">
        <f aca="false">(BN29/1000000)/$A125</f>
        <v>0</v>
      </c>
      <c r="BO125" s="1" t="n">
        <f aca="false">(BO29/1000000)/$A125</f>
        <v>0</v>
      </c>
      <c r="BP125" s="1" t="n">
        <f aca="false">(BP29/1000000)/$A125</f>
        <v>0</v>
      </c>
      <c r="BQ125" s="1" t="n">
        <f aca="false">(BQ29/1000000)/$A125</f>
        <v>0</v>
      </c>
      <c r="BR125" s="1" t="n">
        <f aca="false">(BR29/1000000)/$A125</f>
        <v>0</v>
      </c>
      <c r="BS125" s="1" t="n">
        <f aca="false">(BS29/1000000)/$A125</f>
        <v>0</v>
      </c>
      <c r="BT125" s="1" t="n">
        <f aca="false">(BT29/1000000)/$A125</f>
        <v>0</v>
      </c>
      <c r="BU125" s="1" t="n">
        <f aca="false">(BU29/1000000)/$A125</f>
        <v>0</v>
      </c>
      <c r="BV125" s="1" t="n">
        <f aca="false">(BV29/1000000)/$A125</f>
        <v>0</v>
      </c>
      <c r="BW125" s="1" t="n">
        <f aca="false">(BW29/1000000)/$A125</f>
        <v>0</v>
      </c>
      <c r="BX125" s="1" t="n">
        <f aca="false">(BX29/1000000)/$A125</f>
        <v>0</v>
      </c>
      <c r="BY125" s="1" t="n">
        <f aca="false">(BY29/1000000)/$A125</f>
        <v>0</v>
      </c>
      <c r="BZ125" s="1" t="n">
        <f aca="false">(BZ29/1000000)/$A125</f>
        <v>0</v>
      </c>
      <c r="CA125" s="1" t="n">
        <f aca="false">(CA29/1000000)/$A125</f>
        <v>0</v>
      </c>
      <c r="CB125" s="1" t="n">
        <f aca="false">(CB29/1000000)/$A125</f>
        <v>0</v>
      </c>
      <c r="CC125" s="1" t="n">
        <f aca="false">(CC29/1000000)/$A125</f>
        <v>0</v>
      </c>
      <c r="CD125" s="1" t="n">
        <f aca="false">(CD29/1000000)/$A125</f>
        <v>0</v>
      </c>
      <c r="CE125" s="1" t="n">
        <f aca="false">(CE29/1000000)/$A125</f>
        <v>0</v>
      </c>
      <c r="CF125" s="1" t="n">
        <f aca="false">(CF29/1000000)/$A125</f>
        <v>0</v>
      </c>
      <c r="CG125" s="1" t="n">
        <f aca="false">(CG29/1000000)/$A125</f>
        <v>0</v>
      </c>
      <c r="CH125" s="1" t="n">
        <f aca="false">(CH29/1000000)/$A125</f>
        <v>0</v>
      </c>
      <c r="CI125" s="1" t="n">
        <f aca="false">(CI29/1000000)/$A125</f>
        <v>0</v>
      </c>
      <c r="CJ125" s="1" t="n">
        <f aca="false">(CJ29/1000000)/$A125</f>
        <v>0</v>
      </c>
      <c r="CK125" s="1" t="n">
        <f aca="false">(CK29/1000000)/$A125</f>
        <v>0</v>
      </c>
      <c r="CL125" s="1" t="n">
        <f aca="false">(CL29/1000000)/$A125</f>
        <v>0</v>
      </c>
      <c r="CM125" s="1" t="n">
        <f aca="false">(CM29/1000000)/$A125</f>
        <v>0</v>
      </c>
      <c r="CN125" s="1" t="n">
        <f aca="false">(CN29/1000000)/$A125</f>
        <v>0</v>
      </c>
    </row>
    <row r="126" customFormat="false" ht="11.25" hidden="false" customHeight="false" outlineLevel="0" collapsed="false">
      <c r="A126" s="1" t="n">
        <v>31</v>
      </c>
      <c r="B126" s="4" t="n">
        <v>35186</v>
      </c>
      <c r="C126" s="1" t="n">
        <f aca="false">(C30/1000000)/$A126</f>
        <v>4.40409493548387</v>
      </c>
      <c r="D126" s="1" t="n">
        <f aca="false">(D30/1000000)/$A126</f>
        <v>0.0577944516129032</v>
      </c>
      <c r="E126" s="1" t="n">
        <f aca="false">(E30/1000000)/$A126</f>
        <v>0.0123594516129032</v>
      </c>
      <c r="F126" s="1" t="n">
        <f aca="false">(F30/1000000)/$A126</f>
        <v>0.0281222580645161</v>
      </c>
      <c r="G126" s="1" t="n">
        <f aca="false">(G30/1000000)/$A126</f>
        <v>0.0303953870967742</v>
      </c>
      <c r="H126" s="1" t="n">
        <f aca="false">(H30/1000000)/$A126</f>
        <v>0.0229282580645161</v>
      </c>
      <c r="I126" s="1" t="n">
        <f aca="false">(I30/1000000)/$A126</f>
        <v>0.0274744516129032</v>
      </c>
      <c r="J126" s="1" t="n">
        <f aca="false">(J30/1000000)/$A126</f>
        <v>0.0252575806451613</v>
      </c>
      <c r="K126" s="1" t="n">
        <f aca="false">(K30/1000000)/$A126</f>
        <v>0.0296601290322581</v>
      </c>
      <c r="L126" s="1" t="n">
        <f aca="false">(L30/1000000)/$A126</f>
        <v>0.0247205483870968</v>
      </c>
      <c r="M126" s="1" t="n">
        <f aca="false">(M30/1000000)/$A126</f>
        <v>0.0228434193548387</v>
      </c>
      <c r="N126" s="1" t="n">
        <f aca="false">(N30/1000000)/$A126</f>
        <v>0.106643548387097</v>
      </c>
      <c r="O126" s="1" t="n">
        <f aca="false">(O30/1000000)/$A126</f>
        <v>0.0311511935483871</v>
      </c>
      <c r="P126" s="1" t="n">
        <f aca="false">(P30/1000000)/$A126</f>
        <v>0.0418904193548387</v>
      </c>
      <c r="Q126" s="1" t="n">
        <f aca="false">(Q30/1000000)/$A126</f>
        <v>0.0258674838709677</v>
      </c>
      <c r="R126" s="1" t="n">
        <f aca="false">(R30/1000000)/$A126</f>
        <v>0.0268716129032258</v>
      </c>
      <c r="S126" s="1" t="n">
        <f aca="false">(S30/1000000)/$A126</f>
        <v>0.0311453870967742</v>
      </c>
      <c r="T126" s="1" t="n">
        <f aca="false">(T30/1000000)/$A126</f>
        <v>0.0333873870967742</v>
      </c>
      <c r="U126" s="1" t="n">
        <f aca="false">(U30/1000000)/$A126</f>
        <v>0.040998064516129</v>
      </c>
      <c r="V126" s="1" t="n">
        <f aca="false">(V30/1000000)/$A126</f>
        <v>0.0464498709677419</v>
      </c>
      <c r="W126" s="1" t="n">
        <f aca="false">(W30/1000000)/$A126</f>
        <v>0.0357964838709677</v>
      </c>
      <c r="X126" s="1" t="n">
        <f aca="false">(X30/1000000)/$A126</f>
        <v>0.0224231935483871</v>
      </c>
      <c r="Y126" s="1" t="n">
        <f aca="false">(Y30/1000000)/$A126</f>
        <v>0.0579689032258065</v>
      </c>
      <c r="Z126" s="1" t="n">
        <f aca="false">(Z30/1000000)/$A126</f>
        <v>0.0505682903225806</v>
      </c>
      <c r="AA126" s="1" t="n">
        <f aca="false">(AA30/1000000)/$A126</f>
        <v>0.0340556451612903</v>
      </c>
      <c r="AB126" s="1" t="n">
        <f aca="false">(AB30/1000000)/$A126</f>
        <v>0.0564573225806452</v>
      </c>
      <c r="AC126" s="1" t="n">
        <f aca="false">(AC30/1000000)/$A126</f>
        <v>0.0363538064516129</v>
      </c>
      <c r="AD126" s="1" t="n">
        <f aca="false">(AD30/1000000)/$A126</f>
        <v>0.0621637096774194</v>
      </c>
      <c r="AE126" s="1" t="n">
        <f aca="false">(AE30/1000000)/$A126</f>
        <v>0.0603556129032258</v>
      </c>
      <c r="AF126" s="1" t="n">
        <f aca="false">(AF30/1000000)/$A126</f>
        <v>0.0348433225806452</v>
      </c>
      <c r="AG126" s="1" t="n">
        <f aca="false">(AG30/1000000)/$A126</f>
        <v>0</v>
      </c>
      <c r="AH126" s="1" t="n">
        <f aca="false">(AH30/1000000)/$A126</f>
        <v>0</v>
      </c>
      <c r="AI126" s="1" t="n">
        <f aca="false">(AI30/1000000)/$A126</f>
        <v>0</v>
      </c>
      <c r="AJ126" s="1" t="n">
        <f aca="false">(AJ30/1000000)/$A126</f>
        <v>0</v>
      </c>
      <c r="AK126" s="1" t="n">
        <f aca="false">(AK30/1000000)/$A126</f>
        <v>0</v>
      </c>
      <c r="AL126" s="1" t="n">
        <f aca="false">(AL30/1000000)/$A126</f>
        <v>0</v>
      </c>
      <c r="AM126" s="1" t="n">
        <f aca="false">(AM30/1000000)/$A126</f>
        <v>0</v>
      </c>
      <c r="AN126" s="1" t="n">
        <f aca="false">(AN30/1000000)/$A126</f>
        <v>0</v>
      </c>
      <c r="AO126" s="1" t="n">
        <f aca="false">(AO30/1000000)/$A126</f>
        <v>0</v>
      </c>
      <c r="AP126" s="1" t="n">
        <f aca="false">(AP30/1000000)/$A126</f>
        <v>0</v>
      </c>
      <c r="AQ126" s="1" t="n">
        <f aca="false">(AQ30/1000000)/$A126</f>
        <v>0</v>
      </c>
      <c r="AR126" s="1" t="n">
        <f aca="false">(AR30/1000000)/$A126</f>
        <v>0</v>
      </c>
      <c r="AS126" s="1" t="n">
        <f aca="false">(AS30/1000000)/$A126</f>
        <v>0</v>
      </c>
      <c r="AT126" s="1" t="n">
        <f aca="false">(AT30/1000000)/$A126</f>
        <v>0</v>
      </c>
      <c r="AU126" s="1" t="n">
        <f aca="false">(AU30/1000000)/$A126</f>
        <v>0</v>
      </c>
      <c r="AV126" s="1" t="n">
        <f aca="false">(AV30/1000000)/$A126</f>
        <v>0</v>
      </c>
      <c r="AW126" s="1" t="n">
        <f aca="false">(AW30/1000000)/$A126</f>
        <v>0</v>
      </c>
      <c r="AX126" s="1" t="n">
        <f aca="false">(AX30/1000000)/$A126</f>
        <v>0</v>
      </c>
      <c r="AY126" s="1" t="n">
        <f aca="false">(AY30/1000000)/$A126</f>
        <v>0</v>
      </c>
      <c r="AZ126" s="1" t="n">
        <f aca="false">(AZ30/1000000)/$A126</f>
        <v>0</v>
      </c>
      <c r="BA126" s="1" t="n">
        <f aca="false">(BA30/1000000)/$A126</f>
        <v>0</v>
      </c>
      <c r="BB126" s="1" t="n">
        <f aca="false">(BB30/1000000)/$A126</f>
        <v>0</v>
      </c>
      <c r="BC126" s="1" t="n">
        <f aca="false">(BC30/1000000)/$A126</f>
        <v>0</v>
      </c>
      <c r="BD126" s="1" t="n">
        <f aca="false">(BD30/1000000)/$A126</f>
        <v>0</v>
      </c>
      <c r="BE126" s="1" t="n">
        <f aca="false">(BE30/1000000)/$A126</f>
        <v>0</v>
      </c>
      <c r="BF126" s="1" t="n">
        <f aca="false">(BF30/1000000)/$A126</f>
        <v>0</v>
      </c>
      <c r="BG126" s="1" t="n">
        <f aca="false">(BG30/1000000)/$A126</f>
        <v>0</v>
      </c>
      <c r="BH126" s="1" t="n">
        <f aca="false">(BH30/1000000)/$A126</f>
        <v>0</v>
      </c>
      <c r="BI126" s="1" t="n">
        <f aca="false">(BI30/1000000)/$A126</f>
        <v>0</v>
      </c>
      <c r="BJ126" s="1" t="n">
        <f aca="false">(BJ30/1000000)/$A126</f>
        <v>0</v>
      </c>
      <c r="BK126" s="1" t="n">
        <f aca="false">(BK30/1000000)/$A126</f>
        <v>0</v>
      </c>
      <c r="BL126" s="1" t="n">
        <f aca="false">(BL30/1000000)/$A126</f>
        <v>0</v>
      </c>
      <c r="BM126" s="1" t="n">
        <f aca="false">(BM30/1000000)/$A126</f>
        <v>0</v>
      </c>
      <c r="BN126" s="1" t="n">
        <f aca="false">(BN30/1000000)/$A126</f>
        <v>0</v>
      </c>
      <c r="BO126" s="1" t="n">
        <f aca="false">(BO30/1000000)/$A126</f>
        <v>0</v>
      </c>
      <c r="BP126" s="1" t="n">
        <f aca="false">(BP30/1000000)/$A126</f>
        <v>0</v>
      </c>
      <c r="BQ126" s="1" t="n">
        <f aca="false">(BQ30/1000000)/$A126</f>
        <v>0</v>
      </c>
      <c r="BR126" s="1" t="n">
        <f aca="false">(BR30/1000000)/$A126</f>
        <v>0</v>
      </c>
      <c r="BS126" s="1" t="n">
        <f aca="false">(BS30/1000000)/$A126</f>
        <v>0</v>
      </c>
      <c r="BT126" s="1" t="n">
        <f aca="false">(BT30/1000000)/$A126</f>
        <v>0</v>
      </c>
      <c r="BU126" s="1" t="n">
        <f aca="false">(BU30/1000000)/$A126</f>
        <v>0</v>
      </c>
      <c r="BV126" s="1" t="n">
        <f aca="false">(BV30/1000000)/$A126</f>
        <v>0</v>
      </c>
      <c r="BW126" s="1" t="n">
        <f aca="false">(BW30/1000000)/$A126</f>
        <v>0</v>
      </c>
      <c r="BX126" s="1" t="n">
        <f aca="false">(BX30/1000000)/$A126</f>
        <v>0</v>
      </c>
      <c r="BY126" s="1" t="n">
        <f aca="false">(BY30/1000000)/$A126</f>
        <v>0</v>
      </c>
      <c r="BZ126" s="1" t="n">
        <f aca="false">(BZ30/1000000)/$A126</f>
        <v>0</v>
      </c>
      <c r="CA126" s="1" t="n">
        <f aca="false">(CA30/1000000)/$A126</f>
        <v>0</v>
      </c>
      <c r="CB126" s="1" t="n">
        <f aca="false">(CB30/1000000)/$A126</f>
        <v>0</v>
      </c>
      <c r="CC126" s="1" t="n">
        <f aca="false">(CC30/1000000)/$A126</f>
        <v>0</v>
      </c>
      <c r="CD126" s="1" t="n">
        <f aca="false">(CD30/1000000)/$A126</f>
        <v>0</v>
      </c>
      <c r="CE126" s="1" t="n">
        <f aca="false">(CE30/1000000)/$A126</f>
        <v>0</v>
      </c>
      <c r="CF126" s="1" t="n">
        <f aca="false">(CF30/1000000)/$A126</f>
        <v>0</v>
      </c>
      <c r="CG126" s="1" t="n">
        <f aca="false">(CG30/1000000)/$A126</f>
        <v>0</v>
      </c>
      <c r="CH126" s="1" t="n">
        <f aca="false">(CH30/1000000)/$A126</f>
        <v>0</v>
      </c>
      <c r="CI126" s="1" t="n">
        <f aca="false">(CI30/1000000)/$A126</f>
        <v>0</v>
      </c>
      <c r="CJ126" s="1" t="n">
        <f aca="false">(CJ30/1000000)/$A126</f>
        <v>0</v>
      </c>
      <c r="CK126" s="1" t="n">
        <f aca="false">(CK30/1000000)/$A126</f>
        <v>0</v>
      </c>
      <c r="CL126" s="1" t="n">
        <f aca="false">(CL30/1000000)/$A126</f>
        <v>0</v>
      </c>
      <c r="CM126" s="1" t="n">
        <f aca="false">(CM30/1000000)/$A126</f>
        <v>0</v>
      </c>
      <c r="CN126" s="1" t="n">
        <f aca="false">(CN30/1000000)/$A126</f>
        <v>0</v>
      </c>
    </row>
    <row r="127" customFormat="false" ht="11.25" hidden="false" customHeight="false" outlineLevel="0" collapsed="false">
      <c r="A127" s="1" t="n">
        <v>30</v>
      </c>
      <c r="B127" s="4" t="n">
        <v>35217</v>
      </c>
      <c r="C127" s="1" t="n">
        <f aca="false">(C31/1000000)/$A127</f>
        <v>4.38611363333333</v>
      </c>
      <c r="D127" s="1" t="n">
        <f aca="false">(D31/1000000)/$A127</f>
        <v>0.0573213</v>
      </c>
      <c r="E127" s="1" t="n">
        <f aca="false">(E31/1000000)/$A127</f>
        <v>0.0123109333333333</v>
      </c>
      <c r="F127" s="1" t="n">
        <f aca="false">(F31/1000000)/$A127</f>
        <v>0.0267838666666667</v>
      </c>
      <c r="G127" s="1" t="n">
        <f aca="false">(G31/1000000)/$A127</f>
        <v>0.029706</v>
      </c>
      <c r="H127" s="1" t="n">
        <f aca="false">(H31/1000000)/$A127</f>
        <v>0.0223064666666667</v>
      </c>
      <c r="I127" s="1" t="n">
        <f aca="false">(I31/1000000)/$A127</f>
        <v>0.0260578666666667</v>
      </c>
      <c r="J127" s="1" t="n">
        <f aca="false">(J31/1000000)/$A127</f>
        <v>0.0252014333333333</v>
      </c>
      <c r="K127" s="1" t="n">
        <f aca="false">(K31/1000000)/$A127</f>
        <v>0.0270135333333333</v>
      </c>
      <c r="L127" s="1" t="n">
        <f aca="false">(L31/1000000)/$A127</f>
        <v>0.022204</v>
      </c>
      <c r="M127" s="1" t="n">
        <f aca="false">(M31/1000000)/$A127</f>
        <v>0.0238007</v>
      </c>
      <c r="N127" s="1" t="n">
        <f aca="false">(N31/1000000)/$A127</f>
        <v>0.101966866666667</v>
      </c>
      <c r="O127" s="1" t="n">
        <f aca="false">(O31/1000000)/$A127</f>
        <v>0.0305058</v>
      </c>
      <c r="P127" s="1" t="n">
        <f aca="false">(P31/1000000)/$A127</f>
        <v>0.0382469</v>
      </c>
      <c r="Q127" s="1" t="n">
        <f aca="false">(Q31/1000000)/$A127</f>
        <v>0.0255151333333333</v>
      </c>
      <c r="R127" s="1" t="n">
        <f aca="false">(R31/1000000)/$A127</f>
        <v>0.0279193666666667</v>
      </c>
      <c r="S127" s="1" t="n">
        <f aca="false">(S31/1000000)/$A127</f>
        <v>0.0309378333333333</v>
      </c>
      <c r="T127" s="1" t="n">
        <f aca="false">(T31/1000000)/$A127</f>
        <v>0.0371467333333333</v>
      </c>
      <c r="U127" s="1" t="n">
        <f aca="false">(U31/1000000)/$A127</f>
        <v>0.0422870666666667</v>
      </c>
      <c r="V127" s="1" t="n">
        <f aca="false">(V31/1000000)/$A127</f>
        <v>0.0462185333333333</v>
      </c>
      <c r="W127" s="1" t="n">
        <f aca="false">(W31/1000000)/$A127</f>
        <v>0.0342978</v>
      </c>
      <c r="X127" s="1" t="n">
        <f aca="false">(X31/1000000)/$A127</f>
        <v>0.0214923666666667</v>
      </c>
      <c r="Y127" s="1" t="n">
        <f aca="false">(Y31/1000000)/$A127</f>
        <v>0.0564399</v>
      </c>
      <c r="Z127" s="1" t="n">
        <f aca="false">(Z31/1000000)/$A127</f>
        <v>0.0487275</v>
      </c>
      <c r="AA127" s="1" t="n">
        <f aca="false">(AA31/1000000)/$A127</f>
        <v>0.0302837333333333</v>
      </c>
      <c r="AB127" s="1" t="n">
        <f aca="false">(AB31/1000000)/$A127</f>
        <v>0.0520578</v>
      </c>
      <c r="AC127" s="1" t="n">
        <f aca="false">(AC31/1000000)/$A127</f>
        <v>0.0336341666666667</v>
      </c>
      <c r="AD127" s="1" t="n">
        <f aca="false">(AD31/1000000)/$A127</f>
        <v>0.0576732333333333</v>
      </c>
      <c r="AE127" s="1" t="n">
        <f aca="false">(AE31/1000000)/$A127</f>
        <v>0.0626521</v>
      </c>
      <c r="AF127" s="1" t="n">
        <f aca="false">(AF31/1000000)/$A127</f>
        <v>0.0612875</v>
      </c>
      <c r="AG127" s="1" t="n">
        <f aca="false">(AG31/1000000)/$A127</f>
        <v>0.0251995</v>
      </c>
      <c r="AH127" s="1" t="n">
        <f aca="false">(AH31/1000000)/$A127</f>
        <v>0</v>
      </c>
      <c r="AI127" s="1" t="n">
        <f aca="false">(AI31/1000000)/$A127</f>
        <v>0</v>
      </c>
      <c r="AJ127" s="1" t="n">
        <f aca="false">(AJ31/1000000)/$A127</f>
        <v>0</v>
      </c>
      <c r="AK127" s="1" t="n">
        <f aca="false">(AK31/1000000)/$A127</f>
        <v>0</v>
      </c>
      <c r="AL127" s="1" t="n">
        <f aca="false">(AL31/1000000)/$A127</f>
        <v>0</v>
      </c>
      <c r="AM127" s="1" t="n">
        <f aca="false">(AM31/1000000)/$A127</f>
        <v>0</v>
      </c>
      <c r="AN127" s="1" t="n">
        <f aca="false">(AN31/1000000)/$A127</f>
        <v>0</v>
      </c>
      <c r="AO127" s="1" t="n">
        <f aca="false">(AO31/1000000)/$A127</f>
        <v>0</v>
      </c>
      <c r="AP127" s="1" t="n">
        <f aca="false">(AP31/1000000)/$A127</f>
        <v>0</v>
      </c>
      <c r="AQ127" s="1" t="n">
        <f aca="false">(AQ31/1000000)/$A127</f>
        <v>0</v>
      </c>
      <c r="AR127" s="1" t="n">
        <f aca="false">(AR31/1000000)/$A127</f>
        <v>0</v>
      </c>
      <c r="AS127" s="1" t="n">
        <f aca="false">(AS31/1000000)/$A127</f>
        <v>0</v>
      </c>
      <c r="AT127" s="1" t="n">
        <f aca="false">(AT31/1000000)/$A127</f>
        <v>0</v>
      </c>
      <c r="AU127" s="1" t="n">
        <f aca="false">(AU31/1000000)/$A127</f>
        <v>0</v>
      </c>
      <c r="AV127" s="1" t="n">
        <f aca="false">(AV31/1000000)/$A127</f>
        <v>0</v>
      </c>
      <c r="AW127" s="1" t="n">
        <f aca="false">(AW31/1000000)/$A127</f>
        <v>0</v>
      </c>
      <c r="AX127" s="1" t="n">
        <f aca="false">(AX31/1000000)/$A127</f>
        <v>0</v>
      </c>
      <c r="AY127" s="1" t="n">
        <f aca="false">(AY31/1000000)/$A127</f>
        <v>0</v>
      </c>
      <c r="AZ127" s="1" t="n">
        <f aca="false">(AZ31/1000000)/$A127</f>
        <v>0</v>
      </c>
      <c r="BA127" s="1" t="n">
        <f aca="false">(BA31/1000000)/$A127</f>
        <v>0</v>
      </c>
      <c r="BB127" s="1" t="n">
        <f aca="false">(BB31/1000000)/$A127</f>
        <v>0</v>
      </c>
      <c r="BC127" s="1" t="n">
        <f aca="false">(BC31/1000000)/$A127</f>
        <v>0</v>
      </c>
      <c r="BD127" s="1" t="n">
        <f aca="false">(BD31/1000000)/$A127</f>
        <v>0</v>
      </c>
      <c r="BE127" s="1" t="n">
        <f aca="false">(BE31/1000000)/$A127</f>
        <v>0</v>
      </c>
      <c r="BF127" s="1" t="n">
        <f aca="false">(BF31/1000000)/$A127</f>
        <v>0</v>
      </c>
      <c r="BG127" s="1" t="n">
        <f aca="false">(BG31/1000000)/$A127</f>
        <v>0</v>
      </c>
      <c r="BH127" s="1" t="n">
        <f aca="false">(BH31/1000000)/$A127</f>
        <v>0</v>
      </c>
      <c r="BI127" s="1" t="n">
        <f aca="false">(BI31/1000000)/$A127</f>
        <v>0</v>
      </c>
      <c r="BJ127" s="1" t="n">
        <f aca="false">(BJ31/1000000)/$A127</f>
        <v>0</v>
      </c>
      <c r="BK127" s="1" t="n">
        <f aca="false">(BK31/1000000)/$A127</f>
        <v>0</v>
      </c>
      <c r="BL127" s="1" t="n">
        <f aca="false">(BL31/1000000)/$A127</f>
        <v>0</v>
      </c>
      <c r="BM127" s="1" t="n">
        <f aca="false">(BM31/1000000)/$A127</f>
        <v>0</v>
      </c>
      <c r="BN127" s="1" t="n">
        <f aca="false">(BN31/1000000)/$A127</f>
        <v>0</v>
      </c>
      <c r="BO127" s="1" t="n">
        <f aca="false">(BO31/1000000)/$A127</f>
        <v>0</v>
      </c>
      <c r="BP127" s="1" t="n">
        <f aca="false">(BP31/1000000)/$A127</f>
        <v>0</v>
      </c>
      <c r="BQ127" s="1" t="n">
        <f aca="false">(BQ31/1000000)/$A127</f>
        <v>0</v>
      </c>
      <c r="BR127" s="1" t="n">
        <f aca="false">(BR31/1000000)/$A127</f>
        <v>0</v>
      </c>
      <c r="BS127" s="1" t="n">
        <f aca="false">(BS31/1000000)/$A127</f>
        <v>0</v>
      </c>
      <c r="BT127" s="1" t="n">
        <f aca="false">(BT31/1000000)/$A127</f>
        <v>0</v>
      </c>
      <c r="BU127" s="1" t="n">
        <f aca="false">(BU31/1000000)/$A127</f>
        <v>0</v>
      </c>
      <c r="BV127" s="1" t="n">
        <f aca="false">(BV31/1000000)/$A127</f>
        <v>0</v>
      </c>
      <c r="BW127" s="1" t="n">
        <f aca="false">(BW31/1000000)/$A127</f>
        <v>0</v>
      </c>
      <c r="BX127" s="1" t="n">
        <f aca="false">(BX31/1000000)/$A127</f>
        <v>0</v>
      </c>
      <c r="BY127" s="1" t="n">
        <f aca="false">(BY31/1000000)/$A127</f>
        <v>0</v>
      </c>
      <c r="BZ127" s="1" t="n">
        <f aca="false">(BZ31/1000000)/$A127</f>
        <v>0</v>
      </c>
      <c r="CA127" s="1" t="n">
        <f aca="false">(CA31/1000000)/$A127</f>
        <v>0</v>
      </c>
      <c r="CB127" s="1" t="n">
        <f aca="false">(CB31/1000000)/$A127</f>
        <v>0</v>
      </c>
      <c r="CC127" s="1" t="n">
        <f aca="false">(CC31/1000000)/$A127</f>
        <v>0</v>
      </c>
      <c r="CD127" s="1" t="n">
        <f aca="false">(CD31/1000000)/$A127</f>
        <v>0</v>
      </c>
      <c r="CE127" s="1" t="n">
        <f aca="false">(CE31/1000000)/$A127</f>
        <v>0</v>
      </c>
      <c r="CF127" s="1" t="n">
        <f aca="false">(CF31/1000000)/$A127</f>
        <v>0</v>
      </c>
      <c r="CG127" s="1" t="n">
        <f aca="false">(CG31/1000000)/$A127</f>
        <v>0</v>
      </c>
      <c r="CH127" s="1" t="n">
        <f aca="false">(CH31/1000000)/$A127</f>
        <v>0</v>
      </c>
      <c r="CI127" s="1" t="n">
        <f aca="false">(CI31/1000000)/$A127</f>
        <v>0</v>
      </c>
      <c r="CJ127" s="1" t="n">
        <f aca="false">(CJ31/1000000)/$A127</f>
        <v>0</v>
      </c>
      <c r="CK127" s="1" t="n">
        <f aca="false">(CK31/1000000)/$A127</f>
        <v>0</v>
      </c>
      <c r="CL127" s="1" t="n">
        <f aca="false">(CL31/1000000)/$A127</f>
        <v>0</v>
      </c>
      <c r="CM127" s="1" t="n">
        <f aca="false">(CM31/1000000)/$A127</f>
        <v>0</v>
      </c>
      <c r="CN127" s="1" t="n">
        <f aca="false">(CN31/1000000)/$A127</f>
        <v>0</v>
      </c>
    </row>
    <row r="128" customFormat="false" ht="11.25" hidden="false" customHeight="false" outlineLevel="0" collapsed="false">
      <c r="A128" s="1" t="n">
        <v>31</v>
      </c>
      <c r="B128" s="4" t="n">
        <v>35247</v>
      </c>
      <c r="C128" s="1" t="n">
        <f aca="false">(C32/1000000)/$A128</f>
        <v>4.38487783870968</v>
      </c>
      <c r="D128" s="1" t="n">
        <f aca="false">(D32/1000000)/$A128</f>
        <v>0.0578928064516129</v>
      </c>
      <c r="E128" s="1" t="n">
        <f aca="false">(E32/1000000)/$A128</f>
        <v>0.0121337741935484</v>
      </c>
      <c r="F128" s="1" t="n">
        <f aca="false">(F32/1000000)/$A128</f>
        <v>0.0258120967741935</v>
      </c>
      <c r="G128" s="1" t="n">
        <f aca="false">(G32/1000000)/$A128</f>
        <v>0.0286247419354839</v>
      </c>
      <c r="H128" s="1" t="n">
        <f aca="false">(H32/1000000)/$A128</f>
        <v>0.0226166774193548</v>
      </c>
      <c r="I128" s="1" t="n">
        <f aca="false">(I32/1000000)/$A128</f>
        <v>0.02595</v>
      </c>
      <c r="J128" s="1" t="n">
        <f aca="false">(J32/1000000)/$A128</f>
        <v>0.0247689032258065</v>
      </c>
      <c r="K128" s="1" t="n">
        <f aca="false">(K32/1000000)/$A128</f>
        <v>0.0275465806451613</v>
      </c>
      <c r="L128" s="1" t="n">
        <f aca="false">(L32/1000000)/$A128</f>
        <v>0.0202323225806452</v>
      </c>
      <c r="M128" s="1" t="n">
        <f aca="false">(M32/1000000)/$A128</f>
        <v>0.0237695483870968</v>
      </c>
      <c r="N128" s="1" t="n">
        <f aca="false">(N32/1000000)/$A128</f>
        <v>0.101780870967742</v>
      </c>
      <c r="O128" s="1" t="n">
        <f aca="false">(O32/1000000)/$A128</f>
        <v>0.0296048709677419</v>
      </c>
      <c r="P128" s="1" t="n">
        <f aca="false">(P32/1000000)/$A128</f>
        <v>0.0372599677419355</v>
      </c>
      <c r="Q128" s="1" t="n">
        <f aca="false">(Q32/1000000)/$A128</f>
        <v>0.0236823225806452</v>
      </c>
      <c r="R128" s="1" t="n">
        <f aca="false">(R32/1000000)/$A128</f>
        <v>0.0274799032258065</v>
      </c>
      <c r="S128" s="1" t="n">
        <f aca="false">(S32/1000000)/$A128</f>
        <v>0.0303364838709677</v>
      </c>
      <c r="T128" s="1" t="n">
        <f aca="false">(T32/1000000)/$A128</f>
        <v>0.0405604838709677</v>
      </c>
      <c r="U128" s="1" t="n">
        <f aca="false">(U32/1000000)/$A128</f>
        <v>0.0430661290322581</v>
      </c>
      <c r="V128" s="1" t="n">
        <f aca="false">(V32/1000000)/$A128</f>
        <v>0.0453448709677419</v>
      </c>
      <c r="W128" s="1" t="n">
        <f aca="false">(W32/1000000)/$A128</f>
        <v>0.032346</v>
      </c>
      <c r="X128" s="1" t="n">
        <f aca="false">(X32/1000000)/$A128</f>
        <v>0.0205494838709677</v>
      </c>
      <c r="Y128" s="1" t="n">
        <f aca="false">(Y32/1000000)/$A128</f>
        <v>0.0537793870967742</v>
      </c>
      <c r="Z128" s="1" t="n">
        <f aca="false">(Z32/1000000)/$A128</f>
        <v>0.0450922903225806</v>
      </c>
      <c r="AA128" s="1" t="n">
        <f aca="false">(AA32/1000000)/$A128</f>
        <v>0.028893935483871</v>
      </c>
      <c r="AB128" s="1" t="n">
        <f aca="false">(AB32/1000000)/$A128</f>
        <v>0.0490756774193548</v>
      </c>
      <c r="AC128" s="1" t="n">
        <f aca="false">(AC32/1000000)/$A128</f>
        <v>0.0325188709677419</v>
      </c>
      <c r="AD128" s="1" t="n">
        <f aca="false">(AD32/1000000)/$A128</f>
        <v>0.0611408709677419</v>
      </c>
      <c r="AE128" s="1" t="n">
        <f aca="false">(AE32/1000000)/$A128</f>
        <v>0.0562413225806452</v>
      </c>
      <c r="AF128" s="1" t="n">
        <f aca="false">(AF32/1000000)/$A128</f>
        <v>0.0575629032258065</v>
      </c>
      <c r="AG128" s="1" t="n">
        <f aca="false">(AG32/1000000)/$A128</f>
        <v>0.0456275161290323</v>
      </c>
      <c r="AH128" s="1" t="n">
        <f aca="false">(AH32/1000000)/$A128</f>
        <v>0.0268644838709677</v>
      </c>
      <c r="AI128" s="1" t="n">
        <f aca="false">(AI32/1000000)/$A128</f>
        <v>0</v>
      </c>
      <c r="AJ128" s="1" t="n">
        <f aca="false">(AJ32/1000000)/$A128</f>
        <v>0</v>
      </c>
      <c r="AK128" s="1" t="n">
        <f aca="false">(AK32/1000000)/$A128</f>
        <v>0</v>
      </c>
      <c r="AL128" s="1" t="n">
        <f aca="false">(AL32/1000000)/$A128</f>
        <v>0</v>
      </c>
      <c r="AM128" s="1" t="n">
        <f aca="false">(AM32/1000000)/$A128</f>
        <v>0</v>
      </c>
      <c r="AN128" s="1" t="n">
        <f aca="false">(AN32/1000000)/$A128</f>
        <v>0</v>
      </c>
      <c r="AO128" s="1" t="n">
        <f aca="false">(AO32/1000000)/$A128</f>
        <v>0</v>
      </c>
      <c r="AP128" s="1" t="n">
        <f aca="false">(AP32/1000000)/$A128</f>
        <v>0</v>
      </c>
      <c r="AQ128" s="1" t="n">
        <f aca="false">(AQ32/1000000)/$A128</f>
        <v>0</v>
      </c>
      <c r="AR128" s="1" t="n">
        <f aca="false">(AR32/1000000)/$A128</f>
        <v>0</v>
      </c>
      <c r="AS128" s="1" t="n">
        <f aca="false">(AS32/1000000)/$A128</f>
        <v>0</v>
      </c>
      <c r="AT128" s="1" t="n">
        <f aca="false">(AT32/1000000)/$A128</f>
        <v>0</v>
      </c>
      <c r="AU128" s="1" t="n">
        <f aca="false">(AU32/1000000)/$A128</f>
        <v>0</v>
      </c>
      <c r="AV128" s="1" t="n">
        <f aca="false">(AV32/1000000)/$A128</f>
        <v>0</v>
      </c>
      <c r="AW128" s="1" t="n">
        <f aca="false">(AW32/1000000)/$A128</f>
        <v>0</v>
      </c>
      <c r="AX128" s="1" t="n">
        <f aca="false">(AX32/1000000)/$A128</f>
        <v>0</v>
      </c>
      <c r="AY128" s="1" t="n">
        <f aca="false">(AY32/1000000)/$A128</f>
        <v>0</v>
      </c>
      <c r="AZ128" s="1" t="n">
        <f aca="false">(AZ32/1000000)/$A128</f>
        <v>0</v>
      </c>
      <c r="BA128" s="1" t="n">
        <f aca="false">(BA32/1000000)/$A128</f>
        <v>0</v>
      </c>
      <c r="BB128" s="1" t="n">
        <f aca="false">(BB32/1000000)/$A128</f>
        <v>0</v>
      </c>
      <c r="BC128" s="1" t="n">
        <f aca="false">(BC32/1000000)/$A128</f>
        <v>0</v>
      </c>
      <c r="BD128" s="1" t="n">
        <f aca="false">(BD32/1000000)/$A128</f>
        <v>0</v>
      </c>
      <c r="BE128" s="1" t="n">
        <f aca="false">(BE32/1000000)/$A128</f>
        <v>0</v>
      </c>
      <c r="BF128" s="1" t="n">
        <f aca="false">(BF32/1000000)/$A128</f>
        <v>0</v>
      </c>
      <c r="BG128" s="1" t="n">
        <f aca="false">(BG32/1000000)/$A128</f>
        <v>0</v>
      </c>
      <c r="BH128" s="1" t="n">
        <f aca="false">(BH32/1000000)/$A128</f>
        <v>0</v>
      </c>
      <c r="BI128" s="1" t="n">
        <f aca="false">(BI32/1000000)/$A128</f>
        <v>0</v>
      </c>
      <c r="BJ128" s="1" t="n">
        <f aca="false">(BJ32/1000000)/$A128</f>
        <v>0</v>
      </c>
      <c r="BK128" s="1" t="n">
        <f aca="false">(BK32/1000000)/$A128</f>
        <v>0</v>
      </c>
      <c r="BL128" s="1" t="n">
        <f aca="false">(BL32/1000000)/$A128</f>
        <v>0</v>
      </c>
      <c r="BM128" s="1" t="n">
        <f aca="false">(BM32/1000000)/$A128</f>
        <v>0</v>
      </c>
      <c r="BN128" s="1" t="n">
        <f aca="false">(BN32/1000000)/$A128</f>
        <v>0</v>
      </c>
      <c r="BO128" s="1" t="n">
        <f aca="false">(BO32/1000000)/$A128</f>
        <v>0</v>
      </c>
      <c r="BP128" s="1" t="n">
        <f aca="false">(BP32/1000000)/$A128</f>
        <v>0</v>
      </c>
      <c r="BQ128" s="1" t="n">
        <f aca="false">(BQ32/1000000)/$A128</f>
        <v>0</v>
      </c>
      <c r="BR128" s="1" t="n">
        <f aca="false">(BR32/1000000)/$A128</f>
        <v>0</v>
      </c>
      <c r="BS128" s="1" t="n">
        <f aca="false">(BS32/1000000)/$A128</f>
        <v>0</v>
      </c>
      <c r="BT128" s="1" t="n">
        <f aca="false">(BT32/1000000)/$A128</f>
        <v>0</v>
      </c>
      <c r="BU128" s="1" t="n">
        <f aca="false">(BU32/1000000)/$A128</f>
        <v>0</v>
      </c>
      <c r="BV128" s="1" t="n">
        <f aca="false">(BV32/1000000)/$A128</f>
        <v>0</v>
      </c>
      <c r="BW128" s="1" t="n">
        <f aca="false">(BW32/1000000)/$A128</f>
        <v>0</v>
      </c>
      <c r="BX128" s="1" t="n">
        <f aca="false">(BX32/1000000)/$A128</f>
        <v>0</v>
      </c>
      <c r="BY128" s="1" t="n">
        <f aca="false">(BY32/1000000)/$A128</f>
        <v>0</v>
      </c>
      <c r="BZ128" s="1" t="n">
        <f aca="false">(BZ32/1000000)/$A128</f>
        <v>0</v>
      </c>
      <c r="CA128" s="1" t="n">
        <f aca="false">(CA32/1000000)/$A128</f>
        <v>0</v>
      </c>
      <c r="CB128" s="1" t="n">
        <f aca="false">(CB32/1000000)/$A128</f>
        <v>0</v>
      </c>
      <c r="CC128" s="1" t="n">
        <f aca="false">(CC32/1000000)/$A128</f>
        <v>0</v>
      </c>
      <c r="CD128" s="1" t="n">
        <f aca="false">(CD32/1000000)/$A128</f>
        <v>0</v>
      </c>
      <c r="CE128" s="1" t="n">
        <f aca="false">(CE32/1000000)/$A128</f>
        <v>0</v>
      </c>
      <c r="CF128" s="1" t="n">
        <f aca="false">(CF32/1000000)/$A128</f>
        <v>0</v>
      </c>
      <c r="CG128" s="1" t="n">
        <f aca="false">(CG32/1000000)/$A128</f>
        <v>0</v>
      </c>
      <c r="CH128" s="1" t="n">
        <f aca="false">(CH32/1000000)/$A128</f>
        <v>0</v>
      </c>
      <c r="CI128" s="1" t="n">
        <f aca="false">(CI32/1000000)/$A128</f>
        <v>0</v>
      </c>
      <c r="CJ128" s="1" t="n">
        <f aca="false">(CJ32/1000000)/$A128</f>
        <v>0</v>
      </c>
      <c r="CK128" s="1" t="n">
        <f aca="false">(CK32/1000000)/$A128</f>
        <v>0</v>
      </c>
      <c r="CL128" s="1" t="n">
        <f aca="false">(CL32/1000000)/$A128</f>
        <v>0</v>
      </c>
      <c r="CM128" s="1" t="n">
        <f aca="false">(CM32/1000000)/$A128</f>
        <v>0</v>
      </c>
      <c r="CN128" s="1" t="n">
        <f aca="false">(CN32/1000000)/$A128</f>
        <v>0</v>
      </c>
    </row>
    <row r="129" customFormat="false" ht="11.25" hidden="false" customHeight="false" outlineLevel="0" collapsed="false">
      <c r="A129" s="1" t="n">
        <v>31</v>
      </c>
      <c r="B129" s="4" t="n">
        <v>35278</v>
      </c>
      <c r="C129" s="1" t="n">
        <f aca="false">(C33/1000000)/$A129</f>
        <v>4.31981716129032</v>
      </c>
      <c r="D129" s="1" t="n">
        <f aca="false">(D33/1000000)/$A129</f>
        <v>0.0541157096774194</v>
      </c>
      <c r="E129" s="1" t="n">
        <f aca="false">(E33/1000000)/$A129</f>
        <v>0.0111646129032258</v>
      </c>
      <c r="F129" s="1" t="n">
        <f aca="false">(F33/1000000)/$A129</f>
        <v>0.0259501612903226</v>
      </c>
      <c r="G129" s="1" t="n">
        <f aca="false">(G33/1000000)/$A129</f>
        <v>0.0276367419354839</v>
      </c>
      <c r="H129" s="1" t="n">
        <f aca="false">(H33/1000000)/$A129</f>
        <v>0.0216174838709677</v>
      </c>
      <c r="I129" s="1" t="n">
        <f aca="false">(I33/1000000)/$A129</f>
        <v>0.0251310967741935</v>
      </c>
      <c r="J129" s="1" t="n">
        <f aca="false">(J33/1000000)/$A129</f>
        <v>0.0242582258064516</v>
      </c>
      <c r="K129" s="1" t="n">
        <f aca="false">(K33/1000000)/$A129</f>
        <v>0.0255944193548387</v>
      </c>
      <c r="L129" s="1" t="n">
        <f aca="false">(L33/1000000)/$A129</f>
        <v>0.0182823548387097</v>
      </c>
      <c r="M129" s="1" t="n">
        <f aca="false">(M33/1000000)/$A129</f>
        <v>0.0234501612903226</v>
      </c>
      <c r="N129" s="1" t="n">
        <f aca="false">(N33/1000000)/$A129</f>
        <v>0.100100774193548</v>
      </c>
      <c r="O129" s="1" t="n">
        <f aca="false">(O33/1000000)/$A129</f>
        <v>0.0270660967741936</v>
      </c>
      <c r="P129" s="1" t="n">
        <f aca="false">(P33/1000000)/$A129</f>
        <v>0.0359436451612903</v>
      </c>
      <c r="Q129" s="1" t="n">
        <f aca="false">(Q33/1000000)/$A129</f>
        <v>0.0233271290322581</v>
      </c>
      <c r="R129" s="1" t="n">
        <f aca="false">(R33/1000000)/$A129</f>
        <v>0.0268707741935484</v>
      </c>
      <c r="S129" s="1" t="n">
        <f aca="false">(S33/1000000)/$A129</f>
        <v>0.0288125161290323</v>
      </c>
      <c r="T129" s="1" t="n">
        <f aca="false">(T33/1000000)/$A129</f>
        <v>0.0353388064516129</v>
      </c>
      <c r="U129" s="1" t="n">
        <f aca="false">(U33/1000000)/$A129</f>
        <v>0.0404592580645161</v>
      </c>
      <c r="V129" s="1" t="n">
        <f aca="false">(V33/1000000)/$A129</f>
        <v>0.044216064516129</v>
      </c>
      <c r="W129" s="1" t="n">
        <f aca="false">(W33/1000000)/$A129</f>
        <v>0.0307031612903226</v>
      </c>
      <c r="X129" s="1" t="n">
        <f aca="false">(X33/1000000)/$A129</f>
        <v>0.0210845161290323</v>
      </c>
      <c r="Y129" s="1" t="n">
        <f aca="false">(Y33/1000000)/$A129</f>
        <v>0.0537161612903226</v>
      </c>
      <c r="Z129" s="1" t="n">
        <f aca="false">(Z33/1000000)/$A129</f>
        <v>0.0441347096774194</v>
      </c>
      <c r="AA129" s="1" t="n">
        <f aca="false">(AA33/1000000)/$A129</f>
        <v>0.023899935483871</v>
      </c>
      <c r="AB129" s="1" t="n">
        <f aca="false">(AB33/1000000)/$A129</f>
        <v>0.0456981612903226</v>
      </c>
      <c r="AC129" s="1" t="n">
        <f aca="false">(AC33/1000000)/$A129</f>
        <v>0.0287692258064516</v>
      </c>
      <c r="AD129" s="1" t="n">
        <f aca="false">(AD33/1000000)/$A129</f>
        <v>0.0599509677419355</v>
      </c>
      <c r="AE129" s="1" t="n">
        <f aca="false">(AE33/1000000)/$A129</f>
        <v>0.0561163225806452</v>
      </c>
      <c r="AF129" s="1" t="n">
        <f aca="false">(AF33/1000000)/$A129</f>
        <v>0.0612450967741936</v>
      </c>
      <c r="AG129" s="1" t="n">
        <f aca="false">(AG33/1000000)/$A129</f>
        <v>0.0395210322580645</v>
      </c>
      <c r="AH129" s="1" t="n">
        <f aca="false">(AH33/1000000)/$A129</f>
        <v>0.0389213870967742</v>
      </c>
      <c r="AI129" s="1" t="n">
        <f aca="false">(AI33/1000000)/$A129</f>
        <v>0.035194</v>
      </c>
      <c r="AJ129" s="1" t="n">
        <f aca="false">(AJ33/1000000)/$A129</f>
        <v>0</v>
      </c>
      <c r="AK129" s="1" t="n">
        <f aca="false">(AK33/1000000)/$A129</f>
        <v>0</v>
      </c>
      <c r="AL129" s="1" t="n">
        <f aca="false">(AL33/1000000)/$A129</f>
        <v>0</v>
      </c>
      <c r="AM129" s="1" t="n">
        <f aca="false">(AM33/1000000)/$A129</f>
        <v>0</v>
      </c>
      <c r="AN129" s="1" t="n">
        <f aca="false">(AN33/1000000)/$A129</f>
        <v>0</v>
      </c>
      <c r="AO129" s="1" t="n">
        <f aca="false">(AO33/1000000)/$A129</f>
        <v>0</v>
      </c>
      <c r="AP129" s="1" t="n">
        <f aca="false">(AP33/1000000)/$A129</f>
        <v>0</v>
      </c>
      <c r="AQ129" s="1" t="n">
        <f aca="false">(AQ33/1000000)/$A129</f>
        <v>0</v>
      </c>
      <c r="AR129" s="1" t="n">
        <f aca="false">(AR33/1000000)/$A129</f>
        <v>0</v>
      </c>
      <c r="AS129" s="1" t="n">
        <f aca="false">(AS33/1000000)/$A129</f>
        <v>0</v>
      </c>
      <c r="AT129" s="1" t="n">
        <f aca="false">(AT33/1000000)/$A129</f>
        <v>0</v>
      </c>
      <c r="AU129" s="1" t="n">
        <f aca="false">(AU33/1000000)/$A129</f>
        <v>0</v>
      </c>
      <c r="AV129" s="1" t="n">
        <f aca="false">(AV33/1000000)/$A129</f>
        <v>0</v>
      </c>
      <c r="AW129" s="1" t="n">
        <f aca="false">(AW33/1000000)/$A129</f>
        <v>0</v>
      </c>
      <c r="AX129" s="1" t="n">
        <f aca="false">(AX33/1000000)/$A129</f>
        <v>0</v>
      </c>
      <c r="AY129" s="1" t="n">
        <f aca="false">(AY33/1000000)/$A129</f>
        <v>0</v>
      </c>
      <c r="AZ129" s="1" t="n">
        <f aca="false">(AZ33/1000000)/$A129</f>
        <v>0</v>
      </c>
      <c r="BA129" s="1" t="n">
        <f aca="false">(BA33/1000000)/$A129</f>
        <v>0</v>
      </c>
      <c r="BB129" s="1" t="n">
        <f aca="false">(BB33/1000000)/$A129</f>
        <v>0</v>
      </c>
      <c r="BC129" s="1" t="n">
        <f aca="false">(BC33/1000000)/$A129</f>
        <v>0</v>
      </c>
      <c r="BD129" s="1" t="n">
        <f aca="false">(BD33/1000000)/$A129</f>
        <v>0</v>
      </c>
      <c r="BE129" s="1" t="n">
        <f aca="false">(BE33/1000000)/$A129</f>
        <v>0</v>
      </c>
      <c r="BF129" s="1" t="n">
        <f aca="false">(BF33/1000000)/$A129</f>
        <v>0</v>
      </c>
      <c r="BG129" s="1" t="n">
        <f aca="false">(BG33/1000000)/$A129</f>
        <v>0</v>
      </c>
      <c r="BH129" s="1" t="n">
        <f aca="false">(BH33/1000000)/$A129</f>
        <v>0</v>
      </c>
      <c r="BI129" s="1" t="n">
        <f aca="false">(BI33/1000000)/$A129</f>
        <v>0</v>
      </c>
      <c r="BJ129" s="1" t="n">
        <f aca="false">(BJ33/1000000)/$A129</f>
        <v>0</v>
      </c>
      <c r="BK129" s="1" t="n">
        <f aca="false">(BK33/1000000)/$A129</f>
        <v>0</v>
      </c>
      <c r="BL129" s="1" t="n">
        <f aca="false">(BL33/1000000)/$A129</f>
        <v>0</v>
      </c>
      <c r="BM129" s="1" t="n">
        <f aca="false">(BM33/1000000)/$A129</f>
        <v>0</v>
      </c>
      <c r="BN129" s="1" t="n">
        <f aca="false">(BN33/1000000)/$A129</f>
        <v>0</v>
      </c>
      <c r="BO129" s="1" t="n">
        <f aca="false">(BO33/1000000)/$A129</f>
        <v>0</v>
      </c>
      <c r="BP129" s="1" t="n">
        <f aca="false">(BP33/1000000)/$A129</f>
        <v>0</v>
      </c>
      <c r="BQ129" s="1" t="n">
        <f aca="false">(BQ33/1000000)/$A129</f>
        <v>0</v>
      </c>
      <c r="BR129" s="1" t="n">
        <f aca="false">(BR33/1000000)/$A129</f>
        <v>0</v>
      </c>
      <c r="BS129" s="1" t="n">
        <f aca="false">(BS33/1000000)/$A129</f>
        <v>0</v>
      </c>
      <c r="BT129" s="1" t="n">
        <f aca="false">(BT33/1000000)/$A129</f>
        <v>0</v>
      </c>
      <c r="BU129" s="1" t="n">
        <f aca="false">(BU33/1000000)/$A129</f>
        <v>0</v>
      </c>
      <c r="BV129" s="1" t="n">
        <f aca="false">(BV33/1000000)/$A129</f>
        <v>0</v>
      </c>
      <c r="BW129" s="1" t="n">
        <f aca="false">(BW33/1000000)/$A129</f>
        <v>0</v>
      </c>
      <c r="BX129" s="1" t="n">
        <f aca="false">(BX33/1000000)/$A129</f>
        <v>0</v>
      </c>
      <c r="BY129" s="1" t="n">
        <f aca="false">(BY33/1000000)/$A129</f>
        <v>0</v>
      </c>
      <c r="BZ129" s="1" t="n">
        <f aca="false">(BZ33/1000000)/$A129</f>
        <v>0</v>
      </c>
      <c r="CA129" s="1" t="n">
        <f aca="false">(CA33/1000000)/$A129</f>
        <v>0</v>
      </c>
      <c r="CB129" s="1" t="n">
        <f aca="false">(CB33/1000000)/$A129</f>
        <v>0</v>
      </c>
      <c r="CC129" s="1" t="n">
        <f aca="false">(CC33/1000000)/$A129</f>
        <v>0</v>
      </c>
      <c r="CD129" s="1" t="n">
        <f aca="false">(CD33/1000000)/$A129</f>
        <v>0</v>
      </c>
      <c r="CE129" s="1" t="n">
        <f aca="false">(CE33/1000000)/$A129</f>
        <v>0</v>
      </c>
      <c r="CF129" s="1" t="n">
        <f aca="false">(CF33/1000000)/$A129</f>
        <v>0</v>
      </c>
      <c r="CG129" s="1" t="n">
        <f aca="false">(CG33/1000000)/$A129</f>
        <v>0</v>
      </c>
      <c r="CH129" s="1" t="n">
        <f aca="false">(CH33/1000000)/$A129</f>
        <v>0</v>
      </c>
      <c r="CI129" s="1" t="n">
        <f aca="false">(CI33/1000000)/$A129</f>
        <v>0</v>
      </c>
      <c r="CJ129" s="1" t="n">
        <f aca="false">(CJ33/1000000)/$A129</f>
        <v>0</v>
      </c>
      <c r="CK129" s="1" t="n">
        <f aca="false">(CK33/1000000)/$A129</f>
        <v>0</v>
      </c>
      <c r="CL129" s="1" t="n">
        <f aca="false">(CL33/1000000)/$A129</f>
        <v>0</v>
      </c>
      <c r="CM129" s="1" t="n">
        <f aca="false">(CM33/1000000)/$A129</f>
        <v>0</v>
      </c>
      <c r="CN129" s="1" t="n">
        <f aca="false">(CN33/1000000)/$A129</f>
        <v>0</v>
      </c>
    </row>
    <row r="130" customFormat="false" ht="11.25" hidden="false" customHeight="false" outlineLevel="0" collapsed="false">
      <c r="A130" s="1" t="n">
        <v>30</v>
      </c>
      <c r="B130" s="4" t="n">
        <v>35309</v>
      </c>
      <c r="C130" s="1" t="n">
        <f aca="false">(C34/1000000)/$A130</f>
        <v>4.2717789</v>
      </c>
      <c r="D130" s="1" t="n">
        <f aca="false">(D34/1000000)/$A130</f>
        <v>0.0529980666666667</v>
      </c>
      <c r="E130" s="1" t="n">
        <f aca="false">(E34/1000000)/$A130</f>
        <v>0.011047</v>
      </c>
      <c r="F130" s="1" t="n">
        <f aca="false">(F34/1000000)/$A130</f>
        <v>0.0275824333333333</v>
      </c>
      <c r="G130" s="1" t="n">
        <f aca="false">(G34/1000000)/$A130</f>
        <v>0.0275921</v>
      </c>
      <c r="H130" s="1" t="n">
        <f aca="false">(H34/1000000)/$A130</f>
        <v>0.0211968</v>
      </c>
      <c r="I130" s="1" t="n">
        <f aca="false">(I34/1000000)/$A130</f>
        <v>0.0241424</v>
      </c>
      <c r="J130" s="1" t="n">
        <f aca="false">(J34/1000000)/$A130</f>
        <v>0.0225319</v>
      </c>
      <c r="K130" s="1" t="n">
        <f aca="false">(K34/1000000)/$A130</f>
        <v>0.0267308333333333</v>
      </c>
      <c r="L130" s="1" t="n">
        <f aca="false">(L34/1000000)/$A130</f>
        <v>0.0211848333333333</v>
      </c>
      <c r="M130" s="1" t="n">
        <f aca="false">(M34/1000000)/$A130</f>
        <v>0.0212341666666667</v>
      </c>
      <c r="N130" s="1" t="n">
        <f aca="false">(N34/1000000)/$A130</f>
        <v>0.1047756</v>
      </c>
      <c r="O130" s="1" t="n">
        <f aca="false">(O34/1000000)/$A130</f>
        <v>0.0273148</v>
      </c>
      <c r="P130" s="1" t="n">
        <f aca="false">(P34/1000000)/$A130</f>
        <v>0.0373955</v>
      </c>
      <c r="Q130" s="1" t="n">
        <f aca="false">(Q34/1000000)/$A130</f>
        <v>0.0215935</v>
      </c>
      <c r="R130" s="1" t="n">
        <f aca="false">(R34/1000000)/$A130</f>
        <v>0.0266239</v>
      </c>
      <c r="S130" s="1" t="n">
        <f aca="false">(S34/1000000)/$A130</f>
        <v>0.0298858333333333</v>
      </c>
      <c r="T130" s="1" t="n">
        <f aca="false">(T34/1000000)/$A130</f>
        <v>0.034591</v>
      </c>
      <c r="U130" s="1" t="n">
        <f aca="false">(U34/1000000)/$A130</f>
        <v>0.0389619333333333</v>
      </c>
      <c r="V130" s="1" t="n">
        <f aca="false">(V34/1000000)/$A130</f>
        <v>0.0434485666666667</v>
      </c>
      <c r="W130" s="1" t="n">
        <f aca="false">(W34/1000000)/$A130</f>
        <v>0.0334511333333333</v>
      </c>
      <c r="X130" s="1" t="n">
        <f aca="false">(X34/1000000)/$A130</f>
        <v>0.0202218</v>
      </c>
      <c r="Y130" s="1" t="n">
        <f aca="false">(Y34/1000000)/$A130</f>
        <v>0.0506557</v>
      </c>
      <c r="Z130" s="1" t="n">
        <f aca="false">(Z34/1000000)/$A130</f>
        <v>0.0429836</v>
      </c>
      <c r="AA130" s="1" t="n">
        <f aca="false">(AA34/1000000)/$A130</f>
        <v>0.0217020333333333</v>
      </c>
      <c r="AB130" s="1" t="n">
        <f aca="false">(AB34/1000000)/$A130</f>
        <v>0.0421123333333333</v>
      </c>
      <c r="AC130" s="1" t="n">
        <f aca="false">(AC34/1000000)/$A130</f>
        <v>0.0290655666666667</v>
      </c>
      <c r="AD130" s="1" t="n">
        <f aca="false">(AD34/1000000)/$A130</f>
        <v>0.0598316333333333</v>
      </c>
      <c r="AE130" s="1" t="n">
        <f aca="false">(AE34/1000000)/$A130</f>
        <v>0.0504495333333333</v>
      </c>
      <c r="AF130" s="1" t="n">
        <f aca="false">(AF34/1000000)/$A130</f>
        <v>0.0563841</v>
      </c>
      <c r="AG130" s="1" t="n">
        <f aca="false">(AG34/1000000)/$A130</f>
        <v>0.0384496</v>
      </c>
      <c r="AH130" s="1" t="n">
        <f aca="false">(AH34/1000000)/$A130</f>
        <v>0.0390694666666667</v>
      </c>
      <c r="AI130" s="1" t="n">
        <f aca="false">(AI34/1000000)/$A130</f>
        <v>0.0674394333333333</v>
      </c>
      <c r="AJ130" s="1" t="n">
        <f aca="false">(AJ34/1000000)/$A130</f>
        <v>0.0316728</v>
      </c>
      <c r="AK130" s="1" t="n">
        <f aca="false">(AK34/1000000)/$A130</f>
        <v>0</v>
      </c>
      <c r="AL130" s="1" t="n">
        <f aca="false">(AL34/1000000)/$A130</f>
        <v>0</v>
      </c>
      <c r="AM130" s="1" t="n">
        <f aca="false">(AM34/1000000)/$A130</f>
        <v>0</v>
      </c>
      <c r="AN130" s="1" t="n">
        <f aca="false">(AN34/1000000)/$A130</f>
        <v>0</v>
      </c>
      <c r="AO130" s="1" t="n">
        <f aca="false">(AO34/1000000)/$A130</f>
        <v>0</v>
      </c>
      <c r="AP130" s="1" t="n">
        <f aca="false">(AP34/1000000)/$A130</f>
        <v>0</v>
      </c>
      <c r="AQ130" s="1" t="n">
        <f aca="false">(AQ34/1000000)/$A130</f>
        <v>0</v>
      </c>
      <c r="AR130" s="1" t="n">
        <f aca="false">(AR34/1000000)/$A130</f>
        <v>0</v>
      </c>
      <c r="AS130" s="1" t="n">
        <f aca="false">(AS34/1000000)/$A130</f>
        <v>0</v>
      </c>
      <c r="AT130" s="1" t="n">
        <f aca="false">(AT34/1000000)/$A130</f>
        <v>0</v>
      </c>
      <c r="AU130" s="1" t="n">
        <f aca="false">(AU34/1000000)/$A130</f>
        <v>0</v>
      </c>
      <c r="AV130" s="1" t="n">
        <f aca="false">(AV34/1000000)/$A130</f>
        <v>0</v>
      </c>
      <c r="AW130" s="1" t="n">
        <f aca="false">(AW34/1000000)/$A130</f>
        <v>0</v>
      </c>
      <c r="AX130" s="1" t="n">
        <f aca="false">(AX34/1000000)/$A130</f>
        <v>0</v>
      </c>
      <c r="AY130" s="1" t="n">
        <f aca="false">(AY34/1000000)/$A130</f>
        <v>0</v>
      </c>
      <c r="AZ130" s="1" t="n">
        <f aca="false">(AZ34/1000000)/$A130</f>
        <v>0</v>
      </c>
      <c r="BA130" s="1" t="n">
        <f aca="false">(BA34/1000000)/$A130</f>
        <v>0</v>
      </c>
      <c r="BB130" s="1" t="n">
        <f aca="false">(BB34/1000000)/$A130</f>
        <v>0</v>
      </c>
      <c r="BC130" s="1" t="n">
        <f aca="false">(BC34/1000000)/$A130</f>
        <v>0</v>
      </c>
      <c r="BD130" s="1" t="n">
        <f aca="false">(BD34/1000000)/$A130</f>
        <v>0</v>
      </c>
      <c r="BE130" s="1" t="n">
        <f aca="false">(BE34/1000000)/$A130</f>
        <v>0</v>
      </c>
      <c r="BF130" s="1" t="n">
        <f aca="false">(BF34/1000000)/$A130</f>
        <v>0</v>
      </c>
      <c r="BG130" s="1" t="n">
        <f aca="false">(BG34/1000000)/$A130</f>
        <v>0</v>
      </c>
      <c r="BH130" s="1" t="n">
        <f aca="false">(BH34/1000000)/$A130</f>
        <v>0</v>
      </c>
      <c r="BI130" s="1" t="n">
        <f aca="false">(BI34/1000000)/$A130</f>
        <v>0</v>
      </c>
      <c r="BJ130" s="1" t="n">
        <f aca="false">(BJ34/1000000)/$A130</f>
        <v>0</v>
      </c>
      <c r="BK130" s="1" t="n">
        <f aca="false">(BK34/1000000)/$A130</f>
        <v>0</v>
      </c>
      <c r="BL130" s="1" t="n">
        <f aca="false">(BL34/1000000)/$A130</f>
        <v>0</v>
      </c>
      <c r="BM130" s="1" t="n">
        <f aca="false">(BM34/1000000)/$A130</f>
        <v>0</v>
      </c>
      <c r="BN130" s="1" t="n">
        <f aca="false">(BN34/1000000)/$A130</f>
        <v>0</v>
      </c>
      <c r="BO130" s="1" t="n">
        <f aca="false">(BO34/1000000)/$A130</f>
        <v>0</v>
      </c>
      <c r="BP130" s="1" t="n">
        <f aca="false">(BP34/1000000)/$A130</f>
        <v>0</v>
      </c>
      <c r="BQ130" s="1" t="n">
        <f aca="false">(BQ34/1000000)/$A130</f>
        <v>0</v>
      </c>
      <c r="BR130" s="1" t="n">
        <f aca="false">(BR34/1000000)/$A130</f>
        <v>0</v>
      </c>
      <c r="BS130" s="1" t="n">
        <f aca="false">(BS34/1000000)/$A130</f>
        <v>0</v>
      </c>
      <c r="BT130" s="1" t="n">
        <f aca="false">(BT34/1000000)/$A130</f>
        <v>0</v>
      </c>
      <c r="BU130" s="1" t="n">
        <f aca="false">(BU34/1000000)/$A130</f>
        <v>0</v>
      </c>
      <c r="BV130" s="1" t="n">
        <f aca="false">(BV34/1000000)/$A130</f>
        <v>0</v>
      </c>
      <c r="BW130" s="1" t="n">
        <f aca="false">(BW34/1000000)/$A130</f>
        <v>0</v>
      </c>
      <c r="BX130" s="1" t="n">
        <f aca="false">(BX34/1000000)/$A130</f>
        <v>0</v>
      </c>
      <c r="BY130" s="1" t="n">
        <f aca="false">(BY34/1000000)/$A130</f>
        <v>0</v>
      </c>
      <c r="BZ130" s="1" t="n">
        <f aca="false">(BZ34/1000000)/$A130</f>
        <v>0</v>
      </c>
      <c r="CA130" s="1" t="n">
        <f aca="false">(CA34/1000000)/$A130</f>
        <v>0</v>
      </c>
      <c r="CB130" s="1" t="n">
        <f aca="false">(CB34/1000000)/$A130</f>
        <v>0</v>
      </c>
      <c r="CC130" s="1" t="n">
        <f aca="false">(CC34/1000000)/$A130</f>
        <v>0</v>
      </c>
      <c r="CD130" s="1" t="n">
        <f aca="false">(CD34/1000000)/$A130</f>
        <v>0</v>
      </c>
      <c r="CE130" s="1" t="n">
        <f aca="false">(CE34/1000000)/$A130</f>
        <v>0</v>
      </c>
      <c r="CF130" s="1" t="n">
        <f aca="false">(CF34/1000000)/$A130</f>
        <v>0</v>
      </c>
      <c r="CG130" s="1" t="n">
        <f aca="false">(CG34/1000000)/$A130</f>
        <v>0</v>
      </c>
      <c r="CH130" s="1" t="n">
        <f aca="false">(CH34/1000000)/$A130</f>
        <v>0</v>
      </c>
      <c r="CI130" s="1" t="n">
        <f aca="false">(CI34/1000000)/$A130</f>
        <v>0</v>
      </c>
      <c r="CJ130" s="1" t="n">
        <f aca="false">(CJ34/1000000)/$A130</f>
        <v>0</v>
      </c>
      <c r="CK130" s="1" t="n">
        <f aca="false">(CK34/1000000)/$A130</f>
        <v>0</v>
      </c>
      <c r="CL130" s="1" t="n">
        <f aca="false">(CL34/1000000)/$A130</f>
        <v>0</v>
      </c>
      <c r="CM130" s="1" t="n">
        <f aca="false">(CM34/1000000)/$A130</f>
        <v>0</v>
      </c>
      <c r="CN130" s="1" t="n">
        <f aca="false">(CN34/1000000)/$A130</f>
        <v>0</v>
      </c>
    </row>
    <row r="131" customFormat="false" ht="11.25" hidden="false" customHeight="false" outlineLevel="0" collapsed="false">
      <c r="A131" s="1" t="n">
        <v>31</v>
      </c>
      <c r="B131" s="4" t="n">
        <v>35339</v>
      </c>
      <c r="C131" s="1" t="n">
        <f aca="false">(C35/1000000)/$A131</f>
        <v>4.31945629032258</v>
      </c>
      <c r="D131" s="1" t="n">
        <f aca="false">(D35/1000000)/$A131</f>
        <v>0.0515977419354839</v>
      </c>
      <c r="E131" s="1" t="n">
        <f aca="false">(E35/1000000)/$A131</f>
        <v>0.0111745806451613</v>
      </c>
      <c r="F131" s="1" t="n">
        <f aca="false">(F35/1000000)/$A131</f>
        <v>0.0249091935483871</v>
      </c>
      <c r="G131" s="1" t="n">
        <f aca="false">(G35/1000000)/$A131</f>
        <v>0.0265111612903226</v>
      </c>
      <c r="H131" s="1" t="n">
        <f aca="false">(H35/1000000)/$A131</f>
        <v>0.0207734516129032</v>
      </c>
      <c r="I131" s="1" t="n">
        <f aca="false">(I35/1000000)/$A131</f>
        <v>0.0246812258064516</v>
      </c>
      <c r="J131" s="1" t="n">
        <f aca="false">(J35/1000000)/$A131</f>
        <v>0.0222397741935484</v>
      </c>
      <c r="K131" s="1" t="n">
        <f aca="false">(K35/1000000)/$A131</f>
        <v>0.0262717096774194</v>
      </c>
      <c r="L131" s="1" t="n">
        <f aca="false">(L35/1000000)/$A131</f>
        <v>0.0223615161290323</v>
      </c>
      <c r="M131" s="1" t="n">
        <f aca="false">(M35/1000000)/$A131</f>
        <v>0.0213537741935484</v>
      </c>
      <c r="N131" s="1" t="n">
        <f aca="false">(N35/1000000)/$A131</f>
        <v>0.10220535483871</v>
      </c>
      <c r="O131" s="1" t="n">
        <f aca="false">(O35/1000000)/$A131</f>
        <v>0.0257717741935484</v>
      </c>
      <c r="P131" s="1" t="n">
        <f aca="false">(P35/1000000)/$A131</f>
        <v>0.0347205483870968</v>
      </c>
      <c r="Q131" s="1" t="n">
        <f aca="false">(Q35/1000000)/$A131</f>
        <v>0.0200422580645161</v>
      </c>
      <c r="R131" s="1" t="n">
        <f aca="false">(R35/1000000)/$A131</f>
        <v>0.0241167419354839</v>
      </c>
      <c r="S131" s="1" t="n">
        <f aca="false">(S35/1000000)/$A131</f>
        <v>0.0280693548387097</v>
      </c>
      <c r="T131" s="1" t="n">
        <f aca="false">(T35/1000000)/$A131</f>
        <v>0.0339886129032258</v>
      </c>
      <c r="U131" s="1" t="n">
        <f aca="false">(U35/1000000)/$A131</f>
        <v>0.0341940967741936</v>
      </c>
      <c r="V131" s="1" t="n">
        <f aca="false">(V35/1000000)/$A131</f>
        <v>0.0403523225806452</v>
      </c>
      <c r="W131" s="1" t="n">
        <f aca="false">(W35/1000000)/$A131</f>
        <v>0.0309032580645161</v>
      </c>
      <c r="X131" s="1" t="n">
        <f aca="false">(X35/1000000)/$A131</f>
        <v>0.0188970967741936</v>
      </c>
      <c r="Y131" s="1" t="n">
        <f aca="false">(Y35/1000000)/$A131</f>
        <v>0.0500181612903226</v>
      </c>
      <c r="Z131" s="1" t="n">
        <f aca="false">(Z35/1000000)/$A131</f>
        <v>0.0403251290322581</v>
      </c>
      <c r="AA131" s="1" t="n">
        <f aca="false">(AA35/1000000)/$A131</f>
        <v>0.0218049032258065</v>
      </c>
      <c r="AB131" s="1" t="n">
        <f aca="false">(AB35/1000000)/$A131</f>
        <v>0.0397545161290323</v>
      </c>
      <c r="AC131" s="1" t="n">
        <f aca="false">(AC35/1000000)/$A131</f>
        <v>0.0262093225806452</v>
      </c>
      <c r="AD131" s="1" t="n">
        <f aca="false">(AD35/1000000)/$A131</f>
        <v>0.0560107096774194</v>
      </c>
      <c r="AE131" s="1" t="n">
        <f aca="false">(AE35/1000000)/$A131</f>
        <v>0.045903935483871</v>
      </c>
      <c r="AF131" s="1" t="n">
        <f aca="false">(AF35/1000000)/$A131</f>
        <v>0.0549181935483871</v>
      </c>
      <c r="AG131" s="1" t="n">
        <f aca="false">(AG35/1000000)/$A131</f>
        <v>0.0355769677419355</v>
      </c>
      <c r="AH131" s="1" t="n">
        <f aca="false">(AH35/1000000)/$A131</f>
        <v>0.0375193225806452</v>
      </c>
      <c r="AI131" s="1" t="n">
        <f aca="false">(AI35/1000000)/$A131</f>
        <v>0.0622953548387097</v>
      </c>
      <c r="AJ131" s="1" t="n">
        <f aca="false">(AJ35/1000000)/$A131</f>
        <v>0.0844174838709677</v>
      </c>
      <c r="AK131" s="1" t="n">
        <f aca="false">(AK35/1000000)/$A131</f>
        <v>0.0396925806451613</v>
      </c>
      <c r="AL131" s="1" t="n">
        <f aca="false">(AL35/1000000)/$A131</f>
        <v>0</v>
      </c>
      <c r="AM131" s="1" t="n">
        <f aca="false">(AM35/1000000)/$A131</f>
        <v>0</v>
      </c>
      <c r="AN131" s="1" t="n">
        <f aca="false">(AN35/1000000)/$A131</f>
        <v>0</v>
      </c>
      <c r="AO131" s="1" t="n">
        <f aca="false">(AO35/1000000)/$A131</f>
        <v>0</v>
      </c>
      <c r="AP131" s="1" t="n">
        <f aca="false">(AP35/1000000)/$A131</f>
        <v>0</v>
      </c>
      <c r="AQ131" s="1" t="n">
        <f aca="false">(AQ35/1000000)/$A131</f>
        <v>0</v>
      </c>
      <c r="AR131" s="1" t="n">
        <f aca="false">(AR35/1000000)/$A131</f>
        <v>0</v>
      </c>
      <c r="AS131" s="1" t="n">
        <f aca="false">(AS35/1000000)/$A131</f>
        <v>0</v>
      </c>
      <c r="AT131" s="1" t="n">
        <f aca="false">(AT35/1000000)/$A131</f>
        <v>0</v>
      </c>
      <c r="AU131" s="1" t="n">
        <f aca="false">(AU35/1000000)/$A131</f>
        <v>0</v>
      </c>
      <c r="AV131" s="1" t="n">
        <f aca="false">(AV35/1000000)/$A131</f>
        <v>0</v>
      </c>
      <c r="AW131" s="1" t="n">
        <f aca="false">(AW35/1000000)/$A131</f>
        <v>0</v>
      </c>
      <c r="AX131" s="1" t="n">
        <f aca="false">(AX35/1000000)/$A131</f>
        <v>0</v>
      </c>
      <c r="AY131" s="1" t="n">
        <f aca="false">(AY35/1000000)/$A131</f>
        <v>0</v>
      </c>
      <c r="AZ131" s="1" t="n">
        <f aca="false">(AZ35/1000000)/$A131</f>
        <v>0</v>
      </c>
      <c r="BA131" s="1" t="n">
        <f aca="false">(BA35/1000000)/$A131</f>
        <v>0</v>
      </c>
      <c r="BB131" s="1" t="n">
        <f aca="false">(BB35/1000000)/$A131</f>
        <v>0</v>
      </c>
      <c r="BC131" s="1" t="n">
        <f aca="false">(BC35/1000000)/$A131</f>
        <v>0</v>
      </c>
      <c r="BD131" s="1" t="n">
        <f aca="false">(BD35/1000000)/$A131</f>
        <v>0</v>
      </c>
      <c r="BE131" s="1" t="n">
        <f aca="false">(BE35/1000000)/$A131</f>
        <v>0</v>
      </c>
      <c r="BF131" s="1" t="n">
        <f aca="false">(BF35/1000000)/$A131</f>
        <v>0</v>
      </c>
      <c r="BG131" s="1" t="n">
        <f aca="false">(BG35/1000000)/$A131</f>
        <v>0</v>
      </c>
      <c r="BH131" s="1" t="n">
        <f aca="false">(BH35/1000000)/$A131</f>
        <v>0</v>
      </c>
      <c r="BI131" s="1" t="n">
        <f aca="false">(BI35/1000000)/$A131</f>
        <v>0</v>
      </c>
      <c r="BJ131" s="1" t="n">
        <f aca="false">(BJ35/1000000)/$A131</f>
        <v>0</v>
      </c>
      <c r="BK131" s="1" t="n">
        <f aca="false">(BK35/1000000)/$A131</f>
        <v>0</v>
      </c>
      <c r="BL131" s="1" t="n">
        <f aca="false">(BL35/1000000)/$A131</f>
        <v>0</v>
      </c>
      <c r="BM131" s="1" t="n">
        <f aca="false">(BM35/1000000)/$A131</f>
        <v>0</v>
      </c>
      <c r="BN131" s="1" t="n">
        <f aca="false">(BN35/1000000)/$A131</f>
        <v>0</v>
      </c>
      <c r="BO131" s="1" t="n">
        <f aca="false">(BO35/1000000)/$A131</f>
        <v>0</v>
      </c>
      <c r="BP131" s="1" t="n">
        <f aca="false">(BP35/1000000)/$A131</f>
        <v>0</v>
      </c>
      <c r="BQ131" s="1" t="n">
        <f aca="false">(BQ35/1000000)/$A131</f>
        <v>0</v>
      </c>
      <c r="BR131" s="1" t="n">
        <f aca="false">(BR35/1000000)/$A131</f>
        <v>0</v>
      </c>
      <c r="BS131" s="1" t="n">
        <f aca="false">(BS35/1000000)/$A131</f>
        <v>0</v>
      </c>
      <c r="BT131" s="1" t="n">
        <f aca="false">(BT35/1000000)/$A131</f>
        <v>0</v>
      </c>
      <c r="BU131" s="1" t="n">
        <f aca="false">(BU35/1000000)/$A131</f>
        <v>0</v>
      </c>
      <c r="BV131" s="1" t="n">
        <f aca="false">(BV35/1000000)/$A131</f>
        <v>0</v>
      </c>
      <c r="BW131" s="1" t="n">
        <f aca="false">(BW35/1000000)/$A131</f>
        <v>0</v>
      </c>
      <c r="BX131" s="1" t="n">
        <f aca="false">(BX35/1000000)/$A131</f>
        <v>0</v>
      </c>
      <c r="BY131" s="1" t="n">
        <f aca="false">(BY35/1000000)/$A131</f>
        <v>0</v>
      </c>
      <c r="BZ131" s="1" t="n">
        <f aca="false">(BZ35/1000000)/$A131</f>
        <v>0</v>
      </c>
      <c r="CA131" s="1" t="n">
        <f aca="false">(CA35/1000000)/$A131</f>
        <v>0</v>
      </c>
      <c r="CB131" s="1" t="n">
        <f aca="false">(CB35/1000000)/$A131</f>
        <v>0</v>
      </c>
      <c r="CC131" s="1" t="n">
        <f aca="false">(CC35/1000000)/$A131</f>
        <v>0</v>
      </c>
      <c r="CD131" s="1" t="n">
        <f aca="false">(CD35/1000000)/$A131</f>
        <v>0</v>
      </c>
      <c r="CE131" s="1" t="n">
        <f aca="false">(CE35/1000000)/$A131</f>
        <v>0</v>
      </c>
      <c r="CF131" s="1" t="n">
        <f aca="false">(CF35/1000000)/$A131</f>
        <v>0</v>
      </c>
      <c r="CG131" s="1" t="n">
        <f aca="false">(CG35/1000000)/$A131</f>
        <v>0</v>
      </c>
      <c r="CH131" s="1" t="n">
        <f aca="false">(CH35/1000000)/$A131</f>
        <v>0</v>
      </c>
      <c r="CI131" s="1" t="n">
        <f aca="false">(CI35/1000000)/$A131</f>
        <v>0</v>
      </c>
      <c r="CJ131" s="1" t="n">
        <f aca="false">(CJ35/1000000)/$A131</f>
        <v>0</v>
      </c>
      <c r="CK131" s="1" t="n">
        <f aca="false">(CK35/1000000)/$A131</f>
        <v>0</v>
      </c>
      <c r="CL131" s="1" t="n">
        <f aca="false">(CL35/1000000)/$A131</f>
        <v>0</v>
      </c>
      <c r="CM131" s="1" t="n">
        <f aca="false">(CM35/1000000)/$A131</f>
        <v>0</v>
      </c>
      <c r="CN131" s="1" t="n">
        <f aca="false">(CN35/1000000)/$A131</f>
        <v>0</v>
      </c>
    </row>
    <row r="132" customFormat="false" ht="11.25" hidden="false" customHeight="false" outlineLevel="0" collapsed="false">
      <c r="A132" s="1" t="n">
        <v>30</v>
      </c>
      <c r="B132" s="4" t="n">
        <v>35370</v>
      </c>
      <c r="C132" s="1" t="n">
        <f aca="false">(C36/1000000)/$A132</f>
        <v>4.25243563333333</v>
      </c>
      <c r="D132" s="1" t="n">
        <f aca="false">(D36/1000000)/$A132</f>
        <v>0.0523412666666667</v>
      </c>
      <c r="E132" s="1" t="n">
        <f aca="false">(E36/1000000)/$A132</f>
        <v>0.0109719666666667</v>
      </c>
      <c r="F132" s="1" t="n">
        <f aca="false">(F36/1000000)/$A132</f>
        <v>0.0237977333333333</v>
      </c>
      <c r="G132" s="1" t="n">
        <f aca="false">(G36/1000000)/$A132</f>
        <v>0.0256453</v>
      </c>
      <c r="H132" s="1" t="n">
        <f aca="false">(H36/1000000)/$A132</f>
        <v>0.0206251</v>
      </c>
      <c r="I132" s="1" t="n">
        <f aca="false">(I36/1000000)/$A132</f>
        <v>0.0239240333333333</v>
      </c>
      <c r="J132" s="1" t="n">
        <f aca="false">(J36/1000000)/$A132</f>
        <v>0.0224566</v>
      </c>
      <c r="K132" s="1" t="n">
        <f aca="false">(K36/1000000)/$A132</f>
        <v>0.0255607333333333</v>
      </c>
      <c r="L132" s="1" t="n">
        <f aca="false">(L36/1000000)/$A132</f>
        <v>0.0252598666666667</v>
      </c>
      <c r="M132" s="1" t="n">
        <f aca="false">(M36/1000000)/$A132</f>
        <v>0.0265029</v>
      </c>
      <c r="N132" s="1" t="n">
        <f aca="false">(N36/1000000)/$A132</f>
        <v>0.1089992</v>
      </c>
      <c r="O132" s="1" t="n">
        <f aca="false">(O36/1000000)/$A132</f>
        <v>0.0249797</v>
      </c>
      <c r="P132" s="1" t="n">
        <f aca="false">(P36/1000000)/$A132</f>
        <v>0.0332524</v>
      </c>
      <c r="Q132" s="1" t="n">
        <f aca="false">(Q36/1000000)/$A132</f>
        <v>0.0193450666666667</v>
      </c>
      <c r="R132" s="1" t="n">
        <f aca="false">(R36/1000000)/$A132</f>
        <v>0.0238444333333333</v>
      </c>
      <c r="S132" s="1" t="n">
        <f aca="false">(S36/1000000)/$A132</f>
        <v>0.0286436333333333</v>
      </c>
      <c r="T132" s="1" t="n">
        <f aca="false">(T36/1000000)/$A132</f>
        <v>0.0335336</v>
      </c>
      <c r="U132" s="1" t="n">
        <f aca="false">(U36/1000000)/$A132</f>
        <v>0.0303228</v>
      </c>
      <c r="V132" s="1" t="n">
        <f aca="false">(V36/1000000)/$A132</f>
        <v>0.0393453</v>
      </c>
      <c r="W132" s="1" t="n">
        <f aca="false">(W36/1000000)/$A132</f>
        <v>0.0307122333333333</v>
      </c>
      <c r="X132" s="1" t="n">
        <f aca="false">(X36/1000000)/$A132</f>
        <v>0.0185853666666667</v>
      </c>
      <c r="Y132" s="1" t="n">
        <f aca="false">(Y36/1000000)/$A132</f>
        <v>0.048306</v>
      </c>
      <c r="Z132" s="1" t="n">
        <f aca="false">(Z36/1000000)/$A132</f>
        <v>0.0386045666666667</v>
      </c>
      <c r="AA132" s="1" t="n">
        <f aca="false">(AA36/1000000)/$A132</f>
        <v>0.0209318666666667</v>
      </c>
      <c r="AB132" s="1" t="n">
        <f aca="false">(AB36/1000000)/$A132</f>
        <v>0.0396424666666667</v>
      </c>
      <c r="AC132" s="1" t="n">
        <f aca="false">(AC36/1000000)/$A132</f>
        <v>0.0253861</v>
      </c>
      <c r="AD132" s="1" t="n">
        <f aca="false">(AD36/1000000)/$A132</f>
        <v>0.0545679666666667</v>
      </c>
      <c r="AE132" s="1" t="n">
        <f aca="false">(AE36/1000000)/$A132</f>
        <v>0.0487367666666667</v>
      </c>
      <c r="AF132" s="1" t="n">
        <f aca="false">(AF36/1000000)/$A132</f>
        <v>0.0526677666666667</v>
      </c>
      <c r="AG132" s="1" t="n">
        <f aca="false">(AG36/1000000)/$A132</f>
        <v>0.0369451</v>
      </c>
      <c r="AH132" s="1" t="n">
        <f aca="false">(AH36/1000000)/$A132</f>
        <v>0.0398915333333333</v>
      </c>
      <c r="AI132" s="1" t="n">
        <f aca="false">(AI36/1000000)/$A132</f>
        <v>0.0567888333333333</v>
      </c>
      <c r="AJ132" s="1" t="n">
        <f aca="false">(AJ36/1000000)/$A132</f>
        <v>0.0790163</v>
      </c>
      <c r="AK132" s="1" t="n">
        <f aca="false">(AK36/1000000)/$A132</f>
        <v>0.067385</v>
      </c>
      <c r="AL132" s="1" t="n">
        <f aca="false">(AL36/1000000)/$A132</f>
        <v>0.0385624</v>
      </c>
      <c r="AM132" s="1" t="n">
        <f aca="false">(AM36/1000000)/$A132</f>
        <v>0</v>
      </c>
      <c r="AN132" s="1" t="n">
        <f aca="false">(AN36/1000000)/$A132</f>
        <v>0</v>
      </c>
      <c r="AO132" s="1" t="n">
        <f aca="false">(AO36/1000000)/$A132</f>
        <v>0</v>
      </c>
      <c r="AP132" s="1" t="n">
        <f aca="false">(AP36/1000000)/$A132</f>
        <v>0</v>
      </c>
      <c r="AQ132" s="1" t="n">
        <f aca="false">(AQ36/1000000)/$A132</f>
        <v>0</v>
      </c>
      <c r="AR132" s="1" t="n">
        <f aca="false">(AR36/1000000)/$A132</f>
        <v>0</v>
      </c>
      <c r="AS132" s="1" t="n">
        <f aca="false">(AS36/1000000)/$A132</f>
        <v>0</v>
      </c>
      <c r="AT132" s="1" t="n">
        <f aca="false">(AT36/1000000)/$A132</f>
        <v>0</v>
      </c>
      <c r="AU132" s="1" t="n">
        <f aca="false">(AU36/1000000)/$A132</f>
        <v>0</v>
      </c>
      <c r="AV132" s="1" t="n">
        <f aca="false">(AV36/1000000)/$A132</f>
        <v>0</v>
      </c>
      <c r="AW132" s="1" t="n">
        <f aca="false">(AW36/1000000)/$A132</f>
        <v>0</v>
      </c>
      <c r="AX132" s="1" t="n">
        <f aca="false">(AX36/1000000)/$A132</f>
        <v>0</v>
      </c>
      <c r="AY132" s="1" t="n">
        <f aca="false">(AY36/1000000)/$A132</f>
        <v>0</v>
      </c>
      <c r="AZ132" s="1" t="n">
        <f aca="false">(AZ36/1000000)/$A132</f>
        <v>0</v>
      </c>
      <c r="BA132" s="1" t="n">
        <f aca="false">(BA36/1000000)/$A132</f>
        <v>0</v>
      </c>
      <c r="BB132" s="1" t="n">
        <f aca="false">(BB36/1000000)/$A132</f>
        <v>0</v>
      </c>
      <c r="BC132" s="1" t="n">
        <f aca="false">(BC36/1000000)/$A132</f>
        <v>0</v>
      </c>
      <c r="BD132" s="1" t="n">
        <f aca="false">(BD36/1000000)/$A132</f>
        <v>0</v>
      </c>
      <c r="BE132" s="1" t="n">
        <f aca="false">(BE36/1000000)/$A132</f>
        <v>0</v>
      </c>
      <c r="BF132" s="1" t="n">
        <f aca="false">(BF36/1000000)/$A132</f>
        <v>0</v>
      </c>
      <c r="BG132" s="1" t="n">
        <f aca="false">(BG36/1000000)/$A132</f>
        <v>0</v>
      </c>
      <c r="BH132" s="1" t="n">
        <f aca="false">(BH36/1000000)/$A132</f>
        <v>0</v>
      </c>
      <c r="BI132" s="1" t="n">
        <f aca="false">(BI36/1000000)/$A132</f>
        <v>0</v>
      </c>
      <c r="BJ132" s="1" t="n">
        <f aca="false">(BJ36/1000000)/$A132</f>
        <v>0</v>
      </c>
      <c r="BK132" s="1" t="n">
        <f aca="false">(BK36/1000000)/$A132</f>
        <v>0</v>
      </c>
      <c r="BL132" s="1" t="n">
        <f aca="false">(BL36/1000000)/$A132</f>
        <v>0</v>
      </c>
      <c r="BM132" s="1" t="n">
        <f aca="false">(BM36/1000000)/$A132</f>
        <v>0</v>
      </c>
      <c r="BN132" s="1" t="n">
        <f aca="false">(BN36/1000000)/$A132</f>
        <v>0</v>
      </c>
      <c r="BO132" s="1" t="n">
        <f aca="false">(BO36/1000000)/$A132</f>
        <v>0</v>
      </c>
      <c r="BP132" s="1" t="n">
        <f aca="false">(BP36/1000000)/$A132</f>
        <v>0</v>
      </c>
      <c r="BQ132" s="1" t="n">
        <f aca="false">(BQ36/1000000)/$A132</f>
        <v>0</v>
      </c>
      <c r="BR132" s="1" t="n">
        <f aca="false">(BR36/1000000)/$A132</f>
        <v>0</v>
      </c>
      <c r="BS132" s="1" t="n">
        <f aca="false">(BS36/1000000)/$A132</f>
        <v>0</v>
      </c>
      <c r="BT132" s="1" t="n">
        <f aca="false">(BT36/1000000)/$A132</f>
        <v>0</v>
      </c>
      <c r="BU132" s="1" t="n">
        <f aca="false">(BU36/1000000)/$A132</f>
        <v>0</v>
      </c>
      <c r="BV132" s="1" t="n">
        <f aca="false">(BV36/1000000)/$A132</f>
        <v>0</v>
      </c>
      <c r="BW132" s="1" t="n">
        <f aca="false">(BW36/1000000)/$A132</f>
        <v>0</v>
      </c>
      <c r="BX132" s="1" t="n">
        <f aca="false">(BX36/1000000)/$A132</f>
        <v>0</v>
      </c>
      <c r="BY132" s="1" t="n">
        <f aca="false">(BY36/1000000)/$A132</f>
        <v>0</v>
      </c>
      <c r="BZ132" s="1" t="n">
        <f aca="false">(BZ36/1000000)/$A132</f>
        <v>0</v>
      </c>
      <c r="CA132" s="1" t="n">
        <f aca="false">(CA36/1000000)/$A132</f>
        <v>0</v>
      </c>
      <c r="CB132" s="1" t="n">
        <f aca="false">(CB36/1000000)/$A132</f>
        <v>0</v>
      </c>
      <c r="CC132" s="1" t="n">
        <f aca="false">(CC36/1000000)/$A132</f>
        <v>0</v>
      </c>
      <c r="CD132" s="1" t="n">
        <f aca="false">(CD36/1000000)/$A132</f>
        <v>0</v>
      </c>
      <c r="CE132" s="1" t="n">
        <f aca="false">(CE36/1000000)/$A132</f>
        <v>0</v>
      </c>
      <c r="CF132" s="1" t="n">
        <f aca="false">(CF36/1000000)/$A132</f>
        <v>0</v>
      </c>
      <c r="CG132" s="1" t="n">
        <f aca="false">(CG36/1000000)/$A132</f>
        <v>0</v>
      </c>
      <c r="CH132" s="1" t="n">
        <f aca="false">(CH36/1000000)/$A132</f>
        <v>0</v>
      </c>
      <c r="CI132" s="1" t="n">
        <f aca="false">(CI36/1000000)/$A132</f>
        <v>0</v>
      </c>
      <c r="CJ132" s="1" t="n">
        <f aca="false">(CJ36/1000000)/$A132</f>
        <v>0</v>
      </c>
      <c r="CK132" s="1" t="n">
        <f aca="false">(CK36/1000000)/$A132</f>
        <v>0</v>
      </c>
      <c r="CL132" s="1" t="n">
        <f aca="false">(CL36/1000000)/$A132</f>
        <v>0</v>
      </c>
      <c r="CM132" s="1" t="n">
        <f aca="false">(CM36/1000000)/$A132</f>
        <v>0</v>
      </c>
      <c r="CN132" s="1" t="n">
        <f aca="false">(CN36/1000000)/$A132</f>
        <v>0</v>
      </c>
    </row>
    <row r="133" customFormat="false" ht="11.25" hidden="false" customHeight="false" outlineLevel="0" collapsed="false">
      <c r="A133" s="1" t="n">
        <v>31</v>
      </c>
      <c r="B133" s="4" t="n">
        <v>35400</v>
      </c>
      <c r="C133" s="1" t="n">
        <f aca="false">(C37/1000000)/$A133</f>
        <v>4.17461948387097</v>
      </c>
      <c r="D133" s="1" t="n">
        <f aca="false">(D37/1000000)/$A133</f>
        <v>0.0523696451612903</v>
      </c>
      <c r="E133" s="1" t="n">
        <f aca="false">(E37/1000000)/$A133</f>
        <v>0.0110811612903226</v>
      </c>
      <c r="F133" s="1" t="n">
        <f aca="false">(F37/1000000)/$A133</f>
        <v>0.023171</v>
      </c>
      <c r="G133" s="1" t="n">
        <f aca="false">(G37/1000000)/$A133</f>
        <v>0.024702935483871</v>
      </c>
      <c r="H133" s="1" t="n">
        <f aca="false">(H37/1000000)/$A133</f>
        <v>0.0197517419354839</v>
      </c>
      <c r="I133" s="1" t="n">
        <f aca="false">(I37/1000000)/$A133</f>
        <v>0.0233765483870968</v>
      </c>
      <c r="J133" s="1" t="n">
        <f aca="false">(J37/1000000)/$A133</f>
        <v>0.0209127096774194</v>
      </c>
      <c r="K133" s="1" t="n">
        <f aca="false">(K37/1000000)/$A133</f>
        <v>0.0247573548387097</v>
      </c>
      <c r="L133" s="1" t="n">
        <f aca="false">(L37/1000000)/$A133</f>
        <v>0.024092935483871</v>
      </c>
      <c r="M133" s="1" t="n">
        <f aca="false">(M37/1000000)/$A133</f>
        <v>0.0199334193548387</v>
      </c>
      <c r="N133" s="1" t="n">
        <f aca="false">(N37/1000000)/$A133</f>
        <v>0.106484774193548</v>
      </c>
      <c r="O133" s="1" t="n">
        <f aca="false">(O37/1000000)/$A133</f>
        <v>0.0233796129032258</v>
      </c>
      <c r="P133" s="1" t="n">
        <f aca="false">(P37/1000000)/$A133</f>
        <v>0.0321981290322581</v>
      </c>
      <c r="Q133" s="1" t="n">
        <f aca="false">(Q37/1000000)/$A133</f>
        <v>0.0197721290322581</v>
      </c>
      <c r="R133" s="1" t="n">
        <f aca="false">(R37/1000000)/$A133</f>
        <v>0.0233706129032258</v>
      </c>
      <c r="S133" s="1" t="n">
        <f aca="false">(S37/1000000)/$A133</f>
        <v>0.028126064516129</v>
      </c>
      <c r="T133" s="1" t="n">
        <f aca="false">(T37/1000000)/$A133</f>
        <v>0.032740935483871</v>
      </c>
      <c r="U133" s="1" t="n">
        <f aca="false">(U37/1000000)/$A133</f>
        <v>0.0308580967741936</v>
      </c>
      <c r="V133" s="1" t="n">
        <f aca="false">(V37/1000000)/$A133</f>
        <v>0.0390243870967742</v>
      </c>
      <c r="W133" s="1" t="n">
        <f aca="false">(W37/1000000)/$A133</f>
        <v>0.0306002258064516</v>
      </c>
      <c r="X133" s="1" t="n">
        <f aca="false">(X37/1000000)/$A133</f>
        <v>0.0198319032258065</v>
      </c>
      <c r="Y133" s="1" t="n">
        <f aca="false">(Y37/1000000)/$A133</f>
        <v>0.0498991290322581</v>
      </c>
      <c r="Z133" s="1" t="n">
        <f aca="false">(Z37/1000000)/$A133</f>
        <v>0.036248064516129</v>
      </c>
      <c r="AA133" s="1" t="n">
        <f aca="false">(AA37/1000000)/$A133</f>
        <v>0.020816935483871</v>
      </c>
      <c r="AB133" s="1" t="n">
        <f aca="false">(AB37/1000000)/$A133</f>
        <v>0.0362786451612903</v>
      </c>
      <c r="AC133" s="1" t="n">
        <f aca="false">(AC37/1000000)/$A133</f>
        <v>0.0286497419354839</v>
      </c>
      <c r="AD133" s="1" t="n">
        <f aca="false">(AD37/1000000)/$A133</f>
        <v>0.0538243870967742</v>
      </c>
      <c r="AE133" s="1" t="n">
        <f aca="false">(AE37/1000000)/$A133</f>
        <v>0.0479580967741936</v>
      </c>
      <c r="AF133" s="1" t="n">
        <f aca="false">(AF37/1000000)/$A133</f>
        <v>0.048135064516129</v>
      </c>
      <c r="AG133" s="1" t="n">
        <f aca="false">(AG37/1000000)/$A133</f>
        <v>0.0377285161290323</v>
      </c>
      <c r="AH133" s="1" t="n">
        <f aca="false">(AH37/1000000)/$A133</f>
        <v>0.0378062903225806</v>
      </c>
      <c r="AI133" s="1" t="n">
        <f aca="false">(AI37/1000000)/$A133</f>
        <v>0.0563771290322581</v>
      </c>
      <c r="AJ133" s="1" t="n">
        <f aca="false">(AJ37/1000000)/$A133</f>
        <v>0.0746261935483871</v>
      </c>
      <c r="AK133" s="1" t="n">
        <f aca="false">(AK37/1000000)/$A133</f>
        <v>0.0630354838709678</v>
      </c>
      <c r="AL133" s="1" t="n">
        <f aca="false">(AL37/1000000)/$A133</f>
        <v>0.0662700967741935</v>
      </c>
      <c r="AM133" s="1" t="n">
        <f aca="false">(AM37/1000000)/$A133</f>
        <v>0.0350899677419355</v>
      </c>
      <c r="AN133" s="1" t="n">
        <f aca="false">(AN37/1000000)/$A133</f>
        <v>0</v>
      </c>
      <c r="AO133" s="1" t="n">
        <f aca="false">(AO37/1000000)/$A133</f>
        <v>0</v>
      </c>
      <c r="AP133" s="1" t="n">
        <f aca="false">(AP37/1000000)/$A133</f>
        <v>0</v>
      </c>
      <c r="AQ133" s="1" t="n">
        <f aca="false">(AQ37/1000000)/$A133</f>
        <v>0</v>
      </c>
      <c r="AR133" s="1" t="n">
        <f aca="false">(AR37/1000000)/$A133</f>
        <v>0</v>
      </c>
      <c r="AS133" s="1" t="n">
        <f aca="false">(AS37/1000000)/$A133</f>
        <v>0</v>
      </c>
      <c r="AT133" s="1" t="n">
        <f aca="false">(AT37/1000000)/$A133</f>
        <v>0</v>
      </c>
      <c r="AU133" s="1" t="n">
        <f aca="false">(AU37/1000000)/$A133</f>
        <v>0</v>
      </c>
      <c r="AV133" s="1" t="n">
        <f aca="false">(AV37/1000000)/$A133</f>
        <v>0</v>
      </c>
      <c r="AW133" s="1" t="n">
        <f aca="false">(AW37/1000000)/$A133</f>
        <v>0</v>
      </c>
      <c r="AX133" s="1" t="n">
        <f aca="false">(AX37/1000000)/$A133</f>
        <v>0</v>
      </c>
      <c r="AY133" s="1" t="n">
        <f aca="false">(AY37/1000000)/$A133</f>
        <v>0</v>
      </c>
      <c r="AZ133" s="1" t="n">
        <f aca="false">(AZ37/1000000)/$A133</f>
        <v>0</v>
      </c>
      <c r="BA133" s="1" t="n">
        <f aca="false">(BA37/1000000)/$A133</f>
        <v>0</v>
      </c>
      <c r="BB133" s="1" t="n">
        <f aca="false">(BB37/1000000)/$A133</f>
        <v>0</v>
      </c>
      <c r="BC133" s="1" t="n">
        <f aca="false">(BC37/1000000)/$A133</f>
        <v>0</v>
      </c>
      <c r="BD133" s="1" t="n">
        <f aca="false">(BD37/1000000)/$A133</f>
        <v>0</v>
      </c>
      <c r="BE133" s="1" t="n">
        <f aca="false">(BE37/1000000)/$A133</f>
        <v>0</v>
      </c>
      <c r="BF133" s="1" t="n">
        <f aca="false">(BF37/1000000)/$A133</f>
        <v>0</v>
      </c>
      <c r="BG133" s="1" t="n">
        <f aca="false">(BG37/1000000)/$A133</f>
        <v>0</v>
      </c>
      <c r="BH133" s="1" t="n">
        <f aca="false">(BH37/1000000)/$A133</f>
        <v>0</v>
      </c>
      <c r="BI133" s="1" t="n">
        <f aca="false">(BI37/1000000)/$A133</f>
        <v>0</v>
      </c>
      <c r="BJ133" s="1" t="n">
        <f aca="false">(BJ37/1000000)/$A133</f>
        <v>0</v>
      </c>
      <c r="BK133" s="1" t="n">
        <f aca="false">(BK37/1000000)/$A133</f>
        <v>0</v>
      </c>
      <c r="BL133" s="1" t="n">
        <f aca="false">(BL37/1000000)/$A133</f>
        <v>0</v>
      </c>
      <c r="BM133" s="1" t="n">
        <f aca="false">(BM37/1000000)/$A133</f>
        <v>0</v>
      </c>
      <c r="BN133" s="1" t="n">
        <f aca="false">(BN37/1000000)/$A133</f>
        <v>0</v>
      </c>
      <c r="BO133" s="1" t="n">
        <f aca="false">(BO37/1000000)/$A133</f>
        <v>0</v>
      </c>
      <c r="BP133" s="1" t="n">
        <f aca="false">(BP37/1000000)/$A133</f>
        <v>0</v>
      </c>
      <c r="BQ133" s="1" t="n">
        <f aca="false">(BQ37/1000000)/$A133</f>
        <v>0</v>
      </c>
      <c r="BR133" s="1" t="n">
        <f aca="false">(BR37/1000000)/$A133</f>
        <v>0</v>
      </c>
      <c r="BS133" s="1" t="n">
        <f aca="false">(BS37/1000000)/$A133</f>
        <v>0</v>
      </c>
      <c r="BT133" s="1" t="n">
        <f aca="false">(BT37/1000000)/$A133</f>
        <v>0</v>
      </c>
      <c r="BU133" s="1" t="n">
        <f aca="false">(BU37/1000000)/$A133</f>
        <v>0</v>
      </c>
      <c r="BV133" s="1" t="n">
        <f aca="false">(BV37/1000000)/$A133</f>
        <v>0</v>
      </c>
      <c r="BW133" s="1" t="n">
        <f aca="false">(BW37/1000000)/$A133</f>
        <v>0</v>
      </c>
      <c r="BX133" s="1" t="n">
        <f aca="false">(BX37/1000000)/$A133</f>
        <v>0</v>
      </c>
      <c r="BY133" s="1" t="n">
        <f aca="false">(BY37/1000000)/$A133</f>
        <v>0</v>
      </c>
      <c r="BZ133" s="1" t="n">
        <f aca="false">(BZ37/1000000)/$A133</f>
        <v>0</v>
      </c>
      <c r="CA133" s="1" t="n">
        <f aca="false">(CA37/1000000)/$A133</f>
        <v>0</v>
      </c>
      <c r="CB133" s="1" t="n">
        <f aca="false">(CB37/1000000)/$A133</f>
        <v>0</v>
      </c>
      <c r="CC133" s="1" t="n">
        <f aca="false">(CC37/1000000)/$A133</f>
        <v>0</v>
      </c>
      <c r="CD133" s="1" t="n">
        <f aca="false">(CD37/1000000)/$A133</f>
        <v>0</v>
      </c>
      <c r="CE133" s="1" t="n">
        <f aca="false">(CE37/1000000)/$A133</f>
        <v>0</v>
      </c>
      <c r="CF133" s="1" t="n">
        <f aca="false">(CF37/1000000)/$A133</f>
        <v>0</v>
      </c>
      <c r="CG133" s="1" t="n">
        <f aca="false">(CG37/1000000)/$A133</f>
        <v>0</v>
      </c>
      <c r="CH133" s="1" t="n">
        <f aca="false">(CH37/1000000)/$A133</f>
        <v>0</v>
      </c>
      <c r="CI133" s="1" t="n">
        <f aca="false">(CI37/1000000)/$A133</f>
        <v>0</v>
      </c>
      <c r="CJ133" s="1" t="n">
        <f aca="false">(CJ37/1000000)/$A133</f>
        <v>0</v>
      </c>
      <c r="CK133" s="1" t="n">
        <f aca="false">(CK37/1000000)/$A133</f>
        <v>0</v>
      </c>
      <c r="CL133" s="1" t="n">
        <f aca="false">(CL37/1000000)/$A133</f>
        <v>0</v>
      </c>
      <c r="CM133" s="1" t="n">
        <f aca="false">(CM37/1000000)/$A133</f>
        <v>0</v>
      </c>
      <c r="CN133" s="1" t="n">
        <f aca="false">(CN37/1000000)/$A133</f>
        <v>0</v>
      </c>
    </row>
    <row r="134" customFormat="false" ht="11.25" hidden="false" customHeight="false" outlineLevel="0" collapsed="false">
      <c r="A134" s="1" t="n">
        <v>31</v>
      </c>
      <c r="B134" s="4" t="n">
        <v>35431</v>
      </c>
      <c r="C134" s="1" t="n">
        <f aca="false">(C38/1000000)/$A134</f>
        <v>4.0956944516129</v>
      </c>
      <c r="D134" s="1" t="n">
        <f aca="false">(D38/1000000)/$A134</f>
        <v>0.0492795806451613</v>
      </c>
      <c r="E134" s="1" t="n">
        <f aca="false">(E38/1000000)/$A134</f>
        <v>0.0107684193548387</v>
      </c>
      <c r="F134" s="1" t="n">
        <f aca="false">(F38/1000000)/$A134</f>
        <v>0.0223532258064516</v>
      </c>
      <c r="G134" s="1" t="n">
        <f aca="false">(G38/1000000)/$A134</f>
        <v>0.0238166451612903</v>
      </c>
      <c r="H134" s="1" t="n">
        <f aca="false">(H38/1000000)/$A134</f>
        <v>0.0189299677419355</v>
      </c>
      <c r="I134" s="1" t="n">
        <f aca="false">(I38/1000000)/$A134</f>
        <v>0.0172835806451613</v>
      </c>
      <c r="J134" s="1" t="n">
        <f aca="false">(J38/1000000)/$A134</f>
        <v>0.0202245161290323</v>
      </c>
      <c r="K134" s="1" t="n">
        <f aca="false">(K38/1000000)/$A134</f>
        <v>0.0231427096774194</v>
      </c>
      <c r="L134" s="1" t="n">
        <f aca="false">(L38/1000000)/$A134</f>
        <v>0.0245224193548387</v>
      </c>
      <c r="M134" s="1" t="n">
        <f aca="false">(M38/1000000)/$A134</f>
        <v>0.0189635161290323</v>
      </c>
      <c r="N134" s="1" t="n">
        <f aca="false">(N38/1000000)/$A134</f>
        <v>0.101695516129032</v>
      </c>
      <c r="O134" s="1" t="n">
        <f aca="false">(O38/1000000)/$A134</f>
        <v>0.0232060322580645</v>
      </c>
      <c r="P134" s="1" t="n">
        <f aca="false">(P38/1000000)/$A134</f>
        <v>0.0310144516129032</v>
      </c>
      <c r="Q134" s="1" t="n">
        <f aca="false">(Q38/1000000)/$A134</f>
        <v>0.0184145806451613</v>
      </c>
      <c r="R134" s="1" t="n">
        <f aca="false">(R38/1000000)/$A134</f>
        <v>0.02393</v>
      </c>
      <c r="S134" s="1" t="n">
        <f aca="false">(S38/1000000)/$A134</f>
        <v>0.0280491935483871</v>
      </c>
      <c r="T134" s="1" t="n">
        <f aca="false">(T38/1000000)/$A134</f>
        <v>0.0313937419354839</v>
      </c>
      <c r="U134" s="1" t="n">
        <f aca="false">(U38/1000000)/$A134</f>
        <v>0.0319586129032258</v>
      </c>
      <c r="V134" s="1" t="n">
        <f aca="false">(V38/1000000)/$A134</f>
        <v>0.0374980322580645</v>
      </c>
      <c r="W134" s="1" t="n">
        <f aca="false">(W38/1000000)/$A134</f>
        <v>0.0305759032258065</v>
      </c>
      <c r="X134" s="1" t="n">
        <f aca="false">(X38/1000000)/$A134</f>
        <v>0.0173460322580645</v>
      </c>
      <c r="Y134" s="1" t="n">
        <f aca="false">(Y38/1000000)/$A134</f>
        <v>0.0485693225806452</v>
      </c>
      <c r="Z134" s="1" t="n">
        <f aca="false">(Z38/1000000)/$A134</f>
        <v>0.0345854193548387</v>
      </c>
      <c r="AA134" s="1" t="n">
        <f aca="false">(AA38/1000000)/$A134</f>
        <v>0.0193357419354839</v>
      </c>
      <c r="AB134" s="1" t="n">
        <f aca="false">(AB38/1000000)/$A134</f>
        <v>0.034064</v>
      </c>
      <c r="AC134" s="1" t="n">
        <f aca="false">(AC38/1000000)/$A134</f>
        <v>0.028897</v>
      </c>
      <c r="AD134" s="1" t="n">
        <f aca="false">(AD38/1000000)/$A134</f>
        <v>0.0506568064516129</v>
      </c>
      <c r="AE134" s="1" t="n">
        <f aca="false">(AE38/1000000)/$A134</f>
        <v>0.0445990967741936</v>
      </c>
      <c r="AF134" s="1" t="n">
        <f aca="false">(AF38/1000000)/$A134</f>
        <v>0.0454863870967742</v>
      </c>
      <c r="AG134" s="1" t="n">
        <f aca="false">(AG38/1000000)/$A134</f>
        <v>0.0355291290322581</v>
      </c>
      <c r="AH134" s="1" t="n">
        <f aca="false">(AH38/1000000)/$A134</f>
        <v>0.0356573225806452</v>
      </c>
      <c r="AI134" s="1" t="n">
        <f aca="false">(AI38/1000000)/$A134</f>
        <v>0.0520255806451613</v>
      </c>
      <c r="AJ134" s="1" t="n">
        <f aca="false">(AJ38/1000000)/$A134</f>
        <v>0.078769</v>
      </c>
      <c r="AK134" s="1" t="n">
        <f aca="false">(AK38/1000000)/$A134</f>
        <v>0.0564510322580645</v>
      </c>
      <c r="AL134" s="1" t="n">
        <f aca="false">(AL38/1000000)/$A134</f>
        <v>0.0622008064516129</v>
      </c>
      <c r="AM134" s="1" t="n">
        <f aca="false">(AM38/1000000)/$A134</f>
        <v>0.0626340322580645</v>
      </c>
      <c r="AN134" s="1" t="n">
        <f aca="false">(AN38/1000000)/$A134</f>
        <v>0.0182732258064516</v>
      </c>
      <c r="AO134" s="1" t="n">
        <f aca="false">(AO38/1000000)/$A134</f>
        <v>0</v>
      </c>
      <c r="AP134" s="1" t="n">
        <f aca="false">(AP38/1000000)/$A134</f>
        <v>0</v>
      </c>
      <c r="AQ134" s="1" t="n">
        <f aca="false">(AQ38/1000000)/$A134</f>
        <v>0</v>
      </c>
      <c r="AR134" s="1" t="n">
        <f aca="false">(AR38/1000000)/$A134</f>
        <v>0</v>
      </c>
      <c r="AS134" s="1" t="n">
        <f aca="false">(AS38/1000000)/$A134</f>
        <v>0</v>
      </c>
      <c r="AT134" s="1" t="n">
        <f aca="false">(AT38/1000000)/$A134</f>
        <v>0</v>
      </c>
      <c r="AU134" s="1" t="n">
        <f aca="false">(AU38/1000000)/$A134</f>
        <v>0</v>
      </c>
      <c r="AV134" s="1" t="n">
        <f aca="false">(AV38/1000000)/$A134</f>
        <v>0</v>
      </c>
      <c r="AW134" s="1" t="n">
        <f aca="false">(AW38/1000000)/$A134</f>
        <v>0</v>
      </c>
      <c r="AX134" s="1" t="n">
        <f aca="false">(AX38/1000000)/$A134</f>
        <v>0</v>
      </c>
      <c r="AY134" s="1" t="n">
        <f aca="false">(AY38/1000000)/$A134</f>
        <v>0</v>
      </c>
      <c r="AZ134" s="1" t="n">
        <f aca="false">(AZ38/1000000)/$A134</f>
        <v>0</v>
      </c>
      <c r="BA134" s="1" t="n">
        <f aca="false">(BA38/1000000)/$A134</f>
        <v>0</v>
      </c>
      <c r="BB134" s="1" t="n">
        <f aca="false">(BB38/1000000)/$A134</f>
        <v>0</v>
      </c>
      <c r="BC134" s="1" t="n">
        <f aca="false">(BC38/1000000)/$A134</f>
        <v>0</v>
      </c>
      <c r="BD134" s="1" t="n">
        <f aca="false">(BD38/1000000)/$A134</f>
        <v>0</v>
      </c>
      <c r="BE134" s="1" t="n">
        <f aca="false">(BE38/1000000)/$A134</f>
        <v>0</v>
      </c>
      <c r="BF134" s="1" t="n">
        <f aca="false">(BF38/1000000)/$A134</f>
        <v>0</v>
      </c>
      <c r="BG134" s="1" t="n">
        <f aca="false">(BG38/1000000)/$A134</f>
        <v>0</v>
      </c>
      <c r="BH134" s="1" t="n">
        <f aca="false">(BH38/1000000)/$A134</f>
        <v>0</v>
      </c>
      <c r="BI134" s="1" t="n">
        <f aca="false">(BI38/1000000)/$A134</f>
        <v>0</v>
      </c>
      <c r="BJ134" s="1" t="n">
        <f aca="false">(BJ38/1000000)/$A134</f>
        <v>0</v>
      </c>
      <c r="BK134" s="1" t="n">
        <f aca="false">(BK38/1000000)/$A134</f>
        <v>0</v>
      </c>
      <c r="BL134" s="1" t="n">
        <f aca="false">(BL38/1000000)/$A134</f>
        <v>0</v>
      </c>
      <c r="BM134" s="1" t="n">
        <f aca="false">(BM38/1000000)/$A134</f>
        <v>0</v>
      </c>
      <c r="BN134" s="1" t="n">
        <f aca="false">(BN38/1000000)/$A134</f>
        <v>0</v>
      </c>
      <c r="BO134" s="1" t="n">
        <f aca="false">(BO38/1000000)/$A134</f>
        <v>0</v>
      </c>
      <c r="BP134" s="1" t="n">
        <f aca="false">(BP38/1000000)/$A134</f>
        <v>0</v>
      </c>
      <c r="BQ134" s="1" t="n">
        <f aca="false">(BQ38/1000000)/$A134</f>
        <v>0</v>
      </c>
      <c r="BR134" s="1" t="n">
        <f aca="false">(BR38/1000000)/$A134</f>
        <v>0</v>
      </c>
      <c r="BS134" s="1" t="n">
        <f aca="false">(BS38/1000000)/$A134</f>
        <v>0</v>
      </c>
      <c r="BT134" s="1" t="n">
        <f aca="false">(BT38/1000000)/$A134</f>
        <v>0</v>
      </c>
      <c r="BU134" s="1" t="n">
        <f aca="false">(BU38/1000000)/$A134</f>
        <v>0</v>
      </c>
      <c r="BV134" s="1" t="n">
        <f aca="false">(BV38/1000000)/$A134</f>
        <v>0</v>
      </c>
      <c r="BW134" s="1" t="n">
        <f aca="false">(BW38/1000000)/$A134</f>
        <v>0</v>
      </c>
      <c r="BX134" s="1" t="n">
        <f aca="false">(BX38/1000000)/$A134</f>
        <v>0</v>
      </c>
      <c r="BY134" s="1" t="n">
        <f aca="false">(BY38/1000000)/$A134</f>
        <v>0</v>
      </c>
      <c r="BZ134" s="1" t="n">
        <f aca="false">(BZ38/1000000)/$A134</f>
        <v>0</v>
      </c>
      <c r="CA134" s="1" t="n">
        <f aca="false">(CA38/1000000)/$A134</f>
        <v>0</v>
      </c>
      <c r="CB134" s="1" t="n">
        <f aca="false">(CB38/1000000)/$A134</f>
        <v>0</v>
      </c>
      <c r="CC134" s="1" t="n">
        <f aca="false">(CC38/1000000)/$A134</f>
        <v>0</v>
      </c>
      <c r="CD134" s="1" t="n">
        <f aca="false">(CD38/1000000)/$A134</f>
        <v>0</v>
      </c>
      <c r="CE134" s="1" t="n">
        <f aca="false">(CE38/1000000)/$A134</f>
        <v>0</v>
      </c>
      <c r="CF134" s="1" t="n">
        <f aca="false">(CF38/1000000)/$A134</f>
        <v>0</v>
      </c>
      <c r="CG134" s="1" t="n">
        <f aca="false">(CG38/1000000)/$A134</f>
        <v>0</v>
      </c>
      <c r="CH134" s="1" t="n">
        <f aca="false">(CH38/1000000)/$A134</f>
        <v>0</v>
      </c>
      <c r="CI134" s="1" t="n">
        <f aca="false">(CI38/1000000)/$A134</f>
        <v>0</v>
      </c>
      <c r="CJ134" s="1" t="n">
        <f aca="false">(CJ38/1000000)/$A134</f>
        <v>0</v>
      </c>
      <c r="CK134" s="1" t="n">
        <f aca="false">(CK38/1000000)/$A134</f>
        <v>0</v>
      </c>
      <c r="CL134" s="1" t="n">
        <f aca="false">(CL38/1000000)/$A134</f>
        <v>0</v>
      </c>
      <c r="CM134" s="1" t="n">
        <f aca="false">(CM38/1000000)/$A134</f>
        <v>0</v>
      </c>
      <c r="CN134" s="1" t="n">
        <f aca="false">(CN38/1000000)/$A134</f>
        <v>0</v>
      </c>
    </row>
    <row r="135" customFormat="false" ht="11.25" hidden="false" customHeight="false" outlineLevel="0" collapsed="false">
      <c r="A135" s="1" t="n">
        <v>28</v>
      </c>
      <c r="B135" s="4" t="n">
        <v>35462</v>
      </c>
      <c r="C135" s="1" t="n">
        <f aca="false">(C39/1000000)/$A135</f>
        <v>4.16105517857143</v>
      </c>
      <c r="D135" s="1" t="n">
        <f aca="false">(D39/1000000)/$A135</f>
        <v>0.0484497857142857</v>
      </c>
      <c r="E135" s="1" t="n">
        <f aca="false">(E39/1000000)/$A135</f>
        <v>0.0110184285714286</v>
      </c>
      <c r="F135" s="1" t="n">
        <f aca="false">(F39/1000000)/$A135</f>
        <v>0.022794</v>
      </c>
      <c r="G135" s="1" t="n">
        <f aca="false">(G39/1000000)/$A135</f>
        <v>0.0240743928571429</v>
      </c>
      <c r="H135" s="1" t="n">
        <f aca="false">(H39/1000000)/$A135</f>
        <v>0.0192026785714286</v>
      </c>
      <c r="I135" s="1" t="n">
        <f aca="false">(I39/1000000)/$A135</f>
        <v>0.0223160714285714</v>
      </c>
      <c r="J135" s="1" t="n">
        <f aca="false">(J39/1000000)/$A135</f>
        <v>0.0190873214285714</v>
      </c>
      <c r="K135" s="1" t="n">
        <f aca="false">(K39/1000000)/$A135</f>
        <v>0.0228731428571429</v>
      </c>
      <c r="L135" s="1" t="n">
        <f aca="false">(L39/1000000)/$A135</f>
        <v>0.02412725</v>
      </c>
      <c r="M135" s="1" t="n">
        <f aca="false">(M39/1000000)/$A135</f>
        <v>0.0211312857142857</v>
      </c>
      <c r="N135" s="1" t="n">
        <f aca="false">(N39/1000000)/$A135</f>
        <v>0.100558714285714</v>
      </c>
      <c r="O135" s="1" t="n">
        <f aca="false">(O39/1000000)/$A135</f>
        <v>0.0228775714285714</v>
      </c>
      <c r="P135" s="1" t="n">
        <f aca="false">(P39/1000000)/$A135</f>
        <v>0.0328712142857143</v>
      </c>
      <c r="Q135" s="1" t="n">
        <f aca="false">(Q39/1000000)/$A135</f>
        <v>0.0188381428571429</v>
      </c>
      <c r="R135" s="1" t="n">
        <f aca="false">(R39/1000000)/$A135</f>
        <v>0.0252044642857143</v>
      </c>
      <c r="S135" s="1" t="n">
        <f aca="false">(S39/1000000)/$A135</f>
        <v>0.0286764285714286</v>
      </c>
      <c r="T135" s="1" t="n">
        <f aca="false">(T39/1000000)/$A135</f>
        <v>0.0319211428571429</v>
      </c>
      <c r="U135" s="1" t="n">
        <f aca="false">(U39/1000000)/$A135</f>
        <v>0.0334483928571429</v>
      </c>
      <c r="V135" s="1" t="n">
        <f aca="false">(V39/1000000)/$A135</f>
        <v>0.0386520357142857</v>
      </c>
      <c r="W135" s="1" t="n">
        <f aca="false">(W39/1000000)/$A135</f>
        <v>0.0307886071428571</v>
      </c>
      <c r="X135" s="1" t="n">
        <f aca="false">(X39/1000000)/$A135</f>
        <v>0.0169386785714286</v>
      </c>
      <c r="Y135" s="1" t="n">
        <f aca="false">(Y39/1000000)/$A135</f>
        <v>0.0480422857142857</v>
      </c>
      <c r="Z135" s="1" t="n">
        <f aca="false">(Z39/1000000)/$A135</f>
        <v>0.0349963571428571</v>
      </c>
      <c r="AA135" s="1" t="n">
        <f aca="false">(AA39/1000000)/$A135</f>
        <v>0.0191481071428571</v>
      </c>
      <c r="AB135" s="1" t="n">
        <f aca="false">(AB39/1000000)/$A135</f>
        <v>0.0347634642857143</v>
      </c>
      <c r="AC135" s="1" t="n">
        <f aca="false">(AC39/1000000)/$A135</f>
        <v>0.0265083571428571</v>
      </c>
      <c r="AD135" s="1" t="n">
        <f aca="false">(AD39/1000000)/$A135</f>
        <v>0.0489791071428571</v>
      </c>
      <c r="AE135" s="1" t="n">
        <f aca="false">(AE39/1000000)/$A135</f>
        <v>0.04373475</v>
      </c>
      <c r="AF135" s="1" t="n">
        <f aca="false">(AF39/1000000)/$A135</f>
        <v>0.0486825714285714</v>
      </c>
      <c r="AG135" s="1" t="n">
        <f aca="false">(AG39/1000000)/$A135</f>
        <v>0.0343596785714286</v>
      </c>
      <c r="AH135" s="1" t="n">
        <f aca="false">(AH39/1000000)/$A135</f>
        <v>0.0361778214285714</v>
      </c>
      <c r="AI135" s="1" t="n">
        <f aca="false">(AI39/1000000)/$A135</f>
        <v>0.0517193214285714</v>
      </c>
      <c r="AJ135" s="1" t="n">
        <f aca="false">(AJ39/1000000)/$A135</f>
        <v>0.0614565714285714</v>
      </c>
      <c r="AK135" s="1" t="n">
        <f aca="false">(AK39/1000000)/$A135</f>
        <v>0.0536070357142857</v>
      </c>
      <c r="AL135" s="1" t="n">
        <f aca="false">(AL39/1000000)/$A135</f>
        <v>0.0623469285714286</v>
      </c>
      <c r="AM135" s="1" t="n">
        <f aca="false">(AM39/1000000)/$A135</f>
        <v>0.0669638571428571</v>
      </c>
      <c r="AN135" s="1" t="n">
        <f aca="false">(AN39/1000000)/$A135</f>
        <v>0.0436454642857143</v>
      </c>
      <c r="AO135" s="1" t="n">
        <f aca="false">(AO39/1000000)/$A135</f>
        <v>0.0395636428571429</v>
      </c>
      <c r="AP135" s="1" t="n">
        <f aca="false">(AP39/1000000)/$A135</f>
        <v>0</v>
      </c>
      <c r="AQ135" s="1" t="n">
        <f aca="false">(AQ39/1000000)/$A135</f>
        <v>0</v>
      </c>
      <c r="AR135" s="1" t="n">
        <f aca="false">(AR39/1000000)/$A135</f>
        <v>0</v>
      </c>
      <c r="AS135" s="1" t="n">
        <f aca="false">(AS39/1000000)/$A135</f>
        <v>0</v>
      </c>
      <c r="AT135" s="1" t="n">
        <f aca="false">(AT39/1000000)/$A135</f>
        <v>0</v>
      </c>
      <c r="AU135" s="1" t="n">
        <f aca="false">(AU39/1000000)/$A135</f>
        <v>0</v>
      </c>
      <c r="AV135" s="1" t="n">
        <f aca="false">(AV39/1000000)/$A135</f>
        <v>0</v>
      </c>
      <c r="AW135" s="1" t="n">
        <f aca="false">(AW39/1000000)/$A135</f>
        <v>0</v>
      </c>
      <c r="AX135" s="1" t="n">
        <f aca="false">(AX39/1000000)/$A135</f>
        <v>0</v>
      </c>
      <c r="AY135" s="1" t="n">
        <f aca="false">(AY39/1000000)/$A135</f>
        <v>0</v>
      </c>
      <c r="AZ135" s="1" t="n">
        <f aca="false">(AZ39/1000000)/$A135</f>
        <v>0</v>
      </c>
      <c r="BA135" s="1" t="n">
        <f aca="false">(BA39/1000000)/$A135</f>
        <v>0</v>
      </c>
      <c r="BB135" s="1" t="n">
        <f aca="false">(BB39/1000000)/$A135</f>
        <v>0</v>
      </c>
      <c r="BC135" s="1" t="n">
        <f aca="false">(BC39/1000000)/$A135</f>
        <v>0</v>
      </c>
      <c r="BD135" s="1" t="n">
        <f aca="false">(BD39/1000000)/$A135</f>
        <v>0</v>
      </c>
      <c r="BE135" s="1" t="n">
        <f aca="false">(BE39/1000000)/$A135</f>
        <v>0</v>
      </c>
      <c r="BF135" s="1" t="n">
        <f aca="false">(BF39/1000000)/$A135</f>
        <v>0</v>
      </c>
      <c r="BG135" s="1" t="n">
        <f aca="false">(BG39/1000000)/$A135</f>
        <v>0</v>
      </c>
      <c r="BH135" s="1" t="n">
        <f aca="false">(BH39/1000000)/$A135</f>
        <v>0</v>
      </c>
      <c r="BI135" s="1" t="n">
        <f aca="false">(BI39/1000000)/$A135</f>
        <v>0</v>
      </c>
      <c r="BJ135" s="1" t="n">
        <f aca="false">(BJ39/1000000)/$A135</f>
        <v>0</v>
      </c>
      <c r="BK135" s="1" t="n">
        <f aca="false">(BK39/1000000)/$A135</f>
        <v>0</v>
      </c>
      <c r="BL135" s="1" t="n">
        <f aca="false">(BL39/1000000)/$A135</f>
        <v>0</v>
      </c>
      <c r="BM135" s="1" t="n">
        <f aca="false">(BM39/1000000)/$A135</f>
        <v>0</v>
      </c>
      <c r="BN135" s="1" t="n">
        <f aca="false">(BN39/1000000)/$A135</f>
        <v>0</v>
      </c>
      <c r="BO135" s="1" t="n">
        <f aca="false">(BO39/1000000)/$A135</f>
        <v>0</v>
      </c>
      <c r="BP135" s="1" t="n">
        <f aca="false">(BP39/1000000)/$A135</f>
        <v>0</v>
      </c>
      <c r="BQ135" s="1" t="n">
        <f aca="false">(BQ39/1000000)/$A135</f>
        <v>0</v>
      </c>
      <c r="BR135" s="1" t="n">
        <f aca="false">(BR39/1000000)/$A135</f>
        <v>0</v>
      </c>
      <c r="BS135" s="1" t="n">
        <f aca="false">(BS39/1000000)/$A135</f>
        <v>0</v>
      </c>
      <c r="BT135" s="1" t="n">
        <f aca="false">(BT39/1000000)/$A135</f>
        <v>0</v>
      </c>
      <c r="BU135" s="1" t="n">
        <f aca="false">(BU39/1000000)/$A135</f>
        <v>0</v>
      </c>
      <c r="BV135" s="1" t="n">
        <f aca="false">(BV39/1000000)/$A135</f>
        <v>0</v>
      </c>
      <c r="BW135" s="1" t="n">
        <f aca="false">(BW39/1000000)/$A135</f>
        <v>0</v>
      </c>
      <c r="BX135" s="1" t="n">
        <f aca="false">(BX39/1000000)/$A135</f>
        <v>0</v>
      </c>
      <c r="BY135" s="1" t="n">
        <f aca="false">(BY39/1000000)/$A135</f>
        <v>0</v>
      </c>
      <c r="BZ135" s="1" t="n">
        <f aca="false">(BZ39/1000000)/$A135</f>
        <v>0</v>
      </c>
      <c r="CA135" s="1" t="n">
        <f aca="false">(CA39/1000000)/$A135</f>
        <v>0</v>
      </c>
      <c r="CB135" s="1" t="n">
        <f aca="false">(CB39/1000000)/$A135</f>
        <v>0</v>
      </c>
      <c r="CC135" s="1" t="n">
        <f aca="false">(CC39/1000000)/$A135</f>
        <v>0</v>
      </c>
      <c r="CD135" s="1" t="n">
        <f aca="false">(CD39/1000000)/$A135</f>
        <v>0</v>
      </c>
      <c r="CE135" s="1" t="n">
        <f aca="false">(CE39/1000000)/$A135</f>
        <v>0</v>
      </c>
      <c r="CF135" s="1" t="n">
        <f aca="false">(CF39/1000000)/$A135</f>
        <v>0</v>
      </c>
      <c r="CG135" s="1" t="n">
        <f aca="false">(CG39/1000000)/$A135</f>
        <v>0</v>
      </c>
      <c r="CH135" s="1" t="n">
        <f aca="false">(CH39/1000000)/$A135</f>
        <v>0</v>
      </c>
      <c r="CI135" s="1" t="n">
        <f aca="false">(CI39/1000000)/$A135</f>
        <v>0</v>
      </c>
      <c r="CJ135" s="1" t="n">
        <f aca="false">(CJ39/1000000)/$A135</f>
        <v>0</v>
      </c>
      <c r="CK135" s="1" t="n">
        <f aca="false">(CK39/1000000)/$A135</f>
        <v>0</v>
      </c>
      <c r="CL135" s="1" t="n">
        <f aca="false">(CL39/1000000)/$A135</f>
        <v>0</v>
      </c>
      <c r="CM135" s="1" t="n">
        <f aca="false">(CM39/1000000)/$A135</f>
        <v>0</v>
      </c>
      <c r="CN135" s="1" t="n">
        <f aca="false">(CN39/1000000)/$A135</f>
        <v>0</v>
      </c>
    </row>
    <row r="136" customFormat="false" ht="11.25" hidden="false" customHeight="false" outlineLevel="0" collapsed="false">
      <c r="A136" s="1" t="n">
        <v>31</v>
      </c>
      <c r="B136" s="4" t="n">
        <v>35490</v>
      </c>
      <c r="C136" s="1" t="n">
        <f aca="false">(C40/1000000)/$A136</f>
        <v>4.16640925806452</v>
      </c>
      <c r="D136" s="1" t="n">
        <f aca="false">(D40/1000000)/$A136</f>
        <v>0.0443426451612903</v>
      </c>
      <c r="E136" s="1" t="n">
        <f aca="false">(E40/1000000)/$A136</f>
        <v>0.0107254516129032</v>
      </c>
      <c r="F136" s="1" t="n">
        <f aca="false">(F40/1000000)/$A136</f>
        <v>0.0216925161290323</v>
      </c>
      <c r="G136" s="1" t="n">
        <f aca="false">(G40/1000000)/$A136</f>
        <v>0.0217344193548387</v>
      </c>
      <c r="H136" s="1" t="n">
        <f aca="false">(H40/1000000)/$A136</f>
        <v>0.0192413225806452</v>
      </c>
      <c r="I136" s="1" t="n">
        <f aca="false">(I40/1000000)/$A136</f>
        <v>0.0212615806451613</v>
      </c>
      <c r="J136" s="1" t="n">
        <f aca="false">(J40/1000000)/$A136</f>
        <v>0.0155073548387097</v>
      </c>
      <c r="K136" s="1" t="n">
        <f aca="false">(K40/1000000)/$A136</f>
        <v>0.0234889677419355</v>
      </c>
      <c r="L136" s="1" t="n">
        <f aca="false">(L40/1000000)/$A136</f>
        <v>0.0243020967741936</v>
      </c>
      <c r="M136" s="1" t="n">
        <f aca="false">(M40/1000000)/$A136</f>
        <v>0.0217125483870968</v>
      </c>
      <c r="N136" s="1" t="n">
        <f aca="false">(N40/1000000)/$A136</f>
        <v>0.100721258064516</v>
      </c>
      <c r="O136" s="1" t="n">
        <f aca="false">(O40/1000000)/$A136</f>
        <v>0.0237528387096774</v>
      </c>
      <c r="P136" s="1" t="n">
        <f aca="false">(P40/1000000)/$A136</f>
        <v>0.030913</v>
      </c>
      <c r="Q136" s="1" t="n">
        <f aca="false">(Q40/1000000)/$A136</f>
        <v>0.0194532903225806</v>
      </c>
      <c r="R136" s="1" t="n">
        <f aca="false">(R40/1000000)/$A136</f>
        <v>0.0244836774193548</v>
      </c>
      <c r="S136" s="1" t="n">
        <f aca="false">(S40/1000000)/$A136</f>
        <v>0.0279041290322581</v>
      </c>
      <c r="T136" s="1" t="n">
        <f aca="false">(T40/1000000)/$A136</f>
        <v>0.0311910967741935</v>
      </c>
      <c r="U136" s="1" t="n">
        <f aca="false">(U40/1000000)/$A136</f>
        <v>0.0347403225806452</v>
      </c>
      <c r="V136" s="1" t="n">
        <f aca="false">(V40/1000000)/$A136</f>
        <v>0.0366605483870968</v>
      </c>
      <c r="W136" s="1" t="n">
        <f aca="false">(W40/1000000)/$A136</f>
        <v>0.0307066129032258</v>
      </c>
      <c r="X136" s="1" t="n">
        <f aca="false">(X40/1000000)/$A136</f>
        <v>0.0179201935483871</v>
      </c>
      <c r="Y136" s="1" t="n">
        <f aca="false">(Y40/1000000)/$A136</f>
        <v>0.0447168709677419</v>
      </c>
      <c r="Z136" s="1" t="n">
        <f aca="false">(Z40/1000000)/$A136</f>
        <v>0.0345204838709678</v>
      </c>
      <c r="AA136" s="1" t="n">
        <f aca="false">(AA40/1000000)/$A136</f>
        <v>0.0179644193548387</v>
      </c>
      <c r="AB136" s="1" t="n">
        <f aca="false">(AB40/1000000)/$A136</f>
        <v>0.0350053225806452</v>
      </c>
      <c r="AC136" s="1" t="n">
        <f aca="false">(AC40/1000000)/$A136</f>
        <v>0.0279608387096774</v>
      </c>
      <c r="AD136" s="1" t="n">
        <f aca="false">(AD40/1000000)/$A136</f>
        <v>0.0470735161290323</v>
      </c>
      <c r="AE136" s="1" t="n">
        <f aca="false">(AE40/1000000)/$A136</f>
        <v>0.0382590322580645</v>
      </c>
      <c r="AF136" s="1" t="n">
        <f aca="false">(AF40/1000000)/$A136</f>
        <v>0.0473882580645161</v>
      </c>
      <c r="AG136" s="1" t="n">
        <f aca="false">(AG40/1000000)/$A136</f>
        <v>0.0344490967741936</v>
      </c>
      <c r="AH136" s="1" t="n">
        <f aca="false">(AH40/1000000)/$A136</f>
        <v>0.0359744838709677</v>
      </c>
      <c r="AI136" s="1" t="n">
        <f aca="false">(AI40/1000000)/$A136</f>
        <v>0.0531986451612903</v>
      </c>
      <c r="AJ136" s="1" t="n">
        <f aca="false">(AJ40/1000000)/$A136</f>
        <v>0.060294</v>
      </c>
      <c r="AK136" s="1" t="n">
        <f aca="false">(AK40/1000000)/$A136</f>
        <v>0.0517664193548387</v>
      </c>
      <c r="AL136" s="1" t="n">
        <f aca="false">(AL40/1000000)/$A136</f>
        <v>0.0573517419354839</v>
      </c>
      <c r="AM136" s="1" t="n">
        <f aca="false">(AM40/1000000)/$A136</f>
        <v>0.0670234838709677</v>
      </c>
      <c r="AN136" s="1" t="n">
        <f aca="false">(AN40/1000000)/$A136</f>
        <v>0.0457424838709677</v>
      </c>
      <c r="AO136" s="1" t="n">
        <f aca="false">(AO40/1000000)/$A136</f>
        <v>0.046770935483871</v>
      </c>
      <c r="AP136" s="1" t="n">
        <f aca="false">(AP40/1000000)/$A136</f>
        <v>0.0376879677419355</v>
      </c>
      <c r="AQ136" s="1" t="n">
        <f aca="false">(AQ40/1000000)/$A136</f>
        <v>0</v>
      </c>
      <c r="AR136" s="1" t="n">
        <f aca="false">(AR40/1000000)/$A136</f>
        <v>0</v>
      </c>
      <c r="AS136" s="1" t="n">
        <f aca="false">(AS40/1000000)/$A136</f>
        <v>0</v>
      </c>
      <c r="AT136" s="1" t="n">
        <f aca="false">(AT40/1000000)/$A136</f>
        <v>0</v>
      </c>
      <c r="AU136" s="1" t="n">
        <f aca="false">(AU40/1000000)/$A136</f>
        <v>0</v>
      </c>
      <c r="AV136" s="1" t="n">
        <f aca="false">(AV40/1000000)/$A136</f>
        <v>0</v>
      </c>
      <c r="AW136" s="1" t="n">
        <f aca="false">(AW40/1000000)/$A136</f>
        <v>0</v>
      </c>
      <c r="AX136" s="1" t="n">
        <f aca="false">(AX40/1000000)/$A136</f>
        <v>0</v>
      </c>
      <c r="AY136" s="1" t="n">
        <f aca="false">(AY40/1000000)/$A136</f>
        <v>0</v>
      </c>
      <c r="AZ136" s="1" t="n">
        <f aca="false">(AZ40/1000000)/$A136</f>
        <v>0</v>
      </c>
      <c r="BA136" s="1" t="n">
        <f aca="false">(BA40/1000000)/$A136</f>
        <v>0</v>
      </c>
      <c r="BB136" s="1" t="n">
        <f aca="false">(BB40/1000000)/$A136</f>
        <v>0</v>
      </c>
      <c r="BC136" s="1" t="n">
        <f aca="false">(BC40/1000000)/$A136</f>
        <v>0</v>
      </c>
      <c r="BD136" s="1" t="n">
        <f aca="false">(BD40/1000000)/$A136</f>
        <v>0</v>
      </c>
      <c r="BE136" s="1" t="n">
        <f aca="false">(BE40/1000000)/$A136</f>
        <v>0</v>
      </c>
      <c r="BF136" s="1" t="n">
        <f aca="false">(BF40/1000000)/$A136</f>
        <v>0</v>
      </c>
      <c r="BG136" s="1" t="n">
        <f aca="false">(BG40/1000000)/$A136</f>
        <v>0</v>
      </c>
      <c r="BH136" s="1" t="n">
        <f aca="false">(BH40/1000000)/$A136</f>
        <v>0</v>
      </c>
      <c r="BI136" s="1" t="n">
        <f aca="false">(BI40/1000000)/$A136</f>
        <v>0</v>
      </c>
      <c r="BJ136" s="1" t="n">
        <f aca="false">(BJ40/1000000)/$A136</f>
        <v>0</v>
      </c>
      <c r="BK136" s="1" t="n">
        <f aca="false">(BK40/1000000)/$A136</f>
        <v>0</v>
      </c>
      <c r="BL136" s="1" t="n">
        <f aca="false">(BL40/1000000)/$A136</f>
        <v>0</v>
      </c>
      <c r="BM136" s="1" t="n">
        <f aca="false">(BM40/1000000)/$A136</f>
        <v>0</v>
      </c>
      <c r="BN136" s="1" t="n">
        <f aca="false">(BN40/1000000)/$A136</f>
        <v>0</v>
      </c>
      <c r="BO136" s="1" t="n">
        <f aca="false">(BO40/1000000)/$A136</f>
        <v>0</v>
      </c>
      <c r="BP136" s="1" t="n">
        <f aca="false">(BP40/1000000)/$A136</f>
        <v>0</v>
      </c>
      <c r="BQ136" s="1" t="n">
        <f aca="false">(BQ40/1000000)/$A136</f>
        <v>0</v>
      </c>
      <c r="BR136" s="1" t="n">
        <f aca="false">(BR40/1000000)/$A136</f>
        <v>0</v>
      </c>
      <c r="BS136" s="1" t="n">
        <f aca="false">(BS40/1000000)/$A136</f>
        <v>0</v>
      </c>
      <c r="BT136" s="1" t="n">
        <f aca="false">(BT40/1000000)/$A136</f>
        <v>0</v>
      </c>
      <c r="BU136" s="1" t="n">
        <f aca="false">(BU40/1000000)/$A136</f>
        <v>0</v>
      </c>
      <c r="BV136" s="1" t="n">
        <f aca="false">(BV40/1000000)/$A136</f>
        <v>0</v>
      </c>
      <c r="BW136" s="1" t="n">
        <f aca="false">(BW40/1000000)/$A136</f>
        <v>0</v>
      </c>
      <c r="BX136" s="1" t="n">
        <f aca="false">(BX40/1000000)/$A136</f>
        <v>0</v>
      </c>
      <c r="BY136" s="1" t="n">
        <f aca="false">(BY40/1000000)/$A136</f>
        <v>0</v>
      </c>
      <c r="BZ136" s="1" t="n">
        <f aca="false">(BZ40/1000000)/$A136</f>
        <v>0</v>
      </c>
      <c r="CA136" s="1" t="n">
        <f aca="false">(CA40/1000000)/$A136</f>
        <v>0</v>
      </c>
      <c r="CB136" s="1" t="n">
        <f aca="false">(CB40/1000000)/$A136</f>
        <v>0</v>
      </c>
      <c r="CC136" s="1" t="n">
        <f aca="false">(CC40/1000000)/$A136</f>
        <v>0</v>
      </c>
      <c r="CD136" s="1" t="n">
        <f aca="false">(CD40/1000000)/$A136</f>
        <v>0</v>
      </c>
      <c r="CE136" s="1" t="n">
        <f aca="false">(CE40/1000000)/$A136</f>
        <v>0</v>
      </c>
      <c r="CF136" s="1" t="n">
        <f aca="false">(CF40/1000000)/$A136</f>
        <v>0</v>
      </c>
      <c r="CG136" s="1" t="n">
        <f aca="false">(CG40/1000000)/$A136</f>
        <v>0</v>
      </c>
      <c r="CH136" s="1" t="n">
        <f aca="false">(CH40/1000000)/$A136</f>
        <v>0</v>
      </c>
      <c r="CI136" s="1" t="n">
        <f aca="false">(CI40/1000000)/$A136</f>
        <v>0</v>
      </c>
      <c r="CJ136" s="1" t="n">
        <f aca="false">(CJ40/1000000)/$A136</f>
        <v>0</v>
      </c>
      <c r="CK136" s="1" t="n">
        <f aca="false">(CK40/1000000)/$A136</f>
        <v>0</v>
      </c>
      <c r="CL136" s="1" t="n">
        <f aca="false">(CL40/1000000)/$A136</f>
        <v>0</v>
      </c>
      <c r="CM136" s="1" t="n">
        <f aca="false">(CM40/1000000)/$A136</f>
        <v>0</v>
      </c>
      <c r="CN136" s="1" t="n">
        <f aca="false">(CN40/1000000)/$A136</f>
        <v>0</v>
      </c>
    </row>
    <row r="137" customFormat="false" ht="11.25" hidden="false" customHeight="false" outlineLevel="0" collapsed="false">
      <c r="A137" s="1" t="n">
        <v>30</v>
      </c>
      <c r="B137" s="4" t="n">
        <v>35521</v>
      </c>
      <c r="C137" s="1" t="n">
        <f aca="false">(C41/1000000)/$A137</f>
        <v>4.1395642</v>
      </c>
      <c r="D137" s="1" t="n">
        <f aca="false">(D41/1000000)/$A137</f>
        <v>0.0452158666666667</v>
      </c>
      <c r="E137" s="1" t="n">
        <f aca="false">(E41/1000000)/$A137</f>
        <v>0.0101263666666667</v>
      </c>
      <c r="F137" s="1" t="n">
        <f aca="false">(F41/1000000)/$A137</f>
        <v>0.0215047333333333</v>
      </c>
      <c r="G137" s="1" t="n">
        <f aca="false">(G41/1000000)/$A137</f>
        <v>0.0236114333333333</v>
      </c>
      <c r="H137" s="1" t="n">
        <f aca="false">(H41/1000000)/$A137</f>
        <v>0.0188653666666667</v>
      </c>
      <c r="I137" s="1" t="n">
        <f aca="false">(I41/1000000)/$A137</f>
        <v>0.0203998666666667</v>
      </c>
      <c r="J137" s="1" t="n">
        <f aca="false">(J41/1000000)/$A137</f>
        <v>0.0173081333333333</v>
      </c>
      <c r="K137" s="1" t="n">
        <f aca="false">(K41/1000000)/$A137</f>
        <v>0.0225979</v>
      </c>
      <c r="L137" s="1" t="n">
        <f aca="false">(L41/1000000)/$A137</f>
        <v>0.0240047666666667</v>
      </c>
      <c r="M137" s="1" t="n">
        <f aca="false">(M41/1000000)/$A137</f>
        <v>0.0199036333333333</v>
      </c>
      <c r="N137" s="1" t="n">
        <f aca="false">(N41/1000000)/$A137</f>
        <v>0.0926497</v>
      </c>
      <c r="O137" s="1" t="n">
        <f aca="false">(O41/1000000)/$A137</f>
        <v>0.0239078333333333</v>
      </c>
      <c r="P137" s="1" t="n">
        <f aca="false">(P41/1000000)/$A137</f>
        <v>0.0320637666666667</v>
      </c>
      <c r="Q137" s="1" t="n">
        <f aca="false">(Q41/1000000)/$A137</f>
        <v>0.0194105</v>
      </c>
      <c r="R137" s="1" t="n">
        <f aca="false">(R41/1000000)/$A137</f>
        <v>0.0239989</v>
      </c>
      <c r="S137" s="1" t="n">
        <f aca="false">(S41/1000000)/$A137</f>
        <v>0.0268360333333333</v>
      </c>
      <c r="T137" s="1" t="n">
        <f aca="false">(T41/1000000)/$A137</f>
        <v>0.0301766333333333</v>
      </c>
      <c r="U137" s="1" t="n">
        <f aca="false">(U41/1000000)/$A137</f>
        <v>0.0329128333333333</v>
      </c>
      <c r="V137" s="1" t="n">
        <f aca="false">(V41/1000000)/$A137</f>
        <v>0.037227</v>
      </c>
      <c r="W137" s="1" t="n">
        <f aca="false">(W41/1000000)/$A137</f>
        <v>0.0273352666666667</v>
      </c>
      <c r="X137" s="1" t="n">
        <f aca="false">(X41/1000000)/$A137</f>
        <v>0.0158150333333333</v>
      </c>
      <c r="Y137" s="1" t="n">
        <f aca="false">(Y41/1000000)/$A137</f>
        <v>0.0476309333333333</v>
      </c>
      <c r="Z137" s="1" t="n">
        <f aca="false">(Z41/1000000)/$A137</f>
        <v>0.0336969333333333</v>
      </c>
      <c r="AA137" s="1" t="n">
        <f aca="false">(AA41/1000000)/$A137</f>
        <v>0.017625</v>
      </c>
      <c r="AB137" s="1" t="n">
        <f aca="false">(AB41/1000000)/$A137</f>
        <v>0.0313036</v>
      </c>
      <c r="AC137" s="1" t="n">
        <f aca="false">(AC41/1000000)/$A137</f>
        <v>0.0255139333333333</v>
      </c>
      <c r="AD137" s="1" t="n">
        <f aca="false">(AD41/1000000)/$A137</f>
        <v>0.0472475333333333</v>
      </c>
      <c r="AE137" s="1" t="n">
        <f aca="false">(AE41/1000000)/$A137</f>
        <v>0.0359597666666667</v>
      </c>
      <c r="AF137" s="1" t="n">
        <f aca="false">(AF41/1000000)/$A137</f>
        <v>0.0436895666666667</v>
      </c>
      <c r="AG137" s="1" t="n">
        <f aca="false">(AG41/1000000)/$A137</f>
        <v>0.0321694666666667</v>
      </c>
      <c r="AH137" s="1" t="n">
        <f aca="false">(AH41/1000000)/$A137</f>
        <v>0.0329937</v>
      </c>
      <c r="AI137" s="1" t="n">
        <f aca="false">(AI41/1000000)/$A137</f>
        <v>0.0479460333333333</v>
      </c>
      <c r="AJ137" s="1" t="n">
        <f aca="false">(AJ41/1000000)/$A137</f>
        <v>0.0580491</v>
      </c>
      <c r="AK137" s="1" t="n">
        <f aca="false">(AK41/1000000)/$A137</f>
        <v>0.0467305666666667</v>
      </c>
      <c r="AL137" s="1" t="n">
        <f aca="false">(AL41/1000000)/$A137</f>
        <v>0.0546601333333333</v>
      </c>
      <c r="AM137" s="1" t="n">
        <f aca="false">(AM41/1000000)/$A137</f>
        <v>0.0640061</v>
      </c>
      <c r="AN137" s="1" t="n">
        <f aca="false">(AN41/1000000)/$A137</f>
        <v>0.0412052666666667</v>
      </c>
      <c r="AO137" s="1" t="n">
        <f aca="false">(AO41/1000000)/$A137</f>
        <v>0.0454495333333333</v>
      </c>
      <c r="AP137" s="1" t="n">
        <f aca="false">(AP41/1000000)/$A137</f>
        <v>0.0605548</v>
      </c>
      <c r="AQ137" s="1" t="n">
        <f aca="false">(AQ41/1000000)/$A137</f>
        <v>0.0464687333333333</v>
      </c>
      <c r="AR137" s="1" t="n">
        <f aca="false">(AR41/1000000)/$A137</f>
        <v>0</v>
      </c>
      <c r="AS137" s="1" t="n">
        <f aca="false">(AS41/1000000)/$A137</f>
        <v>0</v>
      </c>
      <c r="AT137" s="1" t="n">
        <f aca="false">(AT41/1000000)/$A137</f>
        <v>0</v>
      </c>
      <c r="AU137" s="1" t="n">
        <f aca="false">(AU41/1000000)/$A137</f>
        <v>0</v>
      </c>
      <c r="AV137" s="1" t="n">
        <f aca="false">(AV41/1000000)/$A137</f>
        <v>0</v>
      </c>
      <c r="AW137" s="1" t="n">
        <f aca="false">(AW41/1000000)/$A137</f>
        <v>0</v>
      </c>
      <c r="AX137" s="1" t="n">
        <f aca="false">(AX41/1000000)/$A137</f>
        <v>0</v>
      </c>
      <c r="AY137" s="1" t="n">
        <f aca="false">(AY41/1000000)/$A137</f>
        <v>0</v>
      </c>
      <c r="AZ137" s="1" t="n">
        <f aca="false">(AZ41/1000000)/$A137</f>
        <v>0</v>
      </c>
      <c r="BA137" s="1" t="n">
        <f aca="false">(BA41/1000000)/$A137</f>
        <v>0</v>
      </c>
      <c r="BB137" s="1" t="n">
        <f aca="false">(BB41/1000000)/$A137</f>
        <v>0</v>
      </c>
      <c r="BC137" s="1" t="n">
        <f aca="false">(BC41/1000000)/$A137</f>
        <v>0</v>
      </c>
      <c r="BD137" s="1" t="n">
        <f aca="false">(BD41/1000000)/$A137</f>
        <v>0</v>
      </c>
      <c r="BE137" s="1" t="n">
        <f aca="false">(BE41/1000000)/$A137</f>
        <v>0</v>
      </c>
      <c r="BF137" s="1" t="n">
        <f aca="false">(BF41/1000000)/$A137</f>
        <v>0</v>
      </c>
      <c r="BG137" s="1" t="n">
        <f aca="false">(BG41/1000000)/$A137</f>
        <v>0</v>
      </c>
      <c r="BH137" s="1" t="n">
        <f aca="false">(BH41/1000000)/$A137</f>
        <v>0</v>
      </c>
      <c r="BI137" s="1" t="n">
        <f aca="false">(BI41/1000000)/$A137</f>
        <v>0</v>
      </c>
      <c r="BJ137" s="1" t="n">
        <f aca="false">(BJ41/1000000)/$A137</f>
        <v>0</v>
      </c>
      <c r="BK137" s="1" t="n">
        <f aca="false">(BK41/1000000)/$A137</f>
        <v>0</v>
      </c>
      <c r="BL137" s="1" t="n">
        <f aca="false">(BL41/1000000)/$A137</f>
        <v>0</v>
      </c>
      <c r="BM137" s="1" t="n">
        <f aca="false">(BM41/1000000)/$A137</f>
        <v>0</v>
      </c>
      <c r="BN137" s="1" t="n">
        <f aca="false">(BN41/1000000)/$A137</f>
        <v>0</v>
      </c>
      <c r="BO137" s="1" t="n">
        <f aca="false">(BO41/1000000)/$A137</f>
        <v>0</v>
      </c>
      <c r="BP137" s="1" t="n">
        <f aca="false">(BP41/1000000)/$A137</f>
        <v>0</v>
      </c>
      <c r="BQ137" s="1" t="n">
        <f aca="false">(BQ41/1000000)/$A137</f>
        <v>0</v>
      </c>
      <c r="BR137" s="1" t="n">
        <f aca="false">(BR41/1000000)/$A137</f>
        <v>0</v>
      </c>
      <c r="BS137" s="1" t="n">
        <f aca="false">(BS41/1000000)/$A137</f>
        <v>0</v>
      </c>
      <c r="BT137" s="1" t="n">
        <f aca="false">(BT41/1000000)/$A137</f>
        <v>0</v>
      </c>
      <c r="BU137" s="1" t="n">
        <f aca="false">(BU41/1000000)/$A137</f>
        <v>0</v>
      </c>
      <c r="BV137" s="1" t="n">
        <f aca="false">(BV41/1000000)/$A137</f>
        <v>0</v>
      </c>
      <c r="BW137" s="1" t="n">
        <f aca="false">(BW41/1000000)/$A137</f>
        <v>0</v>
      </c>
      <c r="BX137" s="1" t="n">
        <f aca="false">(BX41/1000000)/$A137</f>
        <v>0</v>
      </c>
      <c r="BY137" s="1" t="n">
        <f aca="false">(BY41/1000000)/$A137</f>
        <v>0</v>
      </c>
      <c r="BZ137" s="1" t="n">
        <f aca="false">(BZ41/1000000)/$A137</f>
        <v>0</v>
      </c>
      <c r="CA137" s="1" t="n">
        <f aca="false">(CA41/1000000)/$A137</f>
        <v>0</v>
      </c>
      <c r="CB137" s="1" t="n">
        <f aca="false">(CB41/1000000)/$A137</f>
        <v>0</v>
      </c>
      <c r="CC137" s="1" t="n">
        <f aca="false">(CC41/1000000)/$A137</f>
        <v>0</v>
      </c>
      <c r="CD137" s="1" t="n">
        <f aca="false">(CD41/1000000)/$A137</f>
        <v>0</v>
      </c>
      <c r="CE137" s="1" t="n">
        <f aca="false">(CE41/1000000)/$A137</f>
        <v>0</v>
      </c>
      <c r="CF137" s="1" t="n">
        <f aca="false">(CF41/1000000)/$A137</f>
        <v>0</v>
      </c>
      <c r="CG137" s="1" t="n">
        <f aca="false">(CG41/1000000)/$A137</f>
        <v>0</v>
      </c>
      <c r="CH137" s="1" t="n">
        <f aca="false">(CH41/1000000)/$A137</f>
        <v>0</v>
      </c>
      <c r="CI137" s="1" t="n">
        <f aca="false">(CI41/1000000)/$A137</f>
        <v>0</v>
      </c>
      <c r="CJ137" s="1" t="n">
        <f aca="false">(CJ41/1000000)/$A137</f>
        <v>0</v>
      </c>
      <c r="CK137" s="1" t="n">
        <f aca="false">(CK41/1000000)/$A137</f>
        <v>0</v>
      </c>
      <c r="CL137" s="1" t="n">
        <f aca="false">(CL41/1000000)/$A137</f>
        <v>0</v>
      </c>
      <c r="CM137" s="1" t="n">
        <f aca="false">(CM41/1000000)/$A137</f>
        <v>0</v>
      </c>
      <c r="CN137" s="1" t="n">
        <f aca="false">(CN41/1000000)/$A137</f>
        <v>0</v>
      </c>
    </row>
    <row r="138" customFormat="false" ht="11.25" hidden="false" customHeight="false" outlineLevel="0" collapsed="false">
      <c r="A138" s="1" t="n">
        <v>31</v>
      </c>
      <c r="B138" s="4" t="n">
        <v>35551</v>
      </c>
      <c r="C138" s="1" t="n">
        <f aca="false">(C42/1000000)/$A138</f>
        <v>4.03321983870968</v>
      </c>
      <c r="D138" s="1" t="n">
        <f aca="false">(D42/1000000)/$A138</f>
        <v>0.0467206451612903</v>
      </c>
      <c r="E138" s="1" t="n">
        <f aca="false">(E42/1000000)/$A138</f>
        <v>0.0095118064516129</v>
      </c>
      <c r="F138" s="1" t="n">
        <f aca="false">(F42/1000000)/$A138</f>
        <v>0.0197975806451613</v>
      </c>
      <c r="G138" s="1" t="n">
        <f aca="false">(G42/1000000)/$A138</f>
        <v>0.0234786129032258</v>
      </c>
      <c r="H138" s="1" t="n">
        <f aca="false">(H42/1000000)/$A138</f>
        <v>0.0181556774193548</v>
      </c>
      <c r="I138" s="1" t="n">
        <f aca="false">(I42/1000000)/$A138</f>
        <v>0.0197753548387097</v>
      </c>
      <c r="J138" s="1" t="n">
        <f aca="false">(J42/1000000)/$A138</f>
        <v>0.0170890967741935</v>
      </c>
      <c r="K138" s="1" t="n">
        <f aca="false">(K42/1000000)/$A138</f>
        <v>0.021913935483871</v>
      </c>
      <c r="L138" s="1" t="n">
        <f aca="false">(L42/1000000)/$A138</f>
        <v>0.029163</v>
      </c>
      <c r="M138" s="1" t="n">
        <f aca="false">(M42/1000000)/$A138</f>
        <v>0.0194173225806452</v>
      </c>
      <c r="N138" s="1" t="n">
        <f aca="false">(N42/1000000)/$A138</f>
        <v>0.0930892258064516</v>
      </c>
      <c r="O138" s="1" t="n">
        <f aca="false">(O42/1000000)/$A138</f>
        <v>0.0241860322580645</v>
      </c>
      <c r="P138" s="1" t="n">
        <f aca="false">(P42/1000000)/$A138</f>
        <v>0.0312914193548387</v>
      </c>
      <c r="Q138" s="1" t="n">
        <f aca="false">(Q42/1000000)/$A138</f>
        <v>0.0188957096774194</v>
      </c>
      <c r="R138" s="1" t="n">
        <f aca="false">(R42/1000000)/$A138</f>
        <v>0.0234595161290323</v>
      </c>
      <c r="S138" s="1" t="n">
        <f aca="false">(S42/1000000)/$A138</f>
        <v>0.0263145483870968</v>
      </c>
      <c r="T138" s="1" t="n">
        <f aca="false">(T42/1000000)/$A138</f>
        <v>0.0336026451612903</v>
      </c>
      <c r="U138" s="1" t="n">
        <f aca="false">(U42/1000000)/$A138</f>
        <v>0.0308913225806452</v>
      </c>
      <c r="V138" s="1" t="n">
        <f aca="false">(V42/1000000)/$A138</f>
        <v>0.0363961935483871</v>
      </c>
      <c r="W138" s="1" t="n">
        <f aca="false">(W42/1000000)/$A138</f>
        <v>0.027208064516129</v>
      </c>
      <c r="X138" s="1" t="n">
        <f aca="false">(X42/1000000)/$A138</f>
        <v>0.0152033870967742</v>
      </c>
      <c r="Y138" s="1" t="n">
        <f aca="false">(Y42/1000000)/$A138</f>
        <v>0.0506720967741936</v>
      </c>
      <c r="Z138" s="1" t="n">
        <f aca="false">(Z42/1000000)/$A138</f>
        <v>0.0333645161290323</v>
      </c>
      <c r="AA138" s="1" t="n">
        <f aca="false">(AA42/1000000)/$A138</f>
        <v>0.0169712258064516</v>
      </c>
      <c r="AB138" s="1" t="n">
        <f aca="false">(AB42/1000000)/$A138</f>
        <v>0.0280504193548387</v>
      </c>
      <c r="AC138" s="1" t="n">
        <f aca="false">(AC42/1000000)/$A138</f>
        <v>0.024554064516129</v>
      </c>
      <c r="AD138" s="1" t="n">
        <f aca="false">(AD42/1000000)/$A138</f>
        <v>0.0499589032258065</v>
      </c>
      <c r="AE138" s="1" t="n">
        <f aca="false">(AE42/1000000)/$A138</f>
        <v>0.0389637741935484</v>
      </c>
      <c r="AF138" s="1" t="n">
        <f aca="false">(AF42/1000000)/$A138</f>
        <v>0.045349064516129</v>
      </c>
      <c r="AG138" s="1" t="n">
        <f aca="false">(AG42/1000000)/$A138</f>
        <v>0.0323888709677419</v>
      </c>
      <c r="AH138" s="1" t="n">
        <f aca="false">(AH42/1000000)/$A138</f>
        <v>0.0285023548387097</v>
      </c>
      <c r="AI138" s="1" t="n">
        <f aca="false">(AI42/1000000)/$A138</f>
        <v>0.0460038709677419</v>
      </c>
      <c r="AJ138" s="1" t="n">
        <f aca="false">(AJ42/1000000)/$A138</f>
        <v>0.0561118387096774</v>
      </c>
      <c r="AK138" s="1" t="n">
        <f aca="false">(AK42/1000000)/$A138</f>
        <v>0.0461663870967742</v>
      </c>
      <c r="AL138" s="1" t="n">
        <f aca="false">(AL42/1000000)/$A138</f>
        <v>0.0549611290322581</v>
      </c>
      <c r="AM138" s="1" t="n">
        <f aca="false">(AM42/1000000)/$A138</f>
        <v>0.0575630967741936</v>
      </c>
      <c r="AN138" s="1" t="n">
        <f aca="false">(AN42/1000000)/$A138</f>
        <v>0.0328905806451613</v>
      </c>
      <c r="AO138" s="1" t="n">
        <f aca="false">(AO42/1000000)/$A138</f>
        <v>0.0457405483870968</v>
      </c>
      <c r="AP138" s="1" t="n">
        <f aca="false">(AP42/1000000)/$A138</f>
        <v>0.0540589032258065</v>
      </c>
      <c r="AQ138" s="1" t="n">
        <f aca="false">(AQ42/1000000)/$A138</f>
        <v>0.0743702903225807</v>
      </c>
      <c r="AR138" s="1" t="n">
        <f aca="false">(AR42/1000000)/$A138</f>
        <v>0.0462003870967742</v>
      </c>
      <c r="AS138" s="1" t="n">
        <f aca="false">(AS42/1000000)/$A138</f>
        <v>0</v>
      </c>
      <c r="AT138" s="1" t="n">
        <f aca="false">(AT42/1000000)/$A138</f>
        <v>0</v>
      </c>
      <c r="AU138" s="1" t="n">
        <f aca="false">(AU42/1000000)/$A138</f>
        <v>0</v>
      </c>
      <c r="AV138" s="1" t="n">
        <f aca="false">(AV42/1000000)/$A138</f>
        <v>0</v>
      </c>
      <c r="AW138" s="1" t="n">
        <f aca="false">(AW42/1000000)/$A138</f>
        <v>0</v>
      </c>
      <c r="AX138" s="1" t="n">
        <f aca="false">(AX42/1000000)/$A138</f>
        <v>0</v>
      </c>
      <c r="AY138" s="1" t="n">
        <f aca="false">(AY42/1000000)/$A138</f>
        <v>0</v>
      </c>
      <c r="AZ138" s="1" t="n">
        <f aca="false">(AZ42/1000000)/$A138</f>
        <v>0</v>
      </c>
      <c r="BA138" s="1" t="n">
        <f aca="false">(BA42/1000000)/$A138</f>
        <v>0</v>
      </c>
      <c r="BB138" s="1" t="n">
        <f aca="false">(BB42/1000000)/$A138</f>
        <v>0</v>
      </c>
      <c r="BC138" s="1" t="n">
        <f aca="false">(BC42/1000000)/$A138</f>
        <v>0</v>
      </c>
      <c r="BD138" s="1" t="n">
        <f aca="false">(BD42/1000000)/$A138</f>
        <v>0</v>
      </c>
      <c r="BE138" s="1" t="n">
        <f aca="false">(BE42/1000000)/$A138</f>
        <v>0</v>
      </c>
      <c r="BF138" s="1" t="n">
        <f aca="false">(BF42/1000000)/$A138</f>
        <v>0</v>
      </c>
      <c r="BG138" s="1" t="n">
        <f aca="false">(BG42/1000000)/$A138</f>
        <v>0</v>
      </c>
      <c r="BH138" s="1" t="n">
        <f aca="false">(BH42/1000000)/$A138</f>
        <v>0</v>
      </c>
      <c r="BI138" s="1" t="n">
        <f aca="false">(BI42/1000000)/$A138</f>
        <v>0</v>
      </c>
      <c r="BJ138" s="1" t="n">
        <f aca="false">(BJ42/1000000)/$A138</f>
        <v>0</v>
      </c>
      <c r="BK138" s="1" t="n">
        <f aca="false">(BK42/1000000)/$A138</f>
        <v>0</v>
      </c>
      <c r="BL138" s="1" t="n">
        <f aca="false">(BL42/1000000)/$A138</f>
        <v>0</v>
      </c>
      <c r="BM138" s="1" t="n">
        <f aca="false">(BM42/1000000)/$A138</f>
        <v>0</v>
      </c>
      <c r="BN138" s="1" t="n">
        <f aca="false">(BN42/1000000)/$A138</f>
        <v>0</v>
      </c>
      <c r="BO138" s="1" t="n">
        <f aca="false">(BO42/1000000)/$A138</f>
        <v>0</v>
      </c>
      <c r="BP138" s="1" t="n">
        <f aca="false">(BP42/1000000)/$A138</f>
        <v>0</v>
      </c>
      <c r="BQ138" s="1" t="n">
        <f aca="false">(BQ42/1000000)/$A138</f>
        <v>0</v>
      </c>
      <c r="BR138" s="1" t="n">
        <f aca="false">(BR42/1000000)/$A138</f>
        <v>0</v>
      </c>
      <c r="BS138" s="1" t="n">
        <f aca="false">(BS42/1000000)/$A138</f>
        <v>0</v>
      </c>
      <c r="BT138" s="1" t="n">
        <f aca="false">(BT42/1000000)/$A138</f>
        <v>0</v>
      </c>
      <c r="BU138" s="1" t="n">
        <f aca="false">(BU42/1000000)/$A138</f>
        <v>0</v>
      </c>
      <c r="BV138" s="1" t="n">
        <f aca="false">(BV42/1000000)/$A138</f>
        <v>0</v>
      </c>
      <c r="BW138" s="1" t="n">
        <f aca="false">(BW42/1000000)/$A138</f>
        <v>0</v>
      </c>
      <c r="BX138" s="1" t="n">
        <f aca="false">(BX42/1000000)/$A138</f>
        <v>0</v>
      </c>
      <c r="BY138" s="1" t="n">
        <f aca="false">(BY42/1000000)/$A138</f>
        <v>0</v>
      </c>
      <c r="BZ138" s="1" t="n">
        <f aca="false">(BZ42/1000000)/$A138</f>
        <v>0</v>
      </c>
      <c r="CA138" s="1" t="n">
        <f aca="false">(CA42/1000000)/$A138</f>
        <v>0</v>
      </c>
      <c r="CB138" s="1" t="n">
        <f aca="false">(CB42/1000000)/$A138</f>
        <v>0</v>
      </c>
      <c r="CC138" s="1" t="n">
        <f aca="false">(CC42/1000000)/$A138</f>
        <v>0</v>
      </c>
      <c r="CD138" s="1" t="n">
        <f aca="false">(CD42/1000000)/$A138</f>
        <v>0</v>
      </c>
      <c r="CE138" s="1" t="n">
        <f aca="false">(CE42/1000000)/$A138</f>
        <v>0</v>
      </c>
      <c r="CF138" s="1" t="n">
        <f aca="false">(CF42/1000000)/$A138</f>
        <v>0</v>
      </c>
      <c r="CG138" s="1" t="n">
        <f aca="false">(CG42/1000000)/$A138</f>
        <v>0</v>
      </c>
      <c r="CH138" s="1" t="n">
        <f aca="false">(CH42/1000000)/$A138</f>
        <v>0</v>
      </c>
      <c r="CI138" s="1" t="n">
        <f aca="false">(CI42/1000000)/$A138</f>
        <v>0</v>
      </c>
      <c r="CJ138" s="1" t="n">
        <f aca="false">(CJ42/1000000)/$A138</f>
        <v>0</v>
      </c>
      <c r="CK138" s="1" t="n">
        <f aca="false">(CK42/1000000)/$A138</f>
        <v>0</v>
      </c>
      <c r="CL138" s="1" t="n">
        <f aca="false">(CL42/1000000)/$A138</f>
        <v>0</v>
      </c>
      <c r="CM138" s="1" t="n">
        <f aca="false">(CM42/1000000)/$A138</f>
        <v>0</v>
      </c>
      <c r="CN138" s="1" t="n">
        <f aca="false">(CN42/1000000)/$A138</f>
        <v>0</v>
      </c>
    </row>
    <row r="139" customFormat="false" ht="11.25" hidden="false" customHeight="false" outlineLevel="0" collapsed="false">
      <c r="A139" s="1" t="n">
        <v>30</v>
      </c>
      <c r="B139" s="4" t="n">
        <v>35582</v>
      </c>
      <c r="C139" s="1" t="n">
        <f aca="false">(C43/1000000)/$A139</f>
        <v>3.99098456666667</v>
      </c>
      <c r="D139" s="1" t="n">
        <f aca="false">(D43/1000000)/$A139</f>
        <v>0.0465665666666667</v>
      </c>
      <c r="E139" s="1" t="n">
        <f aca="false">(E43/1000000)/$A139</f>
        <v>0.00976266666666667</v>
      </c>
      <c r="F139" s="1" t="n">
        <f aca="false">(F43/1000000)/$A139</f>
        <v>0.0198955666666667</v>
      </c>
      <c r="G139" s="1" t="n">
        <f aca="false">(G43/1000000)/$A139</f>
        <v>0.0215555333333333</v>
      </c>
      <c r="H139" s="1" t="n">
        <f aca="false">(H43/1000000)/$A139</f>
        <v>0.0174533</v>
      </c>
      <c r="I139" s="1" t="n">
        <f aca="false">(I43/1000000)/$A139</f>
        <v>0.0189575</v>
      </c>
      <c r="J139" s="1" t="n">
        <f aca="false">(J43/1000000)/$A139</f>
        <v>0.0184079666666667</v>
      </c>
      <c r="K139" s="1" t="n">
        <f aca="false">(K43/1000000)/$A139</f>
        <v>0.0214698666666667</v>
      </c>
      <c r="L139" s="1" t="n">
        <f aca="false">(L43/1000000)/$A139</f>
        <v>0.0224400666666667</v>
      </c>
      <c r="M139" s="1" t="n">
        <f aca="false">(M43/1000000)/$A139</f>
        <v>0.0198456</v>
      </c>
      <c r="N139" s="1" t="n">
        <f aca="false">(N43/1000000)/$A139</f>
        <v>0.0892509</v>
      </c>
      <c r="O139" s="1" t="n">
        <f aca="false">(O43/1000000)/$A139</f>
        <v>0.0232203666666667</v>
      </c>
      <c r="P139" s="1" t="n">
        <f aca="false">(P43/1000000)/$A139</f>
        <v>0.0314750666666667</v>
      </c>
      <c r="Q139" s="1" t="n">
        <f aca="false">(Q43/1000000)/$A139</f>
        <v>0.0181821333333333</v>
      </c>
      <c r="R139" s="1" t="n">
        <f aca="false">(R43/1000000)/$A139</f>
        <v>0.0224427333333333</v>
      </c>
      <c r="S139" s="1" t="n">
        <f aca="false">(S43/1000000)/$A139</f>
        <v>0.0270514</v>
      </c>
      <c r="T139" s="1" t="n">
        <f aca="false">(T43/1000000)/$A139</f>
        <v>0.0341129333333333</v>
      </c>
      <c r="U139" s="1" t="n">
        <f aca="false">(U43/1000000)/$A139</f>
        <v>0.0296585</v>
      </c>
      <c r="V139" s="1" t="n">
        <f aca="false">(V43/1000000)/$A139</f>
        <v>0.036761</v>
      </c>
      <c r="W139" s="1" t="n">
        <f aca="false">(W43/1000000)/$A139</f>
        <v>0.0249589333333333</v>
      </c>
      <c r="X139" s="1" t="n">
        <f aca="false">(X43/1000000)/$A139</f>
        <v>0.0144499666666667</v>
      </c>
      <c r="Y139" s="1" t="n">
        <f aca="false">(Y43/1000000)/$A139</f>
        <v>0.0495351</v>
      </c>
      <c r="Z139" s="1" t="n">
        <f aca="false">(Z43/1000000)/$A139</f>
        <v>0.0332384333333333</v>
      </c>
      <c r="AA139" s="1" t="n">
        <f aca="false">(AA43/1000000)/$A139</f>
        <v>0.0171064</v>
      </c>
      <c r="AB139" s="1" t="n">
        <f aca="false">(AB43/1000000)/$A139</f>
        <v>0.0278803333333333</v>
      </c>
      <c r="AC139" s="1" t="n">
        <f aca="false">(AC43/1000000)/$A139</f>
        <v>0.0238590666666667</v>
      </c>
      <c r="AD139" s="1" t="n">
        <f aca="false">(AD43/1000000)/$A139</f>
        <v>0.0465536</v>
      </c>
      <c r="AE139" s="1" t="n">
        <f aca="false">(AE43/1000000)/$A139</f>
        <v>0.0352810666666667</v>
      </c>
      <c r="AF139" s="1" t="n">
        <f aca="false">(AF43/1000000)/$A139</f>
        <v>0.0431441666666667</v>
      </c>
      <c r="AG139" s="1" t="n">
        <f aca="false">(AG43/1000000)/$A139</f>
        <v>0.0330838</v>
      </c>
      <c r="AH139" s="1" t="n">
        <f aca="false">(AH43/1000000)/$A139</f>
        <v>0.0298722666666667</v>
      </c>
      <c r="AI139" s="1" t="n">
        <f aca="false">(AI43/1000000)/$A139</f>
        <v>0.0452021333333333</v>
      </c>
      <c r="AJ139" s="1" t="n">
        <f aca="false">(AJ43/1000000)/$A139</f>
        <v>0.0537680666666667</v>
      </c>
      <c r="AK139" s="1" t="n">
        <f aca="false">(AK43/1000000)/$A139</f>
        <v>0.0479015666666667</v>
      </c>
      <c r="AL139" s="1" t="n">
        <f aca="false">(AL43/1000000)/$A139</f>
        <v>0.0515936</v>
      </c>
      <c r="AM139" s="1" t="n">
        <f aca="false">(AM43/1000000)/$A139</f>
        <v>0.0528094</v>
      </c>
      <c r="AN139" s="1" t="n">
        <f aca="false">(AN43/1000000)/$A139</f>
        <v>0.0334107333333333</v>
      </c>
      <c r="AO139" s="1" t="n">
        <f aca="false">(AO43/1000000)/$A139</f>
        <v>0.0425260333333333</v>
      </c>
      <c r="AP139" s="1" t="n">
        <f aca="false">(AP43/1000000)/$A139</f>
        <v>0.0478117666666667</v>
      </c>
      <c r="AQ139" s="1" t="n">
        <f aca="false">(AQ43/1000000)/$A139</f>
        <v>0.0670548666666667</v>
      </c>
      <c r="AR139" s="1" t="n">
        <f aca="false">(AR43/1000000)/$A139</f>
        <v>0.0848278666666667</v>
      </c>
      <c r="AS139" s="1" t="n">
        <f aca="false">(AS43/1000000)/$A139</f>
        <v>0.0407907</v>
      </c>
      <c r="AT139" s="1" t="n">
        <f aca="false">(AT43/1000000)/$A139</f>
        <v>0</v>
      </c>
      <c r="AU139" s="1" t="n">
        <f aca="false">(AU43/1000000)/$A139</f>
        <v>0</v>
      </c>
      <c r="AV139" s="1" t="n">
        <f aca="false">(AV43/1000000)/$A139</f>
        <v>0</v>
      </c>
      <c r="AW139" s="1" t="n">
        <f aca="false">(AW43/1000000)/$A139</f>
        <v>0</v>
      </c>
      <c r="AX139" s="1" t="n">
        <f aca="false">(AX43/1000000)/$A139</f>
        <v>0</v>
      </c>
      <c r="AY139" s="1" t="n">
        <f aca="false">(AY43/1000000)/$A139</f>
        <v>0</v>
      </c>
      <c r="AZ139" s="1" t="n">
        <f aca="false">(AZ43/1000000)/$A139</f>
        <v>0</v>
      </c>
      <c r="BA139" s="1" t="n">
        <f aca="false">(BA43/1000000)/$A139</f>
        <v>0</v>
      </c>
      <c r="BB139" s="1" t="n">
        <f aca="false">(BB43/1000000)/$A139</f>
        <v>0</v>
      </c>
      <c r="BC139" s="1" t="n">
        <f aca="false">(BC43/1000000)/$A139</f>
        <v>0</v>
      </c>
      <c r="BD139" s="1" t="n">
        <f aca="false">(BD43/1000000)/$A139</f>
        <v>0</v>
      </c>
      <c r="BE139" s="1" t="n">
        <f aca="false">(BE43/1000000)/$A139</f>
        <v>0</v>
      </c>
      <c r="BF139" s="1" t="n">
        <f aca="false">(BF43/1000000)/$A139</f>
        <v>0</v>
      </c>
      <c r="BG139" s="1" t="n">
        <f aca="false">(BG43/1000000)/$A139</f>
        <v>0</v>
      </c>
      <c r="BH139" s="1" t="n">
        <f aca="false">(BH43/1000000)/$A139</f>
        <v>0</v>
      </c>
      <c r="BI139" s="1" t="n">
        <f aca="false">(BI43/1000000)/$A139</f>
        <v>0</v>
      </c>
      <c r="BJ139" s="1" t="n">
        <f aca="false">(BJ43/1000000)/$A139</f>
        <v>0</v>
      </c>
      <c r="BK139" s="1" t="n">
        <f aca="false">(BK43/1000000)/$A139</f>
        <v>0</v>
      </c>
      <c r="BL139" s="1" t="n">
        <f aca="false">(BL43/1000000)/$A139</f>
        <v>0</v>
      </c>
      <c r="BM139" s="1" t="n">
        <f aca="false">(BM43/1000000)/$A139</f>
        <v>0</v>
      </c>
      <c r="BN139" s="1" t="n">
        <f aca="false">(BN43/1000000)/$A139</f>
        <v>0</v>
      </c>
      <c r="BO139" s="1" t="n">
        <f aca="false">(BO43/1000000)/$A139</f>
        <v>0</v>
      </c>
      <c r="BP139" s="1" t="n">
        <f aca="false">(BP43/1000000)/$A139</f>
        <v>0</v>
      </c>
      <c r="BQ139" s="1" t="n">
        <f aca="false">(BQ43/1000000)/$A139</f>
        <v>0</v>
      </c>
      <c r="BR139" s="1" t="n">
        <f aca="false">(BR43/1000000)/$A139</f>
        <v>0</v>
      </c>
      <c r="BS139" s="1" t="n">
        <f aca="false">(BS43/1000000)/$A139</f>
        <v>0</v>
      </c>
      <c r="BT139" s="1" t="n">
        <f aca="false">(BT43/1000000)/$A139</f>
        <v>0</v>
      </c>
      <c r="BU139" s="1" t="n">
        <f aca="false">(BU43/1000000)/$A139</f>
        <v>0</v>
      </c>
      <c r="BV139" s="1" t="n">
        <f aca="false">(BV43/1000000)/$A139</f>
        <v>0</v>
      </c>
      <c r="BW139" s="1" t="n">
        <f aca="false">(BW43/1000000)/$A139</f>
        <v>0</v>
      </c>
      <c r="BX139" s="1" t="n">
        <f aca="false">(BX43/1000000)/$A139</f>
        <v>0</v>
      </c>
      <c r="BY139" s="1" t="n">
        <f aca="false">(BY43/1000000)/$A139</f>
        <v>0</v>
      </c>
      <c r="BZ139" s="1" t="n">
        <f aca="false">(BZ43/1000000)/$A139</f>
        <v>0</v>
      </c>
      <c r="CA139" s="1" t="n">
        <f aca="false">(CA43/1000000)/$A139</f>
        <v>0</v>
      </c>
      <c r="CB139" s="1" t="n">
        <f aca="false">(CB43/1000000)/$A139</f>
        <v>0</v>
      </c>
      <c r="CC139" s="1" t="n">
        <f aca="false">(CC43/1000000)/$A139</f>
        <v>0</v>
      </c>
      <c r="CD139" s="1" t="n">
        <f aca="false">(CD43/1000000)/$A139</f>
        <v>0</v>
      </c>
      <c r="CE139" s="1" t="n">
        <f aca="false">(CE43/1000000)/$A139</f>
        <v>0</v>
      </c>
      <c r="CF139" s="1" t="n">
        <f aca="false">(CF43/1000000)/$A139</f>
        <v>0</v>
      </c>
      <c r="CG139" s="1" t="n">
        <f aca="false">(CG43/1000000)/$A139</f>
        <v>0</v>
      </c>
      <c r="CH139" s="1" t="n">
        <f aca="false">(CH43/1000000)/$A139</f>
        <v>0</v>
      </c>
      <c r="CI139" s="1" t="n">
        <f aca="false">(CI43/1000000)/$A139</f>
        <v>0</v>
      </c>
      <c r="CJ139" s="1" t="n">
        <f aca="false">(CJ43/1000000)/$A139</f>
        <v>0</v>
      </c>
      <c r="CK139" s="1" t="n">
        <f aca="false">(CK43/1000000)/$A139</f>
        <v>0</v>
      </c>
      <c r="CL139" s="1" t="n">
        <f aca="false">(CL43/1000000)/$A139</f>
        <v>0</v>
      </c>
      <c r="CM139" s="1" t="n">
        <f aca="false">(CM43/1000000)/$A139</f>
        <v>0</v>
      </c>
      <c r="CN139" s="1" t="n">
        <f aca="false">(CN43/1000000)/$A139</f>
        <v>0</v>
      </c>
    </row>
    <row r="140" customFormat="false" ht="11.25" hidden="false" customHeight="false" outlineLevel="0" collapsed="false">
      <c r="A140" s="1" t="n">
        <v>31</v>
      </c>
      <c r="B140" s="4" t="n">
        <v>35612</v>
      </c>
      <c r="C140" s="1" t="n">
        <f aca="false">(C44/1000000)/$A140</f>
        <v>3.97968612903226</v>
      </c>
      <c r="D140" s="1" t="n">
        <f aca="false">(D44/1000000)/$A140</f>
        <v>0.0428318387096774</v>
      </c>
      <c r="E140" s="1" t="n">
        <f aca="false">(E44/1000000)/$A140</f>
        <v>0.0100061612903226</v>
      </c>
      <c r="F140" s="1" t="n">
        <f aca="false">(F44/1000000)/$A140</f>
        <v>0.0204697419354839</v>
      </c>
      <c r="G140" s="1" t="n">
        <f aca="false">(G44/1000000)/$A140</f>
        <v>0.0209524838709677</v>
      </c>
      <c r="H140" s="1" t="n">
        <f aca="false">(H44/1000000)/$A140</f>
        <v>0.0175318064516129</v>
      </c>
      <c r="I140" s="1" t="n">
        <f aca="false">(I44/1000000)/$A140</f>
        <v>0.0195711290322581</v>
      </c>
      <c r="J140" s="1" t="n">
        <f aca="false">(J44/1000000)/$A140</f>
        <v>0.0187128709677419</v>
      </c>
      <c r="K140" s="1" t="n">
        <f aca="false">(K44/1000000)/$A140</f>
        <v>0.0211058387096774</v>
      </c>
      <c r="L140" s="1" t="n">
        <f aca="false">(L44/1000000)/$A140</f>
        <v>0.0226444838709677</v>
      </c>
      <c r="M140" s="1" t="n">
        <f aca="false">(M44/1000000)/$A140</f>
        <v>0.0188676451612903</v>
      </c>
      <c r="N140" s="1" t="n">
        <f aca="false">(N44/1000000)/$A140</f>
        <v>0.0869141612903226</v>
      </c>
      <c r="O140" s="1" t="n">
        <f aca="false">(O44/1000000)/$A140</f>
        <v>0.021582064516129</v>
      </c>
      <c r="P140" s="1" t="n">
        <f aca="false">(P44/1000000)/$A140</f>
        <v>0.0304719032258065</v>
      </c>
      <c r="Q140" s="1" t="n">
        <f aca="false">(Q44/1000000)/$A140</f>
        <v>0.0194949032258065</v>
      </c>
      <c r="R140" s="1" t="n">
        <f aca="false">(R44/1000000)/$A140</f>
        <v>0.0202881612903226</v>
      </c>
      <c r="S140" s="1" t="n">
        <f aca="false">(S44/1000000)/$A140</f>
        <v>0.028201064516129</v>
      </c>
      <c r="T140" s="1" t="n">
        <f aca="false">(T44/1000000)/$A140</f>
        <v>0.0321806774193548</v>
      </c>
      <c r="U140" s="1" t="n">
        <f aca="false">(U44/1000000)/$A140</f>
        <v>0.0298346129032258</v>
      </c>
      <c r="V140" s="1" t="n">
        <f aca="false">(V44/1000000)/$A140</f>
        <v>0.0356543225806452</v>
      </c>
      <c r="W140" s="1" t="n">
        <f aca="false">(W44/1000000)/$A140</f>
        <v>0.0244206451612903</v>
      </c>
      <c r="X140" s="1" t="n">
        <f aca="false">(X44/1000000)/$A140</f>
        <v>0.0143891290322581</v>
      </c>
      <c r="Y140" s="1" t="n">
        <f aca="false">(Y44/1000000)/$A140</f>
        <v>0.0479091935483871</v>
      </c>
      <c r="Z140" s="1" t="n">
        <f aca="false">(Z44/1000000)/$A140</f>
        <v>0.0305562903225806</v>
      </c>
      <c r="AA140" s="1" t="n">
        <f aca="false">(AA44/1000000)/$A140</f>
        <v>0.0165541612903226</v>
      </c>
      <c r="AB140" s="1" t="n">
        <f aca="false">(AB44/1000000)/$A140</f>
        <v>0.0265267741935484</v>
      </c>
      <c r="AC140" s="1" t="n">
        <f aca="false">(AC44/1000000)/$A140</f>
        <v>0.0231758064516129</v>
      </c>
      <c r="AD140" s="1" t="n">
        <f aca="false">(AD44/1000000)/$A140</f>
        <v>0.0462235161290323</v>
      </c>
      <c r="AE140" s="1" t="n">
        <f aca="false">(AE44/1000000)/$A140</f>
        <v>0.0359372903225806</v>
      </c>
      <c r="AF140" s="1" t="n">
        <f aca="false">(AF44/1000000)/$A140</f>
        <v>0.0393881290322581</v>
      </c>
      <c r="AG140" s="1" t="n">
        <f aca="false">(AG44/1000000)/$A140</f>
        <v>0.0307952903225806</v>
      </c>
      <c r="AH140" s="1" t="n">
        <f aca="false">(AH44/1000000)/$A140</f>
        <v>0.0288529677419355</v>
      </c>
      <c r="AI140" s="1" t="n">
        <f aca="false">(AI44/1000000)/$A140</f>
        <v>0.04237</v>
      </c>
      <c r="AJ140" s="1" t="n">
        <f aca="false">(AJ44/1000000)/$A140</f>
        <v>0.0504944516129032</v>
      </c>
      <c r="AK140" s="1" t="n">
        <f aca="false">(AK44/1000000)/$A140</f>
        <v>0.0452041290322581</v>
      </c>
      <c r="AL140" s="1" t="n">
        <f aca="false">(AL44/1000000)/$A140</f>
        <v>0.0478988709677419</v>
      </c>
      <c r="AM140" s="1" t="n">
        <f aca="false">(AM44/1000000)/$A140</f>
        <v>0.0539872903225806</v>
      </c>
      <c r="AN140" s="1" t="n">
        <f aca="false">(AN44/1000000)/$A140</f>
        <v>0.0306461935483871</v>
      </c>
      <c r="AO140" s="1" t="n">
        <f aca="false">(AO44/1000000)/$A140</f>
        <v>0.037242935483871</v>
      </c>
      <c r="AP140" s="1" t="n">
        <f aca="false">(AP44/1000000)/$A140</f>
        <v>0.047101064516129</v>
      </c>
      <c r="AQ140" s="1" t="n">
        <f aca="false">(AQ44/1000000)/$A140</f>
        <v>0.0628648064516129</v>
      </c>
      <c r="AR140" s="1" t="n">
        <f aca="false">(AR44/1000000)/$A140</f>
        <v>0.0898790967741936</v>
      </c>
      <c r="AS140" s="1" t="n">
        <f aca="false">(AS44/1000000)/$A140</f>
        <v>0.0711876774193549</v>
      </c>
      <c r="AT140" s="1" t="n">
        <f aca="false">(AT44/1000000)/$A140</f>
        <v>0.0280586451612903</v>
      </c>
      <c r="AU140" s="1" t="n">
        <f aca="false">(AU44/1000000)/$A140</f>
        <v>0</v>
      </c>
      <c r="AV140" s="1" t="n">
        <f aca="false">(AV44/1000000)/$A140</f>
        <v>0</v>
      </c>
      <c r="AW140" s="1" t="n">
        <f aca="false">(AW44/1000000)/$A140</f>
        <v>0</v>
      </c>
      <c r="AX140" s="1" t="n">
        <f aca="false">(AX44/1000000)/$A140</f>
        <v>0</v>
      </c>
      <c r="AY140" s="1" t="n">
        <f aca="false">(AY44/1000000)/$A140</f>
        <v>0</v>
      </c>
      <c r="AZ140" s="1" t="n">
        <f aca="false">(AZ44/1000000)/$A140</f>
        <v>0</v>
      </c>
      <c r="BA140" s="1" t="n">
        <f aca="false">(BA44/1000000)/$A140</f>
        <v>0</v>
      </c>
      <c r="BB140" s="1" t="n">
        <f aca="false">(BB44/1000000)/$A140</f>
        <v>0</v>
      </c>
      <c r="BC140" s="1" t="n">
        <f aca="false">(BC44/1000000)/$A140</f>
        <v>0</v>
      </c>
      <c r="BD140" s="1" t="n">
        <f aca="false">(BD44/1000000)/$A140</f>
        <v>0</v>
      </c>
      <c r="BE140" s="1" t="n">
        <f aca="false">(BE44/1000000)/$A140</f>
        <v>0</v>
      </c>
      <c r="BF140" s="1" t="n">
        <f aca="false">(BF44/1000000)/$A140</f>
        <v>0</v>
      </c>
      <c r="BG140" s="1" t="n">
        <f aca="false">(BG44/1000000)/$A140</f>
        <v>0</v>
      </c>
      <c r="BH140" s="1" t="n">
        <f aca="false">(BH44/1000000)/$A140</f>
        <v>0</v>
      </c>
      <c r="BI140" s="1" t="n">
        <f aca="false">(BI44/1000000)/$A140</f>
        <v>0</v>
      </c>
      <c r="BJ140" s="1" t="n">
        <f aca="false">(BJ44/1000000)/$A140</f>
        <v>0</v>
      </c>
      <c r="BK140" s="1" t="n">
        <f aca="false">(BK44/1000000)/$A140</f>
        <v>0</v>
      </c>
      <c r="BL140" s="1" t="n">
        <f aca="false">(BL44/1000000)/$A140</f>
        <v>0</v>
      </c>
      <c r="BM140" s="1" t="n">
        <f aca="false">(BM44/1000000)/$A140</f>
        <v>0</v>
      </c>
      <c r="BN140" s="1" t="n">
        <f aca="false">(BN44/1000000)/$A140</f>
        <v>0</v>
      </c>
      <c r="BO140" s="1" t="n">
        <f aca="false">(BO44/1000000)/$A140</f>
        <v>0</v>
      </c>
      <c r="BP140" s="1" t="n">
        <f aca="false">(BP44/1000000)/$A140</f>
        <v>0</v>
      </c>
      <c r="BQ140" s="1" t="n">
        <f aca="false">(BQ44/1000000)/$A140</f>
        <v>0</v>
      </c>
      <c r="BR140" s="1" t="n">
        <f aca="false">(BR44/1000000)/$A140</f>
        <v>0</v>
      </c>
      <c r="BS140" s="1" t="n">
        <f aca="false">(BS44/1000000)/$A140</f>
        <v>0</v>
      </c>
      <c r="BT140" s="1" t="n">
        <f aca="false">(BT44/1000000)/$A140</f>
        <v>0</v>
      </c>
      <c r="BU140" s="1" t="n">
        <f aca="false">(BU44/1000000)/$A140</f>
        <v>0</v>
      </c>
      <c r="BV140" s="1" t="n">
        <f aca="false">(BV44/1000000)/$A140</f>
        <v>0</v>
      </c>
      <c r="BW140" s="1" t="n">
        <f aca="false">(BW44/1000000)/$A140</f>
        <v>0</v>
      </c>
      <c r="BX140" s="1" t="n">
        <f aca="false">(BX44/1000000)/$A140</f>
        <v>0</v>
      </c>
      <c r="BY140" s="1" t="n">
        <f aca="false">(BY44/1000000)/$A140</f>
        <v>0</v>
      </c>
      <c r="BZ140" s="1" t="n">
        <f aca="false">(BZ44/1000000)/$A140</f>
        <v>0</v>
      </c>
      <c r="CA140" s="1" t="n">
        <f aca="false">(CA44/1000000)/$A140</f>
        <v>0</v>
      </c>
      <c r="CB140" s="1" t="n">
        <f aca="false">(CB44/1000000)/$A140</f>
        <v>0</v>
      </c>
      <c r="CC140" s="1" t="n">
        <f aca="false">(CC44/1000000)/$A140</f>
        <v>0</v>
      </c>
      <c r="CD140" s="1" t="n">
        <f aca="false">(CD44/1000000)/$A140</f>
        <v>0</v>
      </c>
      <c r="CE140" s="1" t="n">
        <f aca="false">(CE44/1000000)/$A140</f>
        <v>0</v>
      </c>
      <c r="CF140" s="1" t="n">
        <f aca="false">(CF44/1000000)/$A140</f>
        <v>0</v>
      </c>
      <c r="CG140" s="1" t="n">
        <f aca="false">(CG44/1000000)/$A140</f>
        <v>0</v>
      </c>
      <c r="CH140" s="1" t="n">
        <f aca="false">(CH44/1000000)/$A140</f>
        <v>0</v>
      </c>
      <c r="CI140" s="1" t="n">
        <f aca="false">(CI44/1000000)/$A140</f>
        <v>0</v>
      </c>
      <c r="CJ140" s="1" t="n">
        <f aca="false">(CJ44/1000000)/$A140</f>
        <v>0</v>
      </c>
      <c r="CK140" s="1" t="n">
        <f aca="false">(CK44/1000000)/$A140</f>
        <v>0</v>
      </c>
      <c r="CL140" s="1" t="n">
        <f aca="false">(CL44/1000000)/$A140</f>
        <v>0</v>
      </c>
      <c r="CM140" s="1" t="n">
        <f aca="false">(CM44/1000000)/$A140</f>
        <v>0</v>
      </c>
      <c r="CN140" s="1" t="n">
        <f aca="false">(CN44/1000000)/$A140</f>
        <v>0</v>
      </c>
    </row>
    <row r="141" customFormat="false" ht="11.25" hidden="false" customHeight="false" outlineLevel="0" collapsed="false">
      <c r="A141" s="1" t="n">
        <v>31</v>
      </c>
      <c r="B141" s="4" t="n">
        <v>35643</v>
      </c>
      <c r="C141" s="1" t="n">
        <f aca="false">(C45/1000000)/$A141</f>
        <v>3.92256870967742</v>
      </c>
      <c r="D141" s="1" t="n">
        <f aca="false">(D45/1000000)/$A141</f>
        <v>0.0435949677419355</v>
      </c>
      <c r="E141" s="1" t="n">
        <f aca="false">(E45/1000000)/$A141</f>
        <v>0.00987770967741936</v>
      </c>
      <c r="F141" s="1" t="n">
        <f aca="false">(F45/1000000)/$A141</f>
        <v>0.0208517741935484</v>
      </c>
      <c r="G141" s="1" t="n">
        <f aca="false">(G45/1000000)/$A141</f>
        <v>0.0197263548387097</v>
      </c>
      <c r="H141" s="1" t="n">
        <f aca="false">(H45/1000000)/$A141</f>
        <v>0.0176384516129032</v>
      </c>
      <c r="I141" s="1" t="n">
        <f aca="false">(I45/1000000)/$A141</f>
        <v>0.019397</v>
      </c>
      <c r="J141" s="1" t="n">
        <f aca="false">(J45/1000000)/$A141</f>
        <v>0.0179856129032258</v>
      </c>
      <c r="K141" s="1" t="n">
        <f aca="false">(K45/1000000)/$A141</f>
        <v>0.0200730322580645</v>
      </c>
      <c r="L141" s="1" t="n">
        <f aca="false">(L45/1000000)/$A141</f>
        <v>0.0215019677419355</v>
      </c>
      <c r="M141" s="1" t="n">
        <f aca="false">(M45/1000000)/$A141</f>
        <v>0.0184025806451613</v>
      </c>
      <c r="N141" s="1" t="n">
        <f aca="false">(N45/1000000)/$A141</f>
        <v>0.0910803225806452</v>
      </c>
      <c r="O141" s="1" t="n">
        <f aca="false">(O45/1000000)/$A141</f>
        <v>0.0206067741935484</v>
      </c>
      <c r="P141" s="1" t="n">
        <f aca="false">(P45/1000000)/$A141</f>
        <v>0.027811</v>
      </c>
      <c r="Q141" s="1" t="n">
        <f aca="false">(Q45/1000000)/$A141</f>
        <v>0.0193667741935484</v>
      </c>
      <c r="R141" s="1" t="n">
        <f aca="false">(R45/1000000)/$A141</f>
        <v>0.0224494516129032</v>
      </c>
      <c r="S141" s="1" t="n">
        <f aca="false">(S45/1000000)/$A141</f>
        <v>0.0274631290322581</v>
      </c>
      <c r="T141" s="1" t="n">
        <f aca="false">(T45/1000000)/$A141</f>
        <v>0.0320566774193548</v>
      </c>
      <c r="U141" s="1" t="n">
        <f aca="false">(U45/1000000)/$A141</f>
        <v>0.0280744838709677</v>
      </c>
      <c r="V141" s="1" t="n">
        <f aca="false">(V45/1000000)/$A141</f>
        <v>0.0337220322580645</v>
      </c>
      <c r="W141" s="1" t="n">
        <f aca="false">(W45/1000000)/$A141</f>
        <v>0.0237935483870968</v>
      </c>
      <c r="X141" s="1" t="n">
        <f aca="false">(X45/1000000)/$A141</f>
        <v>0.0141634193548387</v>
      </c>
      <c r="Y141" s="1" t="n">
        <f aca="false">(Y45/1000000)/$A141</f>
        <v>0.0414793225806452</v>
      </c>
      <c r="Z141" s="1" t="n">
        <f aca="false">(Z45/1000000)/$A141</f>
        <v>0.0298617419354839</v>
      </c>
      <c r="AA141" s="1" t="n">
        <f aca="false">(AA45/1000000)/$A141</f>
        <v>0.0158812580645161</v>
      </c>
      <c r="AB141" s="1" t="n">
        <f aca="false">(AB45/1000000)/$A141</f>
        <v>0.026522064516129</v>
      </c>
      <c r="AC141" s="1" t="n">
        <f aca="false">(AC45/1000000)/$A141</f>
        <v>0.0225595483870968</v>
      </c>
      <c r="AD141" s="1" t="n">
        <f aca="false">(AD45/1000000)/$A141</f>
        <v>0.0453171935483871</v>
      </c>
      <c r="AE141" s="1" t="n">
        <f aca="false">(AE45/1000000)/$A141</f>
        <v>0.0356886129032258</v>
      </c>
      <c r="AF141" s="1" t="n">
        <f aca="false">(AF45/1000000)/$A141</f>
        <v>0.037428</v>
      </c>
      <c r="AG141" s="1" t="n">
        <f aca="false">(AG45/1000000)/$A141</f>
        <v>0.0294044193548387</v>
      </c>
      <c r="AH141" s="1" t="n">
        <f aca="false">(AH45/1000000)/$A141</f>
        <v>0.0266253870967742</v>
      </c>
      <c r="AI141" s="1" t="n">
        <f aca="false">(AI45/1000000)/$A141</f>
        <v>0.0426182258064516</v>
      </c>
      <c r="AJ141" s="1" t="n">
        <f aca="false">(AJ45/1000000)/$A141</f>
        <v>0.0476005161290323</v>
      </c>
      <c r="AK141" s="1" t="n">
        <f aca="false">(AK45/1000000)/$A141</f>
        <v>0.0403812903225806</v>
      </c>
      <c r="AL141" s="1" t="n">
        <f aca="false">(AL45/1000000)/$A141</f>
        <v>0.0473208064516129</v>
      </c>
      <c r="AM141" s="1" t="n">
        <f aca="false">(AM45/1000000)/$A141</f>
        <v>0.0525931612903226</v>
      </c>
      <c r="AN141" s="1" t="n">
        <f aca="false">(AN45/1000000)/$A141</f>
        <v>0.0284152258064516</v>
      </c>
      <c r="AO141" s="1" t="n">
        <f aca="false">(AO45/1000000)/$A141</f>
        <v>0.0351732903225806</v>
      </c>
      <c r="AP141" s="1" t="n">
        <f aca="false">(AP45/1000000)/$A141</f>
        <v>0.0458702258064516</v>
      </c>
      <c r="AQ141" s="1" t="n">
        <f aca="false">(AQ45/1000000)/$A141</f>
        <v>0.0599872580645161</v>
      </c>
      <c r="AR141" s="1" t="n">
        <f aca="false">(AR45/1000000)/$A141</f>
        <v>0.0787513548387097</v>
      </c>
      <c r="AS141" s="1" t="n">
        <f aca="false">(AS45/1000000)/$A141</f>
        <v>0.0698027741935484</v>
      </c>
      <c r="AT141" s="1" t="n">
        <f aca="false">(AT45/1000000)/$A141</f>
        <v>0.0542962580645161</v>
      </c>
      <c r="AU141" s="1" t="n">
        <f aca="false">(AU45/1000000)/$A141</f>
        <v>0.0320592580645161</v>
      </c>
      <c r="AV141" s="1" t="n">
        <f aca="false">(AV45/1000000)/$A141</f>
        <v>0</v>
      </c>
      <c r="AW141" s="1" t="n">
        <f aca="false">(AW45/1000000)/$A141</f>
        <v>0</v>
      </c>
      <c r="AX141" s="1" t="n">
        <f aca="false">(AX45/1000000)/$A141</f>
        <v>0</v>
      </c>
      <c r="AY141" s="1" t="n">
        <f aca="false">(AY45/1000000)/$A141</f>
        <v>0</v>
      </c>
      <c r="AZ141" s="1" t="n">
        <f aca="false">(AZ45/1000000)/$A141</f>
        <v>0</v>
      </c>
      <c r="BA141" s="1" t="n">
        <f aca="false">(BA45/1000000)/$A141</f>
        <v>0</v>
      </c>
      <c r="BB141" s="1" t="n">
        <f aca="false">(BB45/1000000)/$A141</f>
        <v>0</v>
      </c>
      <c r="BC141" s="1" t="n">
        <f aca="false">(BC45/1000000)/$A141</f>
        <v>0</v>
      </c>
      <c r="BD141" s="1" t="n">
        <f aca="false">(BD45/1000000)/$A141</f>
        <v>0</v>
      </c>
      <c r="BE141" s="1" t="n">
        <f aca="false">(BE45/1000000)/$A141</f>
        <v>0</v>
      </c>
      <c r="BF141" s="1" t="n">
        <f aca="false">(BF45/1000000)/$A141</f>
        <v>0</v>
      </c>
      <c r="BG141" s="1" t="n">
        <f aca="false">(BG45/1000000)/$A141</f>
        <v>0</v>
      </c>
      <c r="BH141" s="1" t="n">
        <f aca="false">(BH45/1000000)/$A141</f>
        <v>0</v>
      </c>
      <c r="BI141" s="1" t="n">
        <f aca="false">(BI45/1000000)/$A141</f>
        <v>0</v>
      </c>
      <c r="BJ141" s="1" t="n">
        <f aca="false">(BJ45/1000000)/$A141</f>
        <v>0</v>
      </c>
      <c r="BK141" s="1" t="n">
        <f aca="false">(BK45/1000000)/$A141</f>
        <v>0</v>
      </c>
      <c r="BL141" s="1" t="n">
        <f aca="false">(BL45/1000000)/$A141</f>
        <v>0</v>
      </c>
      <c r="BM141" s="1" t="n">
        <f aca="false">(BM45/1000000)/$A141</f>
        <v>0</v>
      </c>
      <c r="BN141" s="1" t="n">
        <f aca="false">(BN45/1000000)/$A141</f>
        <v>0</v>
      </c>
      <c r="BO141" s="1" t="n">
        <f aca="false">(BO45/1000000)/$A141</f>
        <v>0</v>
      </c>
      <c r="BP141" s="1" t="n">
        <f aca="false">(BP45/1000000)/$A141</f>
        <v>0</v>
      </c>
      <c r="BQ141" s="1" t="n">
        <f aca="false">(BQ45/1000000)/$A141</f>
        <v>0</v>
      </c>
      <c r="BR141" s="1" t="n">
        <f aca="false">(BR45/1000000)/$A141</f>
        <v>0</v>
      </c>
      <c r="BS141" s="1" t="n">
        <f aca="false">(BS45/1000000)/$A141</f>
        <v>0</v>
      </c>
      <c r="BT141" s="1" t="n">
        <f aca="false">(BT45/1000000)/$A141</f>
        <v>0</v>
      </c>
      <c r="BU141" s="1" t="n">
        <f aca="false">(BU45/1000000)/$A141</f>
        <v>0</v>
      </c>
      <c r="BV141" s="1" t="n">
        <f aca="false">(BV45/1000000)/$A141</f>
        <v>0</v>
      </c>
      <c r="BW141" s="1" t="n">
        <f aca="false">(BW45/1000000)/$A141</f>
        <v>0</v>
      </c>
      <c r="BX141" s="1" t="n">
        <f aca="false">(BX45/1000000)/$A141</f>
        <v>0</v>
      </c>
      <c r="BY141" s="1" t="n">
        <f aca="false">(BY45/1000000)/$A141</f>
        <v>0</v>
      </c>
      <c r="BZ141" s="1" t="n">
        <f aca="false">(BZ45/1000000)/$A141</f>
        <v>0</v>
      </c>
      <c r="CA141" s="1" t="n">
        <f aca="false">(CA45/1000000)/$A141</f>
        <v>0</v>
      </c>
      <c r="CB141" s="1" t="n">
        <f aca="false">(CB45/1000000)/$A141</f>
        <v>0</v>
      </c>
      <c r="CC141" s="1" t="n">
        <f aca="false">(CC45/1000000)/$A141</f>
        <v>0</v>
      </c>
      <c r="CD141" s="1" t="n">
        <f aca="false">(CD45/1000000)/$A141</f>
        <v>0</v>
      </c>
      <c r="CE141" s="1" t="n">
        <f aca="false">(CE45/1000000)/$A141</f>
        <v>0</v>
      </c>
      <c r="CF141" s="1" t="n">
        <f aca="false">(CF45/1000000)/$A141</f>
        <v>0</v>
      </c>
      <c r="CG141" s="1" t="n">
        <f aca="false">(CG45/1000000)/$A141</f>
        <v>0</v>
      </c>
      <c r="CH141" s="1" t="n">
        <f aca="false">(CH45/1000000)/$A141</f>
        <v>0</v>
      </c>
      <c r="CI141" s="1" t="n">
        <f aca="false">(CI45/1000000)/$A141</f>
        <v>0</v>
      </c>
      <c r="CJ141" s="1" t="n">
        <f aca="false">(CJ45/1000000)/$A141</f>
        <v>0</v>
      </c>
      <c r="CK141" s="1" t="n">
        <f aca="false">(CK45/1000000)/$A141</f>
        <v>0</v>
      </c>
      <c r="CL141" s="1" t="n">
        <f aca="false">(CL45/1000000)/$A141</f>
        <v>0</v>
      </c>
      <c r="CM141" s="1" t="n">
        <f aca="false">(CM45/1000000)/$A141</f>
        <v>0</v>
      </c>
      <c r="CN141" s="1" t="n">
        <f aca="false">(CN45/1000000)/$A141</f>
        <v>0</v>
      </c>
    </row>
    <row r="142" customFormat="false" ht="11.25" hidden="false" customHeight="false" outlineLevel="0" collapsed="false">
      <c r="A142" s="1" t="n">
        <v>30</v>
      </c>
      <c r="B142" s="4" t="n">
        <v>35674</v>
      </c>
      <c r="C142" s="1" t="n">
        <f aca="false">(C46/1000000)/$A142</f>
        <v>3.9080429</v>
      </c>
      <c r="D142" s="1" t="n">
        <f aca="false">(D46/1000000)/$A142</f>
        <v>0.0447479</v>
      </c>
      <c r="E142" s="1" t="n">
        <f aca="false">(E46/1000000)/$A142</f>
        <v>0.00937813333333333</v>
      </c>
      <c r="F142" s="1" t="n">
        <f aca="false">(F46/1000000)/$A142</f>
        <v>0.0200333</v>
      </c>
      <c r="G142" s="1" t="n">
        <f aca="false">(G46/1000000)/$A142</f>
        <v>0.0191404333333333</v>
      </c>
      <c r="H142" s="1" t="n">
        <f aca="false">(H46/1000000)/$A142</f>
        <v>0.0180829</v>
      </c>
      <c r="I142" s="1" t="n">
        <f aca="false">(I46/1000000)/$A142</f>
        <v>0.0190167666666667</v>
      </c>
      <c r="J142" s="1" t="n">
        <f aca="false">(J46/1000000)/$A142</f>
        <v>0.0173452333333333</v>
      </c>
      <c r="K142" s="1" t="n">
        <f aca="false">(K46/1000000)/$A142</f>
        <v>0.0196064333333333</v>
      </c>
      <c r="L142" s="1" t="n">
        <f aca="false">(L46/1000000)/$A142</f>
        <v>0.0209799666666667</v>
      </c>
      <c r="M142" s="1" t="n">
        <f aca="false">(M46/1000000)/$A142</f>
        <v>0.0193410333333333</v>
      </c>
      <c r="N142" s="1" t="n">
        <f aca="false">(N46/1000000)/$A142</f>
        <v>0.0904998</v>
      </c>
      <c r="O142" s="1" t="n">
        <f aca="false">(O46/1000000)/$A142</f>
        <v>0.0213512666666667</v>
      </c>
      <c r="P142" s="1" t="n">
        <f aca="false">(P46/1000000)/$A142</f>
        <v>0.0265865</v>
      </c>
      <c r="Q142" s="1" t="n">
        <f aca="false">(Q46/1000000)/$A142</f>
        <v>0.0182324666666667</v>
      </c>
      <c r="R142" s="1" t="n">
        <f aca="false">(R46/1000000)/$A142</f>
        <v>0.0222417</v>
      </c>
      <c r="S142" s="1" t="n">
        <f aca="false">(S46/1000000)/$A142</f>
        <v>0.0260283333333333</v>
      </c>
      <c r="T142" s="1" t="n">
        <f aca="false">(T46/1000000)/$A142</f>
        <v>0.0293903333333333</v>
      </c>
      <c r="U142" s="1" t="n">
        <f aca="false">(U46/1000000)/$A142</f>
        <v>0.0263797</v>
      </c>
      <c r="V142" s="1" t="n">
        <f aca="false">(V46/1000000)/$A142</f>
        <v>0.0320741666666667</v>
      </c>
      <c r="W142" s="1" t="n">
        <f aca="false">(W46/1000000)/$A142</f>
        <v>0.0224037333333333</v>
      </c>
      <c r="X142" s="1" t="n">
        <f aca="false">(X46/1000000)/$A142</f>
        <v>0.013501</v>
      </c>
      <c r="Y142" s="1" t="n">
        <f aca="false">(Y46/1000000)/$A142</f>
        <v>0.0423799</v>
      </c>
      <c r="Z142" s="1" t="n">
        <f aca="false">(Z46/1000000)/$A142</f>
        <v>0.0317669333333333</v>
      </c>
      <c r="AA142" s="1" t="n">
        <f aca="false">(AA46/1000000)/$A142</f>
        <v>0.016071</v>
      </c>
      <c r="AB142" s="1" t="n">
        <f aca="false">(AB46/1000000)/$A142</f>
        <v>0.0255090666666667</v>
      </c>
      <c r="AC142" s="1" t="n">
        <f aca="false">(AC46/1000000)/$A142</f>
        <v>0.0212526</v>
      </c>
      <c r="AD142" s="1" t="n">
        <f aca="false">(AD46/1000000)/$A142</f>
        <v>0.0444019333333333</v>
      </c>
      <c r="AE142" s="1" t="n">
        <f aca="false">(AE46/1000000)/$A142</f>
        <v>0.0329942</v>
      </c>
      <c r="AF142" s="1" t="n">
        <f aca="false">(AF46/1000000)/$A142</f>
        <v>0.0381865666666667</v>
      </c>
      <c r="AG142" s="1" t="n">
        <f aca="false">(AG46/1000000)/$A142</f>
        <v>0.0295003</v>
      </c>
      <c r="AH142" s="1" t="n">
        <f aca="false">(AH46/1000000)/$A142</f>
        <v>0.0270035666666667</v>
      </c>
      <c r="AI142" s="1" t="n">
        <f aca="false">(AI46/1000000)/$A142</f>
        <v>0.0418686333333333</v>
      </c>
      <c r="AJ142" s="1" t="n">
        <f aca="false">(AJ46/1000000)/$A142</f>
        <v>0.0471487666666667</v>
      </c>
      <c r="AK142" s="1" t="n">
        <f aca="false">(AK46/1000000)/$A142</f>
        <v>0.0397870333333333</v>
      </c>
      <c r="AL142" s="1" t="n">
        <f aca="false">(AL46/1000000)/$A142</f>
        <v>0.0450977</v>
      </c>
      <c r="AM142" s="1" t="n">
        <f aca="false">(AM46/1000000)/$A142</f>
        <v>0.0490212333333333</v>
      </c>
      <c r="AN142" s="1" t="n">
        <f aca="false">(AN46/1000000)/$A142</f>
        <v>0.0256435666666667</v>
      </c>
      <c r="AO142" s="1" t="n">
        <f aca="false">(AO46/1000000)/$A142</f>
        <v>0.0333035</v>
      </c>
      <c r="AP142" s="1" t="n">
        <f aca="false">(AP46/1000000)/$A142</f>
        <v>0.0442777</v>
      </c>
      <c r="AQ142" s="1" t="n">
        <f aca="false">(AQ46/1000000)/$A142</f>
        <v>0.0573034</v>
      </c>
      <c r="AR142" s="1" t="n">
        <f aca="false">(AR46/1000000)/$A142</f>
        <v>0.0753604666666667</v>
      </c>
      <c r="AS142" s="1" t="n">
        <f aca="false">(AS46/1000000)/$A142</f>
        <v>0.0640505666666667</v>
      </c>
      <c r="AT142" s="1" t="n">
        <f aca="false">(AT46/1000000)/$A142</f>
        <v>0.0628166333333333</v>
      </c>
      <c r="AU142" s="1" t="n">
        <f aca="false">(AU46/1000000)/$A142</f>
        <v>0.0595604</v>
      </c>
      <c r="AV142" s="1" t="n">
        <f aca="false">(AV46/1000000)/$A142</f>
        <v>0.0486377333333333</v>
      </c>
      <c r="AW142" s="1" t="n">
        <f aca="false">(AW46/1000000)/$A142</f>
        <v>0</v>
      </c>
      <c r="AX142" s="1" t="n">
        <f aca="false">(AX46/1000000)/$A142</f>
        <v>0</v>
      </c>
      <c r="AY142" s="1" t="n">
        <f aca="false">(AY46/1000000)/$A142</f>
        <v>0</v>
      </c>
      <c r="AZ142" s="1" t="n">
        <f aca="false">(AZ46/1000000)/$A142</f>
        <v>0</v>
      </c>
      <c r="BA142" s="1" t="n">
        <f aca="false">(BA46/1000000)/$A142</f>
        <v>0</v>
      </c>
      <c r="BB142" s="1" t="n">
        <f aca="false">(BB46/1000000)/$A142</f>
        <v>0</v>
      </c>
      <c r="BC142" s="1" t="n">
        <f aca="false">(BC46/1000000)/$A142</f>
        <v>0</v>
      </c>
      <c r="BD142" s="1" t="n">
        <f aca="false">(BD46/1000000)/$A142</f>
        <v>0</v>
      </c>
      <c r="BE142" s="1" t="n">
        <f aca="false">(BE46/1000000)/$A142</f>
        <v>0</v>
      </c>
      <c r="BF142" s="1" t="n">
        <f aca="false">(BF46/1000000)/$A142</f>
        <v>0</v>
      </c>
      <c r="BG142" s="1" t="n">
        <f aca="false">(BG46/1000000)/$A142</f>
        <v>0</v>
      </c>
      <c r="BH142" s="1" t="n">
        <f aca="false">(BH46/1000000)/$A142</f>
        <v>0</v>
      </c>
      <c r="BI142" s="1" t="n">
        <f aca="false">(BI46/1000000)/$A142</f>
        <v>0</v>
      </c>
      <c r="BJ142" s="1" t="n">
        <f aca="false">(BJ46/1000000)/$A142</f>
        <v>0</v>
      </c>
      <c r="BK142" s="1" t="n">
        <f aca="false">(BK46/1000000)/$A142</f>
        <v>0</v>
      </c>
      <c r="BL142" s="1" t="n">
        <f aca="false">(BL46/1000000)/$A142</f>
        <v>0</v>
      </c>
      <c r="BM142" s="1" t="n">
        <f aca="false">(BM46/1000000)/$A142</f>
        <v>0</v>
      </c>
      <c r="BN142" s="1" t="n">
        <f aca="false">(BN46/1000000)/$A142</f>
        <v>0</v>
      </c>
      <c r="BO142" s="1" t="n">
        <f aca="false">(BO46/1000000)/$A142</f>
        <v>0</v>
      </c>
      <c r="BP142" s="1" t="n">
        <f aca="false">(BP46/1000000)/$A142</f>
        <v>0</v>
      </c>
      <c r="BQ142" s="1" t="n">
        <f aca="false">(BQ46/1000000)/$A142</f>
        <v>0</v>
      </c>
      <c r="BR142" s="1" t="n">
        <f aca="false">(BR46/1000000)/$A142</f>
        <v>0</v>
      </c>
      <c r="BS142" s="1" t="n">
        <f aca="false">(BS46/1000000)/$A142</f>
        <v>0</v>
      </c>
      <c r="BT142" s="1" t="n">
        <f aca="false">(BT46/1000000)/$A142</f>
        <v>0</v>
      </c>
      <c r="BU142" s="1" t="n">
        <f aca="false">(BU46/1000000)/$A142</f>
        <v>0</v>
      </c>
      <c r="BV142" s="1" t="n">
        <f aca="false">(BV46/1000000)/$A142</f>
        <v>0</v>
      </c>
      <c r="BW142" s="1" t="n">
        <f aca="false">(BW46/1000000)/$A142</f>
        <v>0</v>
      </c>
      <c r="BX142" s="1" t="n">
        <f aca="false">(BX46/1000000)/$A142</f>
        <v>0</v>
      </c>
      <c r="BY142" s="1" t="n">
        <f aca="false">(BY46/1000000)/$A142</f>
        <v>0</v>
      </c>
      <c r="BZ142" s="1" t="n">
        <f aca="false">(BZ46/1000000)/$A142</f>
        <v>0</v>
      </c>
      <c r="CA142" s="1" t="n">
        <f aca="false">(CA46/1000000)/$A142</f>
        <v>0</v>
      </c>
      <c r="CB142" s="1" t="n">
        <f aca="false">(CB46/1000000)/$A142</f>
        <v>0</v>
      </c>
      <c r="CC142" s="1" t="n">
        <f aca="false">(CC46/1000000)/$A142</f>
        <v>0</v>
      </c>
      <c r="CD142" s="1" t="n">
        <f aca="false">(CD46/1000000)/$A142</f>
        <v>0</v>
      </c>
      <c r="CE142" s="1" t="n">
        <f aca="false">(CE46/1000000)/$A142</f>
        <v>0</v>
      </c>
      <c r="CF142" s="1" t="n">
        <f aca="false">(CF46/1000000)/$A142</f>
        <v>0</v>
      </c>
      <c r="CG142" s="1" t="n">
        <f aca="false">(CG46/1000000)/$A142</f>
        <v>0</v>
      </c>
      <c r="CH142" s="1" t="n">
        <f aca="false">(CH46/1000000)/$A142</f>
        <v>0</v>
      </c>
      <c r="CI142" s="1" t="n">
        <f aca="false">(CI46/1000000)/$A142</f>
        <v>0</v>
      </c>
      <c r="CJ142" s="1" t="n">
        <f aca="false">(CJ46/1000000)/$A142</f>
        <v>0</v>
      </c>
      <c r="CK142" s="1" t="n">
        <f aca="false">(CK46/1000000)/$A142</f>
        <v>0</v>
      </c>
      <c r="CL142" s="1" t="n">
        <f aca="false">(CL46/1000000)/$A142</f>
        <v>0</v>
      </c>
      <c r="CM142" s="1" t="n">
        <f aca="false">(CM46/1000000)/$A142</f>
        <v>0</v>
      </c>
      <c r="CN142" s="1" t="n">
        <f aca="false">(CN46/1000000)/$A142</f>
        <v>0</v>
      </c>
    </row>
    <row r="143" customFormat="false" ht="11.25" hidden="false" customHeight="false" outlineLevel="0" collapsed="false">
      <c r="A143" s="1" t="n">
        <v>31</v>
      </c>
      <c r="B143" s="4" t="n">
        <v>35704</v>
      </c>
      <c r="C143" s="1" t="n">
        <f aca="false">(C47/1000000)/$A143</f>
        <v>3.8323395483871</v>
      </c>
      <c r="D143" s="1" t="n">
        <f aca="false">(D47/1000000)/$A143</f>
        <v>0.0422165161290323</v>
      </c>
      <c r="E143" s="1" t="n">
        <f aca="false">(E47/1000000)/$A143</f>
        <v>0.008802</v>
      </c>
      <c r="F143" s="1" t="n">
        <f aca="false">(F47/1000000)/$A143</f>
        <v>0.0203874516129032</v>
      </c>
      <c r="G143" s="1" t="n">
        <f aca="false">(G47/1000000)/$A143</f>
        <v>0.0186316129032258</v>
      </c>
      <c r="H143" s="1" t="n">
        <f aca="false">(H47/1000000)/$A143</f>
        <v>0.0182671290322581</v>
      </c>
      <c r="I143" s="1" t="n">
        <f aca="false">(I47/1000000)/$A143</f>
        <v>0.0186900967741936</v>
      </c>
      <c r="J143" s="1" t="n">
        <f aca="false">(J47/1000000)/$A143</f>
        <v>0.0164182903225806</v>
      </c>
      <c r="K143" s="1" t="n">
        <f aca="false">(K47/1000000)/$A143</f>
        <v>0.0189344516129032</v>
      </c>
      <c r="L143" s="1" t="n">
        <f aca="false">(L47/1000000)/$A143</f>
        <v>0.0214022903225806</v>
      </c>
      <c r="M143" s="1" t="n">
        <f aca="false">(M47/1000000)/$A143</f>
        <v>0.0187796774193548</v>
      </c>
      <c r="N143" s="1" t="n">
        <f aca="false">(N47/1000000)/$A143</f>
        <v>0.0882839677419355</v>
      </c>
      <c r="O143" s="1" t="n">
        <f aca="false">(O47/1000000)/$A143</f>
        <v>0.0222064838709677</v>
      </c>
      <c r="P143" s="1" t="n">
        <f aca="false">(P47/1000000)/$A143</f>
        <v>0.0267878387096774</v>
      </c>
      <c r="Q143" s="1" t="n">
        <f aca="false">(Q47/1000000)/$A143</f>
        <v>0.0178258064516129</v>
      </c>
      <c r="R143" s="1" t="n">
        <f aca="false">(R47/1000000)/$A143</f>
        <v>0.0216541935483871</v>
      </c>
      <c r="S143" s="1" t="n">
        <f aca="false">(S47/1000000)/$A143</f>
        <v>0.0260886774193548</v>
      </c>
      <c r="T143" s="1" t="n">
        <f aca="false">(T47/1000000)/$A143</f>
        <v>0.0294114838709677</v>
      </c>
      <c r="U143" s="1" t="n">
        <f aca="false">(U47/1000000)/$A143</f>
        <v>0.0264191612903226</v>
      </c>
      <c r="V143" s="1" t="n">
        <f aca="false">(V47/1000000)/$A143</f>
        <v>0.0320207096774194</v>
      </c>
      <c r="W143" s="1" t="n">
        <f aca="false">(W47/1000000)/$A143</f>
        <v>0.0224420967741935</v>
      </c>
      <c r="X143" s="1" t="n">
        <f aca="false">(X47/1000000)/$A143</f>
        <v>0.013571064516129</v>
      </c>
      <c r="Y143" s="1" t="n">
        <f aca="false">(Y47/1000000)/$A143</f>
        <v>0.0395938387096774</v>
      </c>
      <c r="Z143" s="1" t="n">
        <f aca="false">(Z47/1000000)/$A143</f>
        <v>0.0306313548387097</v>
      </c>
      <c r="AA143" s="1" t="n">
        <f aca="false">(AA47/1000000)/$A143</f>
        <v>0.0165738064516129</v>
      </c>
      <c r="AB143" s="1" t="n">
        <f aca="false">(AB47/1000000)/$A143</f>
        <v>0.0267071612903226</v>
      </c>
      <c r="AC143" s="1" t="n">
        <f aca="false">(AC47/1000000)/$A143</f>
        <v>0.0190092580645161</v>
      </c>
      <c r="AD143" s="1" t="n">
        <f aca="false">(AD47/1000000)/$A143</f>
        <v>0.0439566451612903</v>
      </c>
      <c r="AE143" s="1" t="n">
        <f aca="false">(AE47/1000000)/$A143</f>
        <v>0.034503</v>
      </c>
      <c r="AF143" s="1" t="n">
        <f aca="false">(AF47/1000000)/$A143</f>
        <v>0.0369366451612903</v>
      </c>
      <c r="AG143" s="1" t="n">
        <f aca="false">(AG47/1000000)/$A143</f>
        <v>0.0281518387096774</v>
      </c>
      <c r="AH143" s="1" t="n">
        <f aca="false">(AH47/1000000)/$A143</f>
        <v>0.0249758709677419</v>
      </c>
      <c r="AI143" s="1" t="n">
        <f aca="false">(AI47/1000000)/$A143</f>
        <v>0.036995935483871</v>
      </c>
      <c r="AJ143" s="1" t="n">
        <f aca="false">(AJ47/1000000)/$A143</f>
        <v>0.0447106451612903</v>
      </c>
      <c r="AK143" s="1" t="n">
        <f aca="false">(AK47/1000000)/$A143</f>
        <v>0.0382679677419355</v>
      </c>
      <c r="AL143" s="1" t="n">
        <f aca="false">(AL47/1000000)/$A143</f>
        <v>0.0441105806451613</v>
      </c>
      <c r="AM143" s="1" t="n">
        <f aca="false">(AM47/1000000)/$A143</f>
        <v>0.0500310322580645</v>
      </c>
      <c r="AN143" s="1" t="n">
        <f aca="false">(AN47/1000000)/$A143</f>
        <v>0.0233801935483871</v>
      </c>
      <c r="AO143" s="1" t="n">
        <f aca="false">(AO47/1000000)/$A143</f>
        <v>0.0307739677419355</v>
      </c>
      <c r="AP143" s="1" t="n">
        <f aca="false">(AP47/1000000)/$A143</f>
        <v>0.0439638064516129</v>
      </c>
      <c r="AQ143" s="1" t="n">
        <f aca="false">(AQ47/1000000)/$A143</f>
        <v>0.0547004193548387</v>
      </c>
      <c r="AR143" s="1" t="n">
        <f aca="false">(AR47/1000000)/$A143</f>
        <v>0.0716127419354839</v>
      </c>
      <c r="AS143" s="1" t="n">
        <f aca="false">(AS47/1000000)/$A143</f>
        <v>0.0590135806451613</v>
      </c>
      <c r="AT143" s="1" t="n">
        <f aca="false">(AT47/1000000)/$A143</f>
        <v>0.0639198387096774</v>
      </c>
      <c r="AU143" s="1" t="n">
        <f aca="false">(AU47/1000000)/$A143</f>
        <v>0.052302935483871</v>
      </c>
      <c r="AV143" s="1" t="n">
        <f aca="false">(AV47/1000000)/$A143</f>
        <v>0.0845842580645161</v>
      </c>
      <c r="AW143" s="1" t="n">
        <f aca="false">(AW47/1000000)/$A143</f>
        <v>0.040927</v>
      </c>
      <c r="AX143" s="1" t="n">
        <f aca="false">(AX47/1000000)/$A143</f>
        <v>0</v>
      </c>
      <c r="AY143" s="1" t="n">
        <f aca="false">(AY47/1000000)/$A143</f>
        <v>0</v>
      </c>
      <c r="AZ143" s="1" t="n">
        <f aca="false">(AZ47/1000000)/$A143</f>
        <v>0</v>
      </c>
      <c r="BA143" s="1" t="n">
        <f aca="false">(BA47/1000000)/$A143</f>
        <v>0</v>
      </c>
      <c r="BB143" s="1" t="n">
        <f aca="false">(BB47/1000000)/$A143</f>
        <v>0</v>
      </c>
      <c r="BC143" s="1" t="n">
        <f aca="false">(BC47/1000000)/$A143</f>
        <v>0</v>
      </c>
      <c r="BD143" s="1" t="n">
        <f aca="false">(BD47/1000000)/$A143</f>
        <v>0</v>
      </c>
      <c r="BE143" s="1" t="n">
        <f aca="false">(BE47/1000000)/$A143</f>
        <v>0</v>
      </c>
      <c r="BF143" s="1" t="n">
        <f aca="false">(BF47/1000000)/$A143</f>
        <v>0</v>
      </c>
      <c r="BG143" s="1" t="n">
        <f aca="false">(BG47/1000000)/$A143</f>
        <v>0</v>
      </c>
      <c r="BH143" s="1" t="n">
        <f aca="false">(BH47/1000000)/$A143</f>
        <v>0</v>
      </c>
      <c r="BI143" s="1" t="n">
        <f aca="false">(BI47/1000000)/$A143</f>
        <v>0</v>
      </c>
      <c r="BJ143" s="1" t="n">
        <f aca="false">(BJ47/1000000)/$A143</f>
        <v>0</v>
      </c>
      <c r="BK143" s="1" t="n">
        <f aca="false">(BK47/1000000)/$A143</f>
        <v>0</v>
      </c>
      <c r="BL143" s="1" t="n">
        <f aca="false">(BL47/1000000)/$A143</f>
        <v>0</v>
      </c>
      <c r="BM143" s="1" t="n">
        <f aca="false">(BM47/1000000)/$A143</f>
        <v>0</v>
      </c>
      <c r="BN143" s="1" t="n">
        <f aca="false">(BN47/1000000)/$A143</f>
        <v>0</v>
      </c>
      <c r="BO143" s="1" t="n">
        <f aca="false">(BO47/1000000)/$A143</f>
        <v>0</v>
      </c>
      <c r="BP143" s="1" t="n">
        <f aca="false">(BP47/1000000)/$A143</f>
        <v>0</v>
      </c>
      <c r="BQ143" s="1" t="n">
        <f aca="false">(BQ47/1000000)/$A143</f>
        <v>0</v>
      </c>
      <c r="BR143" s="1" t="n">
        <f aca="false">(BR47/1000000)/$A143</f>
        <v>0</v>
      </c>
      <c r="BS143" s="1" t="n">
        <f aca="false">(BS47/1000000)/$A143</f>
        <v>0</v>
      </c>
      <c r="BT143" s="1" t="n">
        <f aca="false">(BT47/1000000)/$A143</f>
        <v>0</v>
      </c>
      <c r="BU143" s="1" t="n">
        <f aca="false">(BU47/1000000)/$A143</f>
        <v>0</v>
      </c>
      <c r="BV143" s="1" t="n">
        <f aca="false">(BV47/1000000)/$A143</f>
        <v>0</v>
      </c>
      <c r="BW143" s="1" t="n">
        <f aca="false">(BW47/1000000)/$A143</f>
        <v>0</v>
      </c>
      <c r="BX143" s="1" t="n">
        <f aca="false">(BX47/1000000)/$A143</f>
        <v>0</v>
      </c>
      <c r="BY143" s="1" t="n">
        <f aca="false">(BY47/1000000)/$A143</f>
        <v>0</v>
      </c>
      <c r="BZ143" s="1" t="n">
        <f aca="false">(BZ47/1000000)/$A143</f>
        <v>0</v>
      </c>
      <c r="CA143" s="1" t="n">
        <f aca="false">(CA47/1000000)/$A143</f>
        <v>0</v>
      </c>
      <c r="CB143" s="1" t="n">
        <f aca="false">(CB47/1000000)/$A143</f>
        <v>0</v>
      </c>
      <c r="CC143" s="1" t="n">
        <f aca="false">(CC47/1000000)/$A143</f>
        <v>0</v>
      </c>
      <c r="CD143" s="1" t="n">
        <f aca="false">(CD47/1000000)/$A143</f>
        <v>0</v>
      </c>
      <c r="CE143" s="1" t="n">
        <f aca="false">(CE47/1000000)/$A143</f>
        <v>0</v>
      </c>
      <c r="CF143" s="1" t="n">
        <f aca="false">(CF47/1000000)/$A143</f>
        <v>0</v>
      </c>
      <c r="CG143" s="1" t="n">
        <f aca="false">(CG47/1000000)/$A143</f>
        <v>0</v>
      </c>
      <c r="CH143" s="1" t="n">
        <f aca="false">(CH47/1000000)/$A143</f>
        <v>0</v>
      </c>
      <c r="CI143" s="1" t="n">
        <f aca="false">(CI47/1000000)/$A143</f>
        <v>0</v>
      </c>
      <c r="CJ143" s="1" t="n">
        <f aca="false">(CJ47/1000000)/$A143</f>
        <v>0</v>
      </c>
      <c r="CK143" s="1" t="n">
        <f aca="false">(CK47/1000000)/$A143</f>
        <v>0</v>
      </c>
      <c r="CL143" s="1" t="n">
        <f aca="false">(CL47/1000000)/$A143</f>
        <v>0</v>
      </c>
      <c r="CM143" s="1" t="n">
        <f aca="false">(CM47/1000000)/$A143</f>
        <v>0</v>
      </c>
      <c r="CN143" s="1" t="n">
        <f aca="false">(CN47/1000000)/$A143</f>
        <v>0</v>
      </c>
    </row>
    <row r="144" customFormat="false" ht="11.25" hidden="false" customHeight="false" outlineLevel="0" collapsed="false">
      <c r="A144" s="1" t="n">
        <v>30</v>
      </c>
      <c r="B144" s="4" t="n">
        <v>35735</v>
      </c>
      <c r="C144" s="1" t="n">
        <f aca="false">(C48/1000000)/$A144</f>
        <v>3.8485161</v>
      </c>
      <c r="D144" s="1" t="n">
        <f aca="false">(D48/1000000)/$A144</f>
        <v>0.0409161333333333</v>
      </c>
      <c r="E144" s="1" t="n">
        <f aca="false">(E48/1000000)/$A144</f>
        <v>0.0088822</v>
      </c>
      <c r="F144" s="1" t="n">
        <f aca="false">(F48/1000000)/$A144</f>
        <v>0.0187598666666667</v>
      </c>
      <c r="G144" s="1" t="n">
        <f aca="false">(G48/1000000)/$A144</f>
        <v>0.0189775</v>
      </c>
      <c r="H144" s="1" t="n">
        <f aca="false">(H48/1000000)/$A144</f>
        <v>0.0179302333333333</v>
      </c>
      <c r="I144" s="1" t="n">
        <f aca="false">(I48/1000000)/$A144</f>
        <v>0.0185876333333333</v>
      </c>
      <c r="J144" s="1" t="n">
        <f aca="false">(J48/1000000)/$A144</f>
        <v>0.0160844</v>
      </c>
      <c r="K144" s="1" t="n">
        <f aca="false">(K48/1000000)/$A144</f>
        <v>0.0182225</v>
      </c>
      <c r="L144" s="1" t="n">
        <f aca="false">(L48/1000000)/$A144</f>
        <v>0.0225423333333333</v>
      </c>
      <c r="M144" s="1" t="n">
        <f aca="false">(M48/1000000)/$A144</f>
        <v>0.0181205666666667</v>
      </c>
      <c r="N144" s="1" t="n">
        <f aca="false">(N48/1000000)/$A144</f>
        <v>0.0905165</v>
      </c>
      <c r="O144" s="1" t="n">
        <f aca="false">(O48/1000000)/$A144</f>
        <v>0.021273</v>
      </c>
      <c r="P144" s="1" t="n">
        <f aca="false">(P48/1000000)/$A144</f>
        <v>0.0259005666666667</v>
      </c>
      <c r="Q144" s="1" t="n">
        <f aca="false">(Q48/1000000)/$A144</f>
        <v>0.0167122</v>
      </c>
      <c r="R144" s="1" t="n">
        <f aca="false">(R48/1000000)/$A144</f>
        <v>0.0197456666666667</v>
      </c>
      <c r="S144" s="1" t="n">
        <f aca="false">(S48/1000000)/$A144</f>
        <v>0.0248035666666667</v>
      </c>
      <c r="T144" s="1" t="n">
        <f aca="false">(T48/1000000)/$A144</f>
        <v>0.0295016</v>
      </c>
      <c r="U144" s="1" t="n">
        <f aca="false">(U48/1000000)/$A144</f>
        <v>0.0249976333333333</v>
      </c>
      <c r="V144" s="1" t="n">
        <f aca="false">(V48/1000000)/$A144</f>
        <v>0.0321029333333333</v>
      </c>
      <c r="W144" s="1" t="n">
        <f aca="false">(W48/1000000)/$A144</f>
        <v>0.0218940333333333</v>
      </c>
      <c r="X144" s="1" t="n">
        <f aca="false">(X48/1000000)/$A144</f>
        <v>0.0124709333333333</v>
      </c>
      <c r="Y144" s="1" t="n">
        <f aca="false">(Y48/1000000)/$A144</f>
        <v>0.0446025333333333</v>
      </c>
      <c r="Z144" s="1" t="n">
        <f aca="false">(Z48/1000000)/$A144</f>
        <v>0.0299511333333333</v>
      </c>
      <c r="AA144" s="1" t="n">
        <f aca="false">(AA48/1000000)/$A144</f>
        <v>0.0164568666666667</v>
      </c>
      <c r="AB144" s="1" t="n">
        <f aca="false">(AB48/1000000)/$A144</f>
        <v>0.0276831</v>
      </c>
      <c r="AC144" s="1" t="n">
        <f aca="false">(AC48/1000000)/$A144</f>
        <v>0.0205493666666667</v>
      </c>
      <c r="AD144" s="1" t="n">
        <f aca="false">(AD48/1000000)/$A144</f>
        <v>0.0444098</v>
      </c>
      <c r="AE144" s="1" t="n">
        <f aca="false">(AE48/1000000)/$A144</f>
        <v>0.0347663666666667</v>
      </c>
      <c r="AF144" s="1" t="n">
        <f aca="false">(AF48/1000000)/$A144</f>
        <v>0.0376842</v>
      </c>
      <c r="AG144" s="1" t="n">
        <f aca="false">(AG48/1000000)/$A144</f>
        <v>0.0286941666666667</v>
      </c>
      <c r="AH144" s="1" t="n">
        <f aca="false">(AH48/1000000)/$A144</f>
        <v>0.0235615666666667</v>
      </c>
      <c r="AI144" s="1" t="n">
        <f aca="false">(AI48/1000000)/$A144</f>
        <v>0.0396370333333333</v>
      </c>
      <c r="AJ144" s="1" t="n">
        <f aca="false">(AJ48/1000000)/$A144</f>
        <v>0.0431741</v>
      </c>
      <c r="AK144" s="1" t="n">
        <f aca="false">(AK48/1000000)/$A144</f>
        <v>0.0379531</v>
      </c>
      <c r="AL144" s="1" t="n">
        <f aca="false">(AL48/1000000)/$A144</f>
        <v>0.0433955666666667</v>
      </c>
      <c r="AM144" s="1" t="n">
        <f aca="false">(AM48/1000000)/$A144</f>
        <v>0.0488673</v>
      </c>
      <c r="AN144" s="1" t="n">
        <f aca="false">(AN48/1000000)/$A144</f>
        <v>0.0238640666666667</v>
      </c>
      <c r="AO144" s="1" t="n">
        <f aca="false">(AO48/1000000)/$A144</f>
        <v>0.0312551666666667</v>
      </c>
      <c r="AP144" s="1" t="n">
        <f aca="false">(AP48/1000000)/$A144</f>
        <v>0.0440929</v>
      </c>
      <c r="AQ144" s="1" t="n">
        <f aca="false">(AQ48/1000000)/$A144</f>
        <v>0.0543757666666667</v>
      </c>
      <c r="AR144" s="1" t="n">
        <f aca="false">(AR48/1000000)/$A144</f>
        <v>0.0752348333333333</v>
      </c>
      <c r="AS144" s="1" t="n">
        <f aca="false">(AS48/1000000)/$A144</f>
        <v>0.0573033666666667</v>
      </c>
      <c r="AT144" s="1" t="n">
        <f aca="false">(AT48/1000000)/$A144</f>
        <v>0.0621490333333333</v>
      </c>
      <c r="AU144" s="1" t="n">
        <f aca="false">(AU48/1000000)/$A144</f>
        <v>0.0503647666666667</v>
      </c>
      <c r="AV144" s="1" t="n">
        <f aca="false">(AV48/1000000)/$A144</f>
        <v>0.0800841666666667</v>
      </c>
      <c r="AW144" s="1" t="n">
        <f aca="false">(AW48/1000000)/$A144</f>
        <v>0.0686612333333333</v>
      </c>
      <c r="AX144" s="1" t="n">
        <f aca="false">(AX48/1000000)/$A144</f>
        <v>0.0495951</v>
      </c>
      <c r="AY144" s="1" t="n">
        <f aca="false">(AY48/1000000)/$A144</f>
        <v>0</v>
      </c>
      <c r="AZ144" s="1" t="n">
        <f aca="false">(AZ48/1000000)/$A144</f>
        <v>0</v>
      </c>
      <c r="BA144" s="1" t="n">
        <f aca="false">(BA48/1000000)/$A144</f>
        <v>0</v>
      </c>
      <c r="BB144" s="1" t="n">
        <f aca="false">(BB48/1000000)/$A144</f>
        <v>0</v>
      </c>
      <c r="BC144" s="1" t="n">
        <f aca="false">(BC48/1000000)/$A144</f>
        <v>0</v>
      </c>
      <c r="BD144" s="1" t="n">
        <f aca="false">(BD48/1000000)/$A144</f>
        <v>0</v>
      </c>
      <c r="BE144" s="1" t="n">
        <f aca="false">(BE48/1000000)/$A144</f>
        <v>0</v>
      </c>
      <c r="BF144" s="1" t="n">
        <f aca="false">(BF48/1000000)/$A144</f>
        <v>0</v>
      </c>
      <c r="BG144" s="1" t="n">
        <f aca="false">(BG48/1000000)/$A144</f>
        <v>0</v>
      </c>
      <c r="BH144" s="1" t="n">
        <f aca="false">(BH48/1000000)/$A144</f>
        <v>0</v>
      </c>
      <c r="BI144" s="1" t="n">
        <f aca="false">(BI48/1000000)/$A144</f>
        <v>0</v>
      </c>
      <c r="BJ144" s="1" t="n">
        <f aca="false">(BJ48/1000000)/$A144</f>
        <v>0</v>
      </c>
      <c r="BK144" s="1" t="n">
        <f aca="false">(BK48/1000000)/$A144</f>
        <v>0</v>
      </c>
      <c r="BL144" s="1" t="n">
        <f aca="false">(BL48/1000000)/$A144</f>
        <v>0</v>
      </c>
      <c r="BM144" s="1" t="n">
        <f aca="false">(BM48/1000000)/$A144</f>
        <v>0</v>
      </c>
      <c r="BN144" s="1" t="n">
        <f aca="false">(BN48/1000000)/$A144</f>
        <v>0</v>
      </c>
      <c r="BO144" s="1" t="n">
        <f aca="false">(BO48/1000000)/$A144</f>
        <v>0</v>
      </c>
      <c r="BP144" s="1" t="n">
        <f aca="false">(BP48/1000000)/$A144</f>
        <v>0</v>
      </c>
      <c r="BQ144" s="1" t="n">
        <f aca="false">(BQ48/1000000)/$A144</f>
        <v>0</v>
      </c>
      <c r="BR144" s="1" t="n">
        <f aca="false">(BR48/1000000)/$A144</f>
        <v>0</v>
      </c>
      <c r="BS144" s="1" t="n">
        <f aca="false">(BS48/1000000)/$A144</f>
        <v>0</v>
      </c>
      <c r="BT144" s="1" t="n">
        <f aca="false">(BT48/1000000)/$A144</f>
        <v>0</v>
      </c>
      <c r="BU144" s="1" t="n">
        <f aca="false">(BU48/1000000)/$A144</f>
        <v>0</v>
      </c>
      <c r="BV144" s="1" t="n">
        <f aca="false">(BV48/1000000)/$A144</f>
        <v>0</v>
      </c>
      <c r="BW144" s="1" t="n">
        <f aca="false">(BW48/1000000)/$A144</f>
        <v>0</v>
      </c>
      <c r="BX144" s="1" t="n">
        <f aca="false">(BX48/1000000)/$A144</f>
        <v>0</v>
      </c>
      <c r="BY144" s="1" t="n">
        <f aca="false">(BY48/1000000)/$A144</f>
        <v>0</v>
      </c>
      <c r="BZ144" s="1" t="n">
        <f aca="false">(BZ48/1000000)/$A144</f>
        <v>0</v>
      </c>
      <c r="CA144" s="1" t="n">
        <f aca="false">(CA48/1000000)/$A144</f>
        <v>0</v>
      </c>
      <c r="CB144" s="1" t="n">
        <f aca="false">(CB48/1000000)/$A144</f>
        <v>0</v>
      </c>
      <c r="CC144" s="1" t="n">
        <f aca="false">(CC48/1000000)/$A144</f>
        <v>0</v>
      </c>
      <c r="CD144" s="1" t="n">
        <f aca="false">(CD48/1000000)/$A144</f>
        <v>0</v>
      </c>
      <c r="CE144" s="1" t="n">
        <f aca="false">(CE48/1000000)/$A144</f>
        <v>0</v>
      </c>
      <c r="CF144" s="1" t="n">
        <f aca="false">(CF48/1000000)/$A144</f>
        <v>0</v>
      </c>
      <c r="CG144" s="1" t="n">
        <f aca="false">(CG48/1000000)/$A144</f>
        <v>0</v>
      </c>
      <c r="CH144" s="1" t="n">
        <f aca="false">(CH48/1000000)/$A144</f>
        <v>0</v>
      </c>
      <c r="CI144" s="1" t="n">
        <f aca="false">(CI48/1000000)/$A144</f>
        <v>0</v>
      </c>
      <c r="CJ144" s="1" t="n">
        <f aca="false">(CJ48/1000000)/$A144</f>
        <v>0</v>
      </c>
      <c r="CK144" s="1" t="n">
        <f aca="false">(CK48/1000000)/$A144</f>
        <v>0</v>
      </c>
      <c r="CL144" s="1" t="n">
        <f aca="false">(CL48/1000000)/$A144</f>
        <v>0</v>
      </c>
      <c r="CM144" s="1" t="n">
        <f aca="false">(CM48/1000000)/$A144</f>
        <v>0</v>
      </c>
      <c r="CN144" s="1" t="n">
        <f aca="false">(CN48/1000000)/$A144</f>
        <v>0</v>
      </c>
    </row>
    <row r="145" customFormat="false" ht="11.25" hidden="false" customHeight="false" outlineLevel="0" collapsed="false">
      <c r="A145" s="1" t="n">
        <v>31</v>
      </c>
      <c r="B145" s="4" t="n">
        <v>35765</v>
      </c>
      <c r="C145" s="1" t="n">
        <f aca="false">(C49/1000000)/$A145</f>
        <v>3.75743009677419</v>
      </c>
      <c r="D145" s="1" t="n">
        <f aca="false">(D49/1000000)/$A145</f>
        <v>0.040149064516129</v>
      </c>
      <c r="E145" s="1" t="n">
        <f aca="false">(E49/1000000)/$A145</f>
        <v>0.00757054838709678</v>
      </c>
      <c r="F145" s="1" t="n">
        <f aca="false">(F49/1000000)/$A145</f>
        <v>0.0192172580645161</v>
      </c>
      <c r="G145" s="1" t="n">
        <f aca="false">(G49/1000000)/$A145</f>
        <v>0.0186194838709677</v>
      </c>
      <c r="H145" s="1" t="n">
        <f aca="false">(H49/1000000)/$A145</f>
        <v>0.017487935483871</v>
      </c>
      <c r="I145" s="1" t="n">
        <f aca="false">(I49/1000000)/$A145</f>
        <v>0.0173722258064516</v>
      </c>
      <c r="J145" s="1" t="n">
        <f aca="false">(J49/1000000)/$A145</f>
        <v>0.0161677096774194</v>
      </c>
      <c r="K145" s="1" t="n">
        <f aca="false">(K49/1000000)/$A145</f>
        <v>0.0174934516129032</v>
      </c>
      <c r="L145" s="1" t="n">
        <f aca="false">(L49/1000000)/$A145</f>
        <v>0.0218879032258065</v>
      </c>
      <c r="M145" s="1" t="n">
        <f aca="false">(M49/1000000)/$A145</f>
        <v>0.0171174838709677</v>
      </c>
      <c r="N145" s="1" t="n">
        <f aca="false">(N49/1000000)/$A145</f>
        <v>0.0878648387096774</v>
      </c>
      <c r="O145" s="1" t="n">
        <f aca="false">(O49/1000000)/$A145</f>
        <v>0.0208186451612903</v>
      </c>
      <c r="P145" s="1" t="n">
        <f aca="false">(P49/1000000)/$A145</f>
        <v>0.025073</v>
      </c>
      <c r="Q145" s="1" t="n">
        <f aca="false">(Q49/1000000)/$A145</f>
        <v>0.0160637096774194</v>
      </c>
      <c r="R145" s="1" t="n">
        <f aca="false">(R49/1000000)/$A145</f>
        <v>0.0198614193548387</v>
      </c>
      <c r="S145" s="1" t="n">
        <f aca="false">(S49/1000000)/$A145</f>
        <v>0.024125935483871</v>
      </c>
      <c r="T145" s="1" t="n">
        <f aca="false">(T49/1000000)/$A145</f>
        <v>0.0283411612903226</v>
      </c>
      <c r="U145" s="1" t="n">
        <f aca="false">(U49/1000000)/$A145</f>
        <v>0.0245870322580645</v>
      </c>
      <c r="V145" s="1" t="n">
        <f aca="false">(V49/1000000)/$A145</f>
        <v>0.0314118709677419</v>
      </c>
      <c r="W145" s="1" t="n">
        <f aca="false">(W49/1000000)/$A145</f>
        <v>0.0211433548387097</v>
      </c>
      <c r="X145" s="1" t="n">
        <f aca="false">(X49/1000000)/$A145</f>
        <v>0.0117187741935484</v>
      </c>
      <c r="Y145" s="1" t="n">
        <f aca="false">(Y49/1000000)/$A145</f>
        <v>0.035994064516129</v>
      </c>
      <c r="Z145" s="1" t="n">
        <f aca="false">(Z49/1000000)/$A145</f>
        <v>0.0285711612903226</v>
      </c>
      <c r="AA145" s="1" t="n">
        <f aca="false">(AA49/1000000)/$A145</f>
        <v>0.0158802258064516</v>
      </c>
      <c r="AB145" s="1" t="n">
        <f aca="false">(AB49/1000000)/$A145</f>
        <v>0.0269540967741936</v>
      </c>
      <c r="AC145" s="1" t="n">
        <f aca="false">(AC49/1000000)/$A145</f>
        <v>0.018908935483871</v>
      </c>
      <c r="AD145" s="1" t="n">
        <f aca="false">(AD49/1000000)/$A145</f>
        <v>0.0456564838709677</v>
      </c>
      <c r="AE145" s="1" t="n">
        <f aca="false">(AE49/1000000)/$A145</f>
        <v>0.0341301290322581</v>
      </c>
      <c r="AF145" s="1" t="n">
        <f aca="false">(AF49/1000000)/$A145</f>
        <v>0.0360238387096774</v>
      </c>
      <c r="AG145" s="1" t="n">
        <f aca="false">(AG49/1000000)/$A145</f>
        <v>0.0255381935483871</v>
      </c>
      <c r="AH145" s="1" t="n">
        <f aca="false">(AH49/1000000)/$A145</f>
        <v>0.022182</v>
      </c>
      <c r="AI145" s="1" t="n">
        <f aca="false">(AI49/1000000)/$A145</f>
        <v>0.0367041935483871</v>
      </c>
      <c r="AJ145" s="1" t="n">
        <f aca="false">(AJ49/1000000)/$A145</f>
        <v>0.0424715806451613</v>
      </c>
      <c r="AK145" s="1" t="n">
        <f aca="false">(AK49/1000000)/$A145</f>
        <v>0.0353304838709677</v>
      </c>
      <c r="AL145" s="1" t="n">
        <f aca="false">(AL49/1000000)/$A145</f>
        <v>0.0407422580645161</v>
      </c>
      <c r="AM145" s="1" t="n">
        <f aca="false">(AM49/1000000)/$A145</f>
        <v>0.048128935483871</v>
      </c>
      <c r="AN145" s="1" t="n">
        <f aca="false">(AN49/1000000)/$A145</f>
        <v>0.0284690967741936</v>
      </c>
      <c r="AO145" s="1" t="n">
        <f aca="false">(AO49/1000000)/$A145</f>
        <v>0.0258086129032258</v>
      </c>
      <c r="AP145" s="1" t="n">
        <f aca="false">(AP49/1000000)/$A145</f>
        <v>0.040714</v>
      </c>
      <c r="AQ145" s="1" t="n">
        <f aca="false">(AQ49/1000000)/$A145</f>
        <v>0.0532504516129032</v>
      </c>
      <c r="AR145" s="1" t="n">
        <f aca="false">(AR49/1000000)/$A145</f>
        <v>0.0644283548387097</v>
      </c>
      <c r="AS145" s="1" t="n">
        <f aca="false">(AS49/1000000)/$A145</f>
        <v>0.0577265806451613</v>
      </c>
      <c r="AT145" s="1" t="n">
        <f aca="false">(AT49/1000000)/$A145</f>
        <v>0.0594048387096774</v>
      </c>
      <c r="AU145" s="1" t="n">
        <f aca="false">(AU49/1000000)/$A145</f>
        <v>0.0471380967741936</v>
      </c>
      <c r="AV145" s="1" t="n">
        <f aca="false">(AV49/1000000)/$A145</f>
        <v>0.0748626774193548</v>
      </c>
      <c r="AW145" s="1" t="n">
        <f aca="false">(AW49/1000000)/$A145</f>
        <v>0.0695448709677419</v>
      </c>
      <c r="AX145" s="1" t="n">
        <f aca="false">(AX49/1000000)/$A145</f>
        <v>0.0764707096774194</v>
      </c>
      <c r="AY145" s="1" t="n">
        <f aca="false">(AY49/1000000)/$A145</f>
        <v>0.0405576451612903</v>
      </c>
      <c r="AZ145" s="1" t="n">
        <f aca="false">(AZ49/1000000)/$A145</f>
        <v>0</v>
      </c>
      <c r="BA145" s="1" t="n">
        <f aca="false">(BA49/1000000)/$A145</f>
        <v>0</v>
      </c>
      <c r="BB145" s="1" t="n">
        <f aca="false">(BB49/1000000)/$A145</f>
        <v>0</v>
      </c>
      <c r="BC145" s="1" t="n">
        <f aca="false">(BC49/1000000)/$A145</f>
        <v>0</v>
      </c>
      <c r="BD145" s="1" t="n">
        <f aca="false">(BD49/1000000)/$A145</f>
        <v>0</v>
      </c>
      <c r="BE145" s="1" t="n">
        <f aca="false">(BE49/1000000)/$A145</f>
        <v>0</v>
      </c>
      <c r="BF145" s="1" t="n">
        <f aca="false">(BF49/1000000)/$A145</f>
        <v>0</v>
      </c>
      <c r="BG145" s="1" t="n">
        <f aca="false">(BG49/1000000)/$A145</f>
        <v>0</v>
      </c>
      <c r="BH145" s="1" t="n">
        <f aca="false">(BH49/1000000)/$A145</f>
        <v>0</v>
      </c>
      <c r="BI145" s="1" t="n">
        <f aca="false">(BI49/1000000)/$A145</f>
        <v>0</v>
      </c>
      <c r="BJ145" s="1" t="n">
        <f aca="false">(BJ49/1000000)/$A145</f>
        <v>0</v>
      </c>
      <c r="BK145" s="1" t="n">
        <f aca="false">(BK49/1000000)/$A145</f>
        <v>0</v>
      </c>
      <c r="BL145" s="1" t="n">
        <f aca="false">(BL49/1000000)/$A145</f>
        <v>0</v>
      </c>
      <c r="BM145" s="1" t="n">
        <f aca="false">(BM49/1000000)/$A145</f>
        <v>0</v>
      </c>
      <c r="BN145" s="1" t="n">
        <f aca="false">(BN49/1000000)/$A145</f>
        <v>0</v>
      </c>
      <c r="BO145" s="1" t="n">
        <f aca="false">(BO49/1000000)/$A145</f>
        <v>0</v>
      </c>
      <c r="BP145" s="1" t="n">
        <f aca="false">(BP49/1000000)/$A145</f>
        <v>0</v>
      </c>
      <c r="BQ145" s="1" t="n">
        <f aca="false">(BQ49/1000000)/$A145</f>
        <v>0</v>
      </c>
      <c r="BR145" s="1" t="n">
        <f aca="false">(BR49/1000000)/$A145</f>
        <v>0</v>
      </c>
      <c r="BS145" s="1" t="n">
        <f aca="false">(BS49/1000000)/$A145</f>
        <v>0</v>
      </c>
      <c r="BT145" s="1" t="n">
        <f aca="false">(BT49/1000000)/$A145</f>
        <v>0</v>
      </c>
      <c r="BU145" s="1" t="n">
        <f aca="false">(BU49/1000000)/$A145</f>
        <v>0</v>
      </c>
      <c r="BV145" s="1" t="n">
        <f aca="false">(BV49/1000000)/$A145</f>
        <v>0</v>
      </c>
      <c r="BW145" s="1" t="n">
        <f aca="false">(BW49/1000000)/$A145</f>
        <v>0</v>
      </c>
      <c r="BX145" s="1" t="n">
        <f aca="false">(BX49/1000000)/$A145</f>
        <v>0</v>
      </c>
      <c r="BY145" s="1" t="n">
        <f aca="false">(BY49/1000000)/$A145</f>
        <v>0</v>
      </c>
      <c r="BZ145" s="1" t="n">
        <f aca="false">(BZ49/1000000)/$A145</f>
        <v>0</v>
      </c>
      <c r="CA145" s="1" t="n">
        <f aca="false">(CA49/1000000)/$A145</f>
        <v>0</v>
      </c>
      <c r="CB145" s="1" t="n">
        <f aca="false">(CB49/1000000)/$A145</f>
        <v>0</v>
      </c>
      <c r="CC145" s="1" t="n">
        <f aca="false">(CC49/1000000)/$A145</f>
        <v>0</v>
      </c>
      <c r="CD145" s="1" t="n">
        <f aca="false">(CD49/1000000)/$A145</f>
        <v>0</v>
      </c>
      <c r="CE145" s="1" t="n">
        <f aca="false">(CE49/1000000)/$A145</f>
        <v>0</v>
      </c>
      <c r="CF145" s="1" t="n">
        <f aca="false">(CF49/1000000)/$A145</f>
        <v>0</v>
      </c>
      <c r="CG145" s="1" t="n">
        <f aca="false">(CG49/1000000)/$A145</f>
        <v>0</v>
      </c>
      <c r="CH145" s="1" t="n">
        <f aca="false">(CH49/1000000)/$A145</f>
        <v>0</v>
      </c>
      <c r="CI145" s="1" t="n">
        <f aca="false">(CI49/1000000)/$A145</f>
        <v>0</v>
      </c>
      <c r="CJ145" s="1" t="n">
        <f aca="false">(CJ49/1000000)/$A145</f>
        <v>0</v>
      </c>
      <c r="CK145" s="1" t="n">
        <f aca="false">(CK49/1000000)/$A145</f>
        <v>0</v>
      </c>
      <c r="CL145" s="1" t="n">
        <f aca="false">(CL49/1000000)/$A145</f>
        <v>0</v>
      </c>
      <c r="CM145" s="1" t="n">
        <f aca="false">(CM49/1000000)/$A145</f>
        <v>0</v>
      </c>
      <c r="CN145" s="1" t="n">
        <f aca="false">(CN49/1000000)/$A145</f>
        <v>0</v>
      </c>
    </row>
    <row r="146" customFormat="false" ht="11.25" hidden="false" customHeight="false" outlineLevel="0" collapsed="false">
      <c r="A146" s="1" t="n">
        <v>31</v>
      </c>
      <c r="B146" s="4" t="n">
        <v>35796</v>
      </c>
      <c r="C146" s="1" t="n">
        <f aca="false">(C50/1000000)/$A146</f>
        <v>3.80021622580645</v>
      </c>
      <c r="D146" s="1" t="n">
        <f aca="false">(D50/1000000)/$A146</f>
        <v>0.0399794838709677</v>
      </c>
      <c r="E146" s="1" t="n">
        <f aca="false">(E50/1000000)/$A146</f>
        <v>0.00883045161290323</v>
      </c>
      <c r="F146" s="1" t="n">
        <f aca="false">(F50/1000000)/$A146</f>
        <v>0.0198034193548387</v>
      </c>
      <c r="G146" s="1" t="n">
        <f aca="false">(G50/1000000)/$A146</f>
        <v>0.018593</v>
      </c>
      <c r="H146" s="1" t="n">
        <f aca="false">(H50/1000000)/$A146</f>
        <v>0.0169301935483871</v>
      </c>
      <c r="I146" s="1" t="n">
        <f aca="false">(I50/1000000)/$A146</f>
        <v>0.0174633548387097</v>
      </c>
      <c r="J146" s="1" t="n">
        <f aca="false">(J50/1000000)/$A146</f>
        <v>0.0168020322580645</v>
      </c>
      <c r="K146" s="1" t="n">
        <f aca="false">(K50/1000000)/$A146</f>
        <v>0.0160946774193548</v>
      </c>
      <c r="L146" s="1" t="n">
        <f aca="false">(L50/1000000)/$A146</f>
        <v>0.0221911935483871</v>
      </c>
      <c r="M146" s="1" t="n">
        <f aca="false">(M50/1000000)/$A146</f>
        <v>0.017751064516129</v>
      </c>
      <c r="N146" s="1" t="n">
        <f aca="false">(N50/1000000)/$A146</f>
        <v>0.0829870967741936</v>
      </c>
      <c r="O146" s="1" t="n">
        <f aca="false">(O50/1000000)/$A146</f>
        <v>0.0201404516129032</v>
      </c>
      <c r="P146" s="1" t="n">
        <f aca="false">(P50/1000000)/$A146</f>
        <v>0.0245057096774194</v>
      </c>
      <c r="Q146" s="1" t="n">
        <f aca="false">(Q50/1000000)/$A146</f>
        <v>0.0158407741935484</v>
      </c>
      <c r="R146" s="1" t="n">
        <f aca="false">(R50/1000000)/$A146</f>
        <v>0.0193820322580645</v>
      </c>
      <c r="S146" s="1" t="n">
        <f aca="false">(S50/1000000)/$A146</f>
        <v>0.0240460322580645</v>
      </c>
      <c r="T146" s="1" t="n">
        <f aca="false">(T50/1000000)/$A146</f>
        <v>0.0277498064516129</v>
      </c>
      <c r="U146" s="1" t="n">
        <f aca="false">(U50/1000000)/$A146</f>
        <v>0.0258758709677419</v>
      </c>
      <c r="V146" s="1" t="n">
        <f aca="false">(V50/1000000)/$A146</f>
        <v>0.0296335806451613</v>
      </c>
      <c r="W146" s="1" t="n">
        <f aca="false">(W50/1000000)/$A146</f>
        <v>0.0214201612903226</v>
      </c>
      <c r="X146" s="1" t="n">
        <f aca="false">(X50/1000000)/$A146</f>
        <v>0.0119725161290323</v>
      </c>
      <c r="Y146" s="1" t="n">
        <f aca="false">(Y50/1000000)/$A146</f>
        <v>0.0355530967741936</v>
      </c>
      <c r="Z146" s="1" t="n">
        <f aca="false">(Z50/1000000)/$A146</f>
        <v>0.0282355161290323</v>
      </c>
      <c r="AA146" s="1" t="n">
        <f aca="false">(AA50/1000000)/$A146</f>
        <v>0.0157339677419355</v>
      </c>
      <c r="AB146" s="1" t="n">
        <f aca="false">(AB50/1000000)/$A146</f>
        <v>0.0265066451612903</v>
      </c>
      <c r="AC146" s="1" t="n">
        <f aca="false">(AC50/1000000)/$A146</f>
        <v>0.0187366451612903</v>
      </c>
      <c r="AD146" s="1" t="n">
        <f aca="false">(AD50/1000000)/$A146</f>
        <v>0.0429603548387097</v>
      </c>
      <c r="AE146" s="1" t="n">
        <f aca="false">(AE50/1000000)/$A146</f>
        <v>0.0312252903225806</v>
      </c>
      <c r="AF146" s="1" t="n">
        <f aca="false">(AF50/1000000)/$A146</f>
        <v>0.0336216451612903</v>
      </c>
      <c r="AG146" s="1" t="n">
        <f aca="false">(AG50/1000000)/$A146</f>
        <v>0.0262553870967742</v>
      </c>
      <c r="AH146" s="1" t="n">
        <f aca="false">(AH50/1000000)/$A146</f>
        <v>0.0212305806451613</v>
      </c>
      <c r="AI146" s="1" t="n">
        <f aca="false">(AI50/1000000)/$A146</f>
        <v>0.0356113870967742</v>
      </c>
      <c r="AJ146" s="1" t="n">
        <f aca="false">(AJ50/1000000)/$A146</f>
        <v>0.0421112258064516</v>
      </c>
      <c r="AK146" s="1" t="n">
        <f aca="false">(AK50/1000000)/$A146</f>
        <v>0.0352536774193548</v>
      </c>
      <c r="AL146" s="1" t="n">
        <f aca="false">(AL50/1000000)/$A146</f>
        <v>0.0407644516129032</v>
      </c>
      <c r="AM146" s="1" t="n">
        <f aca="false">(AM50/1000000)/$A146</f>
        <v>0.0457506774193548</v>
      </c>
      <c r="AN146" s="1" t="n">
        <f aca="false">(AN50/1000000)/$A146</f>
        <v>0.0295658709677419</v>
      </c>
      <c r="AO146" s="1" t="n">
        <f aca="false">(AO50/1000000)/$A146</f>
        <v>0.0243629677419355</v>
      </c>
      <c r="AP146" s="1" t="n">
        <f aca="false">(AP50/1000000)/$A146</f>
        <v>0.0403243870967742</v>
      </c>
      <c r="AQ146" s="1" t="n">
        <f aca="false">(AQ50/1000000)/$A146</f>
        <v>0.0523974193548387</v>
      </c>
      <c r="AR146" s="1" t="n">
        <f aca="false">(AR50/1000000)/$A146</f>
        <v>0.0607369677419355</v>
      </c>
      <c r="AS146" s="1" t="n">
        <f aca="false">(AS50/1000000)/$A146</f>
        <v>0.0525538064516129</v>
      </c>
      <c r="AT146" s="1" t="n">
        <f aca="false">(AT50/1000000)/$A146</f>
        <v>0.0589600967741935</v>
      </c>
      <c r="AU146" s="1" t="n">
        <f aca="false">(AU50/1000000)/$A146</f>
        <v>0.0444359677419355</v>
      </c>
      <c r="AV146" s="1" t="n">
        <f aca="false">(AV50/1000000)/$A146</f>
        <v>0.0705047419354839</v>
      </c>
      <c r="AW146" s="1" t="n">
        <f aca="false">(AW50/1000000)/$A146</f>
        <v>0.0694863225806452</v>
      </c>
      <c r="AX146" s="1" t="n">
        <f aca="false">(AX50/1000000)/$A146</f>
        <v>0.0744805806451613</v>
      </c>
      <c r="AY146" s="1" t="n">
        <f aca="false">(AY50/1000000)/$A146</f>
        <v>0.0629854516129032</v>
      </c>
      <c r="AZ146" s="1" t="n">
        <f aca="false">(AZ50/1000000)/$A146</f>
        <v>0.042021064516129</v>
      </c>
      <c r="BA146" s="1" t="n">
        <f aca="false">(BA50/1000000)/$A146</f>
        <v>0</v>
      </c>
      <c r="BB146" s="1" t="n">
        <f aca="false">(BB50/1000000)/$A146</f>
        <v>0</v>
      </c>
      <c r="BC146" s="1" t="n">
        <f aca="false">(BC50/1000000)/$A146</f>
        <v>0</v>
      </c>
      <c r="BD146" s="1" t="n">
        <f aca="false">(BD50/1000000)/$A146</f>
        <v>0</v>
      </c>
      <c r="BE146" s="1" t="n">
        <f aca="false">(BE50/1000000)/$A146</f>
        <v>0</v>
      </c>
      <c r="BF146" s="1" t="n">
        <f aca="false">(BF50/1000000)/$A146</f>
        <v>0</v>
      </c>
      <c r="BG146" s="1" t="n">
        <f aca="false">(BG50/1000000)/$A146</f>
        <v>0</v>
      </c>
      <c r="BH146" s="1" t="n">
        <f aca="false">(BH50/1000000)/$A146</f>
        <v>0</v>
      </c>
      <c r="BI146" s="1" t="n">
        <f aca="false">(BI50/1000000)/$A146</f>
        <v>0</v>
      </c>
      <c r="BJ146" s="1" t="n">
        <f aca="false">(BJ50/1000000)/$A146</f>
        <v>0</v>
      </c>
      <c r="BK146" s="1" t="n">
        <f aca="false">(BK50/1000000)/$A146</f>
        <v>0</v>
      </c>
      <c r="BL146" s="1" t="n">
        <f aca="false">(BL50/1000000)/$A146</f>
        <v>0</v>
      </c>
      <c r="BM146" s="1" t="n">
        <f aca="false">(BM50/1000000)/$A146</f>
        <v>0</v>
      </c>
      <c r="BN146" s="1" t="n">
        <f aca="false">(BN50/1000000)/$A146</f>
        <v>0</v>
      </c>
      <c r="BO146" s="1" t="n">
        <f aca="false">(BO50/1000000)/$A146</f>
        <v>0</v>
      </c>
      <c r="BP146" s="1" t="n">
        <f aca="false">(BP50/1000000)/$A146</f>
        <v>0</v>
      </c>
      <c r="BQ146" s="1" t="n">
        <f aca="false">(BQ50/1000000)/$A146</f>
        <v>0</v>
      </c>
      <c r="BR146" s="1" t="n">
        <f aca="false">(BR50/1000000)/$A146</f>
        <v>0</v>
      </c>
      <c r="BS146" s="1" t="n">
        <f aca="false">(BS50/1000000)/$A146</f>
        <v>0</v>
      </c>
      <c r="BT146" s="1" t="n">
        <f aca="false">(BT50/1000000)/$A146</f>
        <v>0</v>
      </c>
      <c r="BU146" s="1" t="n">
        <f aca="false">(BU50/1000000)/$A146</f>
        <v>0</v>
      </c>
      <c r="BV146" s="1" t="n">
        <f aca="false">(BV50/1000000)/$A146</f>
        <v>0</v>
      </c>
      <c r="BW146" s="1" t="n">
        <f aca="false">(BW50/1000000)/$A146</f>
        <v>0</v>
      </c>
      <c r="BX146" s="1" t="n">
        <f aca="false">(BX50/1000000)/$A146</f>
        <v>0</v>
      </c>
      <c r="BY146" s="1" t="n">
        <f aca="false">(BY50/1000000)/$A146</f>
        <v>0</v>
      </c>
      <c r="BZ146" s="1" t="n">
        <f aca="false">(BZ50/1000000)/$A146</f>
        <v>0</v>
      </c>
      <c r="CA146" s="1" t="n">
        <f aca="false">(CA50/1000000)/$A146</f>
        <v>0</v>
      </c>
      <c r="CB146" s="1" t="n">
        <f aca="false">(CB50/1000000)/$A146</f>
        <v>0</v>
      </c>
      <c r="CC146" s="1" t="n">
        <f aca="false">(CC50/1000000)/$A146</f>
        <v>0</v>
      </c>
      <c r="CD146" s="1" t="n">
        <f aca="false">(CD50/1000000)/$A146</f>
        <v>0</v>
      </c>
      <c r="CE146" s="1" t="n">
        <f aca="false">(CE50/1000000)/$A146</f>
        <v>0</v>
      </c>
      <c r="CF146" s="1" t="n">
        <f aca="false">(CF50/1000000)/$A146</f>
        <v>0</v>
      </c>
      <c r="CG146" s="1" t="n">
        <f aca="false">(CG50/1000000)/$A146</f>
        <v>0</v>
      </c>
      <c r="CH146" s="1" t="n">
        <f aca="false">(CH50/1000000)/$A146</f>
        <v>0</v>
      </c>
      <c r="CI146" s="1" t="n">
        <f aca="false">(CI50/1000000)/$A146</f>
        <v>0</v>
      </c>
      <c r="CJ146" s="1" t="n">
        <f aca="false">(CJ50/1000000)/$A146</f>
        <v>0</v>
      </c>
      <c r="CK146" s="1" t="n">
        <f aca="false">(CK50/1000000)/$A146</f>
        <v>0</v>
      </c>
      <c r="CL146" s="1" t="n">
        <f aca="false">(CL50/1000000)/$A146</f>
        <v>0</v>
      </c>
      <c r="CM146" s="1" t="n">
        <f aca="false">(CM50/1000000)/$A146</f>
        <v>0</v>
      </c>
      <c r="CN146" s="1" t="n">
        <f aca="false">(CN50/1000000)/$A146</f>
        <v>0</v>
      </c>
    </row>
    <row r="147" customFormat="false" ht="11.25" hidden="false" customHeight="false" outlineLevel="0" collapsed="false">
      <c r="A147" s="1" t="n">
        <v>28</v>
      </c>
      <c r="B147" s="4" t="n">
        <v>35827</v>
      </c>
      <c r="C147" s="1" t="n">
        <f aca="false">(C51/1000000)/$A147</f>
        <v>3.79014207142857</v>
      </c>
      <c r="D147" s="1" t="n">
        <f aca="false">(D51/1000000)/$A147</f>
        <v>0.0426769642857143</v>
      </c>
      <c r="E147" s="1" t="n">
        <f aca="false">(E51/1000000)/$A147</f>
        <v>0.00835239285714286</v>
      </c>
      <c r="F147" s="1" t="n">
        <f aca="false">(F51/1000000)/$A147</f>
        <v>0.0197378571428571</v>
      </c>
      <c r="G147" s="1" t="n">
        <f aca="false">(G51/1000000)/$A147</f>
        <v>0.0176085</v>
      </c>
      <c r="H147" s="1" t="n">
        <f aca="false">(H51/1000000)/$A147</f>
        <v>0.0167853571428571</v>
      </c>
      <c r="I147" s="1" t="n">
        <f aca="false">(I51/1000000)/$A147</f>
        <v>0.0164028214285714</v>
      </c>
      <c r="J147" s="1" t="n">
        <f aca="false">(J51/1000000)/$A147</f>
        <v>0.01622075</v>
      </c>
      <c r="K147" s="1" t="n">
        <f aca="false">(K51/1000000)/$A147</f>
        <v>0.0171183928571429</v>
      </c>
      <c r="L147" s="1" t="n">
        <f aca="false">(L51/1000000)/$A147</f>
        <v>0.0207468214285714</v>
      </c>
      <c r="M147" s="1" t="n">
        <f aca="false">(M51/1000000)/$A147</f>
        <v>0.0161252142857143</v>
      </c>
      <c r="N147" s="1" t="n">
        <f aca="false">(N51/1000000)/$A147</f>
        <v>0.0777696785714286</v>
      </c>
      <c r="O147" s="1" t="n">
        <f aca="false">(O51/1000000)/$A147</f>
        <v>0.0208611785714286</v>
      </c>
      <c r="P147" s="1" t="n">
        <f aca="false">(P51/1000000)/$A147</f>
        <v>0.02370625</v>
      </c>
      <c r="Q147" s="1" t="n">
        <f aca="false">(Q51/1000000)/$A147</f>
        <v>0.0151835</v>
      </c>
      <c r="R147" s="1" t="n">
        <f aca="false">(R51/1000000)/$A147</f>
        <v>0.018438</v>
      </c>
      <c r="S147" s="1" t="n">
        <f aca="false">(S51/1000000)/$A147</f>
        <v>0.0232156785714286</v>
      </c>
      <c r="T147" s="1" t="n">
        <f aca="false">(T51/1000000)/$A147</f>
        <v>0.0259387857142857</v>
      </c>
      <c r="U147" s="1" t="n">
        <f aca="false">(U51/1000000)/$A147</f>
        <v>0.0259685</v>
      </c>
      <c r="V147" s="1" t="n">
        <f aca="false">(V51/1000000)/$A147</f>
        <v>0.0286538214285714</v>
      </c>
      <c r="W147" s="1" t="n">
        <f aca="false">(W51/1000000)/$A147</f>
        <v>0.0207910714285714</v>
      </c>
      <c r="X147" s="1" t="n">
        <f aca="false">(X51/1000000)/$A147</f>
        <v>0.0119692142857143</v>
      </c>
      <c r="Y147" s="1" t="n">
        <f aca="false">(Y51/1000000)/$A147</f>
        <v>0.0362015</v>
      </c>
      <c r="Z147" s="1" t="n">
        <f aca="false">(Z51/1000000)/$A147</f>
        <v>0.0283483928571429</v>
      </c>
      <c r="AA147" s="1" t="n">
        <f aca="false">(AA51/1000000)/$A147</f>
        <v>0.0153106428571429</v>
      </c>
      <c r="AB147" s="1" t="n">
        <f aca="false">(AB51/1000000)/$A147</f>
        <v>0.0251704285714286</v>
      </c>
      <c r="AC147" s="1" t="n">
        <f aca="false">(AC51/1000000)/$A147</f>
        <v>0.0179808571428571</v>
      </c>
      <c r="AD147" s="1" t="n">
        <f aca="false">(AD51/1000000)/$A147</f>
        <v>0.0428561785714286</v>
      </c>
      <c r="AE147" s="1" t="n">
        <f aca="false">(AE51/1000000)/$A147</f>
        <v>0.0311330357142857</v>
      </c>
      <c r="AF147" s="1" t="n">
        <f aca="false">(AF51/1000000)/$A147</f>
        <v>0.0322699642857143</v>
      </c>
      <c r="AG147" s="1" t="n">
        <f aca="false">(AG51/1000000)/$A147</f>
        <v>0.0286823214285714</v>
      </c>
      <c r="AH147" s="1" t="n">
        <f aca="false">(AH51/1000000)/$A147</f>
        <v>0.02106725</v>
      </c>
      <c r="AI147" s="1" t="n">
        <f aca="false">(AI51/1000000)/$A147</f>
        <v>0.0329113928571429</v>
      </c>
      <c r="AJ147" s="1" t="n">
        <f aca="false">(AJ51/1000000)/$A147</f>
        <v>0.040394</v>
      </c>
      <c r="AK147" s="1" t="n">
        <f aca="false">(AK51/1000000)/$A147</f>
        <v>0.03393925</v>
      </c>
      <c r="AL147" s="1" t="n">
        <f aca="false">(AL51/1000000)/$A147</f>
        <v>0.03953475</v>
      </c>
      <c r="AM147" s="1" t="n">
        <f aca="false">(AM51/1000000)/$A147</f>
        <v>0.0449813928571429</v>
      </c>
      <c r="AN147" s="1" t="n">
        <f aca="false">(AN51/1000000)/$A147</f>
        <v>0.0272257142857143</v>
      </c>
      <c r="AO147" s="1" t="n">
        <f aca="false">(AO51/1000000)/$A147</f>
        <v>0.0251869642857143</v>
      </c>
      <c r="AP147" s="1" t="n">
        <f aca="false">(AP51/1000000)/$A147</f>
        <v>0.0371857857142857</v>
      </c>
      <c r="AQ147" s="1" t="n">
        <f aca="false">(AQ51/1000000)/$A147</f>
        <v>0.0502911071428571</v>
      </c>
      <c r="AR147" s="1" t="n">
        <f aca="false">(AR51/1000000)/$A147</f>
        <v>0.0646593571428571</v>
      </c>
      <c r="AS147" s="1" t="n">
        <f aca="false">(AS51/1000000)/$A147</f>
        <v>0.0502433928571429</v>
      </c>
      <c r="AT147" s="1" t="n">
        <f aca="false">(AT51/1000000)/$A147</f>
        <v>0.05521275</v>
      </c>
      <c r="AU147" s="1" t="n">
        <f aca="false">(AU51/1000000)/$A147</f>
        <v>0.0402115357142857</v>
      </c>
      <c r="AV147" s="1" t="n">
        <f aca="false">(AV51/1000000)/$A147</f>
        <v>0.0674394642857143</v>
      </c>
      <c r="AW147" s="1" t="n">
        <f aca="false">(AW51/1000000)/$A147</f>
        <v>0.0654407857142857</v>
      </c>
      <c r="AX147" s="1" t="n">
        <f aca="false">(AX51/1000000)/$A147</f>
        <v>0.0720694285714286</v>
      </c>
      <c r="AY147" s="1" t="n">
        <f aca="false">(AY51/1000000)/$A147</f>
        <v>0.0621889642857143</v>
      </c>
      <c r="AZ147" s="1" t="n">
        <f aca="false">(AZ51/1000000)/$A147</f>
        <v>0.0711184285714286</v>
      </c>
      <c r="BA147" s="1" t="n">
        <f aca="false">(BA51/1000000)/$A147</f>
        <v>0.0343192857142857</v>
      </c>
      <c r="BB147" s="1" t="n">
        <f aca="false">(BB51/1000000)/$A147</f>
        <v>0</v>
      </c>
      <c r="BC147" s="1" t="n">
        <f aca="false">(BC51/1000000)/$A147</f>
        <v>0</v>
      </c>
      <c r="BD147" s="1" t="n">
        <f aca="false">(BD51/1000000)/$A147</f>
        <v>0</v>
      </c>
      <c r="BE147" s="1" t="n">
        <f aca="false">(BE51/1000000)/$A147</f>
        <v>0</v>
      </c>
      <c r="BF147" s="1" t="n">
        <f aca="false">(BF51/1000000)/$A147</f>
        <v>0</v>
      </c>
      <c r="BG147" s="1" t="n">
        <f aca="false">(BG51/1000000)/$A147</f>
        <v>0</v>
      </c>
      <c r="BH147" s="1" t="n">
        <f aca="false">(BH51/1000000)/$A147</f>
        <v>0</v>
      </c>
      <c r="BI147" s="1" t="n">
        <f aca="false">(BI51/1000000)/$A147</f>
        <v>0</v>
      </c>
      <c r="BJ147" s="1" t="n">
        <f aca="false">(BJ51/1000000)/$A147</f>
        <v>0</v>
      </c>
      <c r="BK147" s="1" t="n">
        <f aca="false">(BK51/1000000)/$A147</f>
        <v>0</v>
      </c>
      <c r="BL147" s="1" t="n">
        <f aca="false">(BL51/1000000)/$A147</f>
        <v>0</v>
      </c>
      <c r="BM147" s="1" t="n">
        <f aca="false">(BM51/1000000)/$A147</f>
        <v>0</v>
      </c>
      <c r="BN147" s="1" t="n">
        <f aca="false">(BN51/1000000)/$A147</f>
        <v>0</v>
      </c>
      <c r="BO147" s="1" t="n">
        <f aca="false">(BO51/1000000)/$A147</f>
        <v>0</v>
      </c>
      <c r="BP147" s="1" t="n">
        <f aca="false">(BP51/1000000)/$A147</f>
        <v>0</v>
      </c>
      <c r="BQ147" s="1" t="n">
        <f aca="false">(BQ51/1000000)/$A147</f>
        <v>0</v>
      </c>
      <c r="BR147" s="1" t="n">
        <f aca="false">(BR51/1000000)/$A147</f>
        <v>0</v>
      </c>
      <c r="BS147" s="1" t="n">
        <f aca="false">(BS51/1000000)/$A147</f>
        <v>0</v>
      </c>
      <c r="BT147" s="1" t="n">
        <f aca="false">(BT51/1000000)/$A147</f>
        <v>0</v>
      </c>
      <c r="BU147" s="1" t="n">
        <f aca="false">(BU51/1000000)/$A147</f>
        <v>0</v>
      </c>
      <c r="BV147" s="1" t="n">
        <f aca="false">(BV51/1000000)/$A147</f>
        <v>0</v>
      </c>
      <c r="BW147" s="1" t="n">
        <f aca="false">(BW51/1000000)/$A147</f>
        <v>0</v>
      </c>
      <c r="BX147" s="1" t="n">
        <f aca="false">(BX51/1000000)/$A147</f>
        <v>0</v>
      </c>
      <c r="BY147" s="1" t="n">
        <f aca="false">(BY51/1000000)/$A147</f>
        <v>0</v>
      </c>
      <c r="BZ147" s="1" t="n">
        <f aca="false">(BZ51/1000000)/$A147</f>
        <v>0</v>
      </c>
      <c r="CA147" s="1" t="n">
        <f aca="false">(CA51/1000000)/$A147</f>
        <v>0</v>
      </c>
      <c r="CB147" s="1" t="n">
        <f aca="false">(CB51/1000000)/$A147</f>
        <v>0</v>
      </c>
      <c r="CC147" s="1" t="n">
        <f aca="false">(CC51/1000000)/$A147</f>
        <v>0</v>
      </c>
      <c r="CD147" s="1" t="n">
        <f aca="false">(CD51/1000000)/$A147</f>
        <v>0</v>
      </c>
      <c r="CE147" s="1" t="n">
        <f aca="false">(CE51/1000000)/$A147</f>
        <v>0</v>
      </c>
      <c r="CF147" s="1" t="n">
        <f aca="false">(CF51/1000000)/$A147</f>
        <v>0</v>
      </c>
      <c r="CG147" s="1" t="n">
        <f aca="false">(CG51/1000000)/$A147</f>
        <v>0</v>
      </c>
      <c r="CH147" s="1" t="n">
        <f aca="false">(CH51/1000000)/$A147</f>
        <v>0</v>
      </c>
      <c r="CI147" s="1" t="n">
        <f aca="false">(CI51/1000000)/$A147</f>
        <v>0</v>
      </c>
      <c r="CJ147" s="1" t="n">
        <f aca="false">(CJ51/1000000)/$A147</f>
        <v>0</v>
      </c>
      <c r="CK147" s="1" t="n">
        <f aca="false">(CK51/1000000)/$A147</f>
        <v>0</v>
      </c>
      <c r="CL147" s="1" t="n">
        <f aca="false">(CL51/1000000)/$A147</f>
        <v>0</v>
      </c>
      <c r="CM147" s="1" t="n">
        <f aca="false">(CM51/1000000)/$A147</f>
        <v>0</v>
      </c>
      <c r="CN147" s="1" t="n">
        <f aca="false">(CN51/1000000)/$A147</f>
        <v>0</v>
      </c>
    </row>
    <row r="148" customFormat="false" ht="11.25" hidden="false" customHeight="false" outlineLevel="0" collapsed="false">
      <c r="A148" s="1" t="n">
        <v>31</v>
      </c>
      <c r="B148" s="4" t="n">
        <v>35855</v>
      </c>
      <c r="C148" s="1" t="n">
        <f aca="false">(C52/1000000)/$A148</f>
        <v>3.72832903225806</v>
      </c>
      <c r="D148" s="1" t="n">
        <f aca="false">(D52/1000000)/$A148</f>
        <v>0.0432295483870968</v>
      </c>
      <c r="E148" s="1" t="n">
        <f aca="false">(E52/1000000)/$A148</f>
        <v>0.00888448387096774</v>
      </c>
      <c r="F148" s="1" t="n">
        <f aca="false">(F52/1000000)/$A148</f>
        <v>0.0204047419354839</v>
      </c>
      <c r="G148" s="1" t="n">
        <f aca="false">(G52/1000000)/$A148</f>
        <v>0.0179713548387097</v>
      </c>
      <c r="H148" s="1" t="n">
        <f aca="false">(H52/1000000)/$A148</f>
        <v>0.0165105161290323</v>
      </c>
      <c r="I148" s="1" t="n">
        <f aca="false">(I52/1000000)/$A148</f>
        <v>0.0153594193548387</v>
      </c>
      <c r="J148" s="1" t="n">
        <f aca="false">(J52/1000000)/$A148</f>
        <v>0.0158484193548387</v>
      </c>
      <c r="K148" s="1" t="n">
        <f aca="false">(K52/1000000)/$A148</f>
        <v>0.017246</v>
      </c>
      <c r="L148" s="1" t="n">
        <f aca="false">(L52/1000000)/$A148</f>
        <v>0.0207934516129032</v>
      </c>
      <c r="M148" s="1" t="n">
        <f aca="false">(M52/1000000)/$A148</f>
        <v>0.0166111935483871</v>
      </c>
      <c r="N148" s="1" t="n">
        <f aca="false">(N52/1000000)/$A148</f>
        <v>0.0783623225806452</v>
      </c>
      <c r="O148" s="1" t="n">
        <f aca="false">(O52/1000000)/$A148</f>
        <v>0.0192034838709677</v>
      </c>
      <c r="P148" s="1" t="n">
        <f aca="false">(P52/1000000)/$A148</f>
        <v>0.0232280322580645</v>
      </c>
      <c r="Q148" s="1" t="n">
        <f aca="false">(Q52/1000000)/$A148</f>
        <v>0.0149067741935484</v>
      </c>
      <c r="R148" s="1" t="n">
        <f aca="false">(R52/1000000)/$A148</f>
        <v>0.0171161935483871</v>
      </c>
      <c r="S148" s="1" t="n">
        <f aca="false">(S52/1000000)/$A148</f>
        <v>0.0223162580645161</v>
      </c>
      <c r="T148" s="1" t="n">
        <f aca="false">(T52/1000000)/$A148</f>
        <v>0.027054</v>
      </c>
      <c r="U148" s="1" t="n">
        <f aca="false">(U52/1000000)/$A148</f>
        <v>0.0254771612903226</v>
      </c>
      <c r="V148" s="1" t="n">
        <f aca="false">(V52/1000000)/$A148</f>
        <v>0.0275710967741936</v>
      </c>
      <c r="W148" s="1" t="n">
        <f aca="false">(W52/1000000)/$A148</f>
        <v>0.0200818064516129</v>
      </c>
      <c r="X148" s="1" t="n">
        <f aca="false">(X52/1000000)/$A148</f>
        <v>0.0114078387096774</v>
      </c>
      <c r="Y148" s="1" t="n">
        <f aca="false">(Y52/1000000)/$A148</f>
        <v>0.0377344516129032</v>
      </c>
      <c r="Z148" s="1" t="n">
        <f aca="false">(Z52/1000000)/$A148</f>
        <v>0.0284920322580645</v>
      </c>
      <c r="AA148" s="1" t="n">
        <f aca="false">(AA52/1000000)/$A148</f>
        <v>0.014729935483871</v>
      </c>
      <c r="AB148" s="1" t="n">
        <f aca="false">(AB52/1000000)/$A148</f>
        <v>0.0247062258064516</v>
      </c>
      <c r="AC148" s="1" t="n">
        <f aca="false">(AC52/1000000)/$A148</f>
        <v>0.0177993870967742</v>
      </c>
      <c r="AD148" s="1" t="n">
        <f aca="false">(AD52/1000000)/$A148</f>
        <v>0.0412247096774194</v>
      </c>
      <c r="AE148" s="1" t="n">
        <f aca="false">(AE52/1000000)/$A148</f>
        <v>0.0303617419354839</v>
      </c>
      <c r="AF148" s="1" t="n">
        <f aca="false">(AF52/1000000)/$A148</f>
        <v>0.0300781935483871</v>
      </c>
      <c r="AG148" s="1" t="n">
        <f aca="false">(AG52/1000000)/$A148</f>
        <v>0.0271251935483871</v>
      </c>
      <c r="AH148" s="1" t="n">
        <f aca="false">(AH52/1000000)/$A148</f>
        <v>0.0198582580645161</v>
      </c>
      <c r="AI148" s="1" t="n">
        <f aca="false">(AI52/1000000)/$A148</f>
        <v>0.0338836774193548</v>
      </c>
      <c r="AJ148" s="1" t="n">
        <f aca="false">(AJ52/1000000)/$A148</f>
        <v>0.0407748709677419</v>
      </c>
      <c r="AK148" s="1" t="n">
        <f aca="false">(AK52/1000000)/$A148</f>
        <v>0.0346335483870968</v>
      </c>
      <c r="AL148" s="1" t="n">
        <f aca="false">(AL52/1000000)/$A148</f>
        <v>0.038765935483871</v>
      </c>
      <c r="AM148" s="1" t="n">
        <f aca="false">(AM52/1000000)/$A148</f>
        <v>0.0456692258064516</v>
      </c>
      <c r="AN148" s="1" t="n">
        <f aca="false">(AN52/1000000)/$A148</f>
        <v>0.0265083548387097</v>
      </c>
      <c r="AO148" s="1" t="n">
        <f aca="false">(AO52/1000000)/$A148</f>
        <v>0.0247022258064516</v>
      </c>
      <c r="AP148" s="1" t="n">
        <f aca="false">(AP52/1000000)/$A148</f>
        <v>0.0369826451612903</v>
      </c>
      <c r="AQ148" s="1" t="n">
        <f aca="false">(AQ52/1000000)/$A148</f>
        <v>0.0515377419354839</v>
      </c>
      <c r="AR148" s="1" t="n">
        <f aca="false">(AR52/1000000)/$A148</f>
        <v>0.0583876774193548</v>
      </c>
      <c r="AS148" s="1" t="n">
        <f aca="false">(AS52/1000000)/$A148</f>
        <v>0.0487198064516129</v>
      </c>
      <c r="AT148" s="1" t="n">
        <f aca="false">(AT52/1000000)/$A148</f>
        <v>0.0535545161290323</v>
      </c>
      <c r="AU148" s="1" t="n">
        <f aca="false">(AU52/1000000)/$A148</f>
        <v>0.037742064516129</v>
      </c>
      <c r="AV148" s="1" t="n">
        <f aca="false">(AV52/1000000)/$A148</f>
        <v>0.0636746129032258</v>
      </c>
      <c r="AW148" s="1" t="n">
        <f aca="false">(AW52/1000000)/$A148</f>
        <v>0.0587462258064516</v>
      </c>
      <c r="AX148" s="1" t="n">
        <f aca="false">(AX52/1000000)/$A148</f>
        <v>0.0733551935483871</v>
      </c>
      <c r="AY148" s="1" t="n">
        <f aca="false">(AY52/1000000)/$A148</f>
        <v>0.0569627419354839</v>
      </c>
      <c r="AZ148" s="1" t="n">
        <f aca="false">(AZ52/1000000)/$A148</f>
        <v>0.0670767096774194</v>
      </c>
      <c r="BA148" s="1" t="n">
        <f aca="false">(BA52/1000000)/$A148</f>
        <v>0.0566735483870968</v>
      </c>
      <c r="BB148" s="1" t="n">
        <f aca="false">(BB52/1000000)/$A148</f>
        <v>0.0572933870967742</v>
      </c>
      <c r="BC148" s="1" t="n">
        <f aca="false">(BC52/1000000)/$A148</f>
        <v>0</v>
      </c>
      <c r="BD148" s="1" t="n">
        <f aca="false">(BD52/1000000)/$A148</f>
        <v>0</v>
      </c>
      <c r="BE148" s="1" t="n">
        <f aca="false">(BE52/1000000)/$A148</f>
        <v>0</v>
      </c>
      <c r="BF148" s="1" t="n">
        <f aca="false">(BF52/1000000)/$A148</f>
        <v>0</v>
      </c>
      <c r="BG148" s="1" t="n">
        <f aca="false">(BG52/1000000)/$A148</f>
        <v>0</v>
      </c>
      <c r="BH148" s="1" t="n">
        <f aca="false">(BH52/1000000)/$A148</f>
        <v>0</v>
      </c>
      <c r="BI148" s="1" t="n">
        <f aca="false">(BI52/1000000)/$A148</f>
        <v>0</v>
      </c>
      <c r="BJ148" s="1" t="n">
        <f aca="false">(BJ52/1000000)/$A148</f>
        <v>0</v>
      </c>
      <c r="BK148" s="1" t="n">
        <f aca="false">(BK52/1000000)/$A148</f>
        <v>0</v>
      </c>
      <c r="BL148" s="1" t="n">
        <f aca="false">(BL52/1000000)/$A148</f>
        <v>0</v>
      </c>
      <c r="BM148" s="1" t="n">
        <f aca="false">(BM52/1000000)/$A148</f>
        <v>0</v>
      </c>
      <c r="BN148" s="1" t="n">
        <f aca="false">(BN52/1000000)/$A148</f>
        <v>0</v>
      </c>
      <c r="BO148" s="1" t="n">
        <f aca="false">(BO52/1000000)/$A148</f>
        <v>0</v>
      </c>
      <c r="BP148" s="1" t="n">
        <f aca="false">(BP52/1000000)/$A148</f>
        <v>0</v>
      </c>
      <c r="BQ148" s="1" t="n">
        <f aca="false">(BQ52/1000000)/$A148</f>
        <v>0</v>
      </c>
      <c r="BR148" s="1" t="n">
        <f aca="false">(BR52/1000000)/$A148</f>
        <v>0</v>
      </c>
      <c r="BS148" s="1" t="n">
        <f aca="false">(BS52/1000000)/$A148</f>
        <v>0</v>
      </c>
      <c r="BT148" s="1" t="n">
        <f aca="false">(BT52/1000000)/$A148</f>
        <v>0</v>
      </c>
      <c r="BU148" s="1" t="n">
        <f aca="false">(BU52/1000000)/$A148</f>
        <v>0</v>
      </c>
      <c r="BV148" s="1" t="n">
        <f aca="false">(BV52/1000000)/$A148</f>
        <v>0</v>
      </c>
      <c r="BW148" s="1" t="n">
        <f aca="false">(BW52/1000000)/$A148</f>
        <v>0</v>
      </c>
      <c r="BX148" s="1" t="n">
        <f aca="false">(BX52/1000000)/$A148</f>
        <v>0</v>
      </c>
      <c r="BY148" s="1" t="n">
        <f aca="false">(BY52/1000000)/$A148</f>
        <v>0</v>
      </c>
      <c r="BZ148" s="1" t="n">
        <f aca="false">(BZ52/1000000)/$A148</f>
        <v>0</v>
      </c>
      <c r="CA148" s="1" t="n">
        <f aca="false">(CA52/1000000)/$A148</f>
        <v>0</v>
      </c>
      <c r="CB148" s="1" t="n">
        <f aca="false">(CB52/1000000)/$A148</f>
        <v>0</v>
      </c>
      <c r="CC148" s="1" t="n">
        <f aca="false">(CC52/1000000)/$A148</f>
        <v>0</v>
      </c>
      <c r="CD148" s="1" t="n">
        <f aca="false">(CD52/1000000)/$A148</f>
        <v>0</v>
      </c>
      <c r="CE148" s="1" t="n">
        <f aca="false">(CE52/1000000)/$A148</f>
        <v>0</v>
      </c>
      <c r="CF148" s="1" t="n">
        <f aca="false">(CF52/1000000)/$A148</f>
        <v>0</v>
      </c>
      <c r="CG148" s="1" t="n">
        <f aca="false">(CG52/1000000)/$A148</f>
        <v>0</v>
      </c>
      <c r="CH148" s="1" t="n">
        <f aca="false">(CH52/1000000)/$A148</f>
        <v>0</v>
      </c>
      <c r="CI148" s="1" t="n">
        <f aca="false">(CI52/1000000)/$A148</f>
        <v>0</v>
      </c>
      <c r="CJ148" s="1" t="n">
        <f aca="false">(CJ52/1000000)/$A148</f>
        <v>0</v>
      </c>
      <c r="CK148" s="1" t="n">
        <f aca="false">(CK52/1000000)/$A148</f>
        <v>0</v>
      </c>
      <c r="CL148" s="1" t="n">
        <f aca="false">(CL52/1000000)/$A148</f>
        <v>0</v>
      </c>
      <c r="CM148" s="1" t="n">
        <f aca="false">(CM52/1000000)/$A148</f>
        <v>0</v>
      </c>
      <c r="CN148" s="1" t="n">
        <f aca="false">(CN52/1000000)/$A148</f>
        <v>0</v>
      </c>
    </row>
    <row r="149" customFormat="false" ht="11.25" hidden="false" customHeight="false" outlineLevel="0" collapsed="false">
      <c r="A149" s="1" t="n">
        <v>30</v>
      </c>
      <c r="B149" s="4" t="n">
        <v>35886</v>
      </c>
      <c r="C149" s="1" t="n">
        <f aca="false">(C53/1000000)/$A149</f>
        <v>3.6990316</v>
      </c>
      <c r="D149" s="1" t="n">
        <f aca="false">(D53/1000000)/$A149</f>
        <v>0.0412354666666667</v>
      </c>
      <c r="E149" s="1" t="n">
        <f aca="false">(E53/1000000)/$A149</f>
        <v>0.0085407</v>
      </c>
      <c r="F149" s="1" t="n">
        <f aca="false">(F53/1000000)/$A149</f>
        <v>0.0199636333333333</v>
      </c>
      <c r="G149" s="1" t="n">
        <f aca="false">(G53/1000000)/$A149</f>
        <v>0.0171832666666667</v>
      </c>
      <c r="H149" s="1" t="n">
        <f aca="false">(H53/1000000)/$A149</f>
        <v>0.0162850333333333</v>
      </c>
      <c r="I149" s="1" t="n">
        <f aca="false">(I53/1000000)/$A149</f>
        <v>0.0144014</v>
      </c>
      <c r="J149" s="1" t="n">
        <f aca="false">(J53/1000000)/$A149</f>
        <v>0.0156086333333333</v>
      </c>
      <c r="K149" s="1" t="n">
        <f aca="false">(K53/1000000)/$A149</f>
        <v>0.0170405</v>
      </c>
      <c r="L149" s="1" t="n">
        <f aca="false">(L53/1000000)/$A149</f>
        <v>0.0207317666666667</v>
      </c>
      <c r="M149" s="1" t="n">
        <f aca="false">(M53/1000000)/$A149</f>
        <v>0.0159311</v>
      </c>
      <c r="N149" s="1" t="n">
        <f aca="false">(N53/1000000)/$A149</f>
        <v>0.0778610333333333</v>
      </c>
      <c r="O149" s="1" t="n">
        <f aca="false">(O53/1000000)/$A149</f>
        <v>0.0183345333333333</v>
      </c>
      <c r="P149" s="1" t="n">
        <f aca="false">(P53/1000000)/$A149</f>
        <v>0.0238776</v>
      </c>
      <c r="Q149" s="1" t="n">
        <f aca="false">(Q53/1000000)/$A149</f>
        <v>0.0143211</v>
      </c>
      <c r="R149" s="1" t="n">
        <f aca="false">(R53/1000000)/$A149</f>
        <v>0.0168547</v>
      </c>
      <c r="S149" s="1" t="n">
        <f aca="false">(S53/1000000)/$A149</f>
        <v>0.0225071666666667</v>
      </c>
      <c r="T149" s="1" t="n">
        <f aca="false">(T53/1000000)/$A149</f>
        <v>0.0260567</v>
      </c>
      <c r="U149" s="1" t="n">
        <f aca="false">(U53/1000000)/$A149</f>
        <v>0.0254055666666667</v>
      </c>
      <c r="V149" s="1" t="n">
        <f aca="false">(V53/1000000)/$A149</f>
        <v>0.0273570666666667</v>
      </c>
      <c r="W149" s="1" t="n">
        <f aca="false">(W53/1000000)/$A149</f>
        <v>0.0207956666666667</v>
      </c>
      <c r="X149" s="1" t="n">
        <f aca="false">(X53/1000000)/$A149</f>
        <v>0.0120853666666667</v>
      </c>
      <c r="Y149" s="1" t="n">
        <f aca="false">(Y53/1000000)/$A149</f>
        <v>0.0373895666666667</v>
      </c>
      <c r="Z149" s="1" t="n">
        <f aca="false">(Z53/1000000)/$A149</f>
        <v>0.0292064666666667</v>
      </c>
      <c r="AA149" s="1" t="n">
        <f aca="false">(AA53/1000000)/$A149</f>
        <v>0.0143502666666667</v>
      </c>
      <c r="AB149" s="1" t="n">
        <f aca="false">(AB53/1000000)/$A149</f>
        <v>0.0246462333333333</v>
      </c>
      <c r="AC149" s="1" t="n">
        <f aca="false">(AC53/1000000)/$A149</f>
        <v>0.0172438</v>
      </c>
      <c r="AD149" s="1" t="n">
        <f aca="false">(AD53/1000000)/$A149</f>
        <v>0.0426373666666667</v>
      </c>
      <c r="AE149" s="1" t="n">
        <f aca="false">(AE53/1000000)/$A149</f>
        <v>0.0283211666666667</v>
      </c>
      <c r="AF149" s="1" t="n">
        <f aca="false">(AF53/1000000)/$A149</f>
        <v>0.0309253666666667</v>
      </c>
      <c r="AG149" s="1" t="n">
        <f aca="false">(AG53/1000000)/$A149</f>
        <v>0.0266707666666667</v>
      </c>
      <c r="AH149" s="1" t="n">
        <f aca="false">(AH53/1000000)/$A149</f>
        <v>0.0190167</v>
      </c>
      <c r="AI149" s="1" t="n">
        <f aca="false">(AI53/1000000)/$A149</f>
        <v>0.033256</v>
      </c>
      <c r="AJ149" s="1" t="n">
        <f aca="false">(AJ53/1000000)/$A149</f>
        <v>0.0423604333333333</v>
      </c>
      <c r="AK149" s="1" t="n">
        <f aca="false">(AK53/1000000)/$A149</f>
        <v>0.0333618333333333</v>
      </c>
      <c r="AL149" s="1" t="n">
        <f aca="false">(AL53/1000000)/$A149</f>
        <v>0.0382036</v>
      </c>
      <c r="AM149" s="1" t="n">
        <f aca="false">(AM53/1000000)/$A149</f>
        <v>0.0439887333333333</v>
      </c>
      <c r="AN149" s="1" t="n">
        <f aca="false">(AN53/1000000)/$A149</f>
        <v>0.0196785</v>
      </c>
      <c r="AO149" s="1" t="n">
        <f aca="false">(AO53/1000000)/$A149</f>
        <v>0.0267962666666667</v>
      </c>
      <c r="AP149" s="1" t="n">
        <f aca="false">(AP53/1000000)/$A149</f>
        <v>0.0359894333333333</v>
      </c>
      <c r="AQ149" s="1" t="n">
        <f aca="false">(AQ53/1000000)/$A149</f>
        <v>0.0505039</v>
      </c>
      <c r="AR149" s="1" t="n">
        <f aca="false">(AR53/1000000)/$A149</f>
        <v>0.0559088</v>
      </c>
      <c r="AS149" s="1" t="n">
        <f aca="false">(AS53/1000000)/$A149</f>
        <v>0.0470429333333333</v>
      </c>
      <c r="AT149" s="1" t="n">
        <f aca="false">(AT53/1000000)/$A149</f>
        <v>0.0499276</v>
      </c>
      <c r="AU149" s="1" t="n">
        <f aca="false">(AU53/1000000)/$A149</f>
        <v>0.0371500666666667</v>
      </c>
      <c r="AV149" s="1" t="n">
        <f aca="false">(AV53/1000000)/$A149</f>
        <v>0.0574190333333333</v>
      </c>
      <c r="AW149" s="1" t="n">
        <f aca="false">(AW53/1000000)/$A149</f>
        <v>0.0538169333333333</v>
      </c>
      <c r="AX149" s="1" t="n">
        <f aca="false">(AX53/1000000)/$A149</f>
        <v>0.0662533333333333</v>
      </c>
      <c r="AY149" s="1" t="n">
        <f aca="false">(AY53/1000000)/$A149</f>
        <v>0.0544556</v>
      </c>
      <c r="AZ149" s="1" t="n">
        <f aca="false">(AZ53/1000000)/$A149</f>
        <v>0.0644294666666667</v>
      </c>
      <c r="BA149" s="1" t="n">
        <f aca="false">(BA53/1000000)/$A149</f>
        <v>0.0606147666666667</v>
      </c>
      <c r="BB149" s="1" t="n">
        <f aca="false">(BB53/1000000)/$A149</f>
        <v>0.0887298333333333</v>
      </c>
      <c r="BC149" s="1" t="n">
        <f aca="false">(BC53/1000000)/$A149</f>
        <v>0.0421684666666667</v>
      </c>
      <c r="BD149" s="1" t="n">
        <f aca="false">(BD53/1000000)/$A149</f>
        <v>0</v>
      </c>
      <c r="BE149" s="1" t="n">
        <f aca="false">(BE53/1000000)/$A149</f>
        <v>0</v>
      </c>
      <c r="BF149" s="1" t="n">
        <f aca="false">(BF53/1000000)/$A149</f>
        <v>0</v>
      </c>
      <c r="BG149" s="1" t="n">
        <f aca="false">(BG53/1000000)/$A149</f>
        <v>0</v>
      </c>
      <c r="BH149" s="1" t="n">
        <f aca="false">(BH53/1000000)/$A149</f>
        <v>0</v>
      </c>
      <c r="BI149" s="1" t="n">
        <f aca="false">(BI53/1000000)/$A149</f>
        <v>0</v>
      </c>
      <c r="BJ149" s="1" t="n">
        <f aca="false">(BJ53/1000000)/$A149</f>
        <v>0</v>
      </c>
      <c r="BK149" s="1" t="n">
        <f aca="false">(BK53/1000000)/$A149</f>
        <v>0</v>
      </c>
      <c r="BL149" s="1" t="n">
        <f aca="false">(BL53/1000000)/$A149</f>
        <v>0</v>
      </c>
      <c r="BM149" s="1" t="n">
        <f aca="false">(BM53/1000000)/$A149</f>
        <v>0</v>
      </c>
      <c r="BN149" s="1" t="n">
        <f aca="false">(BN53/1000000)/$A149</f>
        <v>0</v>
      </c>
      <c r="BO149" s="1" t="n">
        <f aca="false">(BO53/1000000)/$A149</f>
        <v>0</v>
      </c>
      <c r="BP149" s="1" t="n">
        <f aca="false">(BP53/1000000)/$A149</f>
        <v>0</v>
      </c>
      <c r="BQ149" s="1" t="n">
        <f aca="false">(BQ53/1000000)/$A149</f>
        <v>0</v>
      </c>
      <c r="BR149" s="1" t="n">
        <f aca="false">(BR53/1000000)/$A149</f>
        <v>0</v>
      </c>
      <c r="BS149" s="1" t="n">
        <f aca="false">(BS53/1000000)/$A149</f>
        <v>0</v>
      </c>
      <c r="BT149" s="1" t="n">
        <f aca="false">(BT53/1000000)/$A149</f>
        <v>0</v>
      </c>
      <c r="BU149" s="1" t="n">
        <f aca="false">(BU53/1000000)/$A149</f>
        <v>0</v>
      </c>
      <c r="BV149" s="1" t="n">
        <f aca="false">(BV53/1000000)/$A149</f>
        <v>0</v>
      </c>
      <c r="BW149" s="1" t="n">
        <f aca="false">(BW53/1000000)/$A149</f>
        <v>0</v>
      </c>
      <c r="BX149" s="1" t="n">
        <f aca="false">(BX53/1000000)/$A149</f>
        <v>0</v>
      </c>
      <c r="BY149" s="1" t="n">
        <f aca="false">(BY53/1000000)/$A149</f>
        <v>0</v>
      </c>
      <c r="BZ149" s="1" t="n">
        <f aca="false">(BZ53/1000000)/$A149</f>
        <v>0</v>
      </c>
      <c r="CA149" s="1" t="n">
        <f aca="false">(CA53/1000000)/$A149</f>
        <v>0</v>
      </c>
      <c r="CB149" s="1" t="n">
        <f aca="false">(CB53/1000000)/$A149</f>
        <v>0</v>
      </c>
      <c r="CC149" s="1" t="n">
        <f aca="false">(CC53/1000000)/$A149</f>
        <v>0</v>
      </c>
      <c r="CD149" s="1" t="n">
        <f aca="false">(CD53/1000000)/$A149</f>
        <v>0</v>
      </c>
      <c r="CE149" s="1" t="n">
        <f aca="false">(CE53/1000000)/$A149</f>
        <v>0</v>
      </c>
      <c r="CF149" s="1" t="n">
        <f aca="false">(CF53/1000000)/$A149</f>
        <v>0</v>
      </c>
      <c r="CG149" s="1" t="n">
        <f aca="false">(CG53/1000000)/$A149</f>
        <v>0</v>
      </c>
      <c r="CH149" s="1" t="n">
        <f aca="false">(CH53/1000000)/$A149</f>
        <v>0</v>
      </c>
      <c r="CI149" s="1" t="n">
        <f aca="false">(CI53/1000000)/$A149</f>
        <v>0</v>
      </c>
      <c r="CJ149" s="1" t="n">
        <f aca="false">(CJ53/1000000)/$A149</f>
        <v>0</v>
      </c>
      <c r="CK149" s="1" t="n">
        <f aca="false">(CK53/1000000)/$A149</f>
        <v>0</v>
      </c>
      <c r="CL149" s="1" t="n">
        <f aca="false">(CL53/1000000)/$A149</f>
        <v>0</v>
      </c>
      <c r="CM149" s="1" t="n">
        <f aca="false">(CM53/1000000)/$A149</f>
        <v>0</v>
      </c>
      <c r="CN149" s="1" t="n">
        <f aca="false">(CN53/1000000)/$A149</f>
        <v>0</v>
      </c>
    </row>
    <row r="150" customFormat="false" ht="11.25" hidden="false" customHeight="false" outlineLevel="0" collapsed="false">
      <c r="A150" s="1" t="n">
        <v>31</v>
      </c>
      <c r="B150" s="4" t="n">
        <v>35916</v>
      </c>
      <c r="C150" s="1" t="n">
        <f aca="false">(C54/1000000)/$A150</f>
        <v>3.72544493548387</v>
      </c>
      <c r="D150" s="1" t="n">
        <f aca="false">(D54/1000000)/$A150</f>
        <v>0.0405752258064516</v>
      </c>
      <c r="E150" s="1" t="n">
        <f aca="false">(E54/1000000)/$A150</f>
        <v>0.00914548387096774</v>
      </c>
      <c r="F150" s="1" t="n">
        <f aca="false">(F54/1000000)/$A150</f>
        <v>0.0198504193548387</v>
      </c>
      <c r="G150" s="1" t="n">
        <f aca="false">(G54/1000000)/$A150</f>
        <v>0.0171199032258065</v>
      </c>
      <c r="H150" s="1" t="n">
        <f aca="false">(H54/1000000)/$A150</f>
        <v>0.0165805806451613</v>
      </c>
      <c r="I150" s="1" t="n">
        <f aca="false">(I54/1000000)/$A150</f>
        <v>0.0143193548387097</v>
      </c>
      <c r="J150" s="1" t="n">
        <f aca="false">(J54/1000000)/$A150</f>
        <v>0.0151533225806452</v>
      </c>
      <c r="K150" s="1" t="n">
        <f aca="false">(K54/1000000)/$A150</f>
        <v>0.0167965483870968</v>
      </c>
      <c r="L150" s="1" t="n">
        <f aca="false">(L54/1000000)/$A150</f>
        <v>0.0206603225806452</v>
      </c>
      <c r="M150" s="1" t="n">
        <f aca="false">(M54/1000000)/$A150</f>
        <v>0.016068</v>
      </c>
      <c r="N150" s="1" t="n">
        <f aca="false">(N54/1000000)/$A150</f>
        <v>0.0777327741935484</v>
      </c>
      <c r="O150" s="1" t="n">
        <f aca="false">(O54/1000000)/$A150</f>
        <v>0.0182836129032258</v>
      </c>
      <c r="P150" s="1" t="n">
        <f aca="false">(P54/1000000)/$A150</f>
        <v>0.0235353548387097</v>
      </c>
      <c r="Q150" s="1" t="n">
        <f aca="false">(Q54/1000000)/$A150</f>
        <v>0.014240935483871</v>
      </c>
      <c r="R150" s="1" t="n">
        <f aca="false">(R54/1000000)/$A150</f>
        <v>0.0167021612903226</v>
      </c>
      <c r="S150" s="1" t="n">
        <f aca="false">(S54/1000000)/$A150</f>
        <v>0.0222093225806452</v>
      </c>
      <c r="T150" s="1" t="n">
        <f aca="false">(T54/1000000)/$A150</f>
        <v>0.0254208709677419</v>
      </c>
      <c r="U150" s="1" t="n">
        <f aca="false">(U54/1000000)/$A150</f>
        <v>0.0234147096774194</v>
      </c>
      <c r="V150" s="1" t="n">
        <f aca="false">(V54/1000000)/$A150</f>
        <v>0.0264120322580645</v>
      </c>
      <c r="W150" s="1" t="n">
        <f aca="false">(W54/1000000)/$A150</f>
        <v>0.0197193225806452</v>
      </c>
      <c r="X150" s="1" t="n">
        <f aca="false">(X54/1000000)/$A150</f>
        <v>0.0112830967741935</v>
      </c>
      <c r="Y150" s="1" t="n">
        <f aca="false">(Y54/1000000)/$A150</f>
        <v>0.0372664193548387</v>
      </c>
      <c r="Z150" s="1" t="n">
        <f aca="false">(Z54/1000000)/$A150</f>
        <v>0.0300462903225806</v>
      </c>
      <c r="AA150" s="1" t="n">
        <f aca="false">(AA54/1000000)/$A150</f>
        <v>0.0133563225806452</v>
      </c>
      <c r="AB150" s="1" t="n">
        <f aca="false">(AB54/1000000)/$A150</f>
        <v>0.0239447419354839</v>
      </c>
      <c r="AC150" s="1" t="n">
        <f aca="false">(AC54/1000000)/$A150</f>
        <v>0.0171064516129032</v>
      </c>
      <c r="AD150" s="1" t="n">
        <f aca="false">(AD54/1000000)/$A150</f>
        <v>0.040631064516129</v>
      </c>
      <c r="AE150" s="1" t="n">
        <f aca="false">(AE54/1000000)/$A150</f>
        <v>0.0269996451612903</v>
      </c>
      <c r="AF150" s="1" t="n">
        <f aca="false">(AF54/1000000)/$A150</f>
        <v>0.0296314193548387</v>
      </c>
      <c r="AG150" s="1" t="n">
        <f aca="false">(AG54/1000000)/$A150</f>
        <v>0.0268293225806452</v>
      </c>
      <c r="AH150" s="1" t="n">
        <f aca="false">(AH54/1000000)/$A150</f>
        <v>0.0193103548387097</v>
      </c>
      <c r="AI150" s="1" t="n">
        <f aca="false">(AI54/1000000)/$A150</f>
        <v>0.0318146774193548</v>
      </c>
      <c r="AJ150" s="1" t="n">
        <f aca="false">(AJ54/1000000)/$A150</f>
        <v>0.0401514193548387</v>
      </c>
      <c r="AK150" s="1" t="n">
        <f aca="false">(AK54/1000000)/$A150</f>
        <v>0.0333826451612903</v>
      </c>
      <c r="AL150" s="1" t="n">
        <f aca="false">(AL54/1000000)/$A150</f>
        <v>0.0367824838709678</v>
      </c>
      <c r="AM150" s="1" t="n">
        <f aca="false">(AM54/1000000)/$A150</f>
        <v>0.0429087096774194</v>
      </c>
      <c r="AN150" s="1" t="n">
        <f aca="false">(AN54/1000000)/$A150</f>
        <v>0.0236010967741935</v>
      </c>
      <c r="AO150" s="1" t="n">
        <f aca="false">(AO54/1000000)/$A150</f>
        <v>0.0296235483870968</v>
      </c>
      <c r="AP150" s="1" t="n">
        <f aca="false">(AP54/1000000)/$A150</f>
        <v>0.0355560322580645</v>
      </c>
      <c r="AQ150" s="1" t="n">
        <f aca="false">(AQ54/1000000)/$A150</f>
        <v>0.0497213225806452</v>
      </c>
      <c r="AR150" s="1" t="n">
        <f aca="false">(AR54/1000000)/$A150</f>
        <v>0.0517932580645161</v>
      </c>
      <c r="AS150" s="1" t="n">
        <f aca="false">(AS54/1000000)/$A150</f>
        <v>0.0446689032258065</v>
      </c>
      <c r="AT150" s="1" t="n">
        <f aca="false">(AT54/1000000)/$A150</f>
        <v>0.0493865161290323</v>
      </c>
      <c r="AU150" s="1" t="n">
        <f aca="false">(AU54/1000000)/$A150</f>
        <v>0.0334245806451613</v>
      </c>
      <c r="AV150" s="1" t="n">
        <f aca="false">(AV54/1000000)/$A150</f>
        <v>0.0579203225806452</v>
      </c>
      <c r="AW150" s="1" t="n">
        <f aca="false">(AW54/1000000)/$A150</f>
        <v>0.0513228064516129</v>
      </c>
      <c r="AX150" s="1" t="n">
        <f aca="false">(AX54/1000000)/$A150</f>
        <v>0.0636641935483871</v>
      </c>
      <c r="AY150" s="1" t="n">
        <f aca="false">(AY54/1000000)/$A150</f>
        <v>0.0525643870967742</v>
      </c>
      <c r="AZ150" s="1" t="n">
        <f aca="false">(AZ54/1000000)/$A150</f>
        <v>0.0600939677419355</v>
      </c>
      <c r="BA150" s="1" t="n">
        <f aca="false">(BA54/1000000)/$A150</f>
        <v>0.0556136129032258</v>
      </c>
      <c r="BB150" s="1" t="n">
        <f aca="false">(BB54/1000000)/$A150</f>
        <v>0.0877302903225807</v>
      </c>
      <c r="BC150" s="1" t="n">
        <f aca="false">(BC54/1000000)/$A150</f>
        <v>0.0622713225806452</v>
      </c>
      <c r="BD150" s="1" t="n">
        <f aca="false">(BD54/1000000)/$A150</f>
        <v>0.0387012258064516</v>
      </c>
      <c r="BE150" s="1" t="n">
        <f aca="false">(BE54/1000000)/$A150</f>
        <v>0</v>
      </c>
      <c r="BF150" s="1" t="n">
        <f aca="false">(BF54/1000000)/$A150</f>
        <v>0</v>
      </c>
      <c r="BG150" s="1" t="n">
        <f aca="false">(BG54/1000000)/$A150</f>
        <v>0</v>
      </c>
      <c r="BH150" s="1" t="n">
        <f aca="false">(BH54/1000000)/$A150</f>
        <v>0</v>
      </c>
      <c r="BI150" s="1" t="n">
        <f aca="false">(BI54/1000000)/$A150</f>
        <v>0</v>
      </c>
      <c r="BJ150" s="1" t="n">
        <f aca="false">(BJ54/1000000)/$A150</f>
        <v>0</v>
      </c>
      <c r="BK150" s="1" t="n">
        <f aca="false">(BK54/1000000)/$A150</f>
        <v>0</v>
      </c>
      <c r="BL150" s="1" t="n">
        <f aca="false">(BL54/1000000)/$A150</f>
        <v>0</v>
      </c>
      <c r="BM150" s="1" t="n">
        <f aca="false">(BM54/1000000)/$A150</f>
        <v>0</v>
      </c>
      <c r="BN150" s="1" t="n">
        <f aca="false">(BN54/1000000)/$A150</f>
        <v>0</v>
      </c>
      <c r="BO150" s="1" t="n">
        <f aca="false">(BO54/1000000)/$A150</f>
        <v>0</v>
      </c>
      <c r="BP150" s="1" t="n">
        <f aca="false">(BP54/1000000)/$A150</f>
        <v>0</v>
      </c>
      <c r="BQ150" s="1" t="n">
        <f aca="false">(BQ54/1000000)/$A150</f>
        <v>0</v>
      </c>
      <c r="BR150" s="1" t="n">
        <f aca="false">(BR54/1000000)/$A150</f>
        <v>0</v>
      </c>
      <c r="BS150" s="1" t="n">
        <f aca="false">(BS54/1000000)/$A150</f>
        <v>0</v>
      </c>
      <c r="BT150" s="1" t="n">
        <f aca="false">(BT54/1000000)/$A150</f>
        <v>0</v>
      </c>
      <c r="BU150" s="1" t="n">
        <f aca="false">(BU54/1000000)/$A150</f>
        <v>0</v>
      </c>
      <c r="BV150" s="1" t="n">
        <f aca="false">(BV54/1000000)/$A150</f>
        <v>0</v>
      </c>
      <c r="BW150" s="1" t="n">
        <f aca="false">(BW54/1000000)/$A150</f>
        <v>0</v>
      </c>
      <c r="BX150" s="1" t="n">
        <f aca="false">(BX54/1000000)/$A150</f>
        <v>0</v>
      </c>
      <c r="BY150" s="1" t="n">
        <f aca="false">(BY54/1000000)/$A150</f>
        <v>0</v>
      </c>
      <c r="BZ150" s="1" t="n">
        <f aca="false">(BZ54/1000000)/$A150</f>
        <v>0</v>
      </c>
      <c r="CA150" s="1" t="n">
        <f aca="false">(CA54/1000000)/$A150</f>
        <v>0</v>
      </c>
      <c r="CB150" s="1" t="n">
        <f aca="false">(CB54/1000000)/$A150</f>
        <v>0</v>
      </c>
      <c r="CC150" s="1" t="n">
        <f aca="false">(CC54/1000000)/$A150</f>
        <v>0</v>
      </c>
      <c r="CD150" s="1" t="n">
        <f aca="false">(CD54/1000000)/$A150</f>
        <v>0</v>
      </c>
      <c r="CE150" s="1" t="n">
        <f aca="false">(CE54/1000000)/$A150</f>
        <v>0</v>
      </c>
      <c r="CF150" s="1" t="n">
        <f aca="false">(CF54/1000000)/$A150</f>
        <v>0</v>
      </c>
      <c r="CG150" s="1" t="n">
        <f aca="false">(CG54/1000000)/$A150</f>
        <v>0</v>
      </c>
      <c r="CH150" s="1" t="n">
        <f aca="false">(CH54/1000000)/$A150</f>
        <v>0</v>
      </c>
      <c r="CI150" s="1" t="n">
        <f aca="false">(CI54/1000000)/$A150</f>
        <v>0</v>
      </c>
      <c r="CJ150" s="1" t="n">
        <f aca="false">(CJ54/1000000)/$A150</f>
        <v>0</v>
      </c>
      <c r="CK150" s="1" t="n">
        <f aca="false">(CK54/1000000)/$A150</f>
        <v>0</v>
      </c>
      <c r="CL150" s="1" t="n">
        <f aca="false">(CL54/1000000)/$A150</f>
        <v>0</v>
      </c>
      <c r="CM150" s="1" t="n">
        <f aca="false">(CM54/1000000)/$A150</f>
        <v>0</v>
      </c>
      <c r="CN150" s="1" t="n">
        <f aca="false">(CN54/1000000)/$A150</f>
        <v>0</v>
      </c>
    </row>
    <row r="151" customFormat="false" ht="11.25" hidden="false" customHeight="false" outlineLevel="0" collapsed="false">
      <c r="A151" s="1" t="n">
        <v>30</v>
      </c>
      <c r="B151" s="4" t="n">
        <v>35947</v>
      </c>
      <c r="C151" s="1" t="n">
        <f aca="false">(C55/1000000)/$A151</f>
        <v>3.69581813333333</v>
      </c>
      <c r="D151" s="1" t="n">
        <f aca="false">(D55/1000000)/$A151</f>
        <v>0.0418845</v>
      </c>
      <c r="E151" s="1" t="n">
        <f aca="false">(E55/1000000)/$A151</f>
        <v>0.0083876</v>
      </c>
      <c r="F151" s="1" t="n">
        <f aca="false">(F55/1000000)/$A151</f>
        <v>0.0190584666666667</v>
      </c>
      <c r="G151" s="1" t="n">
        <f aca="false">(G55/1000000)/$A151</f>
        <v>0.0169920333333333</v>
      </c>
      <c r="H151" s="1" t="n">
        <f aca="false">(H55/1000000)/$A151</f>
        <v>0.0146219666666667</v>
      </c>
      <c r="I151" s="1" t="n">
        <f aca="false">(I55/1000000)/$A151</f>
        <v>0.0146530333333333</v>
      </c>
      <c r="J151" s="1" t="n">
        <f aca="false">(J55/1000000)/$A151</f>
        <v>0.0144047666666667</v>
      </c>
      <c r="K151" s="1" t="n">
        <f aca="false">(K55/1000000)/$A151</f>
        <v>0.0164474333333333</v>
      </c>
      <c r="L151" s="1" t="n">
        <f aca="false">(L55/1000000)/$A151</f>
        <v>0.0201721</v>
      </c>
      <c r="M151" s="1" t="n">
        <f aca="false">(M55/1000000)/$A151</f>
        <v>0.015853</v>
      </c>
      <c r="N151" s="1" t="n">
        <f aca="false">(N55/1000000)/$A151</f>
        <v>0.0746644666666667</v>
      </c>
      <c r="O151" s="1" t="n">
        <f aca="false">(O55/1000000)/$A151</f>
        <v>0.0181267666666667</v>
      </c>
      <c r="P151" s="1" t="n">
        <f aca="false">(P55/1000000)/$A151</f>
        <v>0.0230503333333333</v>
      </c>
      <c r="Q151" s="1" t="n">
        <f aca="false">(Q55/1000000)/$A151</f>
        <v>0.0138843666666667</v>
      </c>
      <c r="R151" s="1" t="n">
        <f aca="false">(R55/1000000)/$A151</f>
        <v>0.0170452</v>
      </c>
      <c r="S151" s="1" t="n">
        <f aca="false">(S55/1000000)/$A151</f>
        <v>0.0219775666666667</v>
      </c>
      <c r="T151" s="1" t="n">
        <f aca="false">(T55/1000000)/$A151</f>
        <v>0.0248964</v>
      </c>
      <c r="U151" s="1" t="n">
        <f aca="false">(U55/1000000)/$A151</f>
        <v>0.0224137</v>
      </c>
      <c r="V151" s="1" t="n">
        <f aca="false">(V55/1000000)/$A151</f>
        <v>0.0245873666666667</v>
      </c>
      <c r="W151" s="1" t="n">
        <f aca="false">(W55/1000000)/$A151</f>
        <v>0.0188626333333333</v>
      </c>
      <c r="X151" s="1" t="n">
        <f aca="false">(X55/1000000)/$A151</f>
        <v>0.0106516333333333</v>
      </c>
      <c r="Y151" s="1" t="n">
        <f aca="false">(Y55/1000000)/$A151</f>
        <v>0.0368917</v>
      </c>
      <c r="Z151" s="1" t="n">
        <f aca="false">(Z55/1000000)/$A151</f>
        <v>0.0288369666666667</v>
      </c>
      <c r="AA151" s="1" t="n">
        <f aca="false">(AA55/1000000)/$A151</f>
        <v>0.0131616</v>
      </c>
      <c r="AB151" s="1" t="n">
        <f aca="false">(AB55/1000000)/$A151</f>
        <v>0.0229422333333333</v>
      </c>
      <c r="AC151" s="1" t="n">
        <f aca="false">(AC55/1000000)/$A151</f>
        <v>0.0160803333333333</v>
      </c>
      <c r="AD151" s="1" t="n">
        <f aca="false">(AD55/1000000)/$A151</f>
        <v>0.0394115</v>
      </c>
      <c r="AE151" s="1" t="n">
        <f aca="false">(AE55/1000000)/$A151</f>
        <v>0.0275327</v>
      </c>
      <c r="AF151" s="1" t="n">
        <f aca="false">(AF55/1000000)/$A151</f>
        <v>0.0303373</v>
      </c>
      <c r="AG151" s="1" t="n">
        <f aca="false">(AG55/1000000)/$A151</f>
        <v>0.0253177333333333</v>
      </c>
      <c r="AH151" s="1" t="n">
        <f aca="false">(AH55/1000000)/$A151</f>
        <v>0.0190192</v>
      </c>
      <c r="AI151" s="1" t="n">
        <f aca="false">(AI55/1000000)/$A151</f>
        <v>0.0317513666666667</v>
      </c>
      <c r="AJ151" s="1" t="n">
        <f aca="false">(AJ55/1000000)/$A151</f>
        <v>0.0397862</v>
      </c>
      <c r="AK151" s="1" t="n">
        <f aca="false">(AK55/1000000)/$A151</f>
        <v>0.0315299666666667</v>
      </c>
      <c r="AL151" s="1" t="n">
        <f aca="false">(AL55/1000000)/$A151</f>
        <v>0.0341464</v>
      </c>
      <c r="AM151" s="1" t="n">
        <f aca="false">(AM55/1000000)/$A151</f>
        <v>0.0397957333333333</v>
      </c>
      <c r="AN151" s="1" t="n">
        <f aca="false">(AN55/1000000)/$A151</f>
        <v>0.0221157333333333</v>
      </c>
      <c r="AO151" s="1" t="n">
        <f aca="false">(AO55/1000000)/$A151</f>
        <v>0.0276817333333333</v>
      </c>
      <c r="AP151" s="1" t="n">
        <f aca="false">(AP55/1000000)/$A151</f>
        <v>0.0339426666666667</v>
      </c>
      <c r="AQ151" s="1" t="n">
        <f aca="false">(AQ55/1000000)/$A151</f>
        <v>0.0500939</v>
      </c>
      <c r="AR151" s="1" t="n">
        <f aca="false">(AR55/1000000)/$A151</f>
        <v>0.0487552666666667</v>
      </c>
      <c r="AS151" s="1" t="n">
        <f aca="false">(AS55/1000000)/$A151</f>
        <v>0.0427573333333333</v>
      </c>
      <c r="AT151" s="1" t="n">
        <f aca="false">(AT55/1000000)/$A151</f>
        <v>0.0450355</v>
      </c>
      <c r="AU151" s="1" t="n">
        <f aca="false">(AU55/1000000)/$A151</f>
        <v>0.0317092666666667</v>
      </c>
      <c r="AV151" s="1" t="n">
        <f aca="false">(AV55/1000000)/$A151</f>
        <v>0.0544666333333333</v>
      </c>
      <c r="AW151" s="1" t="n">
        <f aca="false">(AW55/1000000)/$A151</f>
        <v>0.0470563666666667</v>
      </c>
      <c r="AX151" s="1" t="n">
        <f aca="false">(AX55/1000000)/$A151</f>
        <v>0.0638463666666667</v>
      </c>
      <c r="AY151" s="1" t="n">
        <f aca="false">(AY55/1000000)/$A151</f>
        <v>0.0492208333333333</v>
      </c>
      <c r="AZ151" s="1" t="n">
        <f aca="false">(AZ55/1000000)/$A151</f>
        <v>0.0572036666666667</v>
      </c>
      <c r="BA151" s="1" t="n">
        <f aca="false">(BA55/1000000)/$A151</f>
        <v>0.0466527666666667</v>
      </c>
      <c r="BB151" s="1" t="n">
        <f aca="false">(BB55/1000000)/$A151</f>
        <v>0.0910274666666667</v>
      </c>
      <c r="BC151" s="1" t="n">
        <f aca="false">(BC55/1000000)/$A151</f>
        <v>0.0545348666666667</v>
      </c>
      <c r="BD151" s="1" t="n">
        <f aca="false">(BD55/1000000)/$A151</f>
        <v>0.0671361666666667</v>
      </c>
      <c r="BE151" s="1" t="n">
        <f aca="false">(BE55/1000000)/$A151</f>
        <v>0.0313992</v>
      </c>
      <c r="BF151" s="1" t="n">
        <f aca="false">(BF55/1000000)/$A151</f>
        <v>0</v>
      </c>
      <c r="BG151" s="1" t="n">
        <f aca="false">(BG55/1000000)/$A151</f>
        <v>0</v>
      </c>
      <c r="BH151" s="1" t="n">
        <f aca="false">(BH55/1000000)/$A151</f>
        <v>0</v>
      </c>
      <c r="BI151" s="1" t="n">
        <f aca="false">(BI55/1000000)/$A151</f>
        <v>0</v>
      </c>
      <c r="BJ151" s="1" t="n">
        <f aca="false">(BJ55/1000000)/$A151</f>
        <v>0</v>
      </c>
      <c r="BK151" s="1" t="n">
        <f aca="false">(BK55/1000000)/$A151</f>
        <v>0</v>
      </c>
      <c r="BL151" s="1" t="n">
        <f aca="false">(BL55/1000000)/$A151</f>
        <v>0</v>
      </c>
      <c r="BM151" s="1" t="n">
        <f aca="false">(BM55/1000000)/$A151</f>
        <v>0</v>
      </c>
      <c r="BN151" s="1" t="n">
        <f aca="false">(BN55/1000000)/$A151</f>
        <v>0</v>
      </c>
      <c r="BO151" s="1" t="n">
        <f aca="false">(BO55/1000000)/$A151</f>
        <v>0</v>
      </c>
      <c r="BP151" s="1" t="n">
        <f aca="false">(BP55/1000000)/$A151</f>
        <v>0</v>
      </c>
      <c r="BQ151" s="1" t="n">
        <f aca="false">(BQ55/1000000)/$A151</f>
        <v>0</v>
      </c>
      <c r="BR151" s="1" t="n">
        <f aca="false">(BR55/1000000)/$A151</f>
        <v>0</v>
      </c>
      <c r="BS151" s="1" t="n">
        <f aca="false">(BS55/1000000)/$A151</f>
        <v>0</v>
      </c>
      <c r="BT151" s="1" t="n">
        <f aca="false">(BT55/1000000)/$A151</f>
        <v>0</v>
      </c>
      <c r="BU151" s="1" t="n">
        <f aca="false">(BU55/1000000)/$A151</f>
        <v>0</v>
      </c>
      <c r="BV151" s="1" t="n">
        <f aca="false">(BV55/1000000)/$A151</f>
        <v>0</v>
      </c>
      <c r="BW151" s="1" t="n">
        <f aca="false">(BW55/1000000)/$A151</f>
        <v>0</v>
      </c>
      <c r="BX151" s="1" t="n">
        <f aca="false">(BX55/1000000)/$A151</f>
        <v>0</v>
      </c>
      <c r="BY151" s="1" t="n">
        <f aca="false">(BY55/1000000)/$A151</f>
        <v>0</v>
      </c>
      <c r="BZ151" s="1" t="n">
        <f aca="false">(BZ55/1000000)/$A151</f>
        <v>0</v>
      </c>
      <c r="CA151" s="1" t="n">
        <f aca="false">(CA55/1000000)/$A151</f>
        <v>0</v>
      </c>
      <c r="CB151" s="1" t="n">
        <f aca="false">(CB55/1000000)/$A151</f>
        <v>0</v>
      </c>
      <c r="CC151" s="1" t="n">
        <f aca="false">(CC55/1000000)/$A151</f>
        <v>0</v>
      </c>
      <c r="CD151" s="1" t="n">
        <f aca="false">(CD55/1000000)/$A151</f>
        <v>0</v>
      </c>
      <c r="CE151" s="1" t="n">
        <f aca="false">(CE55/1000000)/$A151</f>
        <v>0</v>
      </c>
      <c r="CF151" s="1" t="n">
        <f aca="false">(CF55/1000000)/$A151</f>
        <v>0</v>
      </c>
      <c r="CG151" s="1" t="n">
        <f aca="false">(CG55/1000000)/$A151</f>
        <v>0</v>
      </c>
      <c r="CH151" s="1" t="n">
        <f aca="false">(CH55/1000000)/$A151</f>
        <v>0</v>
      </c>
      <c r="CI151" s="1" t="n">
        <f aca="false">(CI55/1000000)/$A151</f>
        <v>0</v>
      </c>
      <c r="CJ151" s="1" t="n">
        <f aca="false">(CJ55/1000000)/$A151</f>
        <v>0</v>
      </c>
      <c r="CK151" s="1" t="n">
        <f aca="false">(CK55/1000000)/$A151</f>
        <v>0</v>
      </c>
      <c r="CL151" s="1" t="n">
        <f aca="false">(CL55/1000000)/$A151</f>
        <v>0</v>
      </c>
      <c r="CM151" s="1" t="n">
        <f aca="false">(CM55/1000000)/$A151</f>
        <v>0</v>
      </c>
      <c r="CN151" s="1" t="n">
        <f aca="false">(CN55/1000000)/$A151</f>
        <v>0</v>
      </c>
    </row>
    <row r="152" customFormat="false" ht="11.25" hidden="false" customHeight="false" outlineLevel="0" collapsed="false">
      <c r="A152" s="1" t="n">
        <v>31</v>
      </c>
      <c r="B152" s="4" t="n">
        <v>35977</v>
      </c>
      <c r="C152" s="1" t="n">
        <f aca="false">(C56/1000000)/$A152</f>
        <v>3.64775106451613</v>
      </c>
      <c r="D152" s="1" t="n">
        <f aca="false">(D56/1000000)/$A152</f>
        <v>0.0406943225806452</v>
      </c>
      <c r="E152" s="1" t="n">
        <f aca="false">(E56/1000000)/$A152</f>
        <v>0.00829529032258065</v>
      </c>
      <c r="F152" s="1" t="n">
        <f aca="false">(F56/1000000)/$A152</f>
        <v>0.0193340322580645</v>
      </c>
      <c r="G152" s="1" t="n">
        <f aca="false">(G56/1000000)/$A152</f>
        <v>0.01695</v>
      </c>
      <c r="H152" s="1" t="n">
        <f aca="false">(H56/1000000)/$A152</f>
        <v>0.0137965483870968</v>
      </c>
      <c r="I152" s="1" t="n">
        <f aca="false">(I56/1000000)/$A152</f>
        <v>0.0130212258064516</v>
      </c>
      <c r="J152" s="1" t="n">
        <f aca="false">(J56/1000000)/$A152</f>
        <v>0.014629935483871</v>
      </c>
      <c r="K152" s="1" t="n">
        <f aca="false">(K56/1000000)/$A152</f>
        <v>0.0163289677419355</v>
      </c>
      <c r="L152" s="1" t="n">
        <f aca="false">(L56/1000000)/$A152</f>
        <v>0.0199117419354839</v>
      </c>
      <c r="M152" s="1" t="n">
        <f aca="false">(M56/1000000)/$A152</f>
        <v>0.0149184838709677</v>
      </c>
      <c r="N152" s="1" t="n">
        <f aca="false">(N56/1000000)/$A152</f>
        <v>0.0722635806451613</v>
      </c>
      <c r="O152" s="1" t="n">
        <f aca="false">(O56/1000000)/$A152</f>
        <v>0.0170486774193548</v>
      </c>
      <c r="P152" s="1" t="n">
        <f aca="false">(P56/1000000)/$A152</f>
        <v>0.0226607419354839</v>
      </c>
      <c r="Q152" s="1" t="n">
        <f aca="false">(Q56/1000000)/$A152</f>
        <v>0.0138167096774194</v>
      </c>
      <c r="R152" s="1" t="n">
        <f aca="false">(R56/1000000)/$A152</f>
        <v>0.0160226129032258</v>
      </c>
      <c r="S152" s="1" t="n">
        <f aca="false">(S56/1000000)/$A152</f>
        <v>0.022663</v>
      </c>
      <c r="T152" s="1" t="n">
        <f aca="false">(T56/1000000)/$A152</f>
        <v>0.022819</v>
      </c>
      <c r="U152" s="1" t="n">
        <f aca="false">(U56/1000000)/$A152</f>
        <v>0.0224847741935484</v>
      </c>
      <c r="V152" s="1" t="n">
        <f aca="false">(V56/1000000)/$A152</f>
        <v>0.0230704516129032</v>
      </c>
      <c r="W152" s="1" t="n">
        <f aca="false">(W56/1000000)/$A152</f>
        <v>0.0175795483870968</v>
      </c>
      <c r="X152" s="1" t="n">
        <f aca="false">(X56/1000000)/$A152</f>
        <v>0.0116086774193548</v>
      </c>
      <c r="Y152" s="1" t="n">
        <f aca="false">(Y56/1000000)/$A152</f>
        <v>0.0354934193548387</v>
      </c>
      <c r="Z152" s="1" t="n">
        <f aca="false">(Z56/1000000)/$A152</f>
        <v>0.0276544193548387</v>
      </c>
      <c r="AA152" s="1" t="n">
        <f aca="false">(AA56/1000000)/$A152</f>
        <v>0.0125293548387097</v>
      </c>
      <c r="AB152" s="1" t="n">
        <f aca="false">(AB56/1000000)/$A152</f>
        <v>0.0234903225806452</v>
      </c>
      <c r="AC152" s="1" t="n">
        <f aca="false">(AC56/1000000)/$A152</f>
        <v>0.0156238064516129</v>
      </c>
      <c r="AD152" s="1" t="n">
        <f aca="false">(AD56/1000000)/$A152</f>
        <v>0.038806</v>
      </c>
      <c r="AE152" s="1" t="n">
        <f aca="false">(AE56/1000000)/$A152</f>
        <v>0.026003</v>
      </c>
      <c r="AF152" s="1" t="n">
        <f aca="false">(AF56/1000000)/$A152</f>
        <v>0.028612</v>
      </c>
      <c r="AG152" s="1" t="n">
        <f aca="false">(AG56/1000000)/$A152</f>
        <v>0.0246893225806452</v>
      </c>
      <c r="AH152" s="1" t="n">
        <f aca="false">(AH56/1000000)/$A152</f>
        <v>0.0178135806451613</v>
      </c>
      <c r="AI152" s="1" t="n">
        <f aca="false">(AI56/1000000)/$A152</f>
        <v>0.0299314516129032</v>
      </c>
      <c r="AJ152" s="1" t="n">
        <f aca="false">(AJ56/1000000)/$A152</f>
        <v>0.038162</v>
      </c>
      <c r="AK152" s="1" t="n">
        <f aca="false">(AK56/1000000)/$A152</f>
        <v>0.0307296774193548</v>
      </c>
      <c r="AL152" s="1" t="n">
        <f aca="false">(AL56/1000000)/$A152</f>
        <v>0.0322088064516129</v>
      </c>
      <c r="AM152" s="1" t="n">
        <f aca="false">(AM56/1000000)/$A152</f>
        <v>0.0399774838709677</v>
      </c>
      <c r="AN152" s="1" t="n">
        <f aca="false">(AN56/1000000)/$A152</f>
        <v>0.0200941935483871</v>
      </c>
      <c r="AO152" s="1" t="n">
        <f aca="false">(AO56/1000000)/$A152</f>
        <v>0.0294671612903226</v>
      </c>
      <c r="AP152" s="1" t="n">
        <f aca="false">(AP56/1000000)/$A152</f>
        <v>0.0330566129032258</v>
      </c>
      <c r="AQ152" s="1" t="n">
        <f aca="false">(AQ56/1000000)/$A152</f>
        <v>0.0506566129032258</v>
      </c>
      <c r="AR152" s="1" t="n">
        <f aca="false">(AR56/1000000)/$A152</f>
        <v>0.0429470967741936</v>
      </c>
      <c r="AS152" s="1" t="n">
        <f aca="false">(AS56/1000000)/$A152</f>
        <v>0.0427473870967742</v>
      </c>
      <c r="AT152" s="1" t="n">
        <f aca="false">(AT56/1000000)/$A152</f>
        <v>0.0435982258064516</v>
      </c>
      <c r="AU152" s="1" t="n">
        <f aca="false">(AU56/1000000)/$A152</f>
        <v>0.0293183870967742</v>
      </c>
      <c r="AV152" s="1" t="n">
        <f aca="false">(AV56/1000000)/$A152</f>
        <v>0.0534344193548387</v>
      </c>
      <c r="AW152" s="1" t="n">
        <f aca="false">(AW56/1000000)/$A152</f>
        <v>0.0433641935483871</v>
      </c>
      <c r="AX152" s="1" t="n">
        <f aca="false">(AX56/1000000)/$A152</f>
        <v>0.0581331290322581</v>
      </c>
      <c r="AY152" s="1" t="n">
        <f aca="false">(AY56/1000000)/$A152</f>
        <v>0.0486352580645161</v>
      </c>
      <c r="AZ152" s="1" t="n">
        <f aca="false">(AZ56/1000000)/$A152</f>
        <v>0.0599073870967742</v>
      </c>
      <c r="BA152" s="1" t="n">
        <f aca="false">(BA56/1000000)/$A152</f>
        <v>0.04291</v>
      </c>
      <c r="BB152" s="1" t="n">
        <f aca="false">(BB56/1000000)/$A152</f>
        <v>0.0906461612903226</v>
      </c>
      <c r="BC152" s="1" t="n">
        <f aca="false">(BC56/1000000)/$A152</f>
        <v>0.052073</v>
      </c>
      <c r="BD152" s="1" t="n">
        <f aca="false">(BD56/1000000)/$A152</f>
        <v>0.0755809677419355</v>
      </c>
      <c r="BE152" s="1" t="n">
        <f aca="false">(BE56/1000000)/$A152</f>
        <v>0.058594</v>
      </c>
      <c r="BF152" s="1" t="n">
        <f aca="false">(BF56/1000000)/$A152</f>
        <v>0.0376382903225807</v>
      </c>
      <c r="BG152" s="1" t="n">
        <f aca="false">(BG56/1000000)/$A152</f>
        <v>0</v>
      </c>
      <c r="BH152" s="1" t="n">
        <f aca="false">(BH56/1000000)/$A152</f>
        <v>0</v>
      </c>
      <c r="BI152" s="1" t="n">
        <f aca="false">(BI56/1000000)/$A152</f>
        <v>0</v>
      </c>
      <c r="BJ152" s="1" t="n">
        <f aca="false">(BJ56/1000000)/$A152</f>
        <v>0</v>
      </c>
      <c r="BK152" s="1" t="n">
        <f aca="false">(BK56/1000000)/$A152</f>
        <v>0</v>
      </c>
      <c r="BL152" s="1" t="n">
        <f aca="false">(BL56/1000000)/$A152</f>
        <v>0</v>
      </c>
      <c r="BM152" s="1" t="n">
        <f aca="false">(BM56/1000000)/$A152</f>
        <v>0</v>
      </c>
      <c r="BN152" s="1" t="n">
        <f aca="false">(BN56/1000000)/$A152</f>
        <v>0</v>
      </c>
      <c r="BO152" s="1" t="n">
        <f aca="false">(BO56/1000000)/$A152</f>
        <v>0</v>
      </c>
      <c r="BP152" s="1" t="n">
        <f aca="false">(BP56/1000000)/$A152</f>
        <v>0</v>
      </c>
      <c r="BQ152" s="1" t="n">
        <f aca="false">(BQ56/1000000)/$A152</f>
        <v>0</v>
      </c>
      <c r="BR152" s="1" t="n">
        <f aca="false">(BR56/1000000)/$A152</f>
        <v>0</v>
      </c>
      <c r="BS152" s="1" t="n">
        <f aca="false">(BS56/1000000)/$A152</f>
        <v>0</v>
      </c>
      <c r="BT152" s="1" t="n">
        <f aca="false">(BT56/1000000)/$A152</f>
        <v>0</v>
      </c>
      <c r="BU152" s="1" t="n">
        <f aca="false">(BU56/1000000)/$A152</f>
        <v>0</v>
      </c>
      <c r="BV152" s="1" t="n">
        <f aca="false">(BV56/1000000)/$A152</f>
        <v>0</v>
      </c>
      <c r="BW152" s="1" t="n">
        <f aca="false">(BW56/1000000)/$A152</f>
        <v>0</v>
      </c>
      <c r="BX152" s="1" t="n">
        <f aca="false">(BX56/1000000)/$A152</f>
        <v>0</v>
      </c>
      <c r="BY152" s="1" t="n">
        <f aca="false">(BY56/1000000)/$A152</f>
        <v>0</v>
      </c>
      <c r="BZ152" s="1" t="n">
        <f aca="false">(BZ56/1000000)/$A152</f>
        <v>0</v>
      </c>
      <c r="CA152" s="1" t="n">
        <f aca="false">(CA56/1000000)/$A152</f>
        <v>0</v>
      </c>
      <c r="CB152" s="1" t="n">
        <f aca="false">(CB56/1000000)/$A152</f>
        <v>0</v>
      </c>
      <c r="CC152" s="1" t="n">
        <f aca="false">(CC56/1000000)/$A152</f>
        <v>0</v>
      </c>
      <c r="CD152" s="1" t="n">
        <f aca="false">(CD56/1000000)/$A152</f>
        <v>0</v>
      </c>
      <c r="CE152" s="1" t="n">
        <f aca="false">(CE56/1000000)/$A152</f>
        <v>0</v>
      </c>
      <c r="CF152" s="1" t="n">
        <f aca="false">(CF56/1000000)/$A152</f>
        <v>0</v>
      </c>
      <c r="CG152" s="1" t="n">
        <f aca="false">(CG56/1000000)/$A152</f>
        <v>0</v>
      </c>
      <c r="CH152" s="1" t="n">
        <f aca="false">(CH56/1000000)/$A152</f>
        <v>0</v>
      </c>
      <c r="CI152" s="1" t="n">
        <f aca="false">(CI56/1000000)/$A152</f>
        <v>0</v>
      </c>
      <c r="CJ152" s="1" t="n">
        <f aca="false">(CJ56/1000000)/$A152</f>
        <v>0</v>
      </c>
      <c r="CK152" s="1" t="n">
        <f aca="false">(CK56/1000000)/$A152</f>
        <v>0</v>
      </c>
      <c r="CL152" s="1" t="n">
        <f aca="false">(CL56/1000000)/$A152</f>
        <v>0</v>
      </c>
      <c r="CM152" s="1" t="n">
        <f aca="false">(CM56/1000000)/$A152</f>
        <v>0</v>
      </c>
      <c r="CN152" s="1" t="n">
        <f aca="false">(CN56/1000000)/$A152</f>
        <v>0</v>
      </c>
    </row>
    <row r="153" customFormat="false" ht="11.25" hidden="false" customHeight="false" outlineLevel="0" collapsed="false">
      <c r="A153" s="1" t="n">
        <v>31</v>
      </c>
      <c r="B153" s="4" t="n">
        <v>36008</v>
      </c>
      <c r="C153" s="1" t="n">
        <f aca="false">(C57/1000000)/$A153</f>
        <v>3.64031058064516</v>
      </c>
      <c r="D153" s="1" t="n">
        <f aca="false">(D57/1000000)/$A153</f>
        <v>0.0386454516129032</v>
      </c>
      <c r="E153" s="1" t="n">
        <f aca="false">(E57/1000000)/$A153</f>
        <v>0.00845732258064516</v>
      </c>
      <c r="F153" s="1" t="n">
        <f aca="false">(F57/1000000)/$A153</f>
        <v>0.0184544516129032</v>
      </c>
      <c r="G153" s="1" t="n">
        <f aca="false">(G57/1000000)/$A153</f>
        <v>0.0146315483870968</v>
      </c>
      <c r="H153" s="1" t="n">
        <f aca="false">(H57/1000000)/$A153</f>
        <v>0.0145313225806452</v>
      </c>
      <c r="I153" s="1" t="n">
        <f aca="false">(I57/1000000)/$A153</f>
        <v>0.0128995806451613</v>
      </c>
      <c r="J153" s="1" t="n">
        <f aca="false">(J57/1000000)/$A153</f>
        <v>0.0138382580645161</v>
      </c>
      <c r="K153" s="1" t="n">
        <f aca="false">(K57/1000000)/$A153</f>
        <v>0.0158557096774194</v>
      </c>
      <c r="L153" s="1" t="n">
        <f aca="false">(L57/1000000)/$A153</f>
        <v>0.0187341612903226</v>
      </c>
      <c r="M153" s="1" t="n">
        <f aca="false">(M57/1000000)/$A153</f>
        <v>0.0143104838709677</v>
      </c>
      <c r="N153" s="1" t="n">
        <f aca="false">(N57/1000000)/$A153</f>
        <v>0.0708795161290323</v>
      </c>
      <c r="O153" s="1" t="n">
        <f aca="false">(O57/1000000)/$A153</f>
        <v>0.0153283225806452</v>
      </c>
      <c r="P153" s="1" t="n">
        <f aca="false">(P57/1000000)/$A153</f>
        <v>0.0222265483870968</v>
      </c>
      <c r="Q153" s="1" t="n">
        <f aca="false">(Q57/1000000)/$A153</f>
        <v>0.0133231290322581</v>
      </c>
      <c r="R153" s="1" t="n">
        <f aca="false">(R57/1000000)/$A153</f>
        <v>0.0158483225806452</v>
      </c>
      <c r="S153" s="1" t="n">
        <f aca="false">(S57/1000000)/$A153</f>
        <v>0.022408064516129</v>
      </c>
      <c r="T153" s="1" t="n">
        <f aca="false">(T57/1000000)/$A153</f>
        <v>0.0226262580645161</v>
      </c>
      <c r="U153" s="1" t="n">
        <f aca="false">(U57/1000000)/$A153</f>
        <v>0.021491064516129</v>
      </c>
      <c r="V153" s="1" t="n">
        <f aca="false">(V57/1000000)/$A153</f>
        <v>0.023306935483871</v>
      </c>
      <c r="W153" s="1" t="n">
        <f aca="false">(W57/1000000)/$A153</f>
        <v>0.0165690967741936</v>
      </c>
      <c r="X153" s="1" t="n">
        <f aca="false">(X57/1000000)/$A153</f>
        <v>0.0139265806451613</v>
      </c>
      <c r="Y153" s="1" t="n">
        <f aca="false">(Y57/1000000)/$A153</f>
        <v>0.0357203870967742</v>
      </c>
      <c r="Z153" s="1" t="n">
        <f aca="false">(Z57/1000000)/$A153</f>
        <v>0.0271991612903226</v>
      </c>
      <c r="AA153" s="1" t="n">
        <f aca="false">(AA57/1000000)/$A153</f>
        <v>0.0122466129032258</v>
      </c>
      <c r="AB153" s="1" t="n">
        <f aca="false">(AB57/1000000)/$A153</f>
        <v>0.0234917741935484</v>
      </c>
      <c r="AC153" s="1" t="n">
        <f aca="false">(AC57/1000000)/$A153</f>
        <v>0.0155161612903226</v>
      </c>
      <c r="AD153" s="1" t="n">
        <f aca="false">(AD57/1000000)/$A153</f>
        <v>0.0389099032258065</v>
      </c>
      <c r="AE153" s="1" t="n">
        <f aca="false">(AE57/1000000)/$A153</f>
        <v>0.0263388387096774</v>
      </c>
      <c r="AF153" s="1" t="n">
        <f aca="false">(AF57/1000000)/$A153</f>
        <v>0.0288963225806452</v>
      </c>
      <c r="AG153" s="1" t="n">
        <f aca="false">(AG57/1000000)/$A153</f>
        <v>0.0233681935483871</v>
      </c>
      <c r="AH153" s="1" t="n">
        <f aca="false">(AH57/1000000)/$A153</f>
        <v>0.0189431290322581</v>
      </c>
      <c r="AI153" s="1" t="n">
        <f aca="false">(AI57/1000000)/$A153</f>
        <v>0.0299537741935484</v>
      </c>
      <c r="AJ153" s="1" t="n">
        <f aca="false">(AJ57/1000000)/$A153</f>
        <v>0.0387798709677419</v>
      </c>
      <c r="AK153" s="1" t="n">
        <f aca="false">(AK57/1000000)/$A153</f>
        <v>0.0276611935483871</v>
      </c>
      <c r="AL153" s="1" t="n">
        <f aca="false">(AL57/1000000)/$A153</f>
        <v>0.0320133870967742</v>
      </c>
      <c r="AM153" s="1" t="n">
        <f aca="false">(AM57/1000000)/$A153</f>
        <v>0.0389834838709677</v>
      </c>
      <c r="AN153" s="1" t="n">
        <f aca="false">(AN57/1000000)/$A153</f>
        <v>0.0195808387096774</v>
      </c>
      <c r="AO153" s="1" t="n">
        <f aca="false">(AO57/1000000)/$A153</f>
        <v>0.0262867096774194</v>
      </c>
      <c r="AP153" s="1" t="n">
        <f aca="false">(AP57/1000000)/$A153</f>
        <v>0.0335002258064516</v>
      </c>
      <c r="AQ153" s="1" t="n">
        <f aca="false">(AQ57/1000000)/$A153</f>
        <v>0.0478697741935484</v>
      </c>
      <c r="AR153" s="1" t="n">
        <f aca="false">(AR57/1000000)/$A153</f>
        <v>0.0396856774193548</v>
      </c>
      <c r="AS153" s="1" t="n">
        <f aca="false">(AS57/1000000)/$A153</f>
        <v>0.0412199032258065</v>
      </c>
      <c r="AT153" s="1" t="n">
        <f aca="false">(AT57/1000000)/$A153</f>
        <v>0.0410269032258064</v>
      </c>
      <c r="AU153" s="1" t="n">
        <f aca="false">(AU57/1000000)/$A153</f>
        <v>0.0275048709677419</v>
      </c>
      <c r="AV153" s="1" t="n">
        <f aca="false">(AV57/1000000)/$A153</f>
        <v>0.0494131290322581</v>
      </c>
      <c r="AW153" s="1" t="n">
        <f aca="false">(AW57/1000000)/$A153</f>
        <v>0.0418164838709677</v>
      </c>
      <c r="AX153" s="1" t="n">
        <f aca="false">(AX57/1000000)/$A153</f>
        <v>0.0539075161290323</v>
      </c>
      <c r="AY153" s="1" t="n">
        <f aca="false">(AY57/1000000)/$A153</f>
        <v>0.0440019677419355</v>
      </c>
      <c r="AZ153" s="1" t="n">
        <f aca="false">(AZ57/1000000)/$A153</f>
        <v>0.0569857096774194</v>
      </c>
      <c r="BA153" s="1" t="n">
        <f aca="false">(BA57/1000000)/$A153</f>
        <v>0.0402482903225807</v>
      </c>
      <c r="BB153" s="1" t="n">
        <f aca="false">(BB57/1000000)/$A153</f>
        <v>0.0835479677419355</v>
      </c>
      <c r="BC153" s="1" t="n">
        <f aca="false">(BC57/1000000)/$A153</f>
        <v>0.0523721935483871</v>
      </c>
      <c r="BD153" s="1" t="n">
        <f aca="false">(BD57/1000000)/$A153</f>
        <v>0.067806</v>
      </c>
      <c r="BE153" s="1" t="n">
        <f aca="false">(BE57/1000000)/$A153</f>
        <v>0.0582984516129032</v>
      </c>
      <c r="BF153" s="1" t="n">
        <f aca="false">(BF57/1000000)/$A153</f>
        <v>0.0619407419354839</v>
      </c>
      <c r="BG153" s="1" t="n">
        <f aca="false">(BG57/1000000)/$A153</f>
        <v>0.0307542903225806</v>
      </c>
      <c r="BH153" s="1" t="n">
        <f aca="false">(BH57/1000000)/$A153</f>
        <v>0</v>
      </c>
      <c r="BI153" s="1" t="n">
        <f aca="false">(BI57/1000000)/$A153</f>
        <v>0</v>
      </c>
      <c r="BJ153" s="1" t="n">
        <f aca="false">(BJ57/1000000)/$A153</f>
        <v>0</v>
      </c>
      <c r="BK153" s="1" t="n">
        <f aca="false">(BK57/1000000)/$A153</f>
        <v>0</v>
      </c>
      <c r="BL153" s="1" t="n">
        <f aca="false">(BL57/1000000)/$A153</f>
        <v>0</v>
      </c>
      <c r="BM153" s="1" t="n">
        <f aca="false">(BM57/1000000)/$A153</f>
        <v>0</v>
      </c>
      <c r="BN153" s="1" t="n">
        <f aca="false">(BN57/1000000)/$A153</f>
        <v>0</v>
      </c>
      <c r="BO153" s="1" t="n">
        <f aca="false">(BO57/1000000)/$A153</f>
        <v>0</v>
      </c>
      <c r="BP153" s="1" t="n">
        <f aca="false">(BP57/1000000)/$A153</f>
        <v>0</v>
      </c>
      <c r="BQ153" s="1" t="n">
        <f aca="false">(BQ57/1000000)/$A153</f>
        <v>0</v>
      </c>
      <c r="BR153" s="1" t="n">
        <f aca="false">(BR57/1000000)/$A153</f>
        <v>0</v>
      </c>
      <c r="BS153" s="1" t="n">
        <f aca="false">(BS57/1000000)/$A153</f>
        <v>0</v>
      </c>
      <c r="BT153" s="1" t="n">
        <f aca="false">(BT57/1000000)/$A153</f>
        <v>0</v>
      </c>
      <c r="BU153" s="1" t="n">
        <f aca="false">(BU57/1000000)/$A153</f>
        <v>0</v>
      </c>
      <c r="BV153" s="1" t="n">
        <f aca="false">(BV57/1000000)/$A153</f>
        <v>0</v>
      </c>
      <c r="BW153" s="1" t="n">
        <f aca="false">(BW57/1000000)/$A153</f>
        <v>0</v>
      </c>
      <c r="BX153" s="1" t="n">
        <f aca="false">(BX57/1000000)/$A153</f>
        <v>0</v>
      </c>
      <c r="BY153" s="1" t="n">
        <f aca="false">(BY57/1000000)/$A153</f>
        <v>0</v>
      </c>
      <c r="BZ153" s="1" t="n">
        <f aca="false">(BZ57/1000000)/$A153</f>
        <v>0</v>
      </c>
      <c r="CA153" s="1" t="n">
        <f aca="false">(CA57/1000000)/$A153</f>
        <v>0</v>
      </c>
      <c r="CB153" s="1" t="n">
        <f aca="false">(CB57/1000000)/$A153</f>
        <v>0</v>
      </c>
      <c r="CC153" s="1" t="n">
        <f aca="false">(CC57/1000000)/$A153</f>
        <v>0</v>
      </c>
      <c r="CD153" s="1" t="n">
        <f aca="false">(CD57/1000000)/$A153</f>
        <v>0</v>
      </c>
      <c r="CE153" s="1" t="n">
        <f aca="false">(CE57/1000000)/$A153</f>
        <v>0</v>
      </c>
      <c r="CF153" s="1" t="n">
        <f aca="false">(CF57/1000000)/$A153</f>
        <v>0</v>
      </c>
      <c r="CG153" s="1" t="n">
        <f aca="false">(CG57/1000000)/$A153</f>
        <v>0</v>
      </c>
      <c r="CH153" s="1" t="n">
        <f aca="false">(CH57/1000000)/$A153</f>
        <v>0</v>
      </c>
      <c r="CI153" s="1" t="n">
        <f aca="false">(CI57/1000000)/$A153</f>
        <v>0</v>
      </c>
      <c r="CJ153" s="1" t="n">
        <f aca="false">(CJ57/1000000)/$A153</f>
        <v>0</v>
      </c>
      <c r="CK153" s="1" t="n">
        <f aca="false">(CK57/1000000)/$A153</f>
        <v>0</v>
      </c>
      <c r="CL153" s="1" t="n">
        <f aca="false">(CL57/1000000)/$A153</f>
        <v>0</v>
      </c>
      <c r="CM153" s="1" t="n">
        <f aca="false">(CM57/1000000)/$A153</f>
        <v>0</v>
      </c>
      <c r="CN153" s="1" t="n">
        <f aca="false">(CN57/1000000)/$A153</f>
        <v>0</v>
      </c>
    </row>
    <row r="154" customFormat="false" ht="11.25" hidden="false" customHeight="false" outlineLevel="0" collapsed="false">
      <c r="A154" s="1" t="n">
        <v>30</v>
      </c>
      <c r="B154" s="4" t="n">
        <v>36039</v>
      </c>
      <c r="C154" s="1" t="n">
        <f aca="false">(C58/1000000)/$A154</f>
        <v>3.63936263333333</v>
      </c>
      <c r="D154" s="1" t="n">
        <f aca="false">(D58/1000000)/$A154</f>
        <v>0.0370330333333333</v>
      </c>
      <c r="E154" s="1" t="n">
        <f aca="false">(E58/1000000)/$A154</f>
        <v>0.00786073333333333</v>
      </c>
      <c r="F154" s="1" t="n">
        <f aca="false">(F58/1000000)/$A154</f>
        <v>0.0179360666666667</v>
      </c>
      <c r="G154" s="1" t="n">
        <f aca="false">(G58/1000000)/$A154</f>
        <v>0.016203</v>
      </c>
      <c r="H154" s="1" t="n">
        <f aca="false">(H58/1000000)/$A154</f>
        <v>0.0137689666666667</v>
      </c>
      <c r="I154" s="1" t="n">
        <f aca="false">(I58/1000000)/$A154</f>
        <v>0.0126236</v>
      </c>
      <c r="J154" s="1" t="n">
        <f aca="false">(J58/1000000)/$A154</f>
        <v>0.0135038</v>
      </c>
      <c r="K154" s="1" t="n">
        <f aca="false">(K58/1000000)/$A154</f>
        <v>0.0156553666666667</v>
      </c>
      <c r="L154" s="1" t="n">
        <f aca="false">(L58/1000000)/$A154</f>
        <v>0.0174444666666667</v>
      </c>
      <c r="M154" s="1" t="n">
        <f aca="false">(M58/1000000)/$A154</f>
        <v>0.0137301333333333</v>
      </c>
      <c r="N154" s="1" t="n">
        <f aca="false">(N58/1000000)/$A154</f>
        <v>0.0765313</v>
      </c>
      <c r="O154" s="1" t="n">
        <f aca="false">(O58/1000000)/$A154</f>
        <v>0.0160393</v>
      </c>
      <c r="P154" s="1" t="n">
        <f aca="false">(P58/1000000)/$A154</f>
        <v>0.0218859333333333</v>
      </c>
      <c r="Q154" s="1" t="n">
        <f aca="false">(Q58/1000000)/$A154</f>
        <v>0.0129816333333333</v>
      </c>
      <c r="R154" s="1" t="n">
        <f aca="false">(R58/1000000)/$A154</f>
        <v>0.0151520666666667</v>
      </c>
      <c r="S154" s="1" t="n">
        <f aca="false">(S58/1000000)/$A154</f>
        <v>0.0212966333333333</v>
      </c>
      <c r="T154" s="1" t="n">
        <f aca="false">(T58/1000000)/$A154</f>
        <v>0.0215315666666667</v>
      </c>
      <c r="U154" s="1" t="n">
        <f aca="false">(U58/1000000)/$A154</f>
        <v>0.0190940333333333</v>
      </c>
      <c r="V154" s="1" t="n">
        <f aca="false">(V58/1000000)/$A154</f>
        <v>0.0222963</v>
      </c>
      <c r="W154" s="1" t="n">
        <f aca="false">(W58/1000000)/$A154</f>
        <v>0.0176544333333333</v>
      </c>
      <c r="X154" s="1" t="n">
        <f aca="false">(X58/1000000)/$A154</f>
        <v>0.0137075</v>
      </c>
      <c r="Y154" s="1" t="n">
        <f aca="false">(Y58/1000000)/$A154</f>
        <v>0.0368565666666667</v>
      </c>
      <c r="Z154" s="1" t="n">
        <f aca="false">(Z58/1000000)/$A154</f>
        <v>0.0265739666666667</v>
      </c>
      <c r="AA154" s="1" t="n">
        <f aca="false">(AA58/1000000)/$A154</f>
        <v>0.0114048333333333</v>
      </c>
      <c r="AB154" s="1" t="n">
        <f aca="false">(AB58/1000000)/$A154</f>
        <v>0.0209193666666667</v>
      </c>
      <c r="AC154" s="1" t="n">
        <f aca="false">(AC58/1000000)/$A154</f>
        <v>0.0142802666666667</v>
      </c>
      <c r="AD154" s="1" t="n">
        <f aca="false">(AD58/1000000)/$A154</f>
        <v>0.0357061</v>
      </c>
      <c r="AE154" s="1" t="n">
        <f aca="false">(AE58/1000000)/$A154</f>
        <v>0.0238327</v>
      </c>
      <c r="AF154" s="1" t="n">
        <f aca="false">(AF58/1000000)/$A154</f>
        <v>0.0272672</v>
      </c>
      <c r="AG154" s="1" t="n">
        <f aca="false">(AG58/1000000)/$A154</f>
        <v>0.0230319666666667</v>
      </c>
      <c r="AH154" s="1" t="n">
        <f aca="false">(AH58/1000000)/$A154</f>
        <v>0.0188123666666667</v>
      </c>
      <c r="AI154" s="1" t="n">
        <f aca="false">(AI58/1000000)/$A154</f>
        <v>0.0293618</v>
      </c>
      <c r="AJ154" s="1" t="n">
        <f aca="false">(AJ58/1000000)/$A154</f>
        <v>0.0371921666666667</v>
      </c>
      <c r="AK154" s="1" t="n">
        <f aca="false">(AK58/1000000)/$A154</f>
        <v>0.0293879666666667</v>
      </c>
      <c r="AL154" s="1" t="n">
        <f aca="false">(AL58/1000000)/$A154</f>
        <v>0.0290536333333333</v>
      </c>
      <c r="AM154" s="1" t="n">
        <f aca="false">(AM58/1000000)/$A154</f>
        <v>0.0373055</v>
      </c>
      <c r="AN154" s="1" t="n">
        <f aca="false">(AN58/1000000)/$A154</f>
        <v>0.0180228666666667</v>
      </c>
      <c r="AO154" s="1" t="n">
        <f aca="false">(AO58/1000000)/$A154</f>
        <v>0.0254129333333333</v>
      </c>
      <c r="AP154" s="1" t="n">
        <f aca="false">(AP58/1000000)/$A154</f>
        <v>0.0333092</v>
      </c>
      <c r="AQ154" s="1" t="n">
        <f aca="false">(AQ58/1000000)/$A154</f>
        <v>0.0463993666666667</v>
      </c>
      <c r="AR154" s="1" t="n">
        <f aca="false">(AR58/1000000)/$A154</f>
        <v>0.0385623666666667</v>
      </c>
      <c r="AS154" s="1" t="n">
        <f aca="false">(AS58/1000000)/$A154</f>
        <v>0.0410745</v>
      </c>
      <c r="AT154" s="1" t="n">
        <f aca="false">(AT58/1000000)/$A154</f>
        <v>0.039765</v>
      </c>
      <c r="AU154" s="1" t="n">
        <f aca="false">(AU58/1000000)/$A154</f>
        <v>0.0274219333333333</v>
      </c>
      <c r="AV154" s="1" t="n">
        <f aca="false">(AV58/1000000)/$A154</f>
        <v>0.0478465333333333</v>
      </c>
      <c r="AW154" s="1" t="n">
        <f aca="false">(AW58/1000000)/$A154</f>
        <v>0.0408154666666667</v>
      </c>
      <c r="AX154" s="1" t="n">
        <f aca="false">(AX58/1000000)/$A154</f>
        <v>0.0520666333333333</v>
      </c>
      <c r="AY154" s="1" t="n">
        <f aca="false">(AY58/1000000)/$A154</f>
        <v>0.0425939333333333</v>
      </c>
      <c r="AZ154" s="1" t="n">
        <f aca="false">(AZ58/1000000)/$A154</f>
        <v>0.0553232666666667</v>
      </c>
      <c r="BA154" s="1" t="n">
        <f aca="false">(BA58/1000000)/$A154</f>
        <v>0.0373751</v>
      </c>
      <c r="BB154" s="1" t="n">
        <f aca="false">(BB58/1000000)/$A154</f>
        <v>0.0842621333333333</v>
      </c>
      <c r="BC154" s="1" t="n">
        <f aca="false">(BC58/1000000)/$A154</f>
        <v>0.048243</v>
      </c>
      <c r="BD154" s="1" t="n">
        <f aca="false">(BD58/1000000)/$A154</f>
        <v>0.0551902</v>
      </c>
      <c r="BE154" s="1" t="n">
        <f aca="false">(BE58/1000000)/$A154</f>
        <v>0.0628376333333333</v>
      </c>
      <c r="BF154" s="1" t="n">
        <f aca="false">(BF58/1000000)/$A154</f>
        <v>0.0543217</v>
      </c>
      <c r="BG154" s="1" t="n">
        <f aca="false">(BG58/1000000)/$A154</f>
        <v>0.0610628</v>
      </c>
      <c r="BH154" s="1" t="n">
        <f aca="false">(BH58/1000000)/$A154</f>
        <v>0.0355159</v>
      </c>
      <c r="BI154" s="1" t="n">
        <f aca="false">(BI58/1000000)/$A154</f>
        <v>0</v>
      </c>
      <c r="BJ154" s="1" t="n">
        <f aca="false">(BJ58/1000000)/$A154</f>
        <v>0</v>
      </c>
      <c r="BK154" s="1" t="n">
        <f aca="false">(BK58/1000000)/$A154</f>
        <v>0</v>
      </c>
      <c r="BL154" s="1" t="n">
        <f aca="false">(BL58/1000000)/$A154</f>
        <v>0</v>
      </c>
      <c r="BM154" s="1" t="n">
        <f aca="false">(BM58/1000000)/$A154</f>
        <v>0</v>
      </c>
      <c r="BN154" s="1" t="n">
        <f aca="false">(BN58/1000000)/$A154</f>
        <v>0</v>
      </c>
      <c r="BO154" s="1" t="n">
        <f aca="false">(BO58/1000000)/$A154</f>
        <v>0</v>
      </c>
      <c r="BP154" s="1" t="n">
        <f aca="false">(BP58/1000000)/$A154</f>
        <v>0</v>
      </c>
      <c r="BQ154" s="1" t="n">
        <f aca="false">(BQ58/1000000)/$A154</f>
        <v>0</v>
      </c>
      <c r="BR154" s="1" t="n">
        <f aca="false">(BR58/1000000)/$A154</f>
        <v>0</v>
      </c>
      <c r="BS154" s="1" t="n">
        <f aca="false">(BS58/1000000)/$A154</f>
        <v>0</v>
      </c>
      <c r="BT154" s="1" t="n">
        <f aca="false">(BT58/1000000)/$A154</f>
        <v>0</v>
      </c>
      <c r="BU154" s="1" t="n">
        <f aca="false">(BU58/1000000)/$A154</f>
        <v>0</v>
      </c>
      <c r="BV154" s="1" t="n">
        <f aca="false">(BV58/1000000)/$A154</f>
        <v>0</v>
      </c>
      <c r="BW154" s="1" t="n">
        <f aca="false">(BW58/1000000)/$A154</f>
        <v>0</v>
      </c>
      <c r="BX154" s="1" t="n">
        <f aca="false">(BX58/1000000)/$A154</f>
        <v>0</v>
      </c>
      <c r="BY154" s="1" t="n">
        <f aca="false">(BY58/1000000)/$A154</f>
        <v>0</v>
      </c>
      <c r="BZ154" s="1" t="n">
        <f aca="false">(BZ58/1000000)/$A154</f>
        <v>0</v>
      </c>
      <c r="CA154" s="1" t="n">
        <f aca="false">(CA58/1000000)/$A154</f>
        <v>0</v>
      </c>
      <c r="CB154" s="1" t="n">
        <f aca="false">(CB58/1000000)/$A154</f>
        <v>0</v>
      </c>
      <c r="CC154" s="1" t="n">
        <f aca="false">(CC58/1000000)/$A154</f>
        <v>0</v>
      </c>
      <c r="CD154" s="1" t="n">
        <f aca="false">(CD58/1000000)/$A154</f>
        <v>0</v>
      </c>
      <c r="CE154" s="1" t="n">
        <f aca="false">(CE58/1000000)/$A154</f>
        <v>0</v>
      </c>
      <c r="CF154" s="1" t="n">
        <f aca="false">(CF58/1000000)/$A154</f>
        <v>0</v>
      </c>
      <c r="CG154" s="1" t="n">
        <f aca="false">(CG58/1000000)/$A154</f>
        <v>0</v>
      </c>
      <c r="CH154" s="1" t="n">
        <f aca="false">(CH58/1000000)/$A154</f>
        <v>0</v>
      </c>
      <c r="CI154" s="1" t="n">
        <f aca="false">(CI58/1000000)/$A154</f>
        <v>0</v>
      </c>
      <c r="CJ154" s="1" t="n">
        <f aca="false">(CJ58/1000000)/$A154</f>
        <v>0</v>
      </c>
      <c r="CK154" s="1" t="n">
        <f aca="false">(CK58/1000000)/$A154</f>
        <v>0</v>
      </c>
      <c r="CL154" s="1" t="n">
        <f aca="false">(CL58/1000000)/$A154</f>
        <v>0</v>
      </c>
      <c r="CM154" s="1" t="n">
        <f aca="false">(CM58/1000000)/$A154</f>
        <v>0</v>
      </c>
      <c r="CN154" s="1" t="n">
        <f aca="false">(CN58/1000000)/$A154</f>
        <v>0</v>
      </c>
    </row>
    <row r="155" customFormat="false" ht="11.25" hidden="false" customHeight="false" outlineLevel="0" collapsed="false">
      <c r="A155" s="1" t="n">
        <v>31</v>
      </c>
      <c r="B155" s="4" t="n">
        <v>36069</v>
      </c>
      <c r="C155" s="1" t="n">
        <f aca="false">(C59/1000000)/$A155</f>
        <v>3.55408029032258</v>
      </c>
      <c r="D155" s="1" t="n">
        <f aca="false">(D59/1000000)/$A155</f>
        <v>0.0369502903225806</v>
      </c>
      <c r="E155" s="1" t="n">
        <f aca="false">(E59/1000000)/$A155</f>
        <v>0.00803177419354839</v>
      </c>
      <c r="F155" s="1" t="n">
        <f aca="false">(F59/1000000)/$A155</f>
        <v>0.0183530322580645</v>
      </c>
      <c r="G155" s="1" t="n">
        <f aca="false">(G59/1000000)/$A155</f>
        <v>0.0155332580645161</v>
      </c>
      <c r="H155" s="1" t="n">
        <f aca="false">(H59/1000000)/$A155</f>
        <v>0.0143393548387097</v>
      </c>
      <c r="I155" s="1" t="n">
        <f aca="false">(I59/1000000)/$A155</f>
        <v>0.012587</v>
      </c>
      <c r="J155" s="1" t="n">
        <f aca="false">(J59/1000000)/$A155</f>
        <v>0.0138146451612903</v>
      </c>
      <c r="K155" s="1" t="n">
        <f aca="false">(K59/1000000)/$A155</f>
        <v>0.015580064516129</v>
      </c>
      <c r="L155" s="1" t="n">
        <f aca="false">(L59/1000000)/$A155</f>
        <v>0.0167695161290323</v>
      </c>
      <c r="M155" s="1" t="n">
        <f aca="false">(M59/1000000)/$A155</f>
        <v>0.0135028064516129</v>
      </c>
      <c r="N155" s="1" t="n">
        <f aca="false">(N59/1000000)/$A155</f>
        <v>0.0736011290322581</v>
      </c>
      <c r="O155" s="1" t="n">
        <f aca="false">(O59/1000000)/$A155</f>
        <v>0.0135591935483871</v>
      </c>
      <c r="P155" s="1" t="n">
        <f aca="false">(P59/1000000)/$A155</f>
        <v>0.0208638387096774</v>
      </c>
      <c r="Q155" s="1" t="n">
        <f aca="false">(Q59/1000000)/$A155</f>
        <v>0.0136754838709677</v>
      </c>
      <c r="R155" s="1" t="n">
        <f aca="false">(R59/1000000)/$A155</f>
        <v>0.0142036129032258</v>
      </c>
      <c r="S155" s="1" t="n">
        <f aca="false">(S59/1000000)/$A155</f>
        <v>0.0224211935483871</v>
      </c>
      <c r="T155" s="1" t="n">
        <f aca="false">(T59/1000000)/$A155</f>
        <v>0.0200877096774194</v>
      </c>
      <c r="U155" s="1" t="n">
        <f aca="false">(U59/1000000)/$A155</f>
        <v>0.0180254838709677</v>
      </c>
      <c r="V155" s="1" t="n">
        <f aca="false">(V59/1000000)/$A155</f>
        <v>0.0215893870967742</v>
      </c>
      <c r="W155" s="1" t="n">
        <f aca="false">(W59/1000000)/$A155</f>
        <v>0.016577935483871</v>
      </c>
      <c r="X155" s="1" t="n">
        <f aca="false">(X59/1000000)/$A155</f>
        <v>0.0128307096774194</v>
      </c>
      <c r="Y155" s="1" t="n">
        <f aca="false">(Y59/1000000)/$A155</f>
        <v>0.0348688387096774</v>
      </c>
      <c r="Z155" s="1" t="n">
        <f aca="false">(Z59/1000000)/$A155</f>
        <v>0.0267408709677419</v>
      </c>
      <c r="AA155" s="1" t="n">
        <f aca="false">(AA59/1000000)/$A155</f>
        <v>0.0115400322580645</v>
      </c>
      <c r="AB155" s="1" t="n">
        <f aca="false">(AB59/1000000)/$A155</f>
        <v>0.0202766774193548</v>
      </c>
      <c r="AC155" s="1" t="n">
        <f aca="false">(AC59/1000000)/$A155</f>
        <v>0.014833935483871</v>
      </c>
      <c r="AD155" s="1" t="n">
        <f aca="false">(AD59/1000000)/$A155</f>
        <v>0.0356511612903226</v>
      </c>
      <c r="AE155" s="1" t="n">
        <f aca="false">(AE59/1000000)/$A155</f>
        <v>0.0229264193548387</v>
      </c>
      <c r="AF155" s="1" t="n">
        <f aca="false">(AF59/1000000)/$A155</f>
        <v>0.0268780322580645</v>
      </c>
      <c r="AG155" s="1" t="n">
        <f aca="false">(AG59/1000000)/$A155</f>
        <v>0.0237414838709677</v>
      </c>
      <c r="AH155" s="1" t="n">
        <f aca="false">(AH59/1000000)/$A155</f>
        <v>0.0169351935483871</v>
      </c>
      <c r="AI155" s="1" t="n">
        <f aca="false">(AI59/1000000)/$A155</f>
        <v>0.0297386774193548</v>
      </c>
      <c r="AJ155" s="1" t="n">
        <f aca="false">(AJ59/1000000)/$A155</f>
        <v>0.0346142258064516</v>
      </c>
      <c r="AK155" s="1" t="n">
        <f aca="false">(AK59/1000000)/$A155</f>
        <v>0.0272888709677419</v>
      </c>
      <c r="AL155" s="1" t="n">
        <f aca="false">(AL59/1000000)/$A155</f>
        <v>0.0280865483870968</v>
      </c>
      <c r="AM155" s="1" t="n">
        <f aca="false">(AM59/1000000)/$A155</f>
        <v>0.0340271935483871</v>
      </c>
      <c r="AN155" s="1" t="n">
        <f aca="false">(AN59/1000000)/$A155</f>
        <v>0.0151527419354839</v>
      </c>
      <c r="AO155" s="1" t="n">
        <f aca="false">(AO59/1000000)/$A155</f>
        <v>0.0242236129032258</v>
      </c>
      <c r="AP155" s="1" t="n">
        <f aca="false">(AP59/1000000)/$A155</f>
        <v>0.031653</v>
      </c>
      <c r="AQ155" s="1" t="n">
        <f aca="false">(AQ59/1000000)/$A155</f>
        <v>0.0434271290322581</v>
      </c>
      <c r="AR155" s="1" t="n">
        <f aca="false">(AR59/1000000)/$A155</f>
        <v>0.0362965161290323</v>
      </c>
      <c r="AS155" s="1" t="n">
        <f aca="false">(AS59/1000000)/$A155</f>
        <v>0.0419528387096774</v>
      </c>
      <c r="AT155" s="1" t="n">
        <f aca="false">(AT59/1000000)/$A155</f>
        <v>0.0375795806451613</v>
      </c>
      <c r="AU155" s="1" t="n">
        <f aca="false">(AU59/1000000)/$A155</f>
        <v>0.0244406129032258</v>
      </c>
      <c r="AV155" s="1" t="n">
        <f aca="false">(AV59/1000000)/$A155</f>
        <v>0.0441161290322581</v>
      </c>
      <c r="AW155" s="1" t="n">
        <f aca="false">(AW59/1000000)/$A155</f>
        <v>0.0384250322580645</v>
      </c>
      <c r="AX155" s="1" t="n">
        <f aca="false">(AX59/1000000)/$A155</f>
        <v>0.0466879032258065</v>
      </c>
      <c r="AY155" s="1" t="n">
        <f aca="false">(AY59/1000000)/$A155</f>
        <v>0.0417755806451613</v>
      </c>
      <c r="AZ155" s="1" t="n">
        <f aca="false">(AZ59/1000000)/$A155</f>
        <v>0.0506890967741935</v>
      </c>
      <c r="BA155" s="1" t="n">
        <f aca="false">(BA59/1000000)/$A155</f>
        <v>0.0360348387096774</v>
      </c>
      <c r="BB155" s="1" t="n">
        <f aca="false">(BB59/1000000)/$A155</f>
        <v>0.0763087741935484</v>
      </c>
      <c r="BC155" s="1" t="n">
        <f aca="false">(BC59/1000000)/$A155</f>
        <v>0.045225064516129</v>
      </c>
      <c r="BD155" s="1" t="n">
        <f aca="false">(BD59/1000000)/$A155</f>
        <v>0.0569154838709677</v>
      </c>
      <c r="BE155" s="1" t="n">
        <f aca="false">(BE59/1000000)/$A155</f>
        <v>0.0603190967741936</v>
      </c>
      <c r="BF155" s="1" t="n">
        <f aca="false">(BF59/1000000)/$A155</f>
        <v>0.0479517419354839</v>
      </c>
      <c r="BG155" s="1" t="n">
        <f aca="false">(BG59/1000000)/$A155</f>
        <v>0.0665920322580645</v>
      </c>
      <c r="BH155" s="1" t="n">
        <f aca="false">(BH59/1000000)/$A155</f>
        <v>0.0566641935483871</v>
      </c>
      <c r="BI155" s="1" t="n">
        <f aca="false">(BI59/1000000)/$A155</f>
        <v>0.0364001612903226</v>
      </c>
      <c r="BJ155" s="1" t="n">
        <f aca="false">(BJ59/1000000)/$A155</f>
        <v>0</v>
      </c>
      <c r="BK155" s="1" t="n">
        <f aca="false">(BK59/1000000)/$A155</f>
        <v>0</v>
      </c>
      <c r="BL155" s="1" t="n">
        <f aca="false">(BL59/1000000)/$A155</f>
        <v>0</v>
      </c>
      <c r="BM155" s="1" t="n">
        <f aca="false">(BM59/1000000)/$A155</f>
        <v>0</v>
      </c>
      <c r="BN155" s="1" t="n">
        <f aca="false">(BN59/1000000)/$A155</f>
        <v>0</v>
      </c>
      <c r="BO155" s="1" t="n">
        <f aca="false">(BO59/1000000)/$A155</f>
        <v>0</v>
      </c>
      <c r="BP155" s="1" t="n">
        <f aca="false">(BP59/1000000)/$A155</f>
        <v>0</v>
      </c>
      <c r="BQ155" s="1" t="n">
        <f aca="false">(BQ59/1000000)/$A155</f>
        <v>0</v>
      </c>
      <c r="BR155" s="1" t="n">
        <f aca="false">(BR59/1000000)/$A155</f>
        <v>0</v>
      </c>
      <c r="BS155" s="1" t="n">
        <f aca="false">(BS59/1000000)/$A155</f>
        <v>0</v>
      </c>
      <c r="BT155" s="1" t="n">
        <f aca="false">(BT59/1000000)/$A155</f>
        <v>0</v>
      </c>
      <c r="BU155" s="1" t="n">
        <f aca="false">(BU59/1000000)/$A155</f>
        <v>0</v>
      </c>
      <c r="BV155" s="1" t="n">
        <f aca="false">(BV59/1000000)/$A155</f>
        <v>0</v>
      </c>
      <c r="BW155" s="1" t="n">
        <f aca="false">(BW59/1000000)/$A155</f>
        <v>0</v>
      </c>
      <c r="BX155" s="1" t="n">
        <f aca="false">(BX59/1000000)/$A155</f>
        <v>0</v>
      </c>
      <c r="BY155" s="1" t="n">
        <f aca="false">(BY59/1000000)/$A155</f>
        <v>0</v>
      </c>
      <c r="BZ155" s="1" t="n">
        <f aca="false">(BZ59/1000000)/$A155</f>
        <v>0</v>
      </c>
      <c r="CA155" s="1" t="n">
        <f aca="false">(CA59/1000000)/$A155</f>
        <v>0</v>
      </c>
      <c r="CB155" s="1" t="n">
        <f aca="false">(CB59/1000000)/$A155</f>
        <v>0</v>
      </c>
      <c r="CC155" s="1" t="n">
        <f aca="false">(CC59/1000000)/$A155</f>
        <v>0</v>
      </c>
      <c r="CD155" s="1" t="n">
        <f aca="false">(CD59/1000000)/$A155</f>
        <v>0</v>
      </c>
      <c r="CE155" s="1" t="n">
        <f aca="false">(CE59/1000000)/$A155</f>
        <v>0</v>
      </c>
      <c r="CF155" s="1" t="n">
        <f aca="false">(CF59/1000000)/$A155</f>
        <v>0</v>
      </c>
      <c r="CG155" s="1" t="n">
        <f aca="false">(CG59/1000000)/$A155</f>
        <v>0</v>
      </c>
      <c r="CH155" s="1" t="n">
        <f aca="false">(CH59/1000000)/$A155</f>
        <v>0</v>
      </c>
      <c r="CI155" s="1" t="n">
        <f aca="false">(CI59/1000000)/$A155</f>
        <v>0</v>
      </c>
      <c r="CJ155" s="1" t="n">
        <f aca="false">(CJ59/1000000)/$A155</f>
        <v>0</v>
      </c>
      <c r="CK155" s="1" t="n">
        <f aca="false">(CK59/1000000)/$A155</f>
        <v>0</v>
      </c>
      <c r="CL155" s="1" t="n">
        <f aca="false">(CL59/1000000)/$A155</f>
        <v>0</v>
      </c>
      <c r="CM155" s="1" t="n">
        <f aca="false">(CM59/1000000)/$A155</f>
        <v>0</v>
      </c>
      <c r="CN155" s="1" t="n">
        <f aca="false">(CN59/1000000)/$A155</f>
        <v>0</v>
      </c>
    </row>
    <row r="156" customFormat="false" ht="11.25" hidden="false" customHeight="false" outlineLevel="0" collapsed="false">
      <c r="A156" s="1" t="n">
        <v>30</v>
      </c>
      <c r="B156" s="4" t="n">
        <v>36100</v>
      </c>
      <c r="C156" s="1" t="n">
        <f aca="false">(C60/1000000)/$A156</f>
        <v>3.54637406666667</v>
      </c>
      <c r="D156" s="1" t="n">
        <f aca="false">(D60/1000000)/$A156</f>
        <v>0.0328388666666667</v>
      </c>
      <c r="E156" s="1" t="n">
        <f aca="false">(E60/1000000)/$A156</f>
        <v>0.00879533333333333</v>
      </c>
      <c r="F156" s="1" t="n">
        <f aca="false">(F60/1000000)/$A156</f>
        <v>0.0180608</v>
      </c>
      <c r="G156" s="1" t="n">
        <f aca="false">(G60/1000000)/$A156</f>
        <v>0.0151307666666667</v>
      </c>
      <c r="H156" s="1" t="n">
        <f aca="false">(H60/1000000)/$A156</f>
        <v>0.0143003666666667</v>
      </c>
      <c r="I156" s="1" t="n">
        <f aca="false">(I60/1000000)/$A156</f>
        <v>0.0111270666666667</v>
      </c>
      <c r="J156" s="1" t="n">
        <f aca="false">(J60/1000000)/$A156</f>
        <v>0.0139842333333333</v>
      </c>
      <c r="K156" s="1" t="n">
        <f aca="false">(K60/1000000)/$A156</f>
        <v>0.0152014</v>
      </c>
      <c r="L156" s="1" t="n">
        <f aca="false">(L60/1000000)/$A156</f>
        <v>0.0161520333333333</v>
      </c>
      <c r="M156" s="1" t="n">
        <f aca="false">(M60/1000000)/$A156</f>
        <v>0.0130821</v>
      </c>
      <c r="N156" s="1" t="n">
        <f aca="false">(N60/1000000)/$A156</f>
        <v>0.074739</v>
      </c>
      <c r="O156" s="1" t="n">
        <f aca="false">(O60/1000000)/$A156</f>
        <v>0.0150896666666667</v>
      </c>
      <c r="P156" s="1" t="n">
        <f aca="false">(P60/1000000)/$A156</f>
        <v>0.0195865333333333</v>
      </c>
      <c r="Q156" s="1" t="n">
        <f aca="false">(Q60/1000000)/$A156</f>
        <v>0.0128103</v>
      </c>
      <c r="R156" s="1" t="n">
        <f aca="false">(R60/1000000)/$A156</f>
        <v>0.0147086333333333</v>
      </c>
      <c r="S156" s="1" t="n">
        <f aca="false">(S60/1000000)/$A156</f>
        <v>0.0214353666666667</v>
      </c>
      <c r="T156" s="1" t="n">
        <f aca="false">(T60/1000000)/$A156</f>
        <v>0.0210022333333333</v>
      </c>
      <c r="U156" s="1" t="n">
        <f aca="false">(U60/1000000)/$A156</f>
        <v>0.0184983666666667</v>
      </c>
      <c r="V156" s="1" t="n">
        <f aca="false">(V60/1000000)/$A156</f>
        <v>0.0211275666666667</v>
      </c>
      <c r="W156" s="1" t="n">
        <f aca="false">(W60/1000000)/$A156</f>
        <v>0.0166368</v>
      </c>
      <c r="X156" s="1" t="n">
        <f aca="false">(X60/1000000)/$A156</f>
        <v>0.0126813333333333</v>
      </c>
      <c r="Y156" s="1" t="n">
        <f aca="false">(Y60/1000000)/$A156</f>
        <v>0.0339139666666667</v>
      </c>
      <c r="Z156" s="1" t="n">
        <f aca="false">(Z60/1000000)/$A156</f>
        <v>0.0260216666666667</v>
      </c>
      <c r="AA156" s="1" t="n">
        <f aca="false">(AA60/1000000)/$A156</f>
        <v>0.0123623666666667</v>
      </c>
      <c r="AB156" s="1" t="n">
        <f aca="false">(AB60/1000000)/$A156</f>
        <v>0.0204911666666667</v>
      </c>
      <c r="AC156" s="1" t="n">
        <f aca="false">(AC60/1000000)/$A156</f>
        <v>0.0146323</v>
      </c>
      <c r="AD156" s="1" t="n">
        <f aca="false">(AD60/1000000)/$A156</f>
        <v>0.0318737</v>
      </c>
      <c r="AE156" s="1" t="n">
        <f aca="false">(AE60/1000000)/$A156</f>
        <v>0.0235862333333333</v>
      </c>
      <c r="AF156" s="1" t="n">
        <f aca="false">(AF60/1000000)/$A156</f>
        <v>0.0232495666666667</v>
      </c>
      <c r="AG156" s="1" t="n">
        <f aca="false">(AG60/1000000)/$A156</f>
        <v>0.0239295</v>
      </c>
      <c r="AH156" s="1" t="n">
        <f aca="false">(AH60/1000000)/$A156</f>
        <v>0.0161462</v>
      </c>
      <c r="AI156" s="1" t="n">
        <f aca="false">(AI60/1000000)/$A156</f>
        <v>0.0300547333333333</v>
      </c>
      <c r="AJ156" s="1" t="n">
        <f aca="false">(AJ60/1000000)/$A156</f>
        <v>0.0346245333333333</v>
      </c>
      <c r="AK156" s="1" t="n">
        <f aca="false">(AK60/1000000)/$A156</f>
        <v>0.0275841333333333</v>
      </c>
      <c r="AL156" s="1" t="n">
        <f aca="false">(AL60/1000000)/$A156</f>
        <v>0.0279028333333333</v>
      </c>
      <c r="AM156" s="1" t="n">
        <f aca="false">(AM60/1000000)/$A156</f>
        <v>0.0347964333333333</v>
      </c>
      <c r="AN156" s="1" t="n">
        <f aca="false">(AN60/1000000)/$A156</f>
        <v>0.0145600333333333</v>
      </c>
      <c r="AO156" s="1" t="n">
        <f aca="false">(AO60/1000000)/$A156</f>
        <v>0.0235126333333333</v>
      </c>
      <c r="AP156" s="1" t="n">
        <f aca="false">(AP60/1000000)/$A156</f>
        <v>0.0305537666666667</v>
      </c>
      <c r="AQ156" s="1" t="n">
        <f aca="false">(AQ60/1000000)/$A156</f>
        <v>0.0444483333333333</v>
      </c>
      <c r="AR156" s="1" t="n">
        <f aca="false">(AR60/1000000)/$A156</f>
        <v>0.0357349333333333</v>
      </c>
      <c r="AS156" s="1" t="n">
        <f aca="false">(AS60/1000000)/$A156</f>
        <v>0.0419717</v>
      </c>
      <c r="AT156" s="1" t="n">
        <f aca="false">(AT60/1000000)/$A156</f>
        <v>0.0358905333333333</v>
      </c>
      <c r="AU156" s="1" t="n">
        <f aca="false">(AU60/1000000)/$A156</f>
        <v>0.0243997333333333</v>
      </c>
      <c r="AV156" s="1" t="n">
        <f aca="false">(AV60/1000000)/$A156</f>
        <v>0.0439357666666667</v>
      </c>
      <c r="AW156" s="1" t="n">
        <f aca="false">(AW60/1000000)/$A156</f>
        <v>0.0386225333333333</v>
      </c>
      <c r="AX156" s="1" t="n">
        <f aca="false">(AX60/1000000)/$A156</f>
        <v>0.0438749666666667</v>
      </c>
      <c r="AY156" s="1" t="n">
        <f aca="false">(AY60/1000000)/$A156</f>
        <v>0.0384345333333333</v>
      </c>
      <c r="AZ156" s="1" t="n">
        <f aca="false">(AZ60/1000000)/$A156</f>
        <v>0.0504190333333333</v>
      </c>
      <c r="BA156" s="1" t="n">
        <f aca="false">(BA60/1000000)/$A156</f>
        <v>0.0330419666666667</v>
      </c>
      <c r="BB156" s="1" t="n">
        <f aca="false">(BB60/1000000)/$A156</f>
        <v>0.072175</v>
      </c>
      <c r="BC156" s="1" t="n">
        <f aca="false">(BC60/1000000)/$A156</f>
        <v>0.0426289666666667</v>
      </c>
      <c r="BD156" s="1" t="n">
        <f aca="false">(BD60/1000000)/$A156</f>
        <v>0.0562048</v>
      </c>
      <c r="BE156" s="1" t="n">
        <f aca="false">(BE60/1000000)/$A156</f>
        <v>0.0614942666666667</v>
      </c>
      <c r="BF156" s="1" t="n">
        <f aca="false">(BF60/1000000)/$A156</f>
        <v>0.0435927</v>
      </c>
      <c r="BG156" s="1" t="n">
        <f aca="false">(BG60/1000000)/$A156</f>
        <v>0.0615697666666667</v>
      </c>
      <c r="BH156" s="1" t="n">
        <f aca="false">(BH60/1000000)/$A156</f>
        <v>0.0542490333333333</v>
      </c>
      <c r="BI156" s="1" t="n">
        <f aca="false">(BI60/1000000)/$A156</f>
        <v>0.052757</v>
      </c>
      <c r="BJ156" s="1" t="n">
        <f aca="false">(BJ60/1000000)/$A156</f>
        <v>0.0324586</v>
      </c>
      <c r="BK156" s="1" t="n">
        <f aca="false">(BK60/1000000)/$A156</f>
        <v>0</v>
      </c>
      <c r="BL156" s="1" t="n">
        <f aca="false">(BL60/1000000)/$A156</f>
        <v>0</v>
      </c>
      <c r="BM156" s="1" t="n">
        <f aca="false">(BM60/1000000)/$A156</f>
        <v>0</v>
      </c>
      <c r="BN156" s="1" t="n">
        <f aca="false">(BN60/1000000)/$A156</f>
        <v>0</v>
      </c>
      <c r="BO156" s="1" t="n">
        <f aca="false">(BO60/1000000)/$A156</f>
        <v>0</v>
      </c>
      <c r="BP156" s="1" t="n">
        <f aca="false">(BP60/1000000)/$A156</f>
        <v>0</v>
      </c>
      <c r="BQ156" s="1" t="n">
        <f aca="false">(BQ60/1000000)/$A156</f>
        <v>0</v>
      </c>
      <c r="BR156" s="1" t="n">
        <f aca="false">(BR60/1000000)/$A156</f>
        <v>0</v>
      </c>
      <c r="BS156" s="1" t="n">
        <f aca="false">(BS60/1000000)/$A156</f>
        <v>0</v>
      </c>
      <c r="BT156" s="1" t="n">
        <f aca="false">(BT60/1000000)/$A156</f>
        <v>0</v>
      </c>
      <c r="BU156" s="1" t="n">
        <f aca="false">(BU60/1000000)/$A156</f>
        <v>0</v>
      </c>
      <c r="BV156" s="1" t="n">
        <f aca="false">(BV60/1000000)/$A156</f>
        <v>0</v>
      </c>
      <c r="BW156" s="1" t="n">
        <f aca="false">(BW60/1000000)/$A156</f>
        <v>0</v>
      </c>
      <c r="BX156" s="1" t="n">
        <f aca="false">(BX60/1000000)/$A156</f>
        <v>0</v>
      </c>
      <c r="BY156" s="1" t="n">
        <f aca="false">(BY60/1000000)/$A156</f>
        <v>0</v>
      </c>
      <c r="BZ156" s="1" t="n">
        <f aca="false">(BZ60/1000000)/$A156</f>
        <v>0</v>
      </c>
      <c r="CA156" s="1" t="n">
        <f aca="false">(CA60/1000000)/$A156</f>
        <v>0</v>
      </c>
      <c r="CB156" s="1" t="n">
        <f aca="false">(CB60/1000000)/$A156</f>
        <v>0</v>
      </c>
      <c r="CC156" s="1" t="n">
        <f aca="false">(CC60/1000000)/$A156</f>
        <v>0</v>
      </c>
      <c r="CD156" s="1" t="n">
        <f aca="false">(CD60/1000000)/$A156</f>
        <v>0</v>
      </c>
      <c r="CE156" s="1" t="n">
        <f aca="false">(CE60/1000000)/$A156</f>
        <v>0</v>
      </c>
      <c r="CF156" s="1" t="n">
        <f aca="false">(CF60/1000000)/$A156</f>
        <v>0</v>
      </c>
      <c r="CG156" s="1" t="n">
        <f aca="false">(CG60/1000000)/$A156</f>
        <v>0</v>
      </c>
      <c r="CH156" s="1" t="n">
        <f aca="false">(CH60/1000000)/$A156</f>
        <v>0</v>
      </c>
      <c r="CI156" s="1" t="n">
        <f aca="false">(CI60/1000000)/$A156</f>
        <v>0</v>
      </c>
      <c r="CJ156" s="1" t="n">
        <f aca="false">(CJ60/1000000)/$A156</f>
        <v>0</v>
      </c>
      <c r="CK156" s="1" t="n">
        <f aca="false">(CK60/1000000)/$A156</f>
        <v>0</v>
      </c>
      <c r="CL156" s="1" t="n">
        <f aca="false">(CL60/1000000)/$A156</f>
        <v>0</v>
      </c>
      <c r="CM156" s="1" t="n">
        <f aca="false">(CM60/1000000)/$A156</f>
        <v>0</v>
      </c>
      <c r="CN156" s="1" t="n">
        <f aca="false">(CN60/1000000)/$A156</f>
        <v>0</v>
      </c>
    </row>
    <row r="157" customFormat="false" ht="11.25" hidden="false" customHeight="false" outlineLevel="0" collapsed="false">
      <c r="A157" s="1" t="n">
        <v>31</v>
      </c>
      <c r="B157" s="4" t="n">
        <v>36130</v>
      </c>
      <c r="C157" s="1" t="n">
        <f aca="false">(C61/1000000)/$A157</f>
        <v>3.35177893548387</v>
      </c>
      <c r="D157" s="1" t="n">
        <f aca="false">(D61/1000000)/$A157</f>
        <v>0.0322528387096774</v>
      </c>
      <c r="E157" s="1" t="n">
        <f aca="false">(E61/1000000)/$A157</f>
        <v>0.00788696774193548</v>
      </c>
      <c r="F157" s="1" t="n">
        <f aca="false">(F61/1000000)/$A157</f>
        <v>0.0168293870967742</v>
      </c>
      <c r="G157" s="1" t="n">
        <f aca="false">(G61/1000000)/$A157</f>
        <v>0.0133756774193548</v>
      </c>
      <c r="H157" s="1" t="n">
        <f aca="false">(H61/1000000)/$A157</f>
        <v>0.0134446451612903</v>
      </c>
      <c r="I157" s="1" t="n">
        <f aca="false">(I61/1000000)/$A157</f>
        <v>0.0115780322580645</v>
      </c>
      <c r="J157" s="1" t="n">
        <f aca="false">(J61/1000000)/$A157</f>
        <v>0.0139390322580645</v>
      </c>
      <c r="K157" s="1" t="n">
        <f aca="false">(K61/1000000)/$A157</f>
        <v>0.0144637741935484</v>
      </c>
      <c r="L157" s="1" t="n">
        <f aca="false">(L61/1000000)/$A157</f>
        <v>0.016323</v>
      </c>
      <c r="M157" s="1" t="n">
        <f aca="false">(M61/1000000)/$A157</f>
        <v>0.012783935483871</v>
      </c>
      <c r="N157" s="1" t="n">
        <f aca="false">(N61/1000000)/$A157</f>
        <v>0.0686527741935484</v>
      </c>
      <c r="O157" s="1" t="n">
        <f aca="false">(O61/1000000)/$A157</f>
        <v>0.0154309677419355</v>
      </c>
      <c r="P157" s="1" t="n">
        <f aca="false">(P61/1000000)/$A157</f>
        <v>0.0186990967741935</v>
      </c>
      <c r="Q157" s="1" t="n">
        <f aca="false">(Q61/1000000)/$A157</f>
        <v>0.0120063548387097</v>
      </c>
      <c r="R157" s="1" t="n">
        <f aca="false">(R61/1000000)/$A157</f>
        <v>0.0153707096774194</v>
      </c>
      <c r="S157" s="1" t="n">
        <f aca="false">(S61/1000000)/$A157</f>
        <v>0.0200725161290323</v>
      </c>
      <c r="T157" s="1" t="n">
        <f aca="false">(T61/1000000)/$A157</f>
        <v>0.0186162258064516</v>
      </c>
      <c r="U157" s="1" t="n">
        <f aca="false">(U61/1000000)/$A157</f>
        <v>0.0168138709677419</v>
      </c>
      <c r="V157" s="1" t="n">
        <f aca="false">(V61/1000000)/$A157</f>
        <v>0.0207569032258065</v>
      </c>
      <c r="W157" s="1" t="n">
        <f aca="false">(W61/1000000)/$A157</f>
        <v>0.0151502580645161</v>
      </c>
      <c r="X157" s="1" t="n">
        <f aca="false">(X61/1000000)/$A157</f>
        <v>0.0129860322580645</v>
      </c>
      <c r="Y157" s="1" t="n">
        <f aca="false">(Y61/1000000)/$A157</f>
        <v>0.0315434516129032</v>
      </c>
      <c r="Z157" s="1" t="n">
        <f aca="false">(Z61/1000000)/$A157</f>
        <v>0.023809064516129</v>
      </c>
      <c r="AA157" s="1" t="n">
        <f aca="false">(AA61/1000000)/$A157</f>
        <v>0.0109383870967742</v>
      </c>
      <c r="AB157" s="1" t="n">
        <f aca="false">(AB61/1000000)/$A157</f>
        <v>0.0191646451612903</v>
      </c>
      <c r="AC157" s="1" t="n">
        <f aca="false">(AC61/1000000)/$A157</f>
        <v>0.0137009677419355</v>
      </c>
      <c r="AD157" s="1" t="n">
        <f aca="false">(AD61/1000000)/$A157</f>
        <v>0.0273824516129032</v>
      </c>
      <c r="AE157" s="1" t="n">
        <f aca="false">(AE61/1000000)/$A157</f>
        <v>0.0226522258064516</v>
      </c>
      <c r="AF157" s="1" t="n">
        <f aca="false">(AF61/1000000)/$A157</f>
        <v>0.0242539032258065</v>
      </c>
      <c r="AG157" s="1" t="n">
        <f aca="false">(AG61/1000000)/$A157</f>
        <v>0.0230895806451613</v>
      </c>
      <c r="AH157" s="1" t="n">
        <f aca="false">(AH61/1000000)/$A157</f>
        <v>0.0152698064516129</v>
      </c>
      <c r="AI157" s="1" t="n">
        <f aca="false">(AI61/1000000)/$A157</f>
        <v>0.0288603870967742</v>
      </c>
      <c r="AJ157" s="1" t="n">
        <f aca="false">(AJ61/1000000)/$A157</f>
        <v>0.0331046774193548</v>
      </c>
      <c r="AK157" s="1" t="n">
        <f aca="false">(AK61/1000000)/$A157</f>
        <v>0.0274234838709677</v>
      </c>
      <c r="AL157" s="1" t="n">
        <f aca="false">(AL61/1000000)/$A157</f>
        <v>0.0259296451612903</v>
      </c>
      <c r="AM157" s="1" t="n">
        <f aca="false">(AM61/1000000)/$A157</f>
        <v>0.0321552903225806</v>
      </c>
      <c r="AN157" s="1" t="n">
        <f aca="false">(AN61/1000000)/$A157</f>
        <v>0.0132321290322581</v>
      </c>
      <c r="AO157" s="1" t="n">
        <f aca="false">(AO61/1000000)/$A157</f>
        <v>0.0232880322580645</v>
      </c>
      <c r="AP157" s="1" t="n">
        <f aca="false">(AP61/1000000)/$A157</f>
        <v>0.0290350967741936</v>
      </c>
      <c r="AQ157" s="1" t="n">
        <f aca="false">(AQ61/1000000)/$A157</f>
        <v>0.0424782903225806</v>
      </c>
      <c r="AR157" s="1" t="n">
        <f aca="false">(AR61/1000000)/$A157</f>
        <v>0.0340090967741935</v>
      </c>
      <c r="AS157" s="1" t="n">
        <f aca="false">(AS61/1000000)/$A157</f>
        <v>0.0400102580645161</v>
      </c>
      <c r="AT157" s="1" t="n">
        <f aca="false">(AT61/1000000)/$A157</f>
        <v>0.0350504838709677</v>
      </c>
      <c r="AU157" s="1" t="n">
        <f aca="false">(AU61/1000000)/$A157</f>
        <v>0.0227977419354839</v>
      </c>
      <c r="AV157" s="1" t="n">
        <f aca="false">(AV61/1000000)/$A157</f>
        <v>0.0416469677419355</v>
      </c>
      <c r="AW157" s="1" t="n">
        <f aca="false">(AW61/1000000)/$A157</f>
        <v>0.0361218709677419</v>
      </c>
      <c r="AX157" s="1" t="n">
        <f aca="false">(AX61/1000000)/$A157</f>
        <v>0.0415914838709677</v>
      </c>
      <c r="AY157" s="1" t="n">
        <f aca="false">(AY61/1000000)/$A157</f>
        <v>0.0349452580645161</v>
      </c>
      <c r="AZ157" s="1" t="n">
        <f aca="false">(AZ61/1000000)/$A157</f>
        <v>0.0453598387096774</v>
      </c>
      <c r="BA157" s="1" t="n">
        <f aca="false">(BA61/1000000)/$A157</f>
        <v>0.027643064516129</v>
      </c>
      <c r="BB157" s="1" t="n">
        <f aca="false">(BB61/1000000)/$A157</f>
        <v>0.0650039032258065</v>
      </c>
      <c r="BC157" s="1" t="n">
        <f aca="false">(BC61/1000000)/$A157</f>
        <v>0.0422350967741936</v>
      </c>
      <c r="BD157" s="1" t="n">
        <f aca="false">(BD61/1000000)/$A157</f>
        <v>0.0565406451612903</v>
      </c>
      <c r="BE157" s="1" t="n">
        <f aca="false">(BE61/1000000)/$A157</f>
        <v>0.0530216451612903</v>
      </c>
      <c r="BF157" s="1" t="n">
        <f aca="false">(BF61/1000000)/$A157</f>
        <v>0.0362209677419355</v>
      </c>
      <c r="BG157" s="1" t="n">
        <f aca="false">(BG61/1000000)/$A157</f>
        <v>0.0577238387096774</v>
      </c>
      <c r="BH157" s="1" t="n">
        <f aca="false">(BH61/1000000)/$A157</f>
        <v>0.0487396774193548</v>
      </c>
      <c r="BI157" s="1" t="n">
        <f aca="false">(BI61/1000000)/$A157</f>
        <v>0.0479680322580645</v>
      </c>
      <c r="BJ157" s="1" t="n">
        <f aca="false">(BJ61/1000000)/$A157</f>
        <v>0.039563</v>
      </c>
      <c r="BK157" s="1" t="n">
        <f aca="false">(BK61/1000000)/$A157</f>
        <v>0.0145047419354839</v>
      </c>
      <c r="BL157" s="1" t="n">
        <f aca="false">(BL61/1000000)/$A157</f>
        <v>0</v>
      </c>
      <c r="BM157" s="1" t="n">
        <f aca="false">(BM61/1000000)/$A157</f>
        <v>0</v>
      </c>
      <c r="BN157" s="1" t="n">
        <f aca="false">(BN61/1000000)/$A157</f>
        <v>0</v>
      </c>
      <c r="BO157" s="1" t="n">
        <f aca="false">(BO61/1000000)/$A157</f>
        <v>0</v>
      </c>
      <c r="BP157" s="1" t="n">
        <f aca="false">(BP61/1000000)/$A157</f>
        <v>0</v>
      </c>
      <c r="BQ157" s="1" t="n">
        <f aca="false">(BQ61/1000000)/$A157</f>
        <v>0</v>
      </c>
      <c r="BR157" s="1" t="n">
        <f aca="false">(BR61/1000000)/$A157</f>
        <v>0</v>
      </c>
      <c r="BS157" s="1" t="n">
        <f aca="false">(BS61/1000000)/$A157</f>
        <v>0</v>
      </c>
      <c r="BT157" s="1" t="n">
        <f aca="false">(BT61/1000000)/$A157</f>
        <v>0</v>
      </c>
      <c r="BU157" s="1" t="n">
        <f aca="false">(BU61/1000000)/$A157</f>
        <v>0</v>
      </c>
      <c r="BV157" s="1" t="n">
        <f aca="false">(BV61/1000000)/$A157</f>
        <v>0</v>
      </c>
      <c r="BW157" s="1" t="n">
        <f aca="false">(BW61/1000000)/$A157</f>
        <v>0</v>
      </c>
      <c r="BX157" s="1" t="n">
        <f aca="false">(BX61/1000000)/$A157</f>
        <v>0</v>
      </c>
      <c r="BY157" s="1" t="n">
        <f aca="false">(BY61/1000000)/$A157</f>
        <v>0</v>
      </c>
      <c r="BZ157" s="1" t="n">
        <f aca="false">(BZ61/1000000)/$A157</f>
        <v>0</v>
      </c>
      <c r="CA157" s="1" t="n">
        <f aca="false">(CA61/1000000)/$A157</f>
        <v>0</v>
      </c>
      <c r="CB157" s="1" t="n">
        <f aca="false">(CB61/1000000)/$A157</f>
        <v>0</v>
      </c>
      <c r="CC157" s="1" t="n">
        <f aca="false">(CC61/1000000)/$A157</f>
        <v>0</v>
      </c>
      <c r="CD157" s="1" t="n">
        <f aca="false">(CD61/1000000)/$A157</f>
        <v>0</v>
      </c>
      <c r="CE157" s="1" t="n">
        <f aca="false">(CE61/1000000)/$A157</f>
        <v>0</v>
      </c>
      <c r="CF157" s="1" t="n">
        <f aca="false">(CF61/1000000)/$A157</f>
        <v>0</v>
      </c>
      <c r="CG157" s="1" t="n">
        <f aca="false">(CG61/1000000)/$A157</f>
        <v>0</v>
      </c>
      <c r="CH157" s="1" t="n">
        <f aca="false">(CH61/1000000)/$A157</f>
        <v>0</v>
      </c>
      <c r="CI157" s="1" t="n">
        <f aca="false">(CI61/1000000)/$A157</f>
        <v>0</v>
      </c>
      <c r="CJ157" s="1" t="n">
        <f aca="false">(CJ61/1000000)/$A157</f>
        <v>0</v>
      </c>
      <c r="CK157" s="1" t="n">
        <f aca="false">(CK61/1000000)/$A157</f>
        <v>0</v>
      </c>
      <c r="CL157" s="1" t="n">
        <f aca="false">(CL61/1000000)/$A157</f>
        <v>0</v>
      </c>
      <c r="CM157" s="1" t="n">
        <f aca="false">(CM61/1000000)/$A157</f>
        <v>0</v>
      </c>
      <c r="CN157" s="1" t="n">
        <f aca="false">(CN61/1000000)/$A157</f>
        <v>0</v>
      </c>
    </row>
    <row r="158" customFormat="false" ht="11.25" hidden="false" customHeight="false" outlineLevel="0" collapsed="false">
      <c r="A158" s="1" t="n">
        <v>31</v>
      </c>
      <c r="B158" s="4" t="n">
        <v>36161</v>
      </c>
      <c r="C158" s="1" t="n">
        <f aca="false">(C62/1000000)/$A158</f>
        <v>3.45450358064516</v>
      </c>
      <c r="D158" s="1" t="n">
        <f aca="false">(D62/1000000)/$A158</f>
        <v>0.0332012258064516</v>
      </c>
      <c r="E158" s="1" t="n">
        <f aca="false">(E62/1000000)/$A158</f>
        <v>0.00818890322580645</v>
      </c>
      <c r="F158" s="1" t="n">
        <f aca="false">(F62/1000000)/$A158</f>
        <v>0.0161615806451613</v>
      </c>
      <c r="G158" s="1" t="n">
        <f aca="false">(G62/1000000)/$A158</f>
        <v>0.0143104838709677</v>
      </c>
      <c r="H158" s="1" t="n">
        <f aca="false">(H62/1000000)/$A158</f>
        <v>0.0136367096774194</v>
      </c>
      <c r="I158" s="1" t="n">
        <f aca="false">(I62/1000000)/$A158</f>
        <v>0.0116380322580645</v>
      </c>
      <c r="J158" s="1" t="n">
        <f aca="false">(J62/1000000)/$A158</f>
        <v>0.0132894516129032</v>
      </c>
      <c r="K158" s="1" t="n">
        <f aca="false">(K62/1000000)/$A158</f>
        <v>0.0146576774193548</v>
      </c>
      <c r="L158" s="1" t="n">
        <f aca="false">(L62/1000000)/$A158</f>
        <v>0.0163497741935484</v>
      </c>
      <c r="M158" s="1" t="n">
        <f aca="false">(M62/1000000)/$A158</f>
        <v>0.0125245806451613</v>
      </c>
      <c r="N158" s="1" t="n">
        <f aca="false">(N62/1000000)/$A158</f>
        <v>0.0714488064516129</v>
      </c>
      <c r="O158" s="1" t="n">
        <f aca="false">(O62/1000000)/$A158</f>
        <v>0.0153790322580645</v>
      </c>
      <c r="P158" s="1" t="n">
        <f aca="false">(P62/1000000)/$A158</f>
        <v>0.0181436451612903</v>
      </c>
      <c r="Q158" s="1" t="n">
        <f aca="false">(Q62/1000000)/$A158</f>
        <v>0.0118062903225806</v>
      </c>
      <c r="R158" s="1" t="n">
        <f aca="false">(R62/1000000)/$A158</f>
        <v>0.016794064516129</v>
      </c>
      <c r="S158" s="1" t="n">
        <f aca="false">(S62/1000000)/$A158</f>
        <v>0.0202812258064516</v>
      </c>
      <c r="T158" s="1" t="n">
        <f aca="false">(T62/1000000)/$A158</f>
        <v>0.0195834193548387</v>
      </c>
      <c r="U158" s="1" t="n">
        <f aca="false">(U62/1000000)/$A158</f>
        <v>0.0178789677419355</v>
      </c>
      <c r="V158" s="1" t="n">
        <f aca="false">(V62/1000000)/$A158</f>
        <v>0.0215093225806452</v>
      </c>
      <c r="W158" s="1" t="n">
        <f aca="false">(W62/1000000)/$A158</f>
        <v>0.015558</v>
      </c>
      <c r="X158" s="1" t="n">
        <f aca="false">(X62/1000000)/$A158</f>
        <v>0.0126445161290323</v>
      </c>
      <c r="Y158" s="1" t="n">
        <f aca="false">(Y62/1000000)/$A158</f>
        <v>0.0349376774193548</v>
      </c>
      <c r="Z158" s="1" t="n">
        <f aca="false">(Z62/1000000)/$A158</f>
        <v>0.0241684516129032</v>
      </c>
      <c r="AA158" s="1" t="n">
        <f aca="false">(AA62/1000000)/$A158</f>
        <v>0.0107985161290323</v>
      </c>
      <c r="AB158" s="1" t="n">
        <f aca="false">(AB62/1000000)/$A158</f>
        <v>0.0203837419354839</v>
      </c>
      <c r="AC158" s="1" t="n">
        <f aca="false">(AC62/1000000)/$A158</f>
        <v>0.0141679677419355</v>
      </c>
      <c r="AD158" s="1" t="n">
        <f aca="false">(AD62/1000000)/$A158</f>
        <v>0.0290744516129032</v>
      </c>
      <c r="AE158" s="1" t="n">
        <f aca="false">(AE62/1000000)/$A158</f>
        <v>0.0289306129032258</v>
      </c>
      <c r="AF158" s="1" t="n">
        <f aca="false">(AF62/1000000)/$A158</f>
        <v>0.02373</v>
      </c>
      <c r="AG158" s="1" t="n">
        <f aca="false">(AG62/1000000)/$A158</f>
        <v>0.0222764516129032</v>
      </c>
      <c r="AH158" s="1" t="n">
        <f aca="false">(AH62/1000000)/$A158</f>
        <v>0.0155896129032258</v>
      </c>
      <c r="AI158" s="1" t="n">
        <f aca="false">(AI62/1000000)/$A158</f>
        <v>0.0274589032258065</v>
      </c>
      <c r="AJ158" s="1" t="n">
        <f aca="false">(AJ62/1000000)/$A158</f>
        <v>0.0332714838709678</v>
      </c>
      <c r="AK158" s="1" t="n">
        <f aca="false">(AK62/1000000)/$A158</f>
        <v>0.0286478387096774</v>
      </c>
      <c r="AL158" s="1" t="n">
        <f aca="false">(AL62/1000000)/$A158</f>
        <v>0.0261872903225806</v>
      </c>
      <c r="AM158" s="1" t="n">
        <f aca="false">(AM62/1000000)/$A158</f>
        <v>0.0324850967741936</v>
      </c>
      <c r="AN158" s="1" t="n">
        <f aca="false">(AN62/1000000)/$A158</f>
        <v>0.0137902580645161</v>
      </c>
      <c r="AO158" s="1" t="n">
        <f aca="false">(AO62/1000000)/$A158</f>
        <v>0.0222144838709677</v>
      </c>
      <c r="AP158" s="1" t="n">
        <f aca="false">(AP62/1000000)/$A158</f>
        <v>0.0276275483870968</v>
      </c>
      <c r="AQ158" s="1" t="n">
        <f aca="false">(AQ62/1000000)/$A158</f>
        <v>0.0421682258064516</v>
      </c>
      <c r="AR158" s="1" t="n">
        <f aca="false">(AR62/1000000)/$A158</f>
        <v>0.0323732903225806</v>
      </c>
      <c r="AS158" s="1" t="n">
        <f aca="false">(AS62/1000000)/$A158</f>
        <v>0.0405374193548387</v>
      </c>
      <c r="AT158" s="1" t="n">
        <f aca="false">(AT62/1000000)/$A158</f>
        <v>0.034475</v>
      </c>
      <c r="AU158" s="1" t="n">
        <f aca="false">(AU62/1000000)/$A158</f>
        <v>0.0220989032258065</v>
      </c>
      <c r="AV158" s="1" t="n">
        <f aca="false">(AV62/1000000)/$A158</f>
        <v>0.0395743870967742</v>
      </c>
      <c r="AW158" s="1" t="n">
        <f aca="false">(AW62/1000000)/$A158</f>
        <v>0.034795</v>
      </c>
      <c r="AX158" s="1" t="n">
        <f aca="false">(AX62/1000000)/$A158</f>
        <v>0.041742064516129</v>
      </c>
      <c r="AY158" s="1" t="n">
        <f aca="false">(AY62/1000000)/$A158</f>
        <v>0.0340158709677419</v>
      </c>
      <c r="AZ158" s="1" t="n">
        <f aca="false">(AZ62/1000000)/$A158</f>
        <v>0.0412144838709677</v>
      </c>
      <c r="BA158" s="1" t="n">
        <f aca="false">(BA62/1000000)/$A158</f>
        <v>0.029109064516129</v>
      </c>
      <c r="BB158" s="1" t="n">
        <f aca="false">(BB62/1000000)/$A158</f>
        <v>0.0646644516129032</v>
      </c>
      <c r="BC158" s="1" t="n">
        <f aca="false">(BC62/1000000)/$A158</f>
        <v>0.0444082580645161</v>
      </c>
      <c r="BD158" s="1" t="n">
        <f aca="false">(BD62/1000000)/$A158</f>
        <v>0.0499043225806452</v>
      </c>
      <c r="BE158" s="1" t="n">
        <f aca="false">(BE62/1000000)/$A158</f>
        <v>0.0508826774193548</v>
      </c>
      <c r="BF158" s="1" t="n">
        <f aca="false">(BF62/1000000)/$A158</f>
        <v>0.0354606129032258</v>
      </c>
      <c r="BG158" s="1" t="n">
        <f aca="false">(BG62/1000000)/$A158</f>
        <v>0.0553601612903226</v>
      </c>
      <c r="BH158" s="1" t="n">
        <f aca="false">(BH62/1000000)/$A158</f>
        <v>0.0451123870967742</v>
      </c>
      <c r="BI158" s="1" t="n">
        <f aca="false">(BI62/1000000)/$A158</f>
        <v>0.0412974516129032</v>
      </c>
      <c r="BJ158" s="1" t="n">
        <f aca="false">(BJ62/1000000)/$A158</f>
        <v>0.0432526774193548</v>
      </c>
      <c r="BK158" s="1" t="n">
        <f aca="false">(BK62/1000000)/$A158</f>
        <v>0.0372587419354839</v>
      </c>
      <c r="BL158" s="1" t="n">
        <f aca="false">(BL62/1000000)/$A158</f>
        <v>0.0315867419354839</v>
      </c>
      <c r="BM158" s="1" t="n">
        <f aca="false">(BM62/1000000)/$A158</f>
        <v>0</v>
      </c>
      <c r="BN158" s="1" t="n">
        <f aca="false">(BN62/1000000)/$A158</f>
        <v>0</v>
      </c>
      <c r="BO158" s="1" t="n">
        <f aca="false">(BO62/1000000)/$A158</f>
        <v>0</v>
      </c>
      <c r="BP158" s="1" t="n">
        <f aca="false">(BP62/1000000)/$A158</f>
        <v>0</v>
      </c>
      <c r="BQ158" s="1" t="n">
        <f aca="false">(BQ62/1000000)/$A158</f>
        <v>0</v>
      </c>
      <c r="BR158" s="1" t="n">
        <f aca="false">(BR62/1000000)/$A158</f>
        <v>0</v>
      </c>
      <c r="BS158" s="1" t="n">
        <f aca="false">(BS62/1000000)/$A158</f>
        <v>0</v>
      </c>
      <c r="BT158" s="1" t="n">
        <f aca="false">(BT62/1000000)/$A158</f>
        <v>0</v>
      </c>
      <c r="BU158" s="1" t="n">
        <f aca="false">(BU62/1000000)/$A158</f>
        <v>0</v>
      </c>
      <c r="BV158" s="1" t="n">
        <f aca="false">(BV62/1000000)/$A158</f>
        <v>0</v>
      </c>
      <c r="BW158" s="1" t="n">
        <f aca="false">(BW62/1000000)/$A158</f>
        <v>0</v>
      </c>
      <c r="BX158" s="1" t="n">
        <f aca="false">(BX62/1000000)/$A158</f>
        <v>0</v>
      </c>
      <c r="BY158" s="1" t="n">
        <f aca="false">(BY62/1000000)/$A158</f>
        <v>0</v>
      </c>
      <c r="BZ158" s="1" t="n">
        <f aca="false">(BZ62/1000000)/$A158</f>
        <v>0</v>
      </c>
      <c r="CA158" s="1" t="n">
        <f aca="false">(CA62/1000000)/$A158</f>
        <v>0</v>
      </c>
      <c r="CB158" s="1" t="n">
        <f aca="false">(CB62/1000000)/$A158</f>
        <v>0</v>
      </c>
      <c r="CC158" s="1" t="n">
        <f aca="false">(CC62/1000000)/$A158</f>
        <v>0</v>
      </c>
      <c r="CD158" s="1" t="n">
        <f aca="false">(CD62/1000000)/$A158</f>
        <v>0</v>
      </c>
      <c r="CE158" s="1" t="n">
        <f aca="false">(CE62/1000000)/$A158</f>
        <v>0</v>
      </c>
      <c r="CF158" s="1" t="n">
        <f aca="false">(CF62/1000000)/$A158</f>
        <v>0</v>
      </c>
      <c r="CG158" s="1" t="n">
        <f aca="false">(CG62/1000000)/$A158</f>
        <v>0</v>
      </c>
      <c r="CH158" s="1" t="n">
        <f aca="false">(CH62/1000000)/$A158</f>
        <v>0</v>
      </c>
      <c r="CI158" s="1" t="n">
        <f aca="false">(CI62/1000000)/$A158</f>
        <v>0</v>
      </c>
      <c r="CJ158" s="1" t="n">
        <f aca="false">(CJ62/1000000)/$A158</f>
        <v>0</v>
      </c>
      <c r="CK158" s="1" t="n">
        <f aca="false">(CK62/1000000)/$A158</f>
        <v>0</v>
      </c>
      <c r="CL158" s="1" t="n">
        <f aca="false">(CL62/1000000)/$A158</f>
        <v>0</v>
      </c>
      <c r="CM158" s="1" t="n">
        <f aca="false">(CM62/1000000)/$A158</f>
        <v>0</v>
      </c>
      <c r="CN158" s="1" t="n">
        <f aca="false">(CN62/1000000)/$A158</f>
        <v>0</v>
      </c>
    </row>
    <row r="159" customFormat="false" ht="11.25" hidden="false" customHeight="false" outlineLevel="0" collapsed="false">
      <c r="A159" s="1" t="n">
        <v>28</v>
      </c>
      <c r="B159" s="4" t="n">
        <v>36192</v>
      </c>
      <c r="C159" s="1" t="n">
        <f aca="false">(C63/1000000)/$A159</f>
        <v>3.47786425</v>
      </c>
      <c r="D159" s="1" t="n">
        <f aca="false">(D63/1000000)/$A159</f>
        <v>0.0329509285714286</v>
      </c>
      <c r="E159" s="1" t="n">
        <f aca="false">(E63/1000000)/$A159</f>
        <v>0.00771417857142857</v>
      </c>
      <c r="F159" s="1" t="n">
        <f aca="false">(F63/1000000)/$A159</f>
        <v>0.0163183571428571</v>
      </c>
      <c r="G159" s="1" t="n">
        <f aca="false">(G63/1000000)/$A159</f>
        <v>0.0135811785714286</v>
      </c>
      <c r="H159" s="1" t="n">
        <f aca="false">(H63/1000000)/$A159</f>
        <v>0.0132482142857143</v>
      </c>
      <c r="I159" s="1" t="n">
        <f aca="false">(I63/1000000)/$A159</f>
        <v>0.0134462142857143</v>
      </c>
      <c r="J159" s="1" t="n">
        <f aca="false">(J63/1000000)/$A159</f>
        <v>0.013497</v>
      </c>
      <c r="K159" s="1" t="n">
        <f aca="false">(K63/1000000)/$A159</f>
        <v>0.0148915714285714</v>
      </c>
      <c r="L159" s="1" t="n">
        <f aca="false">(L63/1000000)/$A159</f>
        <v>0.0161782142857143</v>
      </c>
      <c r="M159" s="1" t="n">
        <f aca="false">(M63/1000000)/$A159</f>
        <v>0.0121150714285714</v>
      </c>
      <c r="N159" s="1" t="n">
        <f aca="false">(N63/1000000)/$A159</f>
        <v>0.0747592857142857</v>
      </c>
      <c r="O159" s="1" t="n">
        <f aca="false">(O63/1000000)/$A159</f>
        <v>0.0154805714285714</v>
      </c>
      <c r="P159" s="1" t="n">
        <f aca="false">(P63/1000000)/$A159</f>
        <v>0.0190775357142857</v>
      </c>
      <c r="Q159" s="1" t="n">
        <f aca="false">(Q63/1000000)/$A159</f>
        <v>0.0116364642857143</v>
      </c>
      <c r="R159" s="1" t="n">
        <f aca="false">(R63/1000000)/$A159</f>
        <v>0.0155868928571429</v>
      </c>
      <c r="S159" s="1" t="n">
        <f aca="false">(S63/1000000)/$A159</f>
        <v>0.0194314285714286</v>
      </c>
      <c r="T159" s="1" t="n">
        <f aca="false">(T63/1000000)/$A159</f>
        <v>0.0184205357142857</v>
      </c>
      <c r="U159" s="1" t="n">
        <f aca="false">(U63/1000000)/$A159</f>
        <v>0.0171286071428571</v>
      </c>
      <c r="V159" s="1" t="n">
        <f aca="false">(V63/1000000)/$A159</f>
        <v>0.0217503214285714</v>
      </c>
      <c r="W159" s="1" t="n">
        <f aca="false">(W63/1000000)/$A159</f>
        <v>0.01503625</v>
      </c>
      <c r="X159" s="1" t="n">
        <f aca="false">(X63/1000000)/$A159</f>
        <v>0.0136514642857143</v>
      </c>
      <c r="Y159" s="1" t="n">
        <f aca="false">(Y63/1000000)/$A159</f>
        <v>0.0346226428571429</v>
      </c>
      <c r="Z159" s="1" t="n">
        <f aca="false">(Z63/1000000)/$A159</f>
        <v>0.0239359285714286</v>
      </c>
      <c r="AA159" s="1" t="n">
        <f aca="false">(AA63/1000000)/$A159</f>
        <v>0.0112263571428571</v>
      </c>
      <c r="AB159" s="1" t="n">
        <f aca="false">(AB63/1000000)/$A159</f>
        <v>0.0207543928571429</v>
      </c>
      <c r="AC159" s="1" t="n">
        <f aca="false">(AC63/1000000)/$A159</f>
        <v>0.0140087857142857</v>
      </c>
      <c r="AD159" s="1" t="n">
        <f aca="false">(AD63/1000000)/$A159</f>
        <v>0.0250055357142857</v>
      </c>
      <c r="AE159" s="1" t="n">
        <f aca="false">(AE63/1000000)/$A159</f>
        <v>0.0210675</v>
      </c>
      <c r="AF159" s="1" t="n">
        <f aca="false">(AF63/1000000)/$A159</f>
        <v>0.0238014285714286</v>
      </c>
      <c r="AG159" s="1" t="n">
        <f aca="false">(AG63/1000000)/$A159</f>
        <v>0.0217466071428571</v>
      </c>
      <c r="AH159" s="1" t="n">
        <f aca="false">(AH63/1000000)/$A159</f>
        <v>0.0148764285714286</v>
      </c>
      <c r="AI159" s="1" t="n">
        <f aca="false">(AI63/1000000)/$A159</f>
        <v>0.0257751428571429</v>
      </c>
      <c r="AJ159" s="1" t="n">
        <f aca="false">(AJ63/1000000)/$A159</f>
        <v>0.03329475</v>
      </c>
      <c r="AK159" s="1" t="n">
        <f aca="false">(AK63/1000000)/$A159</f>
        <v>0.026802</v>
      </c>
      <c r="AL159" s="1" t="n">
        <f aca="false">(AL63/1000000)/$A159</f>
        <v>0.0258265357142857</v>
      </c>
      <c r="AM159" s="1" t="n">
        <f aca="false">(AM63/1000000)/$A159</f>
        <v>0.0318246428571429</v>
      </c>
      <c r="AN159" s="1" t="n">
        <f aca="false">(AN63/1000000)/$A159</f>
        <v>0.0140969642857143</v>
      </c>
      <c r="AO159" s="1" t="n">
        <f aca="false">(AO63/1000000)/$A159</f>
        <v>0.0209826071428571</v>
      </c>
      <c r="AP159" s="1" t="n">
        <f aca="false">(AP63/1000000)/$A159</f>
        <v>0.0271078214285714</v>
      </c>
      <c r="AQ159" s="1" t="n">
        <f aca="false">(AQ63/1000000)/$A159</f>
        <v>0.0435078571428572</v>
      </c>
      <c r="AR159" s="1" t="n">
        <f aca="false">(AR63/1000000)/$A159</f>
        <v>0.0319527142857143</v>
      </c>
      <c r="AS159" s="1" t="n">
        <f aca="false">(AS63/1000000)/$A159</f>
        <v>0.0392598571428571</v>
      </c>
      <c r="AT159" s="1" t="n">
        <f aca="false">(AT63/1000000)/$A159</f>
        <v>0.03282275</v>
      </c>
      <c r="AU159" s="1" t="n">
        <f aca="false">(AU63/1000000)/$A159</f>
        <v>0.02191</v>
      </c>
      <c r="AV159" s="1" t="n">
        <f aca="false">(AV63/1000000)/$A159</f>
        <v>0.0385853571428571</v>
      </c>
      <c r="AW159" s="1" t="n">
        <f aca="false">(AW63/1000000)/$A159</f>
        <v>0.0330656071428572</v>
      </c>
      <c r="AX159" s="1" t="n">
        <f aca="false">(AX63/1000000)/$A159</f>
        <v>0.0377631428571429</v>
      </c>
      <c r="AY159" s="1" t="n">
        <f aca="false">(AY63/1000000)/$A159</f>
        <v>0.0327171428571429</v>
      </c>
      <c r="AZ159" s="1" t="n">
        <f aca="false">(AZ63/1000000)/$A159</f>
        <v>0.0380848571428571</v>
      </c>
      <c r="BA159" s="1" t="n">
        <f aca="false">(BA63/1000000)/$A159</f>
        <v>0.0287195</v>
      </c>
      <c r="BB159" s="1" t="n">
        <f aca="false">(BB63/1000000)/$A159</f>
        <v>0.0630799642857143</v>
      </c>
      <c r="BC159" s="1" t="n">
        <f aca="false">(BC63/1000000)/$A159</f>
        <v>0.0467281785714286</v>
      </c>
      <c r="BD159" s="1" t="n">
        <f aca="false">(BD63/1000000)/$A159</f>
        <v>0.0568560357142857</v>
      </c>
      <c r="BE159" s="1" t="n">
        <f aca="false">(BE63/1000000)/$A159</f>
        <v>0.0495859642857143</v>
      </c>
      <c r="BF159" s="1" t="n">
        <f aca="false">(BF63/1000000)/$A159</f>
        <v>0.0344756785714286</v>
      </c>
      <c r="BG159" s="1" t="n">
        <f aca="false">(BG63/1000000)/$A159</f>
        <v>0.0555795</v>
      </c>
      <c r="BH159" s="1" t="n">
        <f aca="false">(BH63/1000000)/$A159</f>
        <v>0.0420540714285714</v>
      </c>
      <c r="BI159" s="1" t="n">
        <f aca="false">(BI63/1000000)/$A159</f>
        <v>0.0439686785714286</v>
      </c>
      <c r="BJ159" s="1" t="n">
        <f aca="false">(BJ63/1000000)/$A159</f>
        <v>0.0404906785714286</v>
      </c>
      <c r="BK159" s="1" t="n">
        <f aca="false">(BK63/1000000)/$A159</f>
        <v>0.0363347857142857</v>
      </c>
      <c r="BL159" s="1" t="n">
        <f aca="false">(BL63/1000000)/$A159</f>
        <v>0.0420343571428571</v>
      </c>
      <c r="BM159" s="1" t="n">
        <f aca="false">(BM63/1000000)/$A159</f>
        <v>0.0259113571428571</v>
      </c>
      <c r="BN159" s="1" t="n">
        <f aca="false">(BN63/1000000)/$A159</f>
        <v>0</v>
      </c>
      <c r="BO159" s="1" t="n">
        <f aca="false">(BO63/1000000)/$A159</f>
        <v>0</v>
      </c>
      <c r="BP159" s="1" t="n">
        <f aca="false">(BP63/1000000)/$A159</f>
        <v>0</v>
      </c>
      <c r="BQ159" s="1" t="n">
        <f aca="false">(BQ63/1000000)/$A159</f>
        <v>0</v>
      </c>
      <c r="BR159" s="1" t="n">
        <f aca="false">(BR63/1000000)/$A159</f>
        <v>0</v>
      </c>
      <c r="BS159" s="1" t="n">
        <f aca="false">(BS63/1000000)/$A159</f>
        <v>0</v>
      </c>
      <c r="BT159" s="1" t="n">
        <f aca="false">(BT63/1000000)/$A159</f>
        <v>0</v>
      </c>
      <c r="BU159" s="1" t="n">
        <f aca="false">(BU63/1000000)/$A159</f>
        <v>0</v>
      </c>
      <c r="BV159" s="1" t="n">
        <f aca="false">(BV63/1000000)/$A159</f>
        <v>0</v>
      </c>
      <c r="BW159" s="1" t="n">
        <f aca="false">(BW63/1000000)/$A159</f>
        <v>0</v>
      </c>
      <c r="BX159" s="1" t="n">
        <f aca="false">(BX63/1000000)/$A159</f>
        <v>0</v>
      </c>
      <c r="BY159" s="1" t="n">
        <f aca="false">(BY63/1000000)/$A159</f>
        <v>0</v>
      </c>
      <c r="BZ159" s="1" t="n">
        <f aca="false">(BZ63/1000000)/$A159</f>
        <v>0</v>
      </c>
      <c r="CA159" s="1" t="n">
        <f aca="false">(CA63/1000000)/$A159</f>
        <v>0</v>
      </c>
      <c r="CB159" s="1" t="n">
        <f aca="false">(CB63/1000000)/$A159</f>
        <v>0</v>
      </c>
      <c r="CC159" s="1" t="n">
        <f aca="false">(CC63/1000000)/$A159</f>
        <v>0</v>
      </c>
      <c r="CD159" s="1" t="n">
        <f aca="false">(CD63/1000000)/$A159</f>
        <v>0</v>
      </c>
      <c r="CE159" s="1" t="n">
        <f aca="false">(CE63/1000000)/$A159</f>
        <v>0</v>
      </c>
      <c r="CF159" s="1" t="n">
        <f aca="false">(CF63/1000000)/$A159</f>
        <v>0</v>
      </c>
      <c r="CG159" s="1" t="n">
        <f aca="false">(CG63/1000000)/$A159</f>
        <v>0</v>
      </c>
      <c r="CH159" s="1" t="n">
        <f aca="false">(CH63/1000000)/$A159</f>
        <v>0</v>
      </c>
      <c r="CI159" s="1" t="n">
        <f aca="false">(CI63/1000000)/$A159</f>
        <v>0</v>
      </c>
      <c r="CJ159" s="1" t="n">
        <f aca="false">(CJ63/1000000)/$A159</f>
        <v>0</v>
      </c>
      <c r="CK159" s="1" t="n">
        <f aca="false">(CK63/1000000)/$A159</f>
        <v>0</v>
      </c>
      <c r="CL159" s="1" t="n">
        <f aca="false">(CL63/1000000)/$A159</f>
        <v>0</v>
      </c>
      <c r="CM159" s="1" t="n">
        <f aca="false">(CM63/1000000)/$A159</f>
        <v>0</v>
      </c>
      <c r="CN159" s="1" t="n">
        <f aca="false">(CN63/1000000)/$A159</f>
        <v>0</v>
      </c>
    </row>
    <row r="160" customFormat="false" ht="11.25" hidden="false" customHeight="false" outlineLevel="0" collapsed="false">
      <c r="A160" s="1" t="n">
        <v>31</v>
      </c>
      <c r="B160" s="4" t="n">
        <v>36220</v>
      </c>
      <c r="C160" s="1" t="n">
        <f aca="false">(C64/1000000)/$A160</f>
        <v>3.36079496774194</v>
      </c>
      <c r="D160" s="1" t="n">
        <f aca="false">(D64/1000000)/$A160</f>
        <v>0.0295089677419355</v>
      </c>
      <c r="E160" s="1" t="n">
        <f aca="false">(E64/1000000)/$A160</f>
        <v>0.00706203225806452</v>
      </c>
      <c r="F160" s="1" t="n">
        <f aca="false">(F64/1000000)/$A160</f>
        <v>0.0161828064516129</v>
      </c>
      <c r="G160" s="1" t="n">
        <f aca="false">(G64/1000000)/$A160</f>
        <v>0.0127460967741935</v>
      </c>
      <c r="H160" s="1" t="n">
        <f aca="false">(H64/1000000)/$A160</f>
        <v>0.0127418709677419</v>
      </c>
      <c r="I160" s="1" t="n">
        <f aca="false">(I64/1000000)/$A160</f>
        <v>0.0128527419354839</v>
      </c>
      <c r="J160" s="1" t="n">
        <f aca="false">(J64/1000000)/$A160</f>
        <v>0.0129984838709677</v>
      </c>
      <c r="K160" s="1" t="n">
        <f aca="false">(K64/1000000)/$A160</f>
        <v>0.0148057419354839</v>
      </c>
      <c r="L160" s="1" t="n">
        <f aca="false">(L64/1000000)/$A160</f>
        <v>0.0160372580645161</v>
      </c>
      <c r="M160" s="1" t="n">
        <f aca="false">(M64/1000000)/$A160</f>
        <v>0.0113455806451613</v>
      </c>
      <c r="N160" s="1" t="n">
        <f aca="false">(N64/1000000)/$A160</f>
        <v>0.0797042580645161</v>
      </c>
      <c r="O160" s="1" t="n">
        <f aca="false">(O64/1000000)/$A160</f>
        <v>0.0149175806451613</v>
      </c>
      <c r="P160" s="1" t="n">
        <f aca="false">(P64/1000000)/$A160</f>
        <v>0.0187029032258065</v>
      </c>
      <c r="Q160" s="1" t="n">
        <f aca="false">(Q64/1000000)/$A160</f>
        <v>0.0113912258064516</v>
      </c>
      <c r="R160" s="1" t="n">
        <f aca="false">(R64/1000000)/$A160</f>
        <v>0.0144741290322581</v>
      </c>
      <c r="S160" s="1" t="n">
        <f aca="false">(S64/1000000)/$A160</f>
        <v>0.0190398709677419</v>
      </c>
      <c r="T160" s="1" t="n">
        <f aca="false">(T64/1000000)/$A160</f>
        <v>0.0180195161290323</v>
      </c>
      <c r="U160" s="1" t="n">
        <f aca="false">(U64/1000000)/$A160</f>
        <v>0.018179064516129</v>
      </c>
      <c r="V160" s="1" t="n">
        <f aca="false">(V64/1000000)/$A160</f>
        <v>0.0199257419354839</v>
      </c>
      <c r="W160" s="1" t="n">
        <f aca="false">(W64/1000000)/$A160</f>
        <v>0.0154946774193548</v>
      </c>
      <c r="X160" s="1" t="n">
        <f aca="false">(X64/1000000)/$A160</f>
        <v>0.0130638709677419</v>
      </c>
      <c r="Y160" s="1" t="n">
        <f aca="false">(Y64/1000000)/$A160</f>
        <v>0.0341692580645161</v>
      </c>
      <c r="Z160" s="1" t="n">
        <f aca="false">(Z64/1000000)/$A160</f>
        <v>0.0241839032258065</v>
      </c>
      <c r="AA160" s="1" t="n">
        <f aca="false">(AA64/1000000)/$A160</f>
        <v>0.0115731290322581</v>
      </c>
      <c r="AB160" s="1" t="n">
        <f aca="false">(AB64/1000000)/$A160</f>
        <v>0.023558064516129</v>
      </c>
      <c r="AC160" s="1" t="n">
        <f aca="false">(AC64/1000000)/$A160</f>
        <v>0.0137211290322581</v>
      </c>
      <c r="AD160" s="1" t="n">
        <f aca="false">(AD64/1000000)/$A160</f>
        <v>0.0219708387096774</v>
      </c>
      <c r="AE160" s="1" t="n">
        <f aca="false">(AE64/1000000)/$A160</f>
        <v>0.0211017419354839</v>
      </c>
      <c r="AF160" s="1" t="n">
        <f aca="false">(AF64/1000000)/$A160</f>
        <v>0.023791064516129</v>
      </c>
      <c r="AG160" s="1" t="n">
        <f aca="false">(AG64/1000000)/$A160</f>
        <v>0.022051064516129</v>
      </c>
      <c r="AH160" s="1" t="n">
        <f aca="false">(AH64/1000000)/$A160</f>
        <v>0.0130668064516129</v>
      </c>
      <c r="AI160" s="1" t="n">
        <f aca="false">(AI64/1000000)/$A160</f>
        <v>0.0251641612903226</v>
      </c>
      <c r="AJ160" s="1" t="n">
        <f aca="false">(AJ64/1000000)/$A160</f>
        <v>0.0332285483870968</v>
      </c>
      <c r="AK160" s="1" t="n">
        <f aca="false">(AK64/1000000)/$A160</f>
        <v>0.0258354516129032</v>
      </c>
      <c r="AL160" s="1" t="n">
        <f aca="false">(AL64/1000000)/$A160</f>
        <v>0.0254012580645161</v>
      </c>
      <c r="AM160" s="1" t="n">
        <f aca="false">(AM64/1000000)/$A160</f>
        <v>0.0307069032258065</v>
      </c>
      <c r="AN160" s="1" t="n">
        <f aca="false">(AN64/1000000)/$A160</f>
        <v>0.013345064516129</v>
      </c>
      <c r="AO160" s="1" t="n">
        <f aca="false">(AO64/1000000)/$A160</f>
        <v>0.0198711612903226</v>
      </c>
      <c r="AP160" s="1" t="n">
        <f aca="false">(AP64/1000000)/$A160</f>
        <v>0.0260461935483871</v>
      </c>
      <c r="AQ160" s="1" t="n">
        <f aca="false">(AQ64/1000000)/$A160</f>
        <v>0.0381914193548387</v>
      </c>
      <c r="AR160" s="1" t="n">
        <f aca="false">(AR64/1000000)/$A160</f>
        <v>0.0323821935483871</v>
      </c>
      <c r="AS160" s="1" t="n">
        <f aca="false">(AS64/1000000)/$A160</f>
        <v>0.0375439677419355</v>
      </c>
      <c r="AT160" s="1" t="n">
        <f aca="false">(AT64/1000000)/$A160</f>
        <v>0.0320399677419355</v>
      </c>
      <c r="AU160" s="1" t="n">
        <f aca="false">(AU64/1000000)/$A160</f>
        <v>0.0201936451612903</v>
      </c>
      <c r="AV160" s="1" t="n">
        <f aca="false">(AV64/1000000)/$A160</f>
        <v>0.0361381612903226</v>
      </c>
      <c r="AW160" s="1" t="n">
        <f aca="false">(AW64/1000000)/$A160</f>
        <v>0.0334249677419355</v>
      </c>
      <c r="AX160" s="1" t="n">
        <f aca="false">(AX64/1000000)/$A160</f>
        <v>0.0358431290322581</v>
      </c>
      <c r="AY160" s="1" t="n">
        <f aca="false">(AY64/1000000)/$A160</f>
        <v>0.0311269677419355</v>
      </c>
      <c r="AZ160" s="1" t="n">
        <f aca="false">(AZ64/1000000)/$A160</f>
        <v>0.0416430967741936</v>
      </c>
      <c r="BA160" s="1" t="n">
        <f aca="false">(BA64/1000000)/$A160</f>
        <v>0.0281560967741935</v>
      </c>
      <c r="BB160" s="1" t="n">
        <f aca="false">(BB64/1000000)/$A160</f>
        <v>0.0617795161290323</v>
      </c>
      <c r="BC160" s="1" t="n">
        <f aca="false">(BC64/1000000)/$A160</f>
        <v>0.0429167741935484</v>
      </c>
      <c r="BD160" s="1" t="n">
        <f aca="false">(BD64/1000000)/$A160</f>
        <v>0.0556010322580645</v>
      </c>
      <c r="BE160" s="1" t="n">
        <f aca="false">(BE64/1000000)/$A160</f>
        <v>0.0481624193548387</v>
      </c>
      <c r="BF160" s="1" t="n">
        <f aca="false">(BF64/1000000)/$A160</f>
        <v>0.0307926129032258</v>
      </c>
      <c r="BG160" s="1" t="n">
        <f aca="false">(BG64/1000000)/$A160</f>
        <v>0.056017935483871</v>
      </c>
      <c r="BH160" s="1" t="n">
        <f aca="false">(BH64/1000000)/$A160</f>
        <v>0.0416715161290323</v>
      </c>
      <c r="BI160" s="1" t="n">
        <f aca="false">(BI64/1000000)/$A160</f>
        <v>0.0434685161290323</v>
      </c>
      <c r="BJ160" s="1" t="n">
        <f aca="false">(BJ64/1000000)/$A160</f>
        <v>0.0399833870967742</v>
      </c>
      <c r="BK160" s="1" t="n">
        <f aca="false">(BK64/1000000)/$A160</f>
        <v>0.0327183225806452</v>
      </c>
      <c r="BL160" s="1" t="n">
        <f aca="false">(BL64/1000000)/$A160</f>
        <v>0.0414335806451613</v>
      </c>
      <c r="BM160" s="1" t="n">
        <f aca="false">(BM64/1000000)/$A160</f>
        <v>0.0387532258064516</v>
      </c>
      <c r="BN160" s="1" t="n">
        <f aca="false">(BN64/1000000)/$A160</f>
        <v>0.0303257741935484</v>
      </c>
      <c r="BO160" s="1" t="n">
        <f aca="false">(BO64/1000000)/$A160</f>
        <v>0</v>
      </c>
      <c r="BP160" s="1" t="n">
        <f aca="false">(BP64/1000000)/$A160</f>
        <v>0</v>
      </c>
      <c r="BQ160" s="1" t="n">
        <f aca="false">(BQ64/1000000)/$A160</f>
        <v>0</v>
      </c>
      <c r="BR160" s="1" t="n">
        <f aca="false">(BR64/1000000)/$A160</f>
        <v>0</v>
      </c>
      <c r="BS160" s="1" t="n">
        <f aca="false">(BS64/1000000)/$A160</f>
        <v>0</v>
      </c>
      <c r="BT160" s="1" t="n">
        <f aca="false">(BT64/1000000)/$A160</f>
        <v>0</v>
      </c>
      <c r="BU160" s="1" t="n">
        <f aca="false">(BU64/1000000)/$A160</f>
        <v>0</v>
      </c>
      <c r="BV160" s="1" t="n">
        <f aca="false">(BV64/1000000)/$A160</f>
        <v>0</v>
      </c>
      <c r="BW160" s="1" t="n">
        <f aca="false">(BW64/1000000)/$A160</f>
        <v>0</v>
      </c>
      <c r="BX160" s="1" t="n">
        <f aca="false">(BX64/1000000)/$A160</f>
        <v>0</v>
      </c>
      <c r="BY160" s="1" t="n">
        <f aca="false">(BY64/1000000)/$A160</f>
        <v>0</v>
      </c>
      <c r="BZ160" s="1" t="n">
        <f aca="false">(BZ64/1000000)/$A160</f>
        <v>0</v>
      </c>
      <c r="CA160" s="1" t="n">
        <f aca="false">(CA64/1000000)/$A160</f>
        <v>0</v>
      </c>
      <c r="CB160" s="1" t="n">
        <f aca="false">(CB64/1000000)/$A160</f>
        <v>0</v>
      </c>
      <c r="CC160" s="1" t="n">
        <f aca="false">(CC64/1000000)/$A160</f>
        <v>0</v>
      </c>
      <c r="CD160" s="1" t="n">
        <f aca="false">(CD64/1000000)/$A160</f>
        <v>0</v>
      </c>
      <c r="CE160" s="1" t="n">
        <f aca="false">(CE64/1000000)/$A160</f>
        <v>0</v>
      </c>
      <c r="CF160" s="1" t="n">
        <f aca="false">(CF64/1000000)/$A160</f>
        <v>0</v>
      </c>
      <c r="CG160" s="1" t="n">
        <f aca="false">(CG64/1000000)/$A160</f>
        <v>0</v>
      </c>
      <c r="CH160" s="1" t="n">
        <f aca="false">(CH64/1000000)/$A160</f>
        <v>0</v>
      </c>
      <c r="CI160" s="1" t="n">
        <f aca="false">(CI64/1000000)/$A160</f>
        <v>0</v>
      </c>
      <c r="CJ160" s="1" t="n">
        <f aca="false">(CJ64/1000000)/$A160</f>
        <v>0</v>
      </c>
      <c r="CK160" s="1" t="n">
        <f aca="false">(CK64/1000000)/$A160</f>
        <v>0</v>
      </c>
      <c r="CL160" s="1" t="n">
        <f aca="false">(CL64/1000000)/$A160</f>
        <v>0</v>
      </c>
      <c r="CM160" s="1" t="n">
        <f aca="false">(CM64/1000000)/$A160</f>
        <v>0</v>
      </c>
      <c r="CN160" s="1" t="n">
        <f aca="false">(CN64/1000000)/$A160</f>
        <v>0</v>
      </c>
    </row>
    <row r="161" customFormat="false" ht="11.25" hidden="false" customHeight="false" outlineLevel="0" collapsed="false">
      <c r="A161" s="1" t="n">
        <v>30</v>
      </c>
      <c r="B161" s="4" t="n">
        <v>36251</v>
      </c>
      <c r="C161" s="1" t="n">
        <f aca="false">(C65/1000000)/$A161</f>
        <v>3.43043106666667</v>
      </c>
      <c r="D161" s="1" t="n">
        <f aca="false">(D65/1000000)/$A161</f>
        <v>0.0352521333333333</v>
      </c>
      <c r="E161" s="1" t="n">
        <f aca="false">(E65/1000000)/$A161</f>
        <v>0.00720166666666667</v>
      </c>
      <c r="F161" s="1" t="n">
        <f aca="false">(F65/1000000)/$A161</f>
        <v>0.0159945666666667</v>
      </c>
      <c r="G161" s="1" t="n">
        <f aca="false">(G65/1000000)/$A161</f>
        <v>0.0141199</v>
      </c>
      <c r="H161" s="1" t="n">
        <f aca="false">(H65/1000000)/$A161</f>
        <v>0.0131588666666667</v>
      </c>
      <c r="I161" s="1" t="n">
        <f aca="false">(I65/1000000)/$A161</f>
        <v>0.0106243</v>
      </c>
      <c r="J161" s="1" t="n">
        <f aca="false">(J65/1000000)/$A161</f>
        <v>0.0128439</v>
      </c>
      <c r="K161" s="1" t="n">
        <f aca="false">(K65/1000000)/$A161</f>
        <v>0.0147782666666667</v>
      </c>
      <c r="L161" s="1" t="n">
        <f aca="false">(L65/1000000)/$A161</f>
        <v>0.0180506</v>
      </c>
      <c r="M161" s="1" t="n">
        <f aca="false">(M65/1000000)/$A161</f>
        <v>0.0120109666666667</v>
      </c>
      <c r="N161" s="1" t="n">
        <f aca="false">(N65/1000000)/$A161</f>
        <v>0.0726678333333333</v>
      </c>
      <c r="O161" s="1" t="n">
        <f aca="false">(O65/1000000)/$A161</f>
        <v>0.0159792</v>
      </c>
      <c r="P161" s="1" t="n">
        <f aca="false">(P65/1000000)/$A161</f>
        <v>0.0189483</v>
      </c>
      <c r="Q161" s="1" t="n">
        <f aca="false">(Q65/1000000)/$A161</f>
        <v>0.0110108</v>
      </c>
      <c r="R161" s="1" t="n">
        <f aca="false">(R65/1000000)/$A161</f>
        <v>0.0147649</v>
      </c>
      <c r="S161" s="1" t="n">
        <f aca="false">(S65/1000000)/$A161</f>
        <v>0.0192693333333333</v>
      </c>
      <c r="T161" s="1" t="n">
        <f aca="false">(T65/1000000)/$A161</f>
        <v>0.0172528666666667</v>
      </c>
      <c r="U161" s="1" t="n">
        <f aca="false">(U65/1000000)/$A161</f>
        <v>0.0186391</v>
      </c>
      <c r="V161" s="1" t="n">
        <f aca="false">(V65/1000000)/$A161</f>
        <v>0.0201199333333333</v>
      </c>
      <c r="W161" s="1" t="n">
        <f aca="false">(W65/1000000)/$A161</f>
        <v>0.0156459666666667</v>
      </c>
      <c r="X161" s="1" t="n">
        <f aca="false">(X65/1000000)/$A161</f>
        <v>0.0126016</v>
      </c>
      <c r="Y161" s="1" t="n">
        <f aca="false">(Y65/1000000)/$A161</f>
        <v>0.0339246666666667</v>
      </c>
      <c r="Z161" s="1" t="n">
        <f aca="false">(Z65/1000000)/$A161</f>
        <v>0.0246248666666667</v>
      </c>
      <c r="AA161" s="1" t="n">
        <f aca="false">(AA65/1000000)/$A161</f>
        <v>0.0113963666666667</v>
      </c>
      <c r="AB161" s="1" t="n">
        <f aca="false">(AB65/1000000)/$A161</f>
        <v>0.0168125</v>
      </c>
      <c r="AC161" s="1" t="n">
        <f aca="false">(AC65/1000000)/$A161</f>
        <v>0.0141932</v>
      </c>
      <c r="AD161" s="1" t="n">
        <f aca="false">(AD65/1000000)/$A161</f>
        <v>0.0225601333333333</v>
      </c>
      <c r="AE161" s="1" t="n">
        <f aca="false">(AE65/1000000)/$A161</f>
        <v>0.0210369</v>
      </c>
      <c r="AF161" s="1" t="n">
        <f aca="false">(AF65/1000000)/$A161</f>
        <v>0.0233574</v>
      </c>
      <c r="AG161" s="1" t="n">
        <f aca="false">(AG65/1000000)/$A161</f>
        <v>0.0223956333333333</v>
      </c>
      <c r="AH161" s="1" t="n">
        <f aca="false">(AH65/1000000)/$A161</f>
        <v>0.0137948666666667</v>
      </c>
      <c r="AI161" s="1" t="n">
        <f aca="false">(AI65/1000000)/$A161</f>
        <v>0.0245434333333333</v>
      </c>
      <c r="AJ161" s="1" t="n">
        <f aca="false">(AJ65/1000000)/$A161</f>
        <v>0.0330327333333333</v>
      </c>
      <c r="AK161" s="1" t="n">
        <f aca="false">(AK65/1000000)/$A161</f>
        <v>0.0251765666666667</v>
      </c>
      <c r="AL161" s="1" t="n">
        <f aca="false">(AL65/1000000)/$A161</f>
        <v>0.0249844333333333</v>
      </c>
      <c r="AM161" s="1" t="n">
        <f aca="false">(AM65/1000000)/$A161</f>
        <v>0.0297494333333333</v>
      </c>
      <c r="AN161" s="1" t="n">
        <f aca="false">(AN65/1000000)/$A161</f>
        <v>0.0140964666666667</v>
      </c>
      <c r="AO161" s="1" t="n">
        <f aca="false">(AO65/1000000)/$A161</f>
        <v>0.0214693</v>
      </c>
      <c r="AP161" s="1" t="n">
        <f aca="false">(AP65/1000000)/$A161</f>
        <v>0.0268357666666667</v>
      </c>
      <c r="AQ161" s="1" t="n">
        <f aca="false">(AQ65/1000000)/$A161</f>
        <v>0.0488782666666667</v>
      </c>
      <c r="AR161" s="1" t="n">
        <f aca="false">(AR65/1000000)/$A161</f>
        <v>0.0309869666666667</v>
      </c>
      <c r="AS161" s="1" t="n">
        <f aca="false">(AS65/1000000)/$A161</f>
        <v>0.0372869333333333</v>
      </c>
      <c r="AT161" s="1" t="n">
        <f aca="false">(AT65/1000000)/$A161</f>
        <v>0.0331452</v>
      </c>
      <c r="AU161" s="1" t="n">
        <f aca="false">(AU65/1000000)/$A161</f>
        <v>0.0228900666666667</v>
      </c>
      <c r="AV161" s="1" t="n">
        <f aca="false">(AV65/1000000)/$A161</f>
        <v>0.0357938666666667</v>
      </c>
      <c r="AW161" s="1" t="n">
        <f aca="false">(AW65/1000000)/$A161</f>
        <v>0.0307974333333333</v>
      </c>
      <c r="AX161" s="1" t="n">
        <f aca="false">(AX65/1000000)/$A161</f>
        <v>0.0339713</v>
      </c>
      <c r="AY161" s="1" t="n">
        <f aca="false">(AY65/1000000)/$A161</f>
        <v>0.0322977333333333</v>
      </c>
      <c r="AZ161" s="1" t="n">
        <f aca="false">(AZ65/1000000)/$A161</f>
        <v>0.0359974666666667</v>
      </c>
      <c r="BA161" s="1" t="n">
        <f aca="false">(BA65/1000000)/$A161</f>
        <v>0.0280389</v>
      </c>
      <c r="BB161" s="1" t="n">
        <f aca="false">(BB65/1000000)/$A161</f>
        <v>0.0622026666666667</v>
      </c>
      <c r="BC161" s="1" t="n">
        <f aca="false">(BC65/1000000)/$A161</f>
        <v>0.0425675666666667</v>
      </c>
      <c r="BD161" s="1" t="n">
        <f aca="false">(BD65/1000000)/$A161</f>
        <v>0.0564637333333333</v>
      </c>
      <c r="BE161" s="1" t="n">
        <f aca="false">(BE65/1000000)/$A161</f>
        <v>0.0426792666666667</v>
      </c>
      <c r="BF161" s="1" t="n">
        <f aca="false">(BF65/1000000)/$A161</f>
        <v>0.0310210666666667</v>
      </c>
      <c r="BG161" s="1" t="n">
        <f aca="false">(BG65/1000000)/$A161</f>
        <v>0.0526638666666667</v>
      </c>
      <c r="BH161" s="1" t="n">
        <f aca="false">(BH65/1000000)/$A161</f>
        <v>0.0397579666666667</v>
      </c>
      <c r="BI161" s="1" t="n">
        <f aca="false">(BI65/1000000)/$A161</f>
        <v>0.0409446666666667</v>
      </c>
      <c r="BJ161" s="1" t="n">
        <f aca="false">(BJ65/1000000)/$A161</f>
        <v>0.0374213</v>
      </c>
      <c r="BK161" s="1" t="n">
        <f aca="false">(BK65/1000000)/$A161</f>
        <v>0.0289415</v>
      </c>
      <c r="BL161" s="1" t="n">
        <f aca="false">(BL65/1000000)/$A161</f>
        <v>0.0399486333333333</v>
      </c>
      <c r="BM161" s="1" t="n">
        <f aca="false">(BM65/1000000)/$A161</f>
        <v>0.0371799</v>
      </c>
      <c r="BN161" s="1" t="n">
        <f aca="false">(BN65/1000000)/$A161</f>
        <v>0.0522843666666667</v>
      </c>
      <c r="BO161" s="1" t="n">
        <f aca="false">(BO65/1000000)/$A161</f>
        <v>0.0477646333333333</v>
      </c>
      <c r="BP161" s="1" t="n">
        <f aca="false">(BP65/1000000)/$A161</f>
        <v>0</v>
      </c>
      <c r="BQ161" s="1" t="n">
        <f aca="false">(BQ65/1000000)/$A161</f>
        <v>0</v>
      </c>
      <c r="BR161" s="1" t="n">
        <f aca="false">(BR65/1000000)/$A161</f>
        <v>0</v>
      </c>
      <c r="BS161" s="1" t="n">
        <f aca="false">(BS65/1000000)/$A161</f>
        <v>0</v>
      </c>
      <c r="BT161" s="1" t="n">
        <f aca="false">(BT65/1000000)/$A161</f>
        <v>0</v>
      </c>
      <c r="BU161" s="1" t="n">
        <f aca="false">(BU65/1000000)/$A161</f>
        <v>0</v>
      </c>
      <c r="BV161" s="1" t="n">
        <f aca="false">(BV65/1000000)/$A161</f>
        <v>0</v>
      </c>
      <c r="BW161" s="1" t="n">
        <f aca="false">(BW65/1000000)/$A161</f>
        <v>0</v>
      </c>
      <c r="BX161" s="1" t="n">
        <f aca="false">(BX65/1000000)/$A161</f>
        <v>0</v>
      </c>
      <c r="BY161" s="1" t="n">
        <f aca="false">(BY65/1000000)/$A161</f>
        <v>0</v>
      </c>
      <c r="BZ161" s="1" t="n">
        <f aca="false">(BZ65/1000000)/$A161</f>
        <v>0</v>
      </c>
      <c r="CA161" s="1" t="n">
        <f aca="false">(CA65/1000000)/$A161</f>
        <v>0</v>
      </c>
      <c r="CB161" s="1" t="n">
        <f aca="false">(CB65/1000000)/$A161</f>
        <v>0</v>
      </c>
      <c r="CC161" s="1" t="n">
        <f aca="false">(CC65/1000000)/$A161</f>
        <v>0</v>
      </c>
      <c r="CD161" s="1" t="n">
        <f aca="false">(CD65/1000000)/$A161</f>
        <v>0</v>
      </c>
      <c r="CE161" s="1" t="n">
        <f aca="false">(CE65/1000000)/$A161</f>
        <v>0</v>
      </c>
      <c r="CF161" s="1" t="n">
        <f aca="false">(CF65/1000000)/$A161</f>
        <v>0</v>
      </c>
      <c r="CG161" s="1" t="n">
        <f aca="false">(CG65/1000000)/$A161</f>
        <v>0</v>
      </c>
      <c r="CH161" s="1" t="n">
        <f aca="false">(CH65/1000000)/$A161</f>
        <v>0</v>
      </c>
      <c r="CI161" s="1" t="n">
        <f aca="false">(CI65/1000000)/$A161</f>
        <v>0</v>
      </c>
      <c r="CJ161" s="1" t="n">
        <f aca="false">(CJ65/1000000)/$A161</f>
        <v>0</v>
      </c>
      <c r="CK161" s="1" t="n">
        <f aca="false">(CK65/1000000)/$A161</f>
        <v>0</v>
      </c>
      <c r="CL161" s="1" t="n">
        <f aca="false">(CL65/1000000)/$A161</f>
        <v>0</v>
      </c>
      <c r="CM161" s="1" t="n">
        <f aca="false">(CM65/1000000)/$A161</f>
        <v>0</v>
      </c>
      <c r="CN161" s="1" t="n">
        <f aca="false">(CN65/1000000)/$A161</f>
        <v>0</v>
      </c>
    </row>
    <row r="162" customFormat="false" ht="11.25" hidden="false" customHeight="false" outlineLevel="0" collapsed="false">
      <c r="A162" s="1" t="n">
        <v>31</v>
      </c>
      <c r="B162" s="4" t="n">
        <v>36281</v>
      </c>
      <c r="C162" s="1" t="n">
        <f aca="false">(C66/1000000)/$A162</f>
        <v>3.42653722580645</v>
      </c>
      <c r="D162" s="1" t="n">
        <f aca="false">(D66/1000000)/$A162</f>
        <v>0.0365116774193548</v>
      </c>
      <c r="E162" s="1" t="n">
        <f aca="false">(E66/1000000)/$A162</f>
        <v>0.00732967741935484</v>
      </c>
      <c r="F162" s="1" t="n">
        <f aca="false">(F66/1000000)/$A162</f>
        <v>0.0158014193548387</v>
      </c>
      <c r="G162" s="1" t="n">
        <f aca="false">(G66/1000000)/$A162</f>
        <v>0.013770064516129</v>
      </c>
      <c r="H162" s="1" t="n">
        <f aca="false">(H66/1000000)/$A162</f>
        <v>0.0130043870967742</v>
      </c>
      <c r="I162" s="1" t="n">
        <f aca="false">(I66/1000000)/$A162</f>
        <v>0.0118672258064516</v>
      </c>
      <c r="J162" s="1" t="n">
        <f aca="false">(J66/1000000)/$A162</f>
        <v>0.0128382903225806</v>
      </c>
      <c r="K162" s="1" t="n">
        <f aca="false">(K66/1000000)/$A162</f>
        <v>0.0147806774193548</v>
      </c>
      <c r="L162" s="1" t="n">
        <f aca="false">(L66/1000000)/$A162</f>
        <v>0.0155298064516129</v>
      </c>
      <c r="M162" s="1" t="n">
        <f aca="false">(M66/1000000)/$A162</f>
        <v>0.0127755483870968</v>
      </c>
      <c r="N162" s="1" t="n">
        <f aca="false">(N66/1000000)/$A162</f>
        <v>0.0690006451612903</v>
      </c>
      <c r="O162" s="1" t="n">
        <f aca="false">(O66/1000000)/$A162</f>
        <v>0.0153451290322581</v>
      </c>
      <c r="P162" s="1" t="n">
        <f aca="false">(P66/1000000)/$A162</f>
        <v>0.0182700967741936</v>
      </c>
      <c r="Q162" s="1" t="n">
        <f aca="false">(Q66/1000000)/$A162</f>
        <v>0.0110046774193548</v>
      </c>
      <c r="R162" s="1" t="n">
        <f aca="false">(R66/1000000)/$A162</f>
        <v>0.0150780967741935</v>
      </c>
      <c r="S162" s="1" t="n">
        <f aca="false">(S66/1000000)/$A162</f>
        <v>0.0191773548387097</v>
      </c>
      <c r="T162" s="1" t="n">
        <f aca="false">(T66/1000000)/$A162</f>
        <v>0.0169463548387097</v>
      </c>
      <c r="U162" s="1" t="n">
        <f aca="false">(U66/1000000)/$A162</f>
        <v>0.0185977096774194</v>
      </c>
      <c r="V162" s="1" t="n">
        <f aca="false">(V66/1000000)/$A162</f>
        <v>0.0184546774193548</v>
      </c>
      <c r="W162" s="1" t="n">
        <f aca="false">(W66/1000000)/$A162</f>
        <v>0.0142967419354839</v>
      </c>
      <c r="X162" s="1" t="n">
        <f aca="false">(X66/1000000)/$A162</f>
        <v>0.0127856774193548</v>
      </c>
      <c r="Y162" s="1" t="n">
        <f aca="false">(Y66/1000000)/$A162</f>
        <v>0.0347761612903226</v>
      </c>
      <c r="Z162" s="1" t="n">
        <f aca="false">(Z66/1000000)/$A162</f>
        <v>0.0238202580645161</v>
      </c>
      <c r="AA162" s="1" t="n">
        <f aca="false">(AA66/1000000)/$A162</f>
        <v>0.010954064516129</v>
      </c>
      <c r="AB162" s="1" t="n">
        <f aca="false">(AB66/1000000)/$A162</f>
        <v>0.0217292258064516</v>
      </c>
      <c r="AC162" s="1" t="n">
        <f aca="false">(AC66/1000000)/$A162</f>
        <v>0.0139314838709677</v>
      </c>
      <c r="AD162" s="1" t="n">
        <f aca="false">(AD66/1000000)/$A162</f>
        <v>0.0218791612903226</v>
      </c>
      <c r="AE162" s="1" t="n">
        <f aca="false">(AE66/1000000)/$A162</f>
        <v>0.0216231290322581</v>
      </c>
      <c r="AF162" s="1" t="n">
        <f aca="false">(AF66/1000000)/$A162</f>
        <v>0.0227854516129032</v>
      </c>
      <c r="AG162" s="1" t="n">
        <f aca="false">(AG66/1000000)/$A162</f>
        <v>0.0206565161290323</v>
      </c>
      <c r="AH162" s="1" t="n">
        <f aca="false">(AH66/1000000)/$A162</f>
        <v>0.0153628387096774</v>
      </c>
      <c r="AI162" s="1" t="n">
        <f aca="false">(AI66/1000000)/$A162</f>
        <v>0.0240451935483871</v>
      </c>
      <c r="AJ162" s="1" t="n">
        <f aca="false">(AJ66/1000000)/$A162</f>
        <v>0.034144064516129</v>
      </c>
      <c r="AK162" s="1" t="n">
        <f aca="false">(AK66/1000000)/$A162</f>
        <v>0.0282477741935484</v>
      </c>
      <c r="AL162" s="1" t="n">
        <f aca="false">(AL66/1000000)/$A162</f>
        <v>0.0259342258064516</v>
      </c>
      <c r="AM162" s="1" t="n">
        <f aca="false">(AM66/1000000)/$A162</f>
        <v>0.0302203870967742</v>
      </c>
      <c r="AN162" s="1" t="n">
        <f aca="false">(AN66/1000000)/$A162</f>
        <v>0.0138355161290323</v>
      </c>
      <c r="AO162" s="1" t="n">
        <f aca="false">(AO66/1000000)/$A162</f>
        <v>0.0223475483870968</v>
      </c>
      <c r="AP162" s="1" t="n">
        <f aca="false">(AP66/1000000)/$A162</f>
        <v>0.0272390967741936</v>
      </c>
      <c r="AQ162" s="1" t="n">
        <f aca="false">(AQ66/1000000)/$A162</f>
        <v>0.043402</v>
      </c>
      <c r="AR162" s="1" t="n">
        <f aca="false">(AR66/1000000)/$A162</f>
        <v>0.0281977741935484</v>
      </c>
      <c r="AS162" s="1" t="n">
        <f aca="false">(AS66/1000000)/$A162</f>
        <v>0.0383425806451613</v>
      </c>
      <c r="AT162" s="1" t="n">
        <f aca="false">(AT66/1000000)/$A162</f>
        <v>0.031486</v>
      </c>
      <c r="AU162" s="1" t="n">
        <f aca="false">(AU66/1000000)/$A162</f>
        <v>0.0229061935483871</v>
      </c>
      <c r="AV162" s="1" t="n">
        <f aca="false">(AV66/1000000)/$A162</f>
        <v>0.0348343870967742</v>
      </c>
      <c r="AW162" s="1" t="n">
        <f aca="false">(AW66/1000000)/$A162</f>
        <v>0.0276712903225806</v>
      </c>
      <c r="AX162" s="1" t="n">
        <f aca="false">(AX66/1000000)/$A162</f>
        <v>0.0346260967741936</v>
      </c>
      <c r="AY162" s="1" t="n">
        <f aca="false">(AY66/1000000)/$A162</f>
        <v>0.0327214838709677</v>
      </c>
      <c r="AZ162" s="1" t="n">
        <f aca="false">(AZ66/1000000)/$A162</f>
        <v>0.0388981290322581</v>
      </c>
      <c r="BA162" s="1" t="n">
        <f aca="false">(BA66/1000000)/$A162</f>
        <v>0.0264434838709677</v>
      </c>
      <c r="BB162" s="1" t="n">
        <f aca="false">(BB66/1000000)/$A162</f>
        <v>0.0597757096774194</v>
      </c>
      <c r="BC162" s="1" t="n">
        <f aca="false">(BC66/1000000)/$A162</f>
        <v>0.0329364516129032</v>
      </c>
      <c r="BD162" s="1" t="n">
        <f aca="false">(BD66/1000000)/$A162</f>
        <v>0.0529460322580645</v>
      </c>
      <c r="BE162" s="1" t="n">
        <f aca="false">(BE66/1000000)/$A162</f>
        <v>0.041498935483871</v>
      </c>
      <c r="BF162" s="1" t="n">
        <f aca="false">(BF66/1000000)/$A162</f>
        <v>0.0299254193548387</v>
      </c>
      <c r="BG162" s="1" t="n">
        <f aca="false">(BG66/1000000)/$A162</f>
        <v>0.0509177741935484</v>
      </c>
      <c r="BH162" s="1" t="n">
        <f aca="false">(BH66/1000000)/$A162</f>
        <v>0.0373163225806452</v>
      </c>
      <c r="BI162" s="1" t="n">
        <f aca="false">(BI66/1000000)/$A162</f>
        <v>0.0398366451612903</v>
      </c>
      <c r="BJ162" s="1" t="n">
        <f aca="false">(BJ66/1000000)/$A162</f>
        <v>0.0350118064516129</v>
      </c>
      <c r="BK162" s="1" t="n">
        <f aca="false">(BK66/1000000)/$A162</f>
        <v>0.028651</v>
      </c>
      <c r="BL162" s="1" t="n">
        <f aca="false">(BL66/1000000)/$A162</f>
        <v>0.0372869677419355</v>
      </c>
      <c r="BM162" s="1" t="n">
        <f aca="false">(BM66/1000000)/$A162</f>
        <v>0.0409756774193548</v>
      </c>
      <c r="BN162" s="1" t="n">
        <f aca="false">(BN66/1000000)/$A162</f>
        <v>0.0488770967741936</v>
      </c>
      <c r="BO162" s="1" t="n">
        <f aca="false">(BO66/1000000)/$A162</f>
        <v>0.0737040322580645</v>
      </c>
      <c r="BP162" s="1" t="n">
        <f aca="false">(BP66/1000000)/$A162</f>
        <v>0.0232798709677419</v>
      </c>
      <c r="BQ162" s="1" t="n">
        <f aca="false">(BQ66/1000000)/$A162</f>
        <v>0</v>
      </c>
      <c r="BR162" s="1" t="n">
        <f aca="false">(BR66/1000000)/$A162</f>
        <v>0</v>
      </c>
      <c r="BS162" s="1" t="n">
        <f aca="false">(BS66/1000000)/$A162</f>
        <v>0</v>
      </c>
      <c r="BT162" s="1" t="n">
        <f aca="false">(BT66/1000000)/$A162</f>
        <v>0</v>
      </c>
      <c r="BU162" s="1" t="n">
        <f aca="false">(BU66/1000000)/$A162</f>
        <v>0</v>
      </c>
      <c r="BV162" s="1" t="n">
        <f aca="false">(BV66/1000000)/$A162</f>
        <v>0</v>
      </c>
      <c r="BW162" s="1" t="n">
        <f aca="false">(BW66/1000000)/$A162</f>
        <v>0</v>
      </c>
      <c r="BX162" s="1" t="n">
        <f aca="false">(BX66/1000000)/$A162</f>
        <v>0</v>
      </c>
      <c r="BY162" s="1" t="n">
        <f aca="false">(BY66/1000000)/$A162</f>
        <v>0</v>
      </c>
      <c r="BZ162" s="1" t="n">
        <f aca="false">(BZ66/1000000)/$A162</f>
        <v>0</v>
      </c>
      <c r="CA162" s="1" t="n">
        <f aca="false">(CA66/1000000)/$A162</f>
        <v>0</v>
      </c>
      <c r="CB162" s="1" t="n">
        <f aca="false">(CB66/1000000)/$A162</f>
        <v>0</v>
      </c>
      <c r="CC162" s="1" t="n">
        <f aca="false">(CC66/1000000)/$A162</f>
        <v>0</v>
      </c>
      <c r="CD162" s="1" t="n">
        <f aca="false">(CD66/1000000)/$A162</f>
        <v>0</v>
      </c>
      <c r="CE162" s="1" t="n">
        <f aca="false">(CE66/1000000)/$A162</f>
        <v>0</v>
      </c>
      <c r="CF162" s="1" t="n">
        <f aca="false">(CF66/1000000)/$A162</f>
        <v>0</v>
      </c>
      <c r="CG162" s="1" t="n">
        <f aca="false">(CG66/1000000)/$A162</f>
        <v>0</v>
      </c>
      <c r="CH162" s="1" t="n">
        <f aca="false">(CH66/1000000)/$A162</f>
        <v>0</v>
      </c>
      <c r="CI162" s="1" t="n">
        <f aca="false">(CI66/1000000)/$A162</f>
        <v>0</v>
      </c>
      <c r="CJ162" s="1" t="n">
        <f aca="false">(CJ66/1000000)/$A162</f>
        <v>0</v>
      </c>
      <c r="CK162" s="1" t="n">
        <f aca="false">(CK66/1000000)/$A162</f>
        <v>0</v>
      </c>
      <c r="CL162" s="1" t="n">
        <f aca="false">(CL66/1000000)/$A162</f>
        <v>0</v>
      </c>
      <c r="CM162" s="1" t="n">
        <f aca="false">(CM66/1000000)/$A162</f>
        <v>0</v>
      </c>
      <c r="CN162" s="1" t="n">
        <f aca="false">(CN66/1000000)/$A162</f>
        <v>0</v>
      </c>
    </row>
    <row r="163" customFormat="false" ht="11.25" hidden="false" customHeight="false" outlineLevel="0" collapsed="false">
      <c r="A163" s="1" t="n">
        <v>30</v>
      </c>
      <c r="B163" s="4" t="n">
        <v>36312</v>
      </c>
      <c r="C163" s="1" t="n">
        <f aca="false">(C67/1000000)/$A163</f>
        <v>3.4545938</v>
      </c>
      <c r="D163" s="1" t="n">
        <f aca="false">(D67/1000000)/$A163</f>
        <v>0.034734</v>
      </c>
      <c r="E163" s="1" t="n">
        <f aca="false">(E67/1000000)/$A163</f>
        <v>0.00749586666666667</v>
      </c>
      <c r="F163" s="1" t="n">
        <f aca="false">(F67/1000000)/$A163</f>
        <v>0.0162999333333333</v>
      </c>
      <c r="G163" s="1" t="n">
        <f aca="false">(G67/1000000)/$A163</f>
        <v>0.0141012333333333</v>
      </c>
      <c r="H163" s="1" t="n">
        <f aca="false">(H67/1000000)/$A163</f>
        <v>0.0131864</v>
      </c>
      <c r="I163" s="1" t="n">
        <f aca="false">(I67/1000000)/$A163</f>
        <v>0.0115717666666667</v>
      </c>
      <c r="J163" s="1" t="n">
        <f aca="false">(J67/1000000)/$A163</f>
        <v>0.0130962666666667</v>
      </c>
      <c r="K163" s="1" t="n">
        <f aca="false">(K67/1000000)/$A163</f>
        <v>0.0178274</v>
      </c>
      <c r="L163" s="1" t="n">
        <f aca="false">(L67/1000000)/$A163</f>
        <v>0.0142268666666667</v>
      </c>
      <c r="M163" s="1" t="n">
        <f aca="false">(M67/1000000)/$A163</f>
        <v>0.0129968666666667</v>
      </c>
      <c r="N163" s="1" t="n">
        <f aca="false">(N67/1000000)/$A163</f>
        <v>0.0744597333333334</v>
      </c>
      <c r="O163" s="1" t="n">
        <f aca="false">(O67/1000000)/$A163</f>
        <v>0.013567</v>
      </c>
      <c r="P163" s="1" t="n">
        <f aca="false">(P67/1000000)/$A163</f>
        <v>0.0184448666666667</v>
      </c>
      <c r="Q163" s="1" t="n">
        <f aca="false">(Q67/1000000)/$A163</f>
        <v>0.0111026666666667</v>
      </c>
      <c r="R163" s="1" t="n">
        <f aca="false">(R67/1000000)/$A163</f>
        <v>0.0157618666666667</v>
      </c>
      <c r="S163" s="1" t="n">
        <f aca="false">(S67/1000000)/$A163</f>
        <v>0.0194017666666667</v>
      </c>
      <c r="T163" s="1" t="n">
        <f aca="false">(T67/1000000)/$A163</f>
        <v>0.0167529</v>
      </c>
      <c r="U163" s="1" t="n">
        <f aca="false">(U67/1000000)/$A163</f>
        <v>0.0184159</v>
      </c>
      <c r="V163" s="1" t="n">
        <f aca="false">(V67/1000000)/$A163</f>
        <v>0.0175525666666667</v>
      </c>
      <c r="W163" s="1" t="n">
        <f aca="false">(W67/1000000)/$A163</f>
        <v>0.0137178666666667</v>
      </c>
      <c r="X163" s="1" t="n">
        <f aca="false">(X67/1000000)/$A163</f>
        <v>0.0129041333333333</v>
      </c>
      <c r="Y163" s="1" t="n">
        <f aca="false">(Y67/1000000)/$A163</f>
        <v>0.0352568</v>
      </c>
      <c r="Z163" s="1" t="n">
        <f aca="false">(Z67/1000000)/$A163</f>
        <v>0.0227958</v>
      </c>
      <c r="AA163" s="1" t="n">
        <f aca="false">(AA67/1000000)/$A163</f>
        <v>0.0107434</v>
      </c>
      <c r="AB163" s="1" t="n">
        <f aca="false">(AB67/1000000)/$A163</f>
        <v>0.0170553666666667</v>
      </c>
      <c r="AC163" s="1" t="n">
        <f aca="false">(AC67/1000000)/$A163</f>
        <v>0.0124297666666667</v>
      </c>
      <c r="AD163" s="1" t="n">
        <f aca="false">(AD67/1000000)/$A163</f>
        <v>0.0213613666666667</v>
      </c>
      <c r="AE163" s="1" t="n">
        <f aca="false">(AE67/1000000)/$A163</f>
        <v>0.0212508333333333</v>
      </c>
      <c r="AF163" s="1" t="n">
        <f aca="false">(AF67/1000000)/$A163</f>
        <v>0.0237432666666667</v>
      </c>
      <c r="AG163" s="1" t="n">
        <f aca="false">(AG67/1000000)/$A163</f>
        <v>0.0212603</v>
      </c>
      <c r="AH163" s="1" t="n">
        <f aca="false">(AH67/1000000)/$A163</f>
        <v>0.0143108666666667</v>
      </c>
      <c r="AI163" s="1" t="n">
        <f aca="false">(AI67/1000000)/$A163</f>
        <v>0.0233229333333333</v>
      </c>
      <c r="AJ163" s="1" t="n">
        <f aca="false">(AJ67/1000000)/$A163</f>
        <v>0.0315655</v>
      </c>
      <c r="AK163" s="1" t="n">
        <f aca="false">(AK67/1000000)/$A163</f>
        <v>0.0243792333333333</v>
      </c>
      <c r="AL163" s="1" t="n">
        <f aca="false">(AL67/1000000)/$A163</f>
        <v>0.0251039666666667</v>
      </c>
      <c r="AM163" s="1" t="n">
        <f aca="false">(AM67/1000000)/$A163</f>
        <v>0.0291647333333333</v>
      </c>
      <c r="AN163" s="1" t="n">
        <f aca="false">(AN67/1000000)/$A163</f>
        <v>0.013939</v>
      </c>
      <c r="AO163" s="1" t="n">
        <f aca="false">(AO67/1000000)/$A163</f>
        <v>0.0238582666666667</v>
      </c>
      <c r="AP163" s="1" t="n">
        <f aca="false">(AP67/1000000)/$A163</f>
        <v>0.0255516333333333</v>
      </c>
      <c r="AQ163" s="1" t="n">
        <f aca="false">(AQ67/1000000)/$A163</f>
        <v>0.0412157</v>
      </c>
      <c r="AR163" s="1" t="n">
        <f aca="false">(AR67/1000000)/$A163</f>
        <v>0.0308859333333333</v>
      </c>
      <c r="AS163" s="1" t="n">
        <f aca="false">(AS67/1000000)/$A163</f>
        <v>0.0366815333333333</v>
      </c>
      <c r="AT163" s="1" t="n">
        <f aca="false">(AT67/1000000)/$A163</f>
        <v>0.0294138666666667</v>
      </c>
      <c r="AU163" s="1" t="n">
        <f aca="false">(AU67/1000000)/$A163</f>
        <v>0.0209757</v>
      </c>
      <c r="AV163" s="1" t="n">
        <f aca="false">(AV67/1000000)/$A163</f>
        <v>0.0332624</v>
      </c>
      <c r="AW163" s="1" t="n">
        <f aca="false">(AW67/1000000)/$A163</f>
        <v>0.0307669333333333</v>
      </c>
      <c r="AX163" s="1" t="n">
        <f aca="false">(AX67/1000000)/$A163</f>
        <v>0.0350619333333333</v>
      </c>
      <c r="AY163" s="1" t="n">
        <f aca="false">(AY67/1000000)/$A163</f>
        <v>0.030859</v>
      </c>
      <c r="AZ163" s="1" t="n">
        <f aca="false">(AZ67/1000000)/$A163</f>
        <v>0.0377616666666667</v>
      </c>
      <c r="BA163" s="1" t="n">
        <f aca="false">(BA67/1000000)/$A163</f>
        <v>0.0271254333333333</v>
      </c>
      <c r="BB163" s="1" t="n">
        <f aca="false">(BB67/1000000)/$A163</f>
        <v>0.0570809666666667</v>
      </c>
      <c r="BC163" s="1" t="n">
        <f aca="false">(BC67/1000000)/$A163</f>
        <v>0.031946</v>
      </c>
      <c r="BD163" s="1" t="n">
        <f aca="false">(BD67/1000000)/$A163</f>
        <v>0.0455745</v>
      </c>
      <c r="BE163" s="1" t="n">
        <f aca="false">(BE67/1000000)/$A163</f>
        <v>0.0422543666666667</v>
      </c>
      <c r="BF163" s="1" t="n">
        <f aca="false">(BF67/1000000)/$A163</f>
        <v>0.0270865</v>
      </c>
      <c r="BG163" s="1" t="n">
        <f aca="false">(BG67/1000000)/$A163</f>
        <v>0.0466317</v>
      </c>
      <c r="BH163" s="1" t="n">
        <f aca="false">(BH67/1000000)/$A163</f>
        <v>0.0377798666666667</v>
      </c>
      <c r="BI163" s="1" t="n">
        <f aca="false">(BI67/1000000)/$A163</f>
        <v>0.0391639333333333</v>
      </c>
      <c r="BJ163" s="1" t="n">
        <f aca="false">(BJ67/1000000)/$A163</f>
        <v>0.0417679</v>
      </c>
      <c r="BK163" s="1" t="n">
        <f aca="false">(BK67/1000000)/$A163</f>
        <v>0.0262648</v>
      </c>
      <c r="BL163" s="1" t="n">
        <f aca="false">(BL67/1000000)/$A163</f>
        <v>0.0305585</v>
      </c>
      <c r="BM163" s="1" t="n">
        <f aca="false">(BM67/1000000)/$A163</f>
        <v>0.0377584</v>
      </c>
      <c r="BN163" s="1" t="n">
        <f aca="false">(BN67/1000000)/$A163</f>
        <v>0.0394574666666667</v>
      </c>
      <c r="BO163" s="1" t="n">
        <f aca="false">(BO67/1000000)/$A163</f>
        <v>0.0686578666666667</v>
      </c>
      <c r="BP163" s="1" t="n">
        <f aca="false">(BP67/1000000)/$A163</f>
        <v>0.040577</v>
      </c>
      <c r="BQ163" s="1" t="n">
        <f aca="false">(BQ67/1000000)/$A163</f>
        <v>0.0325554</v>
      </c>
      <c r="BR163" s="1" t="n">
        <f aca="false">(BR67/1000000)/$A163</f>
        <v>0</v>
      </c>
      <c r="BS163" s="1" t="n">
        <f aca="false">(BS67/1000000)/$A163</f>
        <v>0</v>
      </c>
      <c r="BT163" s="1" t="n">
        <f aca="false">(BT67/1000000)/$A163</f>
        <v>0</v>
      </c>
      <c r="BU163" s="1" t="n">
        <f aca="false">(BU67/1000000)/$A163</f>
        <v>0</v>
      </c>
      <c r="BV163" s="1" t="n">
        <f aca="false">(BV67/1000000)/$A163</f>
        <v>0</v>
      </c>
      <c r="BW163" s="1" t="n">
        <f aca="false">(BW67/1000000)/$A163</f>
        <v>0</v>
      </c>
      <c r="BX163" s="1" t="n">
        <f aca="false">(BX67/1000000)/$A163</f>
        <v>0</v>
      </c>
      <c r="BY163" s="1" t="n">
        <f aca="false">(BY67/1000000)/$A163</f>
        <v>0</v>
      </c>
      <c r="BZ163" s="1" t="n">
        <f aca="false">(BZ67/1000000)/$A163</f>
        <v>0</v>
      </c>
      <c r="CA163" s="1" t="n">
        <f aca="false">(CA67/1000000)/$A163</f>
        <v>0</v>
      </c>
      <c r="CB163" s="1" t="n">
        <f aca="false">(CB67/1000000)/$A163</f>
        <v>0</v>
      </c>
      <c r="CC163" s="1" t="n">
        <f aca="false">(CC67/1000000)/$A163</f>
        <v>0</v>
      </c>
      <c r="CD163" s="1" t="n">
        <f aca="false">(CD67/1000000)/$A163</f>
        <v>0</v>
      </c>
      <c r="CE163" s="1" t="n">
        <f aca="false">(CE67/1000000)/$A163</f>
        <v>0</v>
      </c>
      <c r="CF163" s="1" t="n">
        <f aca="false">(CF67/1000000)/$A163</f>
        <v>0</v>
      </c>
      <c r="CG163" s="1" t="n">
        <f aca="false">(CG67/1000000)/$A163</f>
        <v>0</v>
      </c>
      <c r="CH163" s="1" t="n">
        <f aca="false">(CH67/1000000)/$A163</f>
        <v>0</v>
      </c>
      <c r="CI163" s="1" t="n">
        <f aca="false">(CI67/1000000)/$A163</f>
        <v>0</v>
      </c>
      <c r="CJ163" s="1" t="n">
        <f aca="false">(CJ67/1000000)/$A163</f>
        <v>0</v>
      </c>
      <c r="CK163" s="1" t="n">
        <f aca="false">(CK67/1000000)/$A163</f>
        <v>0</v>
      </c>
      <c r="CL163" s="1" t="n">
        <f aca="false">(CL67/1000000)/$A163</f>
        <v>0</v>
      </c>
      <c r="CM163" s="1" t="n">
        <f aca="false">(CM67/1000000)/$A163</f>
        <v>0</v>
      </c>
      <c r="CN163" s="1" t="n">
        <f aca="false">(CN67/1000000)/$A163</f>
        <v>0</v>
      </c>
    </row>
    <row r="164" customFormat="false" ht="11.25" hidden="false" customHeight="false" outlineLevel="0" collapsed="false">
      <c r="A164" s="1" t="n">
        <v>31</v>
      </c>
      <c r="B164" s="4" t="n">
        <v>36342</v>
      </c>
      <c r="C164" s="1" t="n">
        <f aca="false">(C68/1000000)/$A164</f>
        <v>3.44659029032258</v>
      </c>
      <c r="D164" s="1" t="n">
        <f aca="false">(D68/1000000)/$A164</f>
        <v>0.0345314193548387</v>
      </c>
      <c r="E164" s="1" t="n">
        <f aca="false">(E68/1000000)/$A164</f>
        <v>0.00742190322580645</v>
      </c>
      <c r="F164" s="1" t="n">
        <f aca="false">(F68/1000000)/$A164</f>
        <v>0.0156748709677419</v>
      </c>
      <c r="G164" s="1" t="n">
        <f aca="false">(G68/1000000)/$A164</f>
        <v>0.0146346774193548</v>
      </c>
      <c r="H164" s="1" t="n">
        <f aca="false">(H68/1000000)/$A164</f>
        <v>0.0128740322580645</v>
      </c>
      <c r="I164" s="1" t="n">
        <f aca="false">(I68/1000000)/$A164</f>
        <v>0.0113753225806452</v>
      </c>
      <c r="J164" s="1" t="n">
        <f aca="false">(J68/1000000)/$A164</f>
        <v>0.0127284516129032</v>
      </c>
      <c r="K164" s="1" t="n">
        <f aca="false">(K68/1000000)/$A164</f>
        <v>0.0148377741935484</v>
      </c>
      <c r="L164" s="1" t="n">
        <f aca="false">(L68/1000000)/$A164</f>
        <v>0.0156666774193548</v>
      </c>
      <c r="M164" s="1" t="n">
        <f aca="false">(M68/1000000)/$A164</f>
        <v>0.0131344193548387</v>
      </c>
      <c r="N164" s="1" t="n">
        <f aca="false">(N68/1000000)/$A164</f>
        <v>0.0743492580645161</v>
      </c>
      <c r="O164" s="1" t="n">
        <f aca="false">(O68/1000000)/$A164</f>
        <v>0.0156341612903226</v>
      </c>
      <c r="P164" s="1" t="n">
        <f aca="false">(P68/1000000)/$A164</f>
        <v>0.0168577741935484</v>
      </c>
      <c r="Q164" s="1" t="n">
        <f aca="false">(Q68/1000000)/$A164</f>
        <v>0.0122125483870968</v>
      </c>
      <c r="R164" s="1" t="n">
        <f aca="false">(R68/1000000)/$A164</f>
        <v>0.0157595483870968</v>
      </c>
      <c r="S164" s="1" t="n">
        <f aca="false">(S68/1000000)/$A164</f>
        <v>0.0193291612903226</v>
      </c>
      <c r="T164" s="1" t="n">
        <f aca="false">(T68/1000000)/$A164</f>
        <v>0.0174275806451613</v>
      </c>
      <c r="U164" s="1" t="n">
        <f aca="false">(U68/1000000)/$A164</f>
        <v>0.0177495806451613</v>
      </c>
      <c r="V164" s="1" t="n">
        <f aca="false">(V68/1000000)/$A164</f>
        <v>0.0175012903225806</v>
      </c>
      <c r="W164" s="1" t="n">
        <f aca="false">(W68/1000000)/$A164</f>
        <v>0.0133295161290323</v>
      </c>
      <c r="X164" s="1" t="n">
        <f aca="false">(X68/1000000)/$A164</f>
        <v>0.0116178064516129</v>
      </c>
      <c r="Y164" s="1" t="n">
        <f aca="false">(Y68/1000000)/$A164</f>
        <v>0.0348630967741936</v>
      </c>
      <c r="Z164" s="1" t="n">
        <f aca="false">(Z68/1000000)/$A164</f>
        <v>0.0231444838709677</v>
      </c>
      <c r="AA164" s="1" t="n">
        <f aca="false">(AA68/1000000)/$A164</f>
        <v>0.0106740322580645</v>
      </c>
      <c r="AB164" s="1" t="n">
        <f aca="false">(AB68/1000000)/$A164</f>
        <v>0.0160009677419355</v>
      </c>
      <c r="AC164" s="1" t="n">
        <f aca="false">(AC68/1000000)/$A164</f>
        <v>0.0148656129032258</v>
      </c>
      <c r="AD164" s="1" t="n">
        <f aca="false">(AD68/1000000)/$A164</f>
        <v>0.0204945806451613</v>
      </c>
      <c r="AE164" s="1" t="n">
        <f aca="false">(AE68/1000000)/$A164</f>
        <v>0.0213484193548387</v>
      </c>
      <c r="AF164" s="1" t="n">
        <f aca="false">(AF68/1000000)/$A164</f>
        <v>0.0239352903225806</v>
      </c>
      <c r="AG164" s="1" t="n">
        <f aca="false">(AG68/1000000)/$A164</f>
        <v>0.0205724838709677</v>
      </c>
      <c r="AH164" s="1" t="n">
        <f aca="false">(AH68/1000000)/$A164</f>
        <v>0.0160223548387097</v>
      </c>
      <c r="AI164" s="1" t="n">
        <f aca="false">(AI68/1000000)/$A164</f>
        <v>0.0235388387096774</v>
      </c>
      <c r="AJ164" s="1" t="n">
        <f aca="false">(AJ68/1000000)/$A164</f>
        <v>0.0313813548387097</v>
      </c>
      <c r="AK164" s="1" t="n">
        <f aca="false">(AK68/1000000)/$A164</f>
        <v>0.020593</v>
      </c>
      <c r="AL164" s="1" t="n">
        <f aca="false">(AL68/1000000)/$A164</f>
        <v>0.0242326774193548</v>
      </c>
      <c r="AM164" s="1" t="n">
        <f aca="false">(AM68/1000000)/$A164</f>
        <v>0.0287732580645161</v>
      </c>
      <c r="AN164" s="1" t="n">
        <f aca="false">(AN68/1000000)/$A164</f>
        <v>0.0131775161290323</v>
      </c>
      <c r="AO164" s="1" t="n">
        <f aca="false">(AO68/1000000)/$A164</f>
        <v>0.0216347741935484</v>
      </c>
      <c r="AP164" s="1" t="n">
        <f aca="false">(AP68/1000000)/$A164</f>
        <v>0.0227623870967742</v>
      </c>
      <c r="AQ164" s="1" t="n">
        <f aca="false">(AQ68/1000000)/$A164</f>
        <v>0.0411827096774194</v>
      </c>
      <c r="AR164" s="1" t="n">
        <f aca="false">(AR68/1000000)/$A164</f>
        <v>0.0274486451612903</v>
      </c>
      <c r="AS164" s="1" t="n">
        <f aca="false">(AS68/1000000)/$A164</f>
        <v>0.0362505483870968</v>
      </c>
      <c r="AT164" s="1" t="n">
        <f aca="false">(AT68/1000000)/$A164</f>
        <v>0.0279753548387097</v>
      </c>
      <c r="AU164" s="1" t="n">
        <f aca="false">(AU68/1000000)/$A164</f>
        <v>0.0200534838709677</v>
      </c>
      <c r="AV164" s="1" t="n">
        <f aca="false">(AV68/1000000)/$A164</f>
        <v>0.0323328709677419</v>
      </c>
      <c r="AW164" s="1" t="n">
        <f aca="false">(AW68/1000000)/$A164</f>
        <v>0.0307228387096774</v>
      </c>
      <c r="AX164" s="1" t="n">
        <f aca="false">(AX68/1000000)/$A164</f>
        <v>0.0341486129032258</v>
      </c>
      <c r="AY164" s="1" t="n">
        <f aca="false">(AY68/1000000)/$A164</f>
        <v>0.0296138709677419</v>
      </c>
      <c r="AZ164" s="1" t="n">
        <f aca="false">(AZ68/1000000)/$A164</f>
        <v>0.0355991612903226</v>
      </c>
      <c r="BA164" s="1" t="n">
        <f aca="false">(BA68/1000000)/$A164</f>
        <v>0.0265003548387097</v>
      </c>
      <c r="BB164" s="1" t="n">
        <f aca="false">(BB68/1000000)/$A164</f>
        <v>0.0600686774193548</v>
      </c>
      <c r="BC164" s="1" t="n">
        <f aca="false">(BC68/1000000)/$A164</f>
        <v>0.0305809677419355</v>
      </c>
      <c r="BD164" s="1" t="n">
        <f aca="false">(BD68/1000000)/$A164</f>
        <v>0.0458658064516129</v>
      </c>
      <c r="BE164" s="1" t="n">
        <f aca="false">(BE68/1000000)/$A164</f>
        <v>0.0470112258064516</v>
      </c>
      <c r="BF164" s="1" t="n">
        <f aca="false">(BF68/1000000)/$A164</f>
        <v>0.0258437419354839</v>
      </c>
      <c r="BG164" s="1" t="n">
        <f aca="false">(BG68/1000000)/$A164</f>
        <v>0.0498545806451613</v>
      </c>
      <c r="BH164" s="1" t="n">
        <f aca="false">(BH68/1000000)/$A164</f>
        <v>0.0327976451612903</v>
      </c>
      <c r="BI164" s="1" t="n">
        <f aca="false">(BI68/1000000)/$A164</f>
        <v>0.0386231935483871</v>
      </c>
      <c r="BJ164" s="1" t="n">
        <f aca="false">(BJ68/1000000)/$A164</f>
        <v>0.0404077741935484</v>
      </c>
      <c r="BK164" s="1" t="n">
        <f aca="false">(BK68/1000000)/$A164</f>
        <v>0.0283394838709677</v>
      </c>
      <c r="BL164" s="1" t="n">
        <f aca="false">(BL68/1000000)/$A164</f>
        <v>0.0273645806451613</v>
      </c>
      <c r="BM164" s="1" t="n">
        <f aca="false">(BM68/1000000)/$A164</f>
        <v>0.0362522258064516</v>
      </c>
      <c r="BN164" s="1" t="n">
        <f aca="false">(BN68/1000000)/$A164</f>
        <v>0.0358441290322581</v>
      </c>
      <c r="BO164" s="1" t="n">
        <f aca="false">(BO68/1000000)/$A164</f>
        <v>0.0636385483870968</v>
      </c>
      <c r="BP164" s="1" t="n">
        <f aca="false">(BP68/1000000)/$A164</f>
        <v>0.0362896451612903</v>
      </c>
      <c r="BQ164" s="1" t="n">
        <f aca="false">(BQ68/1000000)/$A164</f>
        <v>0.0733170967741935</v>
      </c>
      <c r="BR164" s="1" t="n">
        <f aca="false">(BR68/1000000)/$A164</f>
        <v>0.0246964193548387</v>
      </c>
      <c r="BS164" s="1" t="n">
        <f aca="false">(BS68/1000000)/$A164</f>
        <v>0</v>
      </c>
      <c r="BT164" s="1" t="n">
        <f aca="false">(BT68/1000000)/$A164</f>
        <v>0</v>
      </c>
      <c r="BU164" s="1" t="n">
        <f aca="false">(BU68/1000000)/$A164</f>
        <v>0</v>
      </c>
      <c r="BV164" s="1" t="n">
        <f aca="false">(BV68/1000000)/$A164</f>
        <v>0</v>
      </c>
      <c r="BW164" s="1" t="n">
        <f aca="false">(BW68/1000000)/$A164</f>
        <v>0</v>
      </c>
      <c r="BX164" s="1" t="n">
        <f aca="false">(BX68/1000000)/$A164</f>
        <v>0</v>
      </c>
      <c r="BY164" s="1" t="n">
        <f aca="false">(BY68/1000000)/$A164</f>
        <v>0</v>
      </c>
      <c r="BZ164" s="1" t="n">
        <f aca="false">(BZ68/1000000)/$A164</f>
        <v>0</v>
      </c>
      <c r="CA164" s="1" t="n">
        <f aca="false">(CA68/1000000)/$A164</f>
        <v>0</v>
      </c>
      <c r="CB164" s="1" t="n">
        <f aca="false">(CB68/1000000)/$A164</f>
        <v>0</v>
      </c>
      <c r="CC164" s="1" t="n">
        <f aca="false">(CC68/1000000)/$A164</f>
        <v>0</v>
      </c>
      <c r="CD164" s="1" t="n">
        <f aca="false">(CD68/1000000)/$A164</f>
        <v>0</v>
      </c>
      <c r="CE164" s="1" t="n">
        <f aca="false">(CE68/1000000)/$A164</f>
        <v>0</v>
      </c>
      <c r="CF164" s="1" t="n">
        <f aca="false">(CF68/1000000)/$A164</f>
        <v>0</v>
      </c>
      <c r="CG164" s="1" t="n">
        <f aca="false">(CG68/1000000)/$A164</f>
        <v>0</v>
      </c>
      <c r="CH164" s="1" t="n">
        <f aca="false">(CH68/1000000)/$A164</f>
        <v>0</v>
      </c>
      <c r="CI164" s="1" t="n">
        <f aca="false">(CI68/1000000)/$A164</f>
        <v>0</v>
      </c>
      <c r="CJ164" s="1" t="n">
        <f aca="false">(CJ68/1000000)/$A164</f>
        <v>0</v>
      </c>
      <c r="CK164" s="1" t="n">
        <f aca="false">(CK68/1000000)/$A164</f>
        <v>0</v>
      </c>
      <c r="CL164" s="1" t="n">
        <f aca="false">(CL68/1000000)/$A164</f>
        <v>0</v>
      </c>
      <c r="CM164" s="1" t="n">
        <f aca="false">(CM68/1000000)/$A164</f>
        <v>0</v>
      </c>
      <c r="CN164" s="1" t="n">
        <f aca="false">(CN68/1000000)/$A164</f>
        <v>0</v>
      </c>
    </row>
    <row r="165" customFormat="false" ht="11.25" hidden="false" customHeight="false" outlineLevel="0" collapsed="false">
      <c r="A165" s="1" t="n">
        <v>31</v>
      </c>
      <c r="B165" s="4" t="n">
        <v>36373</v>
      </c>
      <c r="C165" s="1" t="n">
        <f aca="false">(C69/1000000)/$A165</f>
        <v>3.43222603225806</v>
      </c>
      <c r="D165" s="1" t="n">
        <f aca="false">(D69/1000000)/$A165</f>
        <v>0.0338455161290323</v>
      </c>
      <c r="E165" s="1" t="n">
        <f aca="false">(E69/1000000)/$A165</f>
        <v>0.00721896774193548</v>
      </c>
      <c r="F165" s="1" t="n">
        <f aca="false">(F69/1000000)/$A165</f>
        <v>0.0150722580645161</v>
      </c>
      <c r="G165" s="1" t="n">
        <f aca="false">(G69/1000000)/$A165</f>
        <v>0.0144038387096774</v>
      </c>
      <c r="H165" s="1" t="n">
        <f aca="false">(H69/1000000)/$A165</f>
        <v>0.0128571290322581</v>
      </c>
      <c r="I165" s="1" t="n">
        <f aca="false">(I69/1000000)/$A165</f>
        <v>0.0108669677419355</v>
      </c>
      <c r="J165" s="1" t="n">
        <f aca="false">(J69/1000000)/$A165</f>
        <v>0.0119515161290323</v>
      </c>
      <c r="K165" s="1" t="n">
        <f aca="false">(K69/1000000)/$A165</f>
        <v>0.0142908709677419</v>
      </c>
      <c r="L165" s="1" t="n">
        <f aca="false">(L69/1000000)/$A165</f>
        <v>0.0139033225806452</v>
      </c>
      <c r="M165" s="1" t="n">
        <f aca="false">(M69/1000000)/$A165</f>
        <v>0.0141386129032258</v>
      </c>
      <c r="N165" s="1" t="n">
        <f aca="false">(N69/1000000)/$A165</f>
        <v>0.0731602258064516</v>
      </c>
      <c r="O165" s="1" t="n">
        <f aca="false">(O69/1000000)/$A165</f>
        <v>0.0158330322580645</v>
      </c>
      <c r="P165" s="1" t="n">
        <f aca="false">(P69/1000000)/$A165</f>
        <v>0.0163947419354839</v>
      </c>
      <c r="Q165" s="1" t="n">
        <f aca="false">(Q69/1000000)/$A165</f>
        <v>0.0120467096774194</v>
      </c>
      <c r="R165" s="1" t="n">
        <f aca="false">(R69/1000000)/$A165</f>
        <v>0.015611</v>
      </c>
      <c r="S165" s="1" t="n">
        <f aca="false">(S69/1000000)/$A165</f>
        <v>0.0191248709677419</v>
      </c>
      <c r="T165" s="1" t="n">
        <f aca="false">(T69/1000000)/$A165</f>
        <v>0.015618064516129</v>
      </c>
      <c r="U165" s="1" t="n">
        <f aca="false">(U69/1000000)/$A165</f>
        <v>0.0174119032258065</v>
      </c>
      <c r="V165" s="1" t="n">
        <f aca="false">(V69/1000000)/$A165</f>
        <v>0.0177503548387097</v>
      </c>
      <c r="W165" s="1" t="n">
        <f aca="false">(W69/1000000)/$A165</f>
        <v>0.0132751935483871</v>
      </c>
      <c r="X165" s="1" t="n">
        <f aca="false">(X69/1000000)/$A165</f>
        <v>0.012502935483871</v>
      </c>
      <c r="Y165" s="1" t="n">
        <f aca="false">(Y69/1000000)/$A165</f>
        <v>0.0336401290322581</v>
      </c>
      <c r="Z165" s="1" t="n">
        <f aca="false">(Z69/1000000)/$A165</f>
        <v>0.0221645161290323</v>
      </c>
      <c r="AA165" s="1" t="n">
        <f aca="false">(AA69/1000000)/$A165</f>
        <v>0.0114387741935484</v>
      </c>
      <c r="AB165" s="1" t="n">
        <f aca="false">(AB69/1000000)/$A165</f>
        <v>0.01826</v>
      </c>
      <c r="AC165" s="1" t="n">
        <f aca="false">(AC69/1000000)/$A165</f>
        <v>0.012557935483871</v>
      </c>
      <c r="AD165" s="1" t="n">
        <f aca="false">(AD69/1000000)/$A165</f>
        <v>0.0193968064516129</v>
      </c>
      <c r="AE165" s="1" t="n">
        <f aca="false">(AE69/1000000)/$A165</f>
        <v>0.0206301290322581</v>
      </c>
      <c r="AF165" s="1" t="n">
        <f aca="false">(AF69/1000000)/$A165</f>
        <v>0.0222783548387097</v>
      </c>
      <c r="AG165" s="1" t="n">
        <f aca="false">(AG69/1000000)/$A165</f>
        <v>0.019579</v>
      </c>
      <c r="AH165" s="1" t="n">
        <f aca="false">(AH69/1000000)/$A165</f>
        <v>0.0153301290322581</v>
      </c>
      <c r="AI165" s="1" t="n">
        <f aca="false">(AI69/1000000)/$A165</f>
        <v>0.0224842903225806</v>
      </c>
      <c r="AJ165" s="1" t="n">
        <f aca="false">(AJ69/1000000)/$A165</f>
        <v>0.0302680967741935</v>
      </c>
      <c r="AK165" s="1" t="n">
        <f aca="false">(AK69/1000000)/$A165</f>
        <v>0.0242873225806452</v>
      </c>
      <c r="AL165" s="1" t="n">
        <f aca="false">(AL69/1000000)/$A165</f>
        <v>0.0255564193548387</v>
      </c>
      <c r="AM165" s="1" t="n">
        <f aca="false">(AM69/1000000)/$A165</f>
        <v>0.026896064516129</v>
      </c>
      <c r="AN165" s="1" t="n">
        <f aca="false">(AN69/1000000)/$A165</f>
        <v>0.0127360967741935</v>
      </c>
      <c r="AO165" s="1" t="n">
        <f aca="false">(AO69/1000000)/$A165</f>
        <v>0.0200374193548387</v>
      </c>
      <c r="AP165" s="1" t="n">
        <f aca="false">(AP69/1000000)/$A165</f>
        <v>0.0240169677419355</v>
      </c>
      <c r="AQ165" s="1" t="n">
        <f aca="false">(AQ69/1000000)/$A165</f>
        <v>0.041041935483871</v>
      </c>
      <c r="AR165" s="1" t="n">
        <f aca="false">(AR69/1000000)/$A165</f>
        <v>0.0255500322580645</v>
      </c>
      <c r="AS165" s="1" t="n">
        <f aca="false">(AS69/1000000)/$A165</f>
        <v>0.0350509677419355</v>
      </c>
      <c r="AT165" s="1" t="n">
        <f aca="false">(AT69/1000000)/$A165</f>
        <v>0.0281430967741936</v>
      </c>
      <c r="AU165" s="1" t="n">
        <f aca="false">(AU69/1000000)/$A165</f>
        <v>0.0195927419354839</v>
      </c>
      <c r="AV165" s="1" t="n">
        <f aca="false">(AV69/1000000)/$A165</f>
        <v>0.0324875806451613</v>
      </c>
      <c r="AW165" s="1" t="n">
        <f aca="false">(AW69/1000000)/$A165</f>
        <v>0.0285470322580645</v>
      </c>
      <c r="AX165" s="1" t="n">
        <f aca="false">(AX69/1000000)/$A165</f>
        <v>0.0336378709677419</v>
      </c>
      <c r="AY165" s="1" t="n">
        <f aca="false">(AY69/1000000)/$A165</f>
        <v>0.0291464193548387</v>
      </c>
      <c r="AZ165" s="1" t="n">
        <f aca="false">(AZ69/1000000)/$A165</f>
        <v>0.0345724838709677</v>
      </c>
      <c r="BA165" s="1" t="n">
        <f aca="false">(BA69/1000000)/$A165</f>
        <v>0.025146</v>
      </c>
      <c r="BB165" s="1" t="n">
        <f aca="false">(BB69/1000000)/$A165</f>
        <v>0.0553706451612903</v>
      </c>
      <c r="BC165" s="1" t="n">
        <f aca="false">(BC69/1000000)/$A165</f>
        <v>0.0288338387096774</v>
      </c>
      <c r="BD165" s="1" t="n">
        <f aca="false">(BD69/1000000)/$A165</f>
        <v>0.0484421612903226</v>
      </c>
      <c r="BE165" s="1" t="n">
        <f aca="false">(BE69/1000000)/$A165</f>
        <v>0.0416745161290323</v>
      </c>
      <c r="BF165" s="1" t="n">
        <f aca="false">(BF69/1000000)/$A165</f>
        <v>0.0250527419354839</v>
      </c>
      <c r="BG165" s="1" t="n">
        <f aca="false">(BG69/1000000)/$A165</f>
        <v>0.0530324838709677</v>
      </c>
      <c r="BH165" s="1" t="n">
        <f aca="false">(BH69/1000000)/$A165</f>
        <v>0.0300545806451613</v>
      </c>
      <c r="BI165" s="1" t="n">
        <f aca="false">(BI69/1000000)/$A165</f>
        <v>0.0385536451612903</v>
      </c>
      <c r="BJ165" s="1" t="n">
        <f aca="false">(BJ69/1000000)/$A165</f>
        <v>0.0369982258064516</v>
      </c>
      <c r="BK165" s="1" t="n">
        <f aca="false">(BK69/1000000)/$A165</f>
        <v>0.0283631290322581</v>
      </c>
      <c r="BL165" s="1" t="n">
        <f aca="false">(BL69/1000000)/$A165</f>
        <v>0.0264085806451613</v>
      </c>
      <c r="BM165" s="1" t="n">
        <f aca="false">(BM69/1000000)/$A165</f>
        <v>0.0368821935483871</v>
      </c>
      <c r="BN165" s="1" t="n">
        <f aca="false">(BN69/1000000)/$A165</f>
        <v>0.032840935483871</v>
      </c>
      <c r="BO165" s="1" t="n">
        <f aca="false">(BO69/1000000)/$A165</f>
        <v>0.0555858709677419</v>
      </c>
      <c r="BP165" s="1" t="n">
        <f aca="false">(BP69/1000000)/$A165</f>
        <v>0.0366588387096774</v>
      </c>
      <c r="BQ165" s="1" t="n">
        <f aca="false">(BQ69/1000000)/$A165</f>
        <v>0.0782191612903226</v>
      </c>
      <c r="BR165" s="1" t="n">
        <f aca="false">(BR69/1000000)/$A165</f>
        <v>0.0467921290322581</v>
      </c>
      <c r="BS165" s="1" t="n">
        <f aca="false">(BS69/1000000)/$A165</f>
        <v>0.0286845161290323</v>
      </c>
      <c r="BT165" s="1" t="n">
        <f aca="false">(BT69/1000000)/$A165</f>
        <v>0</v>
      </c>
      <c r="BU165" s="1" t="n">
        <f aca="false">(BU69/1000000)/$A165</f>
        <v>0</v>
      </c>
      <c r="BV165" s="1" t="n">
        <f aca="false">(BV69/1000000)/$A165</f>
        <v>0</v>
      </c>
      <c r="BW165" s="1" t="n">
        <f aca="false">(BW69/1000000)/$A165</f>
        <v>0</v>
      </c>
      <c r="BX165" s="1" t="n">
        <f aca="false">(BX69/1000000)/$A165</f>
        <v>0</v>
      </c>
      <c r="BY165" s="1" t="n">
        <f aca="false">(BY69/1000000)/$A165</f>
        <v>0</v>
      </c>
      <c r="BZ165" s="1" t="n">
        <f aca="false">(BZ69/1000000)/$A165</f>
        <v>0</v>
      </c>
      <c r="CA165" s="1" t="n">
        <f aca="false">(CA69/1000000)/$A165</f>
        <v>0</v>
      </c>
      <c r="CB165" s="1" t="n">
        <f aca="false">(CB69/1000000)/$A165</f>
        <v>0</v>
      </c>
      <c r="CC165" s="1" t="n">
        <f aca="false">(CC69/1000000)/$A165</f>
        <v>0</v>
      </c>
      <c r="CD165" s="1" t="n">
        <f aca="false">(CD69/1000000)/$A165</f>
        <v>0</v>
      </c>
      <c r="CE165" s="1" t="n">
        <f aca="false">(CE69/1000000)/$A165</f>
        <v>0</v>
      </c>
      <c r="CF165" s="1" t="n">
        <f aca="false">(CF69/1000000)/$A165</f>
        <v>0</v>
      </c>
      <c r="CG165" s="1" t="n">
        <f aca="false">(CG69/1000000)/$A165</f>
        <v>0</v>
      </c>
      <c r="CH165" s="1" t="n">
        <f aca="false">(CH69/1000000)/$A165</f>
        <v>0</v>
      </c>
      <c r="CI165" s="1" t="n">
        <f aca="false">(CI69/1000000)/$A165</f>
        <v>0</v>
      </c>
      <c r="CJ165" s="1" t="n">
        <f aca="false">(CJ69/1000000)/$A165</f>
        <v>0</v>
      </c>
      <c r="CK165" s="1" t="n">
        <f aca="false">(CK69/1000000)/$A165</f>
        <v>0</v>
      </c>
      <c r="CL165" s="1" t="n">
        <f aca="false">(CL69/1000000)/$A165</f>
        <v>0</v>
      </c>
      <c r="CM165" s="1" t="n">
        <f aca="false">(CM69/1000000)/$A165</f>
        <v>0</v>
      </c>
      <c r="CN165" s="1" t="n">
        <f aca="false">(CN69/1000000)/$A165</f>
        <v>0</v>
      </c>
    </row>
    <row r="166" customFormat="false" ht="11.25" hidden="false" customHeight="false" outlineLevel="0" collapsed="false">
      <c r="A166" s="1" t="n">
        <v>30</v>
      </c>
      <c r="B166" s="4" t="n">
        <v>36404</v>
      </c>
      <c r="C166" s="1" t="n">
        <f aca="false">(C70/1000000)/$A166</f>
        <v>3.3873754</v>
      </c>
      <c r="D166" s="1" t="n">
        <f aca="false">(D70/1000000)/$A166</f>
        <v>0.0339239666666667</v>
      </c>
      <c r="E166" s="1" t="n">
        <f aca="false">(E70/1000000)/$A166</f>
        <v>0.00695106666666667</v>
      </c>
      <c r="F166" s="1" t="n">
        <f aca="false">(F70/1000000)/$A166</f>
        <v>0.0133290333333333</v>
      </c>
      <c r="G166" s="1" t="n">
        <f aca="false">(G70/1000000)/$A166</f>
        <v>0.0141266</v>
      </c>
      <c r="H166" s="1" t="n">
        <f aca="false">(H70/1000000)/$A166</f>
        <v>0.0124396666666667</v>
      </c>
      <c r="I166" s="1" t="n">
        <f aca="false">(I70/1000000)/$A166</f>
        <v>0.0111557666666667</v>
      </c>
      <c r="J166" s="1" t="n">
        <f aca="false">(J70/1000000)/$A166</f>
        <v>0.0108944333333333</v>
      </c>
      <c r="K166" s="1" t="n">
        <f aca="false">(K70/1000000)/$A166</f>
        <v>0.0132607333333333</v>
      </c>
      <c r="L166" s="1" t="n">
        <f aca="false">(L70/1000000)/$A166</f>
        <v>0.0146300333333333</v>
      </c>
      <c r="M166" s="1" t="n">
        <f aca="false">(M70/1000000)/$A166</f>
        <v>0.0140551333333333</v>
      </c>
      <c r="N166" s="1" t="n">
        <f aca="false">(N70/1000000)/$A166</f>
        <v>0.0770845</v>
      </c>
      <c r="O166" s="1" t="n">
        <f aca="false">(O70/1000000)/$A166</f>
        <v>0.0155519666666667</v>
      </c>
      <c r="P166" s="1" t="n">
        <f aca="false">(P70/1000000)/$A166</f>
        <v>0.0159663333333333</v>
      </c>
      <c r="Q166" s="1" t="n">
        <f aca="false">(Q70/1000000)/$A166</f>
        <v>0.0112609333333333</v>
      </c>
      <c r="R166" s="1" t="n">
        <f aca="false">(R70/1000000)/$A166</f>
        <v>0.0145706</v>
      </c>
      <c r="S166" s="1" t="n">
        <f aca="false">(S70/1000000)/$A166</f>
        <v>0.0181247666666667</v>
      </c>
      <c r="T166" s="1" t="n">
        <f aca="false">(T70/1000000)/$A166</f>
        <v>0.0172447333333333</v>
      </c>
      <c r="U166" s="1" t="n">
        <f aca="false">(U70/1000000)/$A166</f>
        <v>0.0157225</v>
      </c>
      <c r="V166" s="1" t="n">
        <f aca="false">(V70/1000000)/$A166</f>
        <v>0.0187954333333333</v>
      </c>
      <c r="W166" s="1" t="n">
        <f aca="false">(W70/1000000)/$A166</f>
        <v>0.0130210333333333</v>
      </c>
      <c r="X166" s="1" t="n">
        <f aca="false">(X70/1000000)/$A166</f>
        <v>0.013366</v>
      </c>
      <c r="Y166" s="1" t="n">
        <f aca="false">(Y70/1000000)/$A166</f>
        <v>0.0344783</v>
      </c>
      <c r="Z166" s="1" t="n">
        <f aca="false">(Z70/1000000)/$A166</f>
        <v>0.0218287666666667</v>
      </c>
      <c r="AA166" s="1" t="n">
        <f aca="false">(AA70/1000000)/$A166</f>
        <v>0.0113716666666667</v>
      </c>
      <c r="AB166" s="1" t="n">
        <f aca="false">(AB70/1000000)/$A166</f>
        <v>0.0181032333333333</v>
      </c>
      <c r="AC166" s="1" t="n">
        <f aca="false">(AC70/1000000)/$A166</f>
        <v>0.012614</v>
      </c>
      <c r="AD166" s="1" t="n">
        <f aca="false">(AD70/1000000)/$A166</f>
        <v>0.0183899</v>
      </c>
      <c r="AE166" s="1" t="n">
        <f aca="false">(AE70/1000000)/$A166</f>
        <v>0.0212405333333333</v>
      </c>
      <c r="AF166" s="1" t="n">
        <f aca="false">(AF70/1000000)/$A166</f>
        <v>0.0222557666666667</v>
      </c>
      <c r="AG166" s="1" t="n">
        <f aca="false">(AG70/1000000)/$A166</f>
        <v>0.0184912</v>
      </c>
      <c r="AH166" s="1" t="n">
        <f aca="false">(AH70/1000000)/$A166</f>
        <v>0.0158040333333333</v>
      </c>
      <c r="AI166" s="1" t="n">
        <f aca="false">(AI70/1000000)/$A166</f>
        <v>0.0228459666666667</v>
      </c>
      <c r="AJ166" s="1" t="n">
        <f aca="false">(AJ70/1000000)/$A166</f>
        <v>0.0300333333333333</v>
      </c>
      <c r="AK166" s="1" t="n">
        <f aca="false">(AK70/1000000)/$A166</f>
        <v>0.0242445666666667</v>
      </c>
      <c r="AL166" s="1" t="n">
        <f aca="false">(AL70/1000000)/$A166</f>
        <v>0.0246316666666667</v>
      </c>
      <c r="AM166" s="1" t="n">
        <f aca="false">(AM70/1000000)/$A166</f>
        <v>0.0270059</v>
      </c>
      <c r="AN166" s="1" t="n">
        <f aca="false">(AN70/1000000)/$A166</f>
        <v>0.0125906666666667</v>
      </c>
      <c r="AO166" s="1" t="n">
        <f aca="false">(AO70/1000000)/$A166</f>
        <v>0.0203641333333333</v>
      </c>
      <c r="AP166" s="1" t="n">
        <f aca="false">(AP70/1000000)/$A166</f>
        <v>0.0216293666666667</v>
      </c>
      <c r="AQ166" s="1" t="n">
        <f aca="false">(AQ70/1000000)/$A166</f>
        <v>0.0401706333333333</v>
      </c>
      <c r="AR166" s="1" t="n">
        <f aca="false">(AR70/1000000)/$A166</f>
        <v>0.0250465666666667</v>
      </c>
      <c r="AS166" s="1" t="n">
        <f aca="false">(AS70/1000000)/$A166</f>
        <v>0.0340101333333333</v>
      </c>
      <c r="AT166" s="1" t="n">
        <f aca="false">(AT70/1000000)/$A166</f>
        <v>0.0278522333333333</v>
      </c>
      <c r="AU166" s="1" t="n">
        <f aca="false">(AU70/1000000)/$A166</f>
        <v>0.0188831333333333</v>
      </c>
      <c r="AV166" s="1" t="n">
        <f aca="false">(AV70/1000000)/$A166</f>
        <v>0.0320145</v>
      </c>
      <c r="AW166" s="1" t="n">
        <f aca="false">(AW70/1000000)/$A166</f>
        <v>0.0270257333333333</v>
      </c>
      <c r="AX166" s="1" t="n">
        <f aca="false">(AX70/1000000)/$A166</f>
        <v>0.0316999</v>
      </c>
      <c r="AY166" s="1" t="n">
        <f aca="false">(AY70/1000000)/$A166</f>
        <v>0.0284152</v>
      </c>
      <c r="AZ166" s="1" t="n">
        <f aca="false">(AZ70/1000000)/$A166</f>
        <v>0.0328966666666667</v>
      </c>
      <c r="BA166" s="1" t="n">
        <f aca="false">(BA70/1000000)/$A166</f>
        <v>0.0261116333333333</v>
      </c>
      <c r="BB166" s="1" t="n">
        <f aca="false">(BB70/1000000)/$A166</f>
        <v>0.0541405333333333</v>
      </c>
      <c r="BC166" s="1" t="n">
        <f aca="false">(BC70/1000000)/$A166</f>
        <v>0.0281009333333333</v>
      </c>
      <c r="BD166" s="1" t="n">
        <f aca="false">(BD70/1000000)/$A166</f>
        <v>0.0503756666666667</v>
      </c>
      <c r="BE166" s="1" t="n">
        <f aca="false">(BE70/1000000)/$A166</f>
        <v>0.0353400333333333</v>
      </c>
      <c r="BF166" s="1" t="n">
        <f aca="false">(BF70/1000000)/$A166</f>
        <v>0.0243235</v>
      </c>
      <c r="BG166" s="1" t="n">
        <f aca="false">(BG70/1000000)/$A166</f>
        <v>0.0625245666666667</v>
      </c>
      <c r="BH166" s="1" t="n">
        <f aca="false">(BH70/1000000)/$A166</f>
        <v>0.0325311333333333</v>
      </c>
      <c r="BI166" s="1" t="n">
        <f aca="false">(BI70/1000000)/$A166</f>
        <v>0.0343603666666667</v>
      </c>
      <c r="BJ166" s="1" t="n">
        <f aca="false">(BJ70/1000000)/$A166</f>
        <v>0.0355268333333333</v>
      </c>
      <c r="BK166" s="1" t="n">
        <f aca="false">(BK70/1000000)/$A166</f>
        <v>0.0264847333333333</v>
      </c>
      <c r="BL166" s="1" t="n">
        <f aca="false">(BL70/1000000)/$A166</f>
        <v>0.0268894333333333</v>
      </c>
      <c r="BM166" s="1" t="n">
        <f aca="false">(BM70/1000000)/$A166</f>
        <v>0.0331710666666667</v>
      </c>
      <c r="BN166" s="1" t="n">
        <f aca="false">(BN70/1000000)/$A166</f>
        <v>0.0301389666666667</v>
      </c>
      <c r="BO166" s="1" t="n">
        <f aca="false">(BO70/1000000)/$A166</f>
        <v>0.0512318333333333</v>
      </c>
      <c r="BP166" s="1" t="n">
        <f aca="false">(BP70/1000000)/$A166</f>
        <v>0.0341494666666667</v>
      </c>
      <c r="BQ166" s="1" t="n">
        <f aca="false">(BQ70/1000000)/$A166</f>
        <v>0.0704138</v>
      </c>
      <c r="BR166" s="1" t="n">
        <f aca="false">(BR70/1000000)/$A166</f>
        <v>0.0467159</v>
      </c>
      <c r="BS166" s="1" t="n">
        <f aca="false">(BS70/1000000)/$A166</f>
        <v>0.0444606666666667</v>
      </c>
      <c r="BT166" s="1" t="n">
        <f aca="false">(BT70/1000000)/$A166</f>
        <v>0.0176681666666667</v>
      </c>
      <c r="BU166" s="1" t="n">
        <f aca="false">(BU70/1000000)/$A166</f>
        <v>0</v>
      </c>
      <c r="BV166" s="1" t="n">
        <f aca="false">(BV70/1000000)/$A166</f>
        <v>0</v>
      </c>
      <c r="BW166" s="1" t="n">
        <f aca="false">(BW70/1000000)/$A166</f>
        <v>0</v>
      </c>
      <c r="BX166" s="1" t="n">
        <f aca="false">(BX70/1000000)/$A166</f>
        <v>0</v>
      </c>
      <c r="BY166" s="1" t="n">
        <f aca="false">(BY70/1000000)/$A166</f>
        <v>0</v>
      </c>
      <c r="BZ166" s="1" t="n">
        <f aca="false">(BZ70/1000000)/$A166</f>
        <v>0</v>
      </c>
      <c r="CA166" s="1" t="n">
        <f aca="false">(CA70/1000000)/$A166</f>
        <v>0</v>
      </c>
      <c r="CB166" s="1" t="n">
        <f aca="false">(CB70/1000000)/$A166</f>
        <v>0</v>
      </c>
      <c r="CC166" s="1" t="n">
        <f aca="false">(CC70/1000000)/$A166</f>
        <v>0</v>
      </c>
      <c r="CD166" s="1" t="n">
        <f aca="false">(CD70/1000000)/$A166</f>
        <v>0</v>
      </c>
      <c r="CE166" s="1" t="n">
        <f aca="false">(CE70/1000000)/$A166</f>
        <v>0</v>
      </c>
      <c r="CF166" s="1" t="n">
        <f aca="false">(CF70/1000000)/$A166</f>
        <v>0</v>
      </c>
      <c r="CG166" s="1" t="n">
        <f aca="false">(CG70/1000000)/$A166</f>
        <v>0</v>
      </c>
      <c r="CH166" s="1" t="n">
        <f aca="false">(CH70/1000000)/$A166</f>
        <v>0</v>
      </c>
      <c r="CI166" s="1" t="n">
        <f aca="false">(CI70/1000000)/$A166</f>
        <v>0</v>
      </c>
      <c r="CJ166" s="1" t="n">
        <f aca="false">(CJ70/1000000)/$A166</f>
        <v>0</v>
      </c>
      <c r="CK166" s="1" t="n">
        <f aca="false">(CK70/1000000)/$A166</f>
        <v>0</v>
      </c>
      <c r="CL166" s="1" t="n">
        <f aca="false">(CL70/1000000)/$A166</f>
        <v>0</v>
      </c>
      <c r="CM166" s="1" t="n">
        <f aca="false">(CM70/1000000)/$A166</f>
        <v>0</v>
      </c>
      <c r="CN166" s="1" t="n">
        <f aca="false">(CN70/1000000)/$A166</f>
        <v>0</v>
      </c>
    </row>
    <row r="167" customFormat="false" ht="11.25" hidden="false" customHeight="false" outlineLevel="0" collapsed="false">
      <c r="A167" s="1" t="n">
        <v>31</v>
      </c>
      <c r="B167" s="4" t="n">
        <v>36434</v>
      </c>
      <c r="C167" s="1" t="n">
        <f aca="false">(C71/1000000)/$A167</f>
        <v>3.32310809677419</v>
      </c>
      <c r="D167" s="1" t="n">
        <f aca="false">(D71/1000000)/$A167</f>
        <v>0.0340974516129032</v>
      </c>
      <c r="E167" s="1" t="n">
        <f aca="false">(E71/1000000)/$A167</f>
        <v>0.0069291935483871</v>
      </c>
      <c r="F167" s="1" t="n">
        <f aca="false">(F71/1000000)/$A167</f>
        <v>0.0148558064516129</v>
      </c>
      <c r="G167" s="1" t="n">
        <f aca="false">(G71/1000000)/$A167</f>
        <v>0.0137339032258065</v>
      </c>
      <c r="H167" s="1" t="n">
        <f aca="false">(H71/1000000)/$A167</f>
        <v>0.0127132903225806</v>
      </c>
      <c r="I167" s="1" t="n">
        <f aca="false">(I71/1000000)/$A167</f>
        <v>0.010933064516129</v>
      </c>
      <c r="J167" s="1" t="n">
        <f aca="false">(J71/1000000)/$A167</f>
        <v>0.0113524838709677</v>
      </c>
      <c r="K167" s="1" t="n">
        <f aca="false">(K71/1000000)/$A167</f>
        <v>0.0135518387096774</v>
      </c>
      <c r="L167" s="1" t="n">
        <f aca="false">(L71/1000000)/$A167</f>
        <v>0.013779935483871</v>
      </c>
      <c r="M167" s="1" t="n">
        <f aca="false">(M71/1000000)/$A167</f>
        <v>0.0139769677419355</v>
      </c>
      <c r="N167" s="1" t="n">
        <f aca="false">(N71/1000000)/$A167</f>
        <v>0.0763108064516129</v>
      </c>
      <c r="O167" s="1" t="n">
        <f aca="false">(O71/1000000)/$A167</f>
        <v>0.0134865161290323</v>
      </c>
      <c r="P167" s="1" t="n">
        <f aca="false">(P71/1000000)/$A167</f>
        <v>0.0163183548387097</v>
      </c>
      <c r="Q167" s="1" t="n">
        <f aca="false">(Q71/1000000)/$A167</f>
        <v>0.0117965161290323</v>
      </c>
      <c r="R167" s="1" t="n">
        <f aca="false">(R71/1000000)/$A167</f>
        <v>0.0139058387096774</v>
      </c>
      <c r="S167" s="1" t="n">
        <f aca="false">(S71/1000000)/$A167</f>
        <v>0.018332</v>
      </c>
      <c r="T167" s="1" t="n">
        <f aca="false">(T71/1000000)/$A167</f>
        <v>0.0158847419354839</v>
      </c>
      <c r="U167" s="1" t="n">
        <f aca="false">(U71/1000000)/$A167</f>
        <v>0.0143884838709677</v>
      </c>
      <c r="V167" s="1" t="n">
        <f aca="false">(V71/1000000)/$A167</f>
        <v>0.0167559032258065</v>
      </c>
      <c r="W167" s="1" t="n">
        <f aca="false">(W71/1000000)/$A167</f>
        <v>0.0127261290322581</v>
      </c>
      <c r="X167" s="1" t="n">
        <f aca="false">(X71/1000000)/$A167</f>
        <v>0.0126985806451613</v>
      </c>
      <c r="Y167" s="1" t="n">
        <f aca="false">(Y71/1000000)/$A167</f>
        <v>0.0348572903225806</v>
      </c>
      <c r="Z167" s="1" t="n">
        <f aca="false">(Z71/1000000)/$A167</f>
        <v>0.0215772580645161</v>
      </c>
      <c r="AA167" s="1" t="n">
        <f aca="false">(AA71/1000000)/$A167</f>
        <v>0.0106554838709677</v>
      </c>
      <c r="AB167" s="1" t="n">
        <f aca="false">(AB71/1000000)/$A167</f>
        <v>0.0179848064516129</v>
      </c>
      <c r="AC167" s="1" t="n">
        <f aca="false">(AC71/1000000)/$A167</f>
        <v>0.0125799032258065</v>
      </c>
      <c r="AD167" s="1" t="n">
        <f aca="false">(AD71/1000000)/$A167</f>
        <v>0.0183187419354839</v>
      </c>
      <c r="AE167" s="1" t="n">
        <f aca="false">(AE71/1000000)/$A167</f>
        <v>0.0217225483870968</v>
      </c>
      <c r="AF167" s="1" t="n">
        <f aca="false">(AF71/1000000)/$A167</f>
        <v>0.0210978387096774</v>
      </c>
      <c r="AG167" s="1" t="n">
        <f aca="false">(AG71/1000000)/$A167</f>
        <v>0.0188744516129032</v>
      </c>
      <c r="AH167" s="1" t="n">
        <f aca="false">(AH71/1000000)/$A167</f>
        <v>0.0154577741935484</v>
      </c>
      <c r="AI167" s="1" t="n">
        <f aca="false">(AI71/1000000)/$A167</f>
        <v>0.0210091612903226</v>
      </c>
      <c r="AJ167" s="1" t="n">
        <f aca="false">(AJ71/1000000)/$A167</f>
        <v>0.0304599677419355</v>
      </c>
      <c r="AK167" s="1" t="n">
        <f aca="false">(AK71/1000000)/$A167</f>
        <v>0.0246966451612903</v>
      </c>
      <c r="AL167" s="1" t="n">
        <f aca="false">(AL71/1000000)/$A167</f>
        <v>0.0231005161290323</v>
      </c>
      <c r="AM167" s="1" t="n">
        <f aca="false">(AM71/1000000)/$A167</f>
        <v>0.0260970967741936</v>
      </c>
      <c r="AN167" s="1" t="n">
        <f aca="false">(AN71/1000000)/$A167</f>
        <v>0.0127356451612903</v>
      </c>
      <c r="AO167" s="1" t="n">
        <f aca="false">(AO71/1000000)/$A167</f>
        <v>0.0209718064516129</v>
      </c>
      <c r="AP167" s="1" t="n">
        <f aca="false">(AP71/1000000)/$A167</f>
        <v>0.0205768064516129</v>
      </c>
      <c r="AQ167" s="1" t="n">
        <f aca="false">(AQ71/1000000)/$A167</f>
        <v>0.0390620322580645</v>
      </c>
      <c r="AR167" s="1" t="n">
        <f aca="false">(AR71/1000000)/$A167</f>
        <v>0.0235789032258065</v>
      </c>
      <c r="AS167" s="1" t="n">
        <f aca="false">(AS71/1000000)/$A167</f>
        <v>0.0328897419354839</v>
      </c>
      <c r="AT167" s="1" t="n">
        <f aca="false">(AT71/1000000)/$A167</f>
        <v>0.0268108387096774</v>
      </c>
      <c r="AU167" s="1" t="n">
        <f aca="false">(AU71/1000000)/$A167</f>
        <v>0.0197300322580645</v>
      </c>
      <c r="AV167" s="1" t="n">
        <f aca="false">(AV71/1000000)/$A167</f>
        <v>0.0303812580645161</v>
      </c>
      <c r="AW167" s="1" t="n">
        <f aca="false">(AW71/1000000)/$A167</f>
        <v>0.0250493870967742</v>
      </c>
      <c r="AX167" s="1" t="n">
        <f aca="false">(AX71/1000000)/$A167</f>
        <v>0.0310183548387097</v>
      </c>
      <c r="AY167" s="1" t="n">
        <f aca="false">(AY71/1000000)/$A167</f>
        <v>0.0282742258064516</v>
      </c>
      <c r="AZ167" s="1" t="n">
        <f aca="false">(AZ71/1000000)/$A167</f>
        <v>0.0318987419354839</v>
      </c>
      <c r="BA167" s="1" t="n">
        <f aca="false">(BA71/1000000)/$A167</f>
        <v>0.0241746774193548</v>
      </c>
      <c r="BB167" s="1" t="n">
        <f aca="false">(BB71/1000000)/$A167</f>
        <v>0.0655989032258065</v>
      </c>
      <c r="BC167" s="1" t="n">
        <f aca="false">(BC71/1000000)/$A167</f>
        <v>0.0272855806451613</v>
      </c>
      <c r="BD167" s="1" t="n">
        <f aca="false">(BD71/1000000)/$A167</f>
        <v>0.0508605483870968</v>
      </c>
      <c r="BE167" s="1" t="n">
        <f aca="false">(BE71/1000000)/$A167</f>
        <v>0.0322496129032258</v>
      </c>
      <c r="BF167" s="1" t="n">
        <f aca="false">(BF71/1000000)/$A167</f>
        <v>0.0229456451612903</v>
      </c>
      <c r="BG167" s="1" t="n">
        <f aca="false">(BG71/1000000)/$A167</f>
        <v>0.0660362580645161</v>
      </c>
      <c r="BH167" s="1" t="n">
        <f aca="false">(BH71/1000000)/$A167</f>
        <v>0.0307845161290323</v>
      </c>
      <c r="BI167" s="1" t="n">
        <f aca="false">(BI71/1000000)/$A167</f>
        <v>0.0329967419354839</v>
      </c>
      <c r="BJ167" s="1" t="n">
        <f aca="false">(BJ71/1000000)/$A167</f>
        <v>0.0334226774193548</v>
      </c>
      <c r="BK167" s="1" t="n">
        <f aca="false">(BK71/1000000)/$A167</f>
        <v>0.0257462258064516</v>
      </c>
      <c r="BL167" s="1" t="n">
        <f aca="false">(BL71/1000000)/$A167</f>
        <v>0.0254606129032258</v>
      </c>
      <c r="BM167" s="1" t="n">
        <f aca="false">(BM71/1000000)/$A167</f>
        <v>0.032791064516129</v>
      </c>
      <c r="BN167" s="1" t="n">
        <f aca="false">(BN71/1000000)/$A167</f>
        <v>0.0318278064516129</v>
      </c>
      <c r="BO167" s="1" t="n">
        <f aca="false">(BO71/1000000)/$A167</f>
        <v>0.0489405483870968</v>
      </c>
      <c r="BP167" s="1" t="n">
        <f aca="false">(BP71/1000000)/$A167</f>
        <v>0.0362055161290323</v>
      </c>
      <c r="BQ167" s="1" t="n">
        <f aca="false">(BQ71/1000000)/$A167</f>
        <v>0.0656449677419355</v>
      </c>
      <c r="BR167" s="1" t="n">
        <f aca="false">(BR71/1000000)/$A167</f>
        <v>0.0439888387096774</v>
      </c>
      <c r="BS167" s="1" t="n">
        <f aca="false">(BS71/1000000)/$A167</f>
        <v>0.0423489032258065</v>
      </c>
      <c r="BT167" s="1" t="n">
        <f aca="false">(BT71/1000000)/$A167</f>
        <v>0.0344324193548387</v>
      </c>
      <c r="BU167" s="1" t="n">
        <f aca="false">(BU71/1000000)/$A167</f>
        <v>0.0203985161290323</v>
      </c>
      <c r="BV167" s="1" t="n">
        <f aca="false">(BV71/1000000)/$A167</f>
        <v>0</v>
      </c>
      <c r="BW167" s="1" t="n">
        <f aca="false">(BW71/1000000)/$A167</f>
        <v>0</v>
      </c>
      <c r="BX167" s="1" t="n">
        <f aca="false">(BX71/1000000)/$A167</f>
        <v>0</v>
      </c>
      <c r="BY167" s="1" t="n">
        <f aca="false">(BY71/1000000)/$A167</f>
        <v>0</v>
      </c>
      <c r="BZ167" s="1" t="n">
        <f aca="false">(BZ71/1000000)/$A167</f>
        <v>0</v>
      </c>
      <c r="CA167" s="1" t="n">
        <f aca="false">(CA71/1000000)/$A167</f>
        <v>0</v>
      </c>
      <c r="CB167" s="1" t="n">
        <f aca="false">(CB71/1000000)/$A167</f>
        <v>0</v>
      </c>
      <c r="CC167" s="1" t="n">
        <f aca="false">(CC71/1000000)/$A167</f>
        <v>0</v>
      </c>
      <c r="CD167" s="1" t="n">
        <f aca="false">(CD71/1000000)/$A167</f>
        <v>0</v>
      </c>
      <c r="CE167" s="1" t="n">
        <f aca="false">(CE71/1000000)/$A167</f>
        <v>0</v>
      </c>
      <c r="CF167" s="1" t="n">
        <f aca="false">(CF71/1000000)/$A167</f>
        <v>0</v>
      </c>
      <c r="CG167" s="1" t="n">
        <f aca="false">(CG71/1000000)/$A167</f>
        <v>0</v>
      </c>
      <c r="CH167" s="1" t="n">
        <f aca="false">(CH71/1000000)/$A167</f>
        <v>0</v>
      </c>
      <c r="CI167" s="1" t="n">
        <f aca="false">(CI71/1000000)/$A167</f>
        <v>0</v>
      </c>
      <c r="CJ167" s="1" t="n">
        <f aca="false">(CJ71/1000000)/$A167</f>
        <v>0</v>
      </c>
      <c r="CK167" s="1" t="n">
        <f aca="false">(CK71/1000000)/$A167</f>
        <v>0</v>
      </c>
      <c r="CL167" s="1" t="n">
        <f aca="false">(CL71/1000000)/$A167</f>
        <v>0</v>
      </c>
      <c r="CM167" s="1" t="n">
        <f aca="false">(CM71/1000000)/$A167</f>
        <v>0</v>
      </c>
      <c r="CN167" s="1" t="n">
        <f aca="false">(CN71/1000000)/$A167</f>
        <v>0</v>
      </c>
    </row>
    <row r="168" customFormat="false" ht="11.25" hidden="false" customHeight="false" outlineLevel="0" collapsed="false">
      <c r="A168" s="1" t="n">
        <v>30</v>
      </c>
      <c r="B168" s="4" t="n">
        <v>36465</v>
      </c>
      <c r="C168" s="1" t="n">
        <f aca="false">(C72/1000000)/$A168</f>
        <v>3.33351783333333</v>
      </c>
      <c r="D168" s="1" t="n">
        <f aca="false">(D72/1000000)/$A168</f>
        <v>0.0352096666666667</v>
      </c>
      <c r="E168" s="1" t="n">
        <f aca="false">(E72/1000000)/$A168</f>
        <v>0.00697736666666667</v>
      </c>
      <c r="F168" s="1" t="n">
        <f aca="false">(F72/1000000)/$A168</f>
        <v>0.014583</v>
      </c>
      <c r="G168" s="1" t="n">
        <f aca="false">(G72/1000000)/$A168</f>
        <v>0.0136818</v>
      </c>
      <c r="H168" s="1" t="n">
        <f aca="false">(H72/1000000)/$A168</f>
        <v>0.0123300333333333</v>
      </c>
      <c r="I168" s="1" t="n">
        <f aca="false">(I72/1000000)/$A168</f>
        <v>0.0103021666666667</v>
      </c>
      <c r="J168" s="1" t="n">
        <f aca="false">(J72/1000000)/$A168</f>
        <v>0.0113642333333333</v>
      </c>
      <c r="K168" s="1" t="n">
        <f aca="false">(K72/1000000)/$A168</f>
        <v>0.0136882</v>
      </c>
      <c r="L168" s="1" t="n">
        <f aca="false">(L72/1000000)/$A168</f>
        <v>0.0133917666666667</v>
      </c>
      <c r="M168" s="1" t="n">
        <f aca="false">(M72/1000000)/$A168</f>
        <v>0.0140568666666667</v>
      </c>
      <c r="N168" s="1" t="n">
        <f aca="false">(N72/1000000)/$A168</f>
        <v>0.0766182</v>
      </c>
      <c r="O168" s="1" t="n">
        <f aca="false">(O72/1000000)/$A168</f>
        <v>0.0148241666666667</v>
      </c>
      <c r="P168" s="1" t="n">
        <f aca="false">(P72/1000000)/$A168</f>
        <v>0.0168782333333333</v>
      </c>
      <c r="Q168" s="1" t="n">
        <f aca="false">(Q72/1000000)/$A168</f>
        <v>0.0116325666666667</v>
      </c>
      <c r="R168" s="1" t="n">
        <f aca="false">(R72/1000000)/$A168</f>
        <v>0.0121968333333333</v>
      </c>
      <c r="S168" s="1" t="n">
        <f aca="false">(S72/1000000)/$A168</f>
        <v>0.0173854</v>
      </c>
      <c r="T168" s="1" t="n">
        <f aca="false">(T72/1000000)/$A168</f>
        <v>0.0154187</v>
      </c>
      <c r="U168" s="1" t="n">
        <f aca="false">(U72/1000000)/$A168</f>
        <v>0.0159081666666667</v>
      </c>
      <c r="V168" s="1" t="n">
        <f aca="false">(V72/1000000)/$A168</f>
        <v>0.0164289333333333</v>
      </c>
      <c r="W168" s="1" t="n">
        <f aca="false">(W72/1000000)/$A168</f>
        <v>0.0133752666666667</v>
      </c>
      <c r="X168" s="1" t="n">
        <f aca="false">(X72/1000000)/$A168</f>
        <v>0.0119940333333333</v>
      </c>
      <c r="Y168" s="1" t="n">
        <f aca="false">(Y72/1000000)/$A168</f>
        <v>0.0324393333333333</v>
      </c>
      <c r="Z168" s="1" t="n">
        <f aca="false">(Z72/1000000)/$A168</f>
        <v>0.0213962666666667</v>
      </c>
      <c r="AA168" s="1" t="n">
        <f aca="false">(AA72/1000000)/$A168</f>
        <v>0.0104436666666667</v>
      </c>
      <c r="AB168" s="1" t="n">
        <f aca="false">(AB72/1000000)/$A168</f>
        <v>0.0194695</v>
      </c>
      <c r="AC168" s="1" t="n">
        <f aca="false">(AC72/1000000)/$A168</f>
        <v>0.0122740333333333</v>
      </c>
      <c r="AD168" s="1" t="n">
        <f aca="false">(AD72/1000000)/$A168</f>
        <v>0.0189764</v>
      </c>
      <c r="AE168" s="1" t="n">
        <f aca="false">(AE72/1000000)/$A168</f>
        <v>0.0217811666666667</v>
      </c>
      <c r="AF168" s="1" t="n">
        <f aca="false">(AF72/1000000)/$A168</f>
        <v>0.0200471666666667</v>
      </c>
      <c r="AG168" s="1" t="n">
        <f aca="false">(AG72/1000000)/$A168</f>
        <v>0.0189095</v>
      </c>
      <c r="AH168" s="1" t="n">
        <f aca="false">(AH72/1000000)/$A168</f>
        <v>0.0161005666666667</v>
      </c>
      <c r="AI168" s="1" t="n">
        <f aca="false">(AI72/1000000)/$A168</f>
        <v>0.0210411666666667</v>
      </c>
      <c r="AJ168" s="1" t="n">
        <f aca="false">(AJ72/1000000)/$A168</f>
        <v>0.0283355333333333</v>
      </c>
      <c r="AK168" s="1" t="n">
        <f aca="false">(AK72/1000000)/$A168</f>
        <v>0.0239389333333333</v>
      </c>
      <c r="AL168" s="1" t="n">
        <f aca="false">(AL72/1000000)/$A168</f>
        <v>0.022798</v>
      </c>
      <c r="AM168" s="1" t="n">
        <f aca="false">(AM72/1000000)/$A168</f>
        <v>0.0272549333333333</v>
      </c>
      <c r="AN168" s="1" t="n">
        <f aca="false">(AN72/1000000)/$A168</f>
        <v>0.0126969333333333</v>
      </c>
      <c r="AO168" s="1" t="n">
        <f aca="false">(AO72/1000000)/$A168</f>
        <v>0.0190019</v>
      </c>
      <c r="AP168" s="1" t="n">
        <f aca="false">(AP72/1000000)/$A168</f>
        <v>0.0207596666666667</v>
      </c>
      <c r="AQ168" s="1" t="n">
        <f aca="false">(AQ72/1000000)/$A168</f>
        <v>0.0349281666666667</v>
      </c>
      <c r="AR168" s="1" t="n">
        <f aca="false">(AR72/1000000)/$A168</f>
        <v>0.0233043666666667</v>
      </c>
      <c r="AS168" s="1" t="n">
        <f aca="false">(AS72/1000000)/$A168</f>
        <v>0.0324381333333333</v>
      </c>
      <c r="AT168" s="1" t="n">
        <f aca="false">(AT72/1000000)/$A168</f>
        <v>0.0259042333333333</v>
      </c>
      <c r="AU168" s="1" t="n">
        <f aca="false">(AU72/1000000)/$A168</f>
        <v>0.0200998666666667</v>
      </c>
      <c r="AV168" s="1" t="n">
        <f aca="false">(AV72/1000000)/$A168</f>
        <v>0.0302560666666667</v>
      </c>
      <c r="AW168" s="1" t="n">
        <f aca="false">(AW72/1000000)/$A168</f>
        <v>0.0254782333333333</v>
      </c>
      <c r="AX168" s="1" t="n">
        <f aca="false">(AX72/1000000)/$A168</f>
        <v>0.0297722666666667</v>
      </c>
      <c r="AY168" s="1" t="n">
        <f aca="false">(AY72/1000000)/$A168</f>
        <v>0.0273491666666667</v>
      </c>
      <c r="AZ168" s="1" t="n">
        <f aca="false">(AZ72/1000000)/$A168</f>
        <v>0.0310439666666667</v>
      </c>
      <c r="BA168" s="1" t="n">
        <f aca="false">(BA72/1000000)/$A168</f>
        <v>0.0239731666666667</v>
      </c>
      <c r="BB168" s="1" t="n">
        <f aca="false">(BB72/1000000)/$A168</f>
        <v>0.0681693666666667</v>
      </c>
      <c r="BC168" s="1" t="n">
        <f aca="false">(BC72/1000000)/$A168</f>
        <v>0.0267377666666667</v>
      </c>
      <c r="BD168" s="1" t="n">
        <f aca="false">(BD72/1000000)/$A168</f>
        <v>0.0516420333333333</v>
      </c>
      <c r="BE168" s="1" t="n">
        <f aca="false">(BE72/1000000)/$A168</f>
        <v>0.0372257333333333</v>
      </c>
      <c r="BF168" s="1" t="n">
        <f aca="false">(BF72/1000000)/$A168</f>
        <v>0.0222315666666667</v>
      </c>
      <c r="BG168" s="1" t="n">
        <f aca="false">(BG72/1000000)/$A168</f>
        <v>0.0640051</v>
      </c>
      <c r="BH168" s="1" t="n">
        <f aca="false">(BH72/1000000)/$A168</f>
        <v>0.0298526333333333</v>
      </c>
      <c r="BI168" s="1" t="n">
        <f aca="false">(BI72/1000000)/$A168</f>
        <v>0.0344004</v>
      </c>
      <c r="BJ168" s="1" t="n">
        <f aca="false">(BJ72/1000000)/$A168</f>
        <v>0.0324654333333333</v>
      </c>
      <c r="BK168" s="1" t="n">
        <f aca="false">(BK72/1000000)/$A168</f>
        <v>0.0281666666666667</v>
      </c>
      <c r="BL168" s="1" t="n">
        <f aca="false">(BL72/1000000)/$A168</f>
        <v>0.0233223333333333</v>
      </c>
      <c r="BM168" s="1" t="n">
        <f aca="false">(BM72/1000000)/$A168</f>
        <v>0.0274521333333333</v>
      </c>
      <c r="BN168" s="1" t="n">
        <f aca="false">(BN72/1000000)/$A168</f>
        <v>0.0302209</v>
      </c>
      <c r="BO168" s="1" t="n">
        <f aca="false">(BO72/1000000)/$A168</f>
        <v>0.0471623333333333</v>
      </c>
      <c r="BP168" s="1" t="n">
        <f aca="false">(BP72/1000000)/$A168</f>
        <v>0.0368130333333333</v>
      </c>
      <c r="BQ168" s="1" t="n">
        <f aca="false">(BQ72/1000000)/$A168</f>
        <v>0.0673696333333333</v>
      </c>
      <c r="BR168" s="1" t="n">
        <f aca="false">(BR72/1000000)/$A168</f>
        <v>0.0417921666666667</v>
      </c>
      <c r="BS168" s="1" t="n">
        <f aca="false">(BS72/1000000)/$A168</f>
        <v>0.0408702666666667</v>
      </c>
      <c r="BT168" s="1" t="n">
        <f aca="false">(BT72/1000000)/$A168</f>
        <v>0.0305763333333333</v>
      </c>
      <c r="BU168" s="1" t="n">
        <f aca="false">(BU72/1000000)/$A168</f>
        <v>0.0484086</v>
      </c>
      <c r="BV168" s="1" t="n">
        <f aca="false">(BV72/1000000)/$A168</f>
        <v>0.0302240333333333</v>
      </c>
      <c r="BW168" s="1" t="n">
        <f aca="false">(BW72/1000000)/$A168</f>
        <v>0</v>
      </c>
      <c r="BX168" s="1" t="n">
        <f aca="false">(BX72/1000000)/$A168</f>
        <v>0</v>
      </c>
      <c r="BY168" s="1" t="n">
        <f aca="false">(BY72/1000000)/$A168</f>
        <v>0</v>
      </c>
      <c r="BZ168" s="1" t="n">
        <f aca="false">(BZ72/1000000)/$A168</f>
        <v>0</v>
      </c>
      <c r="CA168" s="1" t="n">
        <f aca="false">(CA72/1000000)/$A168</f>
        <v>0</v>
      </c>
      <c r="CB168" s="1" t="n">
        <f aca="false">(CB72/1000000)/$A168</f>
        <v>0</v>
      </c>
      <c r="CC168" s="1" t="n">
        <f aca="false">(CC72/1000000)/$A168</f>
        <v>0</v>
      </c>
      <c r="CD168" s="1" t="n">
        <f aca="false">(CD72/1000000)/$A168</f>
        <v>0</v>
      </c>
      <c r="CE168" s="1" t="n">
        <f aca="false">(CE72/1000000)/$A168</f>
        <v>0</v>
      </c>
      <c r="CF168" s="1" t="n">
        <f aca="false">(CF72/1000000)/$A168</f>
        <v>0</v>
      </c>
      <c r="CG168" s="1" t="n">
        <f aca="false">(CG72/1000000)/$A168</f>
        <v>0</v>
      </c>
      <c r="CH168" s="1" t="n">
        <f aca="false">(CH72/1000000)/$A168</f>
        <v>0</v>
      </c>
      <c r="CI168" s="1" t="n">
        <f aca="false">(CI72/1000000)/$A168</f>
        <v>0</v>
      </c>
      <c r="CJ168" s="1" t="n">
        <f aca="false">(CJ72/1000000)/$A168</f>
        <v>0</v>
      </c>
      <c r="CK168" s="1" t="n">
        <f aca="false">(CK72/1000000)/$A168</f>
        <v>0</v>
      </c>
      <c r="CL168" s="1" t="n">
        <f aca="false">(CL72/1000000)/$A168</f>
        <v>0</v>
      </c>
      <c r="CM168" s="1" t="n">
        <f aca="false">(CM72/1000000)/$A168</f>
        <v>0</v>
      </c>
      <c r="CN168" s="1" t="n">
        <f aca="false">(CN72/1000000)/$A168</f>
        <v>0</v>
      </c>
    </row>
    <row r="169" customFormat="false" ht="11.25" hidden="false" customHeight="false" outlineLevel="0" collapsed="false">
      <c r="A169" s="1" t="n">
        <v>31</v>
      </c>
      <c r="B169" s="4" t="n">
        <v>36495</v>
      </c>
      <c r="C169" s="1" t="n">
        <f aca="false">(C73/1000000)/$A169</f>
        <v>3.25958180645161</v>
      </c>
      <c r="D169" s="1" t="n">
        <f aca="false">(D73/1000000)/$A169</f>
        <v>0.033935064516129</v>
      </c>
      <c r="E169" s="1" t="n">
        <f aca="false">(E73/1000000)/$A169</f>
        <v>0.00690077419354839</v>
      </c>
      <c r="F169" s="1" t="n">
        <f aca="false">(F73/1000000)/$A169</f>
        <v>0.0139327419354839</v>
      </c>
      <c r="G169" s="1" t="n">
        <f aca="false">(G73/1000000)/$A169</f>
        <v>0.0134358064516129</v>
      </c>
      <c r="H169" s="1" t="n">
        <f aca="false">(H73/1000000)/$A169</f>
        <v>0.0119893225806452</v>
      </c>
      <c r="I169" s="1" t="n">
        <f aca="false">(I73/1000000)/$A169</f>
        <v>0.010187064516129</v>
      </c>
      <c r="J169" s="1" t="n">
        <f aca="false">(J73/1000000)/$A169</f>
        <v>0.0104160322580645</v>
      </c>
      <c r="K169" s="1" t="n">
        <f aca="false">(K73/1000000)/$A169</f>
        <v>0.0133670322580645</v>
      </c>
      <c r="L169" s="1" t="n">
        <f aca="false">(L73/1000000)/$A169</f>
        <v>0.0129783548387097</v>
      </c>
      <c r="M169" s="1" t="n">
        <f aca="false">(M73/1000000)/$A169</f>
        <v>0.0137501612903226</v>
      </c>
      <c r="N169" s="1" t="n">
        <f aca="false">(N73/1000000)/$A169</f>
        <v>0.0744848709677419</v>
      </c>
      <c r="O169" s="1" t="n">
        <f aca="false">(O73/1000000)/$A169</f>
        <v>0.0122520967741935</v>
      </c>
      <c r="P169" s="1" t="n">
        <f aca="false">(P73/1000000)/$A169</f>
        <v>0.0162835161290323</v>
      </c>
      <c r="Q169" s="1" t="n">
        <f aca="false">(Q73/1000000)/$A169</f>
        <v>0.0119907741935484</v>
      </c>
      <c r="R169" s="1" t="n">
        <f aca="false">(R73/1000000)/$A169</f>
        <v>0.0128051935483871</v>
      </c>
      <c r="S169" s="1" t="n">
        <f aca="false">(S73/1000000)/$A169</f>
        <v>0.0176315806451613</v>
      </c>
      <c r="T169" s="1" t="n">
        <f aca="false">(T73/1000000)/$A169</f>
        <v>0.0151599032258065</v>
      </c>
      <c r="U169" s="1" t="n">
        <f aca="false">(U73/1000000)/$A169</f>
        <v>0.0157199677419355</v>
      </c>
      <c r="V169" s="1" t="n">
        <f aca="false">(V73/1000000)/$A169</f>
        <v>0.0166887741935484</v>
      </c>
      <c r="W169" s="1" t="n">
        <f aca="false">(W73/1000000)/$A169</f>
        <v>0.0136085483870968</v>
      </c>
      <c r="X169" s="1" t="n">
        <f aca="false">(X73/1000000)/$A169</f>
        <v>0.0114924838709677</v>
      </c>
      <c r="Y169" s="1" t="n">
        <f aca="false">(Y73/1000000)/$A169</f>
        <v>0.0291441290322581</v>
      </c>
      <c r="Z169" s="1" t="n">
        <f aca="false">(Z73/1000000)/$A169</f>
        <v>0.0209421290322581</v>
      </c>
      <c r="AA169" s="1" t="n">
        <f aca="false">(AA73/1000000)/$A169</f>
        <v>0.0105550322580645</v>
      </c>
      <c r="AB169" s="1" t="n">
        <f aca="false">(AB73/1000000)/$A169</f>
        <v>0.0198801935483871</v>
      </c>
      <c r="AC169" s="1" t="n">
        <f aca="false">(AC73/1000000)/$A169</f>
        <v>0.0115238709677419</v>
      </c>
      <c r="AD169" s="1" t="n">
        <f aca="false">(AD73/1000000)/$A169</f>
        <v>0.0179781935483871</v>
      </c>
      <c r="AE169" s="1" t="n">
        <f aca="false">(AE73/1000000)/$A169</f>
        <v>0.0209631612903226</v>
      </c>
      <c r="AF169" s="1" t="n">
        <f aca="false">(AF73/1000000)/$A169</f>
        <v>0.0202692258064516</v>
      </c>
      <c r="AG169" s="1" t="n">
        <f aca="false">(AG73/1000000)/$A169</f>
        <v>0.0191592258064516</v>
      </c>
      <c r="AH169" s="1" t="n">
        <f aca="false">(AH73/1000000)/$A169</f>
        <v>0.0162771935483871</v>
      </c>
      <c r="AI169" s="1" t="n">
        <f aca="false">(AI73/1000000)/$A169</f>
        <v>0.0209612903225806</v>
      </c>
      <c r="AJ169" s="1" t="n">
        <f aca="false">(AJ73/1000000)/$A169</f>
        <v>0.0273787419354839</v>
      </c>
      <c r="AK169" s="1" t="n">
        <f aca="false">(AK73/1000000)/$A169</f>
        <v>0.023548</v>
      </c>
      <c r="AL169" s="1" t="n">
        <f aca="false">(AL73/1000000)/$A169</f>
        <v>0.0219605161290323</v>
      </c>
      <c r="AM169" s="1" t="n">
        <f aca="false">(AM73/1000000)/$A169</f>
        <v>0.0254706451612903</v>
      </c>
      <c r="AN169" s="1" t="n">
        <f aca="false">(AN73/1000000)/$A169</f>
        <v>0.012022935483871</v>
      </c>
      <c r="AO169" s="1" t="n">
        <f aca="false">(AO73/1000000)/$A169</f>
        <v>0.0203352258064516</v>
      </c>
      <c r="AP169" s="1" t="n">
        <f aca="false">(AP73/1000000)/$A169</f>
        <v>0.0221651612903226</v>
      </c>
      <c r="AQ169" s="1" t="n">
        <f aca="false">(AQ73/1000000)/$A169</f>
        <v>0.0338965161290323</v>
      </c>
      <c r="AR169" s="1" t="n">
        <f aca="false">(AR73/1000000)/$A169</f>
        <v>0.0225566451612903</v>
      </c>
      <c r="AS169" s="1" t="n">
        <f aca="false">(AS73/1000000)/$A169</f>
        <v>0.0329816774193548</v>
      </c>
      <c r="AT169" s="1" t="n">
        <f aca="false">(AT73/1000000)/$A169</f>
        <v>0.0262648064516129</v>
      </c>
      <c r="AU169" s="1" t="n">
        <f aca="false">(AU73/1000000)/$A169</f>
        <v>0.0182364516129032</v>
      </c>
      <c r="AV169" s="1" t="n">
        <f aca="false">(AV73/1000000)/$A169</f>
        <v>0.0286474193548387</v>
      </c>
      <c r="AW169" s="1" t="n">
        <f aca="false">(AW73/1000000)/$A169</f>
        <v>0.0237799032258065</v>
      </c>
      <c r="AX169" s="1" t="n">
        <f aca="false">(AX73/1000000)/$A169</f>
        <v>0.0283529032258065</v>
      </c>
      <c r="AY169" s="1" t="n">
        <f aca="false">(AY73/1000000)/$A169</f>
        <v>0.0269374838709677</v>
      </c>
      <c r="AZ169" s="1" t="n">
        <f aca="false">(AZ73/1000000)/$A169</f>
        <v>0.0300193548387097</v>
      </c>
      <c r="BA169" s="1" t="n">
        <f aca="false">(BA73/1000000)/$A169</f>
        <v>0.0221867741935484</v>
      </c>
      <c r="BB169" s="1" t="n">
        <f aca="false">(BB73/1000000)/$A169</f>
        <v>0.0684247741935484</v>
      </c>
      <c r="BC169" s="1" t="n">
        <f aca="false">(BC73/1000000)/$A169</f>
        <v>0.025814064516129</v>
      </c>
      <c r="BD169" s="1" t="n">
        <f aca="false">(BD73/1000000)/$A169</f>
        <v>0.0493572258064516</v>
      </c>
      <c r="BE169" s="1" t="n">
        <f aca="false">(BE73/1000000)/$A169</f>
        <v>0.039222935483871</v>
      </c>
      <c r="BF169" s="1" t="n">
        <f aca="false">(BF73/1000000)/$A169</f>
        <v>0.0216230967741935</v>
      </c>
      <c r="BG169" s="1" t="n">
        <f aca="false">(BG73/1000000)/$A169</f>
        <v>0.0595556774193548</v>
      </c>
      <c r="BH169" s="1" t="n">
        <f aca="false">(BH73/1000000)/$A169</f>
        <v>0.0289013548387097</v>
      </c>
      <c r="BI169" s="1" t="n">
        <f aca="false">(BI73/1000000)/$A169</f>
        <v>0.0313807419354839</v>
      </c>
      <c r="BJ169" s="1" t="n">
        <f aca="false">(BJ73/1000000)/$A169</f>
        <v>0.0315736129032258</v>
      </c>
      <c r="BK169" s="1" t="n">
        <f aca="false">(BK73/1000000)/$A169</f>
        <v>0.0286505483870968</v>
      </c>
      <c r="BL169" s="1" t="n">
        <f aca="false">(BL73/1000000)/$A169</f>
        <v>0.0210626129032258</v>
      </c>
      <c r="BM169" s="1" t="n">
        <f aca="false">(BM73/1000000)/$A169</f>
        <v>0.0265578709677419</v>
      </c>
      <c r="BN169" s="1" t="n">
        <f aca="false">(BN73/1000000)/$A169</f>
        <v>0.0306656451612903</v>
      </c>
      <c r="BO169" s="1" t="n">
        <f aca="false">(BO73/1000000)/$A169</f>
        <v>0.0447549032258065</v>
      </c>
      <c r="BP169" s="1" t="n">
        <f aca="false">(BP73/1000000)/$A169</f>
        <v>0.0337127741935484</v>
      </c>
      <c r="BQ169" s="1" t="n">
        <f aca="false">(BQ73/1000000)/$A169</f>
        <v>0.0609584516129032</v>
      </c>
      <c r="BR169" s="1" t="n">
        <f aca="false">(BR73/1000000)/$A169</f>
        <v>0.0378984516129032</v>
      </c>
      <c r="BS169" s="1" t="n">
        <f aca="false">(BS73/1000000)/$A169</f>
        <v>0.0373468709677419</v>
      </c>
      <c r="BT169" s="1" t="n">
        <f aca="false">(BT73/1000000)/$A169</f>
        <v>0.0360991612903226</v>
      </c>
      <c r="BU169" s="1" t="n">
        <f aca="false">(BU73/1000000)/$A169</f>
        <v>0.0510007741935484</v>
      </c>
      <c r="BV169" s="1" t="n">
        <f aca="false">(BV73/1000000)/$A169</f>
        <v>0.0474821290322581</v>
      </c>
      <c r="BW169" s="1" t="n">
        <f aca="false">(BW73/1000000)/$A169</f>
        <v>0.0312401935483871</v>
      </c>
      <c r="BX169" s="1" t="n">
        <f aca="false">(BX73/1000000)/$A169</f>
        <v>0</v>
      </c>
      <c r="BY169" s="1" t="n">
        <f aca="false">(BY73/1000000)/$A169</f>
        <v>0</v>
      </c>
      <c r="BZ169" s="1" t="n">
        <f aca="false">(BZ73/1000000)/$A169</f>
        <v>0</v>
      </c>
      <c r="CA169" s="1" t="n">
        <f aca="false">(CA73/1000000)/$A169</f>
        <v>0</v>
      </c>
      <c r="CB169" s="1" t="n">
        <f aca="false">(CB73/1000000)/$A169</f>
        <v>0</v>
      </c>
      <c r="CC169" s="1" t="n">
        <f aca="false">(CC73/1000000)/$A169</f>
        <v>0</v>
      </c>
      <c r="CD169" s="1" t="n">
        <f aca="false">(CD73/1000000)/$A169</f>
        <v>0</v>
      </c>
      <c r="CE169" s="1" t="n">
        <f aca="false">(CE73/1000000)/$A169</f>
        <v>0</v>
      </c>
      <c r="CF169" s="1" t="n">
        <f aca="false">(CF73/1000000)/$A169</f>
        <v>0</v>
      </c>
      <c r="CG169" s="1" t="n">
        <f aca="false">(CG73/1000000)/$A169</f>
        <v>0</v>
      </c>
      <c r="CH169" s="1" t="n">
        <f aca="false">(CH73/1000000)/$A169</f>
        <v>0</v>
      </c>
      <c r="CI169" s="1" t="n">
        <f aca="false">(CI73/1000000)/$A169</f>
        <v>0</v>
      </c>
      <c r="CJ169" s="1" t="n">
        <f aca="false">(CJ73/1000000)/$A169</f>
        <v>0</v>
      </c>
      <c r="CK169" s="1" t="n">
        <f aca="false">(CK73/1000000)/$A169</f>
        <v>0</v>
      </c>
      <c r="CL169" s="1" t="n">
        <f aca="false">(CL73/1000000)/$A169</f>
        <v>0</v>
      </c>
      <c r="CM169" s="1" t="n">
        <f aca="false">(CM73/1000000)/$A169</f>
        <v>0</v>
      </c>
      <c r="CN169" s="1" t="n">
        <f aca="false">(CN73/1000000)/$A169</f>
        <v>0</v>
      </c>
    </row>
    <row r="170" customFormat="false" ht="11.25" hidden="false" customHeight="false" outlineLevel="0" collapsed="false">
      <c r="A170" s="1" t="n">
        <v>31</v>
      </c>
      <c r="B170" s="4" t="n">
        <v>36526</v>
      </c>
      <c r="C170" s="1" t="n">
        <f aca="false">(C74/1000000)/$A170</f>
        <v>3.27824803225806</v>
      </c>
      <c r="D170" s="1" t="n">
        <f aca="false">(D74/1000000)/$A170</f>
        <v>0.0337240967741936</v>
      </c>
      <c r="E170" s="1" t="n">
        <f aca="false">(E74/1000000)/$A170</f>
        <v>0.00679793548387097</v>
      </c>
      <c r="F170" s="1" t="n">
        <f aca="false">(F74/1000000)/$A170</f>
        <v>0.0129644193548387</v>
      </c>
      <c r="G170" s="1" t="n">
        <f aca="false">(G74/1000000)/$A170</f>
        <v>0.0127004838709677</v>
      </c>
      <c r="H170" s="1" t="n">
        <f aca="false">(H74/1000000)/$A170</f>
        <v>0.0118238709677419</v>
      </c>
      <c r="I170" s="1" t="n">
        <f aca="false">(I74/1000000)/$A170</f>
        <v>0.0101154838709677</v>
      </c>
      <c r="J170" s="1" t="n">
        <f aca="false">(J74/1000000)/$A170</f>
        <v>0.0106840967741935</v>
      </c>
      <c r="K170" s="1" t="n">
        <f aca="false">(K74/1000000)/$A170</f>
        <v>0.0129300967741935</v>
      </c>
      <c r="L170" s="1" t="n">
        <f aca="false">(L74/1000000)/$A170</f>
        <v>0.0119916451612903</v>
      </c>
      <c r="M170" s="1" t="n">
        <f aca="false">(M74/1000000)/$A170</f>
        <v>0.0134364193548387</v>
      </c>
      <c r="N170" s="1" t="n">
        <f aca="false">(N74/1000000)/$A170</f>
        <v>0.0745028064516129</v>
      </c>
      <c r="O170" s="1" t="n">
        <f aca="false">(O74/1000000)/$A170</f>
        <v>0.0124764838709677</v>
      </c>
      <c r="P170" s="1" t="n">
        <f aca="false">(P74/1000000)/$A170</f>
        <v>0.0158087741935484</v>
      </c>
      <c r="Q170" s="1" t="n">
        <f aca="false">(Q74/1000000)/$A170</f>
        <v>0.0118626774193548</v>
      </c>
      <c r="R170" s="1" t="n">
        <f aca="false">(R74/1000000)/$A170</f>
        <v>0.0123671935483871</v>
      </c>
      <c r="S170" s="1" t="n">
        <f aca="false">(S74/1000000)/$A170</f>
        <v>0.0175979677419355</v>
      </c>
      <c r="T170" s="1" t="n">
        <f aca="false">(T74/1000000)/$A170</f>
        <v>0.0153484516129032</v>
      </c>
      <c r="U170" s="1" t="n">
        <f aca="false">(U74/1000000)/$A170</f>
        <v>0.0152894193548387</v>
      </c>
      <c r="V170" s="1" t="n">
        <f aca="false">(V74/1000000)/$A170</f>
        <v>0.0170201935483871</v>
      </c>
      <c r="W170" s="1" t="n">
        <f aca="false">(W74/1000000)/$A170</f>
        <v>0.0136496129032258</v>
      </c>
      <c r="X170" s="1" t="n">
        <f aca="false">(X74/1000000)/$A170</f>
        <v>0.00910135483870968</v>
      </c>
      <c r="Y170" s="1" t="n">
        <f aca="false">(Y74/1000000)/$A170</f>
        <v>0.0292142903225806</v>
      </c>
      <c r="Z170" s="1" t="n">
        <f aca="false">(Z74/1000000)/$A170</f>
        <v>0.0210862580645161</v>
      </c>
      <c r="AA170" s="1" t="n">
        <f aca="false">(AA74/1000000)/$A170</f>
        <v>0.010659935483871</v>
      </c>
      <c r="AB170" s="1" t="n">
        <f aca="false">(AB74/1000000)/$A170</f>
        <v>0.0216633870967742</v>
      </c>
      <c r="AC170" s="1" t="n">
        <f aca="false">(AC74/1000000)/$A170</f>
        <v>0.0110087419354839</v>
      </c>
      <c r="AD170" s="1" t="n">
        <f aca="false">(AD74/1000000)/$A170</f>
        <v>0.0207399677419355</v>
      </c>
      <c r="AE170" s="1" t="n">
        <f aca="false">(AE74/1000000)/$A170</f>
        <v>0.0209663548387097</v>
      </c>
      <c r="AF170" s="1" t="n">
        <f aca="false">(AF74/1000000)/$A170</f>
        <v>0.0192709032258065</v>
      </c>
      <c r="AG170" s="1" t="n">
        <f aca="false">(AG74/1000000)/$A170</f>
        <v>0.0186203870967742</v>
      </c>
      <c r="AH170" s="1" t="n">
        <f aca="false">(AH74/1000000)/$A170</f>
        <v>0.0172114516129032</v>
      </c>
      <c r="AI170" s="1" t="n">
        <f aca="false">(AI74/1000000)/$A170</f>
        <v>0.0226282903225806</v>
      </c>
      <c r="AJ170" s="1" t="n">
        <f aca="false">(AJ74/1000000)/$A170</f>
        <v>0.0278509677419355</v>
      </c>
      <c r="AK170" s="1" t="n">
        <f aca="false">(AK74/1000000)/$A170</f>
        <v>0.0235284193548387</v>
      </c>
      <c r="AL170" s="1" t="n">
        <f aca="false">(AL74/1000000)/$A170</f>
        <v>0.0208854516129032</v>
      </c>
      <c r="AM170" s="1" t="n">
        <f aca="false">(AM74/1000000)/$A170</f>
        <v>0.0255699032258065</v>
      </c>
      <c r="AN170" s="1" t="n">
        <f aca="false">(AN74/1000000)/$A170</f>
        <v>0.0120226451612903</v>
      </c>
      <c r="AO170" s="1" t="n">
        <f aca="false">(AO74/1000000)/$A170</f>
        <v>0.0187011935483871</v>
      </c>
      <c r="AP170" s="1" t="n">
        <f aca="false">(AP74/1000000)/$A170</f>
        <v>0.0214618387096774</v>
      </c>
      <c r="AQ170" s="1" t="n">
        <f aca="false">(AQ74/1000000)/$A170</f>
        <v>0.0356613225806452</v>
      </c>
      <c r="AR170" s="1" t="n">
        <f aca="false">(AR74/1000000)/$A170</f>
        <v>0.0220367741935484</v>
      </c>
      <c r="AS170" s="1" t="n">
        <f aca="false">(AS74/1000000)/$A170</f>
        <v>0.0320684838709677</v>
      </c>
      <c r="AT170" s="1" t="n">
        <f aca="false">(AT74/1000000)/$A170</f>
        <v>0.0257413225806452</v>
      </c>
      <c r="AU170" s="1" t="n">
        <f aca="false">(AU74/1000000)/$A170</f>
        <v>0.0191494193548387</v>
      </c>
      <c r="AV170" s="1" t="n">
        <f aca="false">(AV74/1000000)/$A170</f>
        <v>0.0274021935483871</v>
      </c>
      <c r="AW170" s="1" t="n">
        <f aca="false">(AW74/1000000)/$A170</f>
        <v>0.0221751935483871</v>
      </c>
      <c r="AX170" s="1" t="n">
        <f aca="false">(AX74/1000000)/$A170</f>
        <v>0.0276695161290323</v>
      </c>
      <c r="AY170" s="1" t="n">
        <f aca="false">(AY74/1000000)/$A170</f>
        <v>0.026366</v>
      </c>
      <c r="AZ170" s="1" t="n">
        <f aca="false">(AZ74/1000000)/$A170</f>
        <v>0.0291786774193548</v>
      </c>
      <c r="BA170" s="1" t="n">
        <f aca="false">(BA74/1000000)/$A170</f>
        <v>0.0225366774193548</v>
      </c>
      <c r="BB170" s="1" t="n">
        <f aca="false">(BB74/1000000)/$A170</f>
        <v>0.0636728387096774</v>
      </c>
      <c r="BC170" s="1" t="n">
        <f aca="false">(BC74/1000000)/$A170</f>
        <v>0.0247706451612903</v>
      </c>
      <c r="BD170" s="1" t="n">
        <f aca="false">(BD74/1000000)/$A170</f>
        <v>0.0494540967741936</v>
      </c>
      <c r="BE170" s="1" t="n">
        <f aca="false">(BE74/1000000)/$A170</f>
        <v>0.0414563870967742</v>
      </c>
      <c r="BF170" s="1" t="n">
        <f aca="false">(BF74/1000000)/$A170</f>
        <v>0.0219928387096774</v>
      </c>
      <c r="BG170" s="1" t="n">
        <f aca="false">(BG74/1000000)/$A170</f>
        <v>0.0603470967741935</v>
      </c>
      <c r="BH170" s="1" t="n">
        <f aca="false">(BH74/1000000)/$A170</f>
        <v>0.0249211935483871</v>
      </c>
      <c r="BI170" s="1" t="n">
        <f aca="false">(BI74/1000000)/$A170</f>
        <v>0.0311639032258065</v>
      </c>
      <c r="BJ170" s="1" t="n">
        <f aca="false">(BJ74/1000000)/$A170</f>
        <v>0.0300226129032258</v>
      </c>
      <c r="BK170" s="1" t="n">
        <f aca="false">(BK74/1000000)/$A170</f>
        <v>0.0283919032258065</v>
      </c>
      <c r="BL170" s="1" t="n">
        <f aca="false">(BL74/1000000)/$A170</f>
        <v>0.0208043870967742</v>
      </c>
      <c r="BM170" s="1" t="n">
        <f aca="false">(BM74/1000000)/$A170</f>
        <v>0.0246900967741935</v>
      </c>
      <c r="BN170" s="1" t="n">
        <f aca="false">(BN74/1000000)/$A170</f>
        <v>0.032016064516129</v>
      </c>
      <c r="BO170" s="1" t="n">
        <f aca="false">(BO74/1000000)/$A170</f>
        <v>0.0426370322580645</v>
      </c>
      <c r="BP170" s="1" t="n">
        <f aca="false">(BP74/1000000)/$A170</f>
        <v>0.0348715483870968</v>
      </c>
      <c r="BQ170" s="1" t="n">
        <f aca="false">(BQ74/1000000)/$A170</f>
        <v>0.0560152258064516</v>
      </c>
      <c r="BR170" s="1" t="n">
        <f aca="false">(BR74/1000000)/$A170</f>
        <v>0.0336722258064516</v>
      </c>
      <c r="BS170" s="1" t="n">
        <f aca="false">(BS74/1000000)/$A170</f>
        <v>0.0367522580645161</v>
      </c>
      <c r="BT170" s="1" t="n">
        <f aca="false">(BT74/1000000)/$A170</f>
        <v>0.0341847096774194</v>
      </c>
      <c r="BU170" s="1" t="n">
        <f aca="false">(BU74/1000000)/$A170</f>
        <v>0.0474772903225807</v>
      </c>
      <c r="BV170" s="1" t="n">
        <f aca="false">(BV74/1000000)/$A170</f>
        <v>0.0445936451612903</v>
      </c>
      <c r="BW170" s="1" t="n">
        <f aca="false">(BW74/1000000)/$A170</f>
        <v>0.0549681290322581</v>
      </c>
      <c r="BX170" s="1" t="n">
        <f aca="false">(BX74/1000000)/$A170</f>
        <v>0.0514113870967742</v>
      </c>
      <c r="BY170" s="1" t="n">
        <f aca="false">(BY74/1000000)/$A170</f>
        <v>0</v>
      </c>
      <c r="BZ170" s="1" t="n">
        <f aca="false">(BZ74/1000000)/$A170</f>
        <v>0</v>
      </c>
      <c r="CA170" s="1" t="n">
        <f aca="false">(CA74/1000000)/$A170</f>
        <v>0</v>
      </c>
      <c r="CB170" s="1" t="n">
        <f aca="false">(CB74/1000000)/$A170</f>
        <v>0</v>
      </c>
      <c r="CC170" s="1" t="n">
        <f aca="false">(CC74/1000000)/$A170</f>
        <v>0</v>
      </c>
      <c r="CD170" s="1" t="n">
        <f aca="false">(CD74/1000000)/$A170</f>
        <v>0</v>
      </c>
      <c r="CE170" s="1" t="n">
        <f aca="false">(CE74/1000000)/$A170</f>
        <v>0</v>
      </c>
      <c r="CF170" s="1" t="n">
        <f aca="false">(CF74/1000000)/$A170</f>
        <v>0</v>
      </c>
      <c r="CG170" s="1" t="n">
        <f aca="false">(CG74/1000000)/$A170</f>
        <v>0</v>
      </c>
      <c r="CH170" s="1" t="n">
        <f aca="false">(CH74/1000000)/$A170</f>
        <v>0</v>
      </c>
      <c r="CI170" s="1" t="n">
        <f aca="false">(CI74/1000000)/$A170</f>
        <v>0</v>
      </c>
      <c r="CJ170" s="1" t="n">
        <f aca="false">(CJ74/1000000)/$A170</f>
        <v>0</v>
      </c>
      <c r="CK170" s="1" t="n">
        <f aca="false">(CK74/1000000)/$A170</f>
        <v>0</v>
      </c>
      <c r="CL170" s="1" t="n">
        <f aca="false">(CL74/1000000)/$A170</f>
        <v>0</v>
      </c>
      <c r="CM170" s="1" t="n">
        <f aca="false">(CM74/1000000)/$A170</f>
        <v>0</v>
      </c>
      <c r="CN170" s="1" t="n">
        <f aca="false">(CN74/1000000)/$A170</f>
        <v>0</v>
      </c>
    </row>
    <row r="171" customFormat="false" ht="11.25" hidden="false" customHeight="false" outlineLevel="0" collapsed="false">
      <c r="A171" s="1" t="n">
        <v>29</v>
      </c>
      <c r="B171" s="4" t="n">
        <v>36557</v>
      </c>
      <c r="C171" s="1" t="n">
        <f aca="false">(C75/1000000)/$A171</f>
        <v>3.30208637931034</v>
      </c>
      <c r="D171" s="1" t="n">
        <f aca="false">(D75/1000000)/$A171</f>
        <v>0.0345261724137931</v>
      </c>
      <c r="E171" s="1" t="n">
        <f aca="false">(E75/1000000)/$A171</f>
        <v>0.00683765517241379</v>
      </c>
      <c r="F171" s="1" t="n">
        <f aca="false">(F75/1000000)/$A171</f>
        <v>0.0133617586206897</v>
      </c>
      <c r="G171" s="1" t="n">
        <f aca="false">(G75/1000000)/$A171</f>
        <v>0.0137818620689655</v>
      </c>
      <c r="H171" s="1" t="n">
        <f aca="false">(H75/1000000)/$A171</f>
        <v>0.0117244827586207</v>
      </c>
      <c r="I171" s="1" t="n">
        <f aca="false">(I75/1000000)/$A171</f>
        <v>0.00997320689655172</v>
      </c>
      <c r="J171" s="1" t="n">
        <f aca="false">(J75/1000000)/$A171</f>
        <v>0.0101655172413793</v>
      </c>
      <c r="K171" s="1" t="n">
        <f aca="false">(K75/1000000)/$A171</f>
        <v>0.0126112413793103</v>
      </c>
      <c r="L171" s="1" t="n">
        <f aca="false">(L75/1000000)/$A171</f>
        <v>0.0112450344827586</v>
      </c>
      <c r="M171" s="1" t="n">
        <f aca="false">(M75/1000000)/$A171</f>
        <v>0.0148842068965517</v>
      </c>
      <c r="N171" s="1" t="n">
        <f aca="false">(N75/1000000)/$A171</f>
        <v>0.0721833448275862</v>
      </c>
      <c r="O171" s="1" t="n">
        <f aca="false">(O75/1000000)/$A171</f>
        <v>0.0125199310344828</v>
      </c>
      <c r="P171" s="1" t="n">
        <f aca="false">(P75/1000000)/$A171</f>
        <v>0.0155662068965517</v>
      </c>
      <c r="Q171" s="1" t="n">
        <f aca="false">(Q75/1000000)/$A171</f>
        <v>0.0116676896551724</v>
      </c>
      <c r="R171" s="1" t="n">
        <f aca="false">(R75/1000000)/$A171</f>
        <v>0.0123050689655172</v>
      </c>
      <c r="S171" s="1" t="n">
        <f aca="false">(S75/1000000)/$A171</f>
        <v>0.017803724137931</v>
      </c>
      <c r="T171" s="1" t="n">
        <f aca="false">(T75/1000000)/$A171</f>
        <v>0.0153299310344828</v>
      </c>
      <c r="U171" s="1" t="n">
        <f aca="false">(U75/1000000)/$A171</f>
        <v>0.0155175862068966</v>
      </c>
      <c r="V171" s="1" t="n">
        <f aca="false">(V75/1000000)/$A171</f>
        <v>0.0152213103448276</v>
      </c>
      <c r="W171" s="1" t="n">
        <f aca="false">(W75/1000000)/$A171</f>
        <v>0.0128475172413793</v>
      </c>
      <c r="X171" s="1" t="n">
        <f aca="false">(X75/1000000)/$A171</f>
        <v>0.00982524137931035</v>
      </c>
      <c r="Y171" s="1" t="n">
        <f aca="false">(Y75/1000000)/$A171</f>
        <v>0.0295706206896552</v>
      </c>
      <c r="Z171" s="1" t="n">
        <f aca="false">(Z75/1000000)/$A171</f>
        <v>0.0210491379310345</v>
      </c>
      <c r="AA171" s="1" t="n">
        <f aca="false">(AA75/1000000)/$A171</f>
        <v>0.0100440344827586</v>
      </c>
      <c r="AB171" s="1" t="n">
        <f aca="false">(AB75/1000000)/$A171</f>
        <v>0.0226591379310345</v>
      </c>
      <c r="AC171" s="1" t="n">
        <f aca="false">(AC75/1000000)/$A171</f>
        <v>0.011930275862069</v>
      </c>
      <c r="AD171" s="1" t="n">
        <f aca="false">(AD75/1000000)/$A171</f>
        <v>0.0204176551724138</v>
      </c>
      <c r="AE171" s="1" t="n">
        <f aca="false">(AE75/1000000)/$A171</f>
        <v>0.0201636206896552</v>
      </c>
      <c r="AF171" s="1" t="n">
        <f aca="false">(AF75/1000000)/$A171</f>
        <v>0.019704275862069</v>
      </c>
      <c r="AG171" s="1" t="n">
        <f aca="false">(AG75/1000000)/$A171</f>
        <v>0.0186953448275862</v>
      </c>
      <c r="AH171" s="1" t="n">
        <f aca="false">(AH75/1000000)/$A171</f>
        <v>0.016019</v>
      </c>
      <c r="AI171" s="1" t="n">
        <f aca="false">(AI75/1000000)/$A171</f>
        <v>0.0224425517241379</v>
      </c>
      <c r="AJ171" s="1" t="n">
        <f aca="false">(AJ75/1000000)/$A171</f>
        <v>0.0271163103448276</v>
      </c>
      <c r="AK171" s="1" t="n">
        <f aca="false">(AK75/1000000)/$A171</f>
        <v>0.0225410689655172</v>
      </c>
      <c r="AL171" s="1" t="n">
        <f aca="false">(AL75/1000000)/$A171</f>
        <v>0.0216261379310345</v>
      </c>
      <c r="AM171" s="1" t="n">
        <f aca="false">(AM75/1000000)/$A171</f>
        <v>0.0232190344827586</v>
      </c>
      <c r="AN171" s="1" t="n">
        <f aca="false">(AN75/1000000)/$A171</f>
        <v>0.0118231724137931</v>
      </c>
      <c r="AO171" s="1" t="n">
        <f aca="false">(AO75/1000000)/$A171</f>
        <v>0.0190150344827586</v>
      </c>
      <c r="AP171" s="1" t="n">
        <f aca="false">(AP75/1000000)/$A171</f>
        <v>0.0199393448275862</v>
      </c>
      <c r="AQ171" s="1" t="n">
        <f aca="false">(AQ75/1000000)/$A171</f>
        <v>0.0306919655172414</v>
      </c>
      <c r="AR171" s="1" t="n">
        <f aca="false">(AR75/1000000)/$A171</f>
        <v>0.0203307586206897</v>
      </c>
      <c r="AS171" s="1" t="n">
        <f aca="false">(AS75/1000000)/$A171</f>
        <v>0.0326354482758621</v>
      </c>
      <c r="AT171" s="1" t="n">
        <f aca="false">(AT75/1000000)/$A171</f>
        <v>0.0247851724137931</v>
      </c>
      <c r="AU171" s="1" t="n">
        <f aca="false">(AU75/1000000)/$A171</f>
        <v>0.0178622068965517</v>
      </c>
      <c r="AV171" s="1" t="n">
        <f aca="false">(AV75/1000000)/$A171</f>
        <v>0.0268423448275862</v>
      </c>
      <c r="AW171" s="1" t="n">
        <f aca="false">(AW75/1000000)/$A171</f>
        <v>0.020622275862069</v>
      </c>
      <c r="AX171" s="1" t="n">
        <f aca="false">(AX75/1000000)/$A171</f>
        <v>0.0267781034482759</v>
      </c>
      <c r="AY171" s="1" t="n">
        <f aca="false">(AY75/1000000)/$A171</f>
        <v>0.0246871724137931</v>
      </c>
      <c r="AZ171" s="1" t="n">
        <f aca="false">(AZ75/1000000)/$A171</f>
        <v>0.0282261034482759</v>
      </c>
      <c r="BA171" s="1" t="n">
        <f aca="false">(BA75/1000000)/$A171</f>
        <v>0.0219789310344828</v>
      </c>
      <c r="BB171" s="1" t="n">
        <f aca="false">(BB75/1000000)/$A171</f>
        <v>0.0601614827586207</v>
      </c>
      <c r="BC171" s="1" t="n">
        <f aca="false">(BC75/1000000)/$A171</f>
        <v>0.0244607586206897</v>
      </c>
      <c r="BD171" s="1" t="n">
        <f aca="false">(BD75/1000000)/$A171</f>
        <v>0.0513834482758621</v>
      </c>
      <c r="BE171" s="1" t="n">
        <f aca="false">(BE75/1000000)/$A171</f>
        <v>0.0387628275862069</v>
      </c>
      <c r="BF171" s="1" t="n">
        <f aca="false">(BF75/1000000)/$A171</f>
        <v>0.0208488965517241</v>
      </c>
      <c r="BG171" s="1" t="n">
        <f aca="false">(BG75/1000000)/$A171</f>
        <v>0.0574378275862069</v>
      </c>
      <c r="BH171" s="1" t="n">
        <f aca="false">(BH75/1000000)/$A171</f>
        <v>0.0243747586206897</v>
      </c>
      <c r="BI171" s="1" t="n">
        <f aca="false">(BI75/1000000)/$A171</f>
        <v>0.0305892068965517</v>
      </c>
      <c r="BJ171" s="1" t="n">
        <f aca="false">(BJ75/1000000)/$A171</f>
        <v>0.0280767931034483</v>
      </c>
      <c r="BK171" s="1" t="n">
        <f aca="false">(BK75/1000000)/$A171</f>
        <v>0.0259370689655172</v>
      </c>
      <c r="BL171" s="1" t="n">
        <f aca="false">(BL75/1000000)/$A171</f>
        <v>0.020032</v>
      </c>
      <c r="BM171" s="1" t="n">
        <f aca="false">(BM75/1000000)/$A171</f>
        <v>0.0226479655172414</v>
      </c>
      <c r="BN171" s="1" t="n">
        <f aca="false">(BN75/1000000)/$A171</f>
        <v>0.0291986206896552</v>
      </c>
      <c r="BO171" s="1" t="n">
        <f aca="false">(BO75/1000000)/$A171</f>
        <v>0.0446630344827586</v>
      </c>
      <c r="BP171" s="1" t="n">
        <f aca="false">(BP75/1000000)/$A171</f>
        <v>0.0308617931034483</v>
      </c>
      <c r="BQ171" s="1" t="n">
        <f aca="false">(BQ75/1000000)/$A171</f>
        <v>0.0569787931034483</v>
      </c>
      <c r="BR171" s="1" t="n">
        <f aca="false">(BR75/1000000)/$A171</f>
        <v>0.034674724137931</v>
      </c>
      <c r="BS171" s="1" t="n">
        <f aca="false">(BS75/1000000)/$A171</f>
        <v>0.0346796551724138</v>
      </c>
      <c r="BT171" s="1" t="n">
        <f aca="false">(BT75/1000000)/$A171</f>
        <v>0.0306148275862069</v>
      </c>
      <c r="BU171" s="1" t="n">
        <f aca="false">(BU75/1000000)/$A171</f>
        <v>0.0456653448275862</v>
      </c>
      <c r="BV171" s="1" t="n">
        <f aca="false">(BV75/1000000)/$A171</f>
        <v>0.0418670689655172</v>
      </c>
      <c r="BW171" s="1" t="n">
        <f aca="false">(BW75/1000000)/$A171</f>
        <v>0.0609367931034483</v>
      </c>
      <c r="BX171" s="1" t="n">
        <f aca="false">(BX75/1000000)/$A171</f>
        <v>0.0910752068965517</v>
      </c>
      <c r="BY171" s="1" t="n">
        <f aca="false">(BY75/1000000)/$A171</f>
        <v>0.0364674137931035</v>
      </c>
      <c r="BZ171" s="1" t="n">
        <f aca="false">(BZ75/1000000)/$A171</f>
        <v>0</v>
      </c>
      <c r="CA171" s="1" t="n">
        <f aca="false">(CA75/1000000)/$A171</f>
        <v>0</v>
      </c>
      <c r="CB171" s="1" t="n">
        <f aca="false">(CB75/1000000)/$A171</f>
        <v>0</v>
      </c>
      <c r="CC171" s="1" t="n">
        <f aca="false">(CC75/1000000)/$A171</f>
        <v>0</v>
      </c>
      <c r="CD171" s="1" t="n">
        <f aca="false">(CD75/1000000)/$A171</f>
        <v>0</v>
      </c>
      <c r="CE171" s="1" t="n">
        <f aca="false">(CE75/1000000)/$A171</f>
        <v>0</v>
      </c>
      <c r="CF171" s="1" t="n">
        <f aca="false">(CF75/1000000)/$A171</f>
        <v>0</v>
      </c>
      <c r="CG171" s="1" t="n">
        <f aca="false">(CG75/1000000)/$A171</f>
        <v>0</v>
      </c>
      <c r="CH171" s="1" t="n">
        <f aca="false">(CH75/1000000)/$A171</f>
        <v>0</v>
      </c>
      <c r="CI171" s="1" t="n">
        <f aca="false">(CI75/1000000)/$A171</f>
        <v>0</v>
      </c>
      <c r="CJ171" s="1" t="n">
        <f aca="false">(CJ75/1000000)/$A171</f>
        <v>0</v>
      </c>
      <c r="CK171" s="1" t="n">
        <f aca="false">(CK75/1000000)/$A171</f>
        <v>0</v>
      </c>
      <c r="CL171" s="1" t="n">
        <f aca="false">(CL75/1000000)/$A171</f>
        <v>0</v>
      </c>
      <c r="CM171" s="1" t="n">
        <f aca="false">(CM75/1000000)/$A171</f>
        <v>0</v>
      </c>
      <c r="CN171" s="1" t="n">
        <f aca="false">(CN75/1000000)/$A171</f>
        <v>0</v>
      </c>
    </row>
    <row r="172" customFormat="false" ht="11.25" hidden="false" customHeight="false" outlineLevel="0" collapsed="false">
      <c r="A172" s="1" t="n">
        <v>31</v>
      </c>
      <c r="B172" s="4" t="n">
        <v>36586</v>
      </c>
      <c r="C172" s="1" t="n">
        <f aca="false">(C76/1000000)/$A172</f>
        <v>3.29740425806452</v>
      </c>
      <c r="D172" s="1" t="n">
        <f aca="false">(D76/1000000)/$A172</f>
        <v>0.0328287741935484</v>
      </c>
      <c r="E172" s="1" t="n">
        <f aca="false">(E76/1000000)/$A172</f>
        <v>0.00665467741935484</v>
      </c>
      <c r="F172" s="1" t="n">
        <f aca="false">(F76/1000000)/$A172</f>
        <v>0.0132409677419355</v>
      </c>
      <c r="G172" s="1" t="n">
        <f aca="false">(G76/1000000)/$A172</f>
        <v>0.0128661612903226</v>
      </c>
      <c r="H172" s="1" t="n">
        <f aca="false">(H76/1000000)/$A172</f>
        <v>0.0114226451612903</v>
      </c>
      <c r="I172" s="1" t="n">
        <f aca="false">(I76/1000000)/$A172</f>
        <v>0.00993341935483871</v>
      </c>
      <c r="J172" s="1" t="n">
        <f aca="false">(J76/1000000)/$A172</f>
        <v>0.0127478064516129</v>
      </c>
      <c r="K172" s="1" t="n">
        <f aca="false">(K76/1000000)/$A172</f>
        <v>0.0129559032258065</v>
      </c>
      <c r="L172" s="1" t="n">
        <f aca="false">(L76/1000000)/$A172</f>
        <v>0.0114485161290323</v>
      </c>
      <c r="M172" s="1" t="n">
        <f aca="false">(M76/1000000)/$A172</f>
        <v>0.0136342580645161</v>
      </c>
      <c r="N172" s="1" t="n">
        <f aca="false">(N76/1000000)/$A172</f>
        <v>0.070478935483871</v>
      </c>
      <c r="O172" s="1" t="n">
        <f aca="false">(O76/1000000)/$A172</f>
        <v>0.0121728064516129</v>
      </c>
      <c r="P172" s="1" t="n">
        <f aca="false">(P76/1000000)/$A172</f>
        <v>0.0154735806451613</v>
      </c>
      <c r="Q172" s="1" t="n">
        <f aca="false">(Q76/1000000)/$A172</f>
        <v>0.011674935483871</v>
      </c>
      <c r="R172" s="1" t="n">
        <f aca="false">(R76/1000000)/$A172</f>
        <v>0.0132670322580645</v>
      </c>
      <c r="S172" s="1" t="n">
        <f aca="false">(S76/1000000)/$A172</f>
        <v>0.0175012580645161</v>
      </c>
      <c r="T172" s="1" t="n">
        <f aca="false">(T76/1000000)/$A172</f>
        <v>0.0146641935483871</v>
      </c>
      <c r="U172" s="1" t="n">
        <f aca="false">(U76/1000000)/$A172</f>
        <v>0.0153264193548387</v>
      </c>
      <c r="V172" s="1" t="n">
        <f aca="false">(V76/1000000)/$A172</f>
        <v>0.0145465806451613</v>
      </c>
      <c r="W172" s="1" t="n">
        <f aca="false">(W76/1000000)/$A172</f>
        <v>0.0129855161290323</v>
      </c>
      <c r="X172" s="1" t="n">
        <f aca="false">(X76/1000000)/$A172</f>
        <v>0.0113439677419355</v>
      </c>
      <c r="Y172" s="1" t="n">
        <f aca="false">(Y76/1000000)/$A172</f>
        <v>0.028583935483871</v>
      </c>
      <c r="Z172" s="1" t="n">
        <f aca="false">(Z76/1000000)/$A172</f>
        <v>0.020902935483871</v>
      </c>
      <c r="AA172" s="1" t="n">
        <f aca="false">(AA76/1000000)/$A172</f>
        <v>0.00982661290322581</v>
      </c>
      <c r="AB172" s="1" t="n">
        <f aca="false">(AB76/1000000)/$A172</f>
        <v>0.023823</v>
      </c>
      <c r="AC172" s="1" t="n">
        <f aca="false">(AC76/1000000)/$A172</f>
        <v>0.0110492903225806</v>
      </c>
      <c r="AD172" s="1" t="n">
        <f aca="false">(AD76/1000000)/$A172</f>
        <v>0.0208503548387097</v>
      </c>
      <c r="AE172" s="1" t="n">
        <f aca="false">(AE76/1000000)/$A172</f>
        <v>0.0205833548387097</v>
      </c>
      <c r="AF172" s="1" t="n">
        <f aca="false">(AF76/1000000)/$A172</f>
        <v>0.0202818064516129</v>
      </c>
      <c r="AG172" s="1" t="n">
        <f aca="false">(AG76/1000000)/$A172</f>
        <v>0.0188758709677419</v>
      </c>
      <c r="AH172" s="1" t="n">
        <f aca="false">(AH76/1000000)/$A172</f>
        <v>0.0165114516129032</v>
      </c>
      <c r="AI172" s="1" t="n">
        <f aca="false">(AI76/1000000)/$A172</f>
        <v>0.0217295161290323</v>
      </c>
      <c r="AJ172" s="1" t="n">
        <f aca="false">(AJ76/1000000)/$A172</f>
        <v>0.0258923548387097</v>
      </c>
      <c r="AK172" s="1" t="n">
        <f aca="false">(AK76/1000000)/$A172</f>
        <v>0.0218171612903226</v>
      </c>
      <c r="AL172" s="1" t="n">
        <f aca="false">(AL76/1000000)/$A172</f>
        <v>0.0216248387096774</v>
      </c>
      <c r="AM172" s="1" t="n">
        <f aca="false">(AM76/1000000)/$A172</f>
        <v>0.0228296451612903</v>
      </c>
      <c r="AN172" s="1" t="n">
        <f aca="false">(AN76/1000000)/$A172</f>
        <v>0.0113667419354839</v>
      </c>
      <c r="AO172" s="1" t="n">
        <f aca="false">(AO76/1000000)/$A172</f>
        <v>0.015009935483871</v>
      </c>
      <c r="AP172" s="1" t="n">
        <f aca="false">(AP76/1000000)/$A172</f>
        <v>0.0201921290322581</v>
      </c>
      <c r="AQ172" s="1" t="n">
        <f aca="false">(AQ76/1000000)/$A172</f>
        <v>0.0322881935483871</v>
      </c>
      <c r="AR172" s="1" t="n">
        <f aca="false">(AR76/1000000)/$A172</f>
        <v>0.0206150967741936</v>
      </c>
      <c r="AS172" s="1" t="n">
        <f aca="false">(AS76/1000000)/$A172</f>
        <v>0.0316098064516129</v>
      </c>
      <c r="AT172" s="1" t="n">
        <f aca="false">(AT76/1000000)/$A172</f>
        <v>0.0245895161290323</v>
      </c>
      <c r="AU172" s="1" t="n">
        <f aca="false">(AU76/1000000)/$A172</f>
        <v>0.019404</v>
      </c>
      <c r="AV172" s="1" t="n">
        <f aca="false">(AV76/1000000)/$A172</f>
        <v>0.0256785161290323</v>
      </c>
      <c r="AW172" s="1" t="n">
        <f aca="false">(AW76/1000000)/$A172</f>
        <v>0.0208441290322581</v>
      </c>
      <c r="AX172" s="1" t="n">
        <f aca="false">(AX76/1000000)/$A172</f>
        <v>0.0267131612903226</v>
      </c>
      <c r="AY172" s="1" t="n">
        <f aca="false">(AY76/1000000)/$A172</f>
        <v>0.0248276774193548</v>
      </c>
      <c r="AZ172" s="1" t="n">
        <f aca="false">(AZ76/1000000)/$A172</f>
        <v>0.028919</v>
      </c>
      <c r="BA172" s="1" t="n">
        <f aca="false">(BA76/1000000)/$A172</f>
        <v>0.0216585483870968</v>
      </c>
      <c r="BB172" s="1" t="n">
        <f aca="false">(BB76/1000000)/$A172</f>
        <v>0.0557638064516129</v>
      </c>
      <c r="BC172" s="1" t="n">
        <f aca="false">(BC76/1000000)/$A172</f>
        <v>0.0249757096774194</v>
      </c>
      <c r="BD172" s="1" t="n">
        <f aca="false">(BD76/1000000)/$A172</f>
        <v>0.0495842903225806</v>
      </c>
      <c r="BE172" s="1" t="n">
        <f aca="false">(BE76/1000000)/$A172</f>
        <v>0.0380392580645161</v>
      </c>
      <c r="BF172" s="1" t="n">
        <f aca="false">(BF76/1000000)/$A172</f>
        <v>0.020751064516129</v>
      </c>
      <c r="BG172" s="1" t="n">
        <f aca="false">(BG76/1000000)/$A172</f>
        <v>0.0562730322580645</v>
      </c>
      <c r="BH172" s="1" t="n">
        <f aca="false">(BH76/1000000)/$A172</f>
        <v>0.046679</v>
      </c>
      <c r="BI172" s="1" t="n">
        <f aca="false">(BI76/1000000)/$A172</f>
        <v>0.0290525161290323</v>
      </c>
      <c r="BJ172" s="1" t="n">
        <f aca="false">(BJ76/1000000)/$A172</f>
        <v>0.02583</v>
      </c>
      <c r="BK172" s="1" t="n">
        <f aca="false">(BK76/1000000)/$A172</f>
        <v>0.0238473225806452</v>
      </c>
      <c r="BL172" s="1" t="n">
        <f aca="false">(BL76/1000000)/$A172</f>
        <v>0.0198389677419355</v>
      </c>
      <c r="BM172" s="1" t="n">
        <f aca="false">(BM76/1000000)/$A172</f>
        <v>0.0209045483870968</v>
      </c>
      <c r="BN172" s="1" t="n">
        <f aca="false">(BN76/1000000)/$A172</f>
        <v>0.032644</v>
      </c>
      <c r="BO172" s="1" t="n">
        <f aca="false">(BO76/1000000)/$A172</f>
        <v>0.0461074516129032</v>
      </c>
      <c r="BP172" s="1" t="n">
        <f aca="false">(BP76/1000000)/$A172</f>
        <v>0.0403031290322581</v>
      </c>
      <c r="BQ172" s="1" t="n">
        <f aca="false">(BQ76/1000000)/$A172</f>
        <v>0.0567267419354839</v>
      </c>
      <c r="BR172" s="1" t="n">
        <f aca="false">(BR76/1000000)/$A172</f>
        <v>0.0344301935483871</v>
      </c>
      <c r="BS172" s="1" t="n">
        <f aca="false">(BS76/1000000)/$A172</f>
        <v>0.0334865806451613</v>
      </c>
      <c r="BT172" s="1" t="n">
        <f aca="false">(BT76/1000000)/$A172</f>
        <v>0.0277786774193548</v>
      </c>
      <c r="BU172" s="1" t="n">
        <f aca="false">(BU76/1000000)/$A172</f>
        <v>0.0442528064516129</v>
      </c>
      <c r="BV172" s="1" t="n">
        <f aca="false">(BV76/1000000)/$A172</f>
        <v>0.0407551612903226</v>
      </c>
      <c r="BW172" s="1" t="n">
        <f aca="false">(BW76/1000000)/$A172</f>
        <v>0.0492755161290323</v>
      </c>
      <c r="BX172" s="1" t="n">
        <f aca="false">(BX76/1000000)/$A172</f>
        <v>0.0845054193548387</v>
      </c>
      <c r="BY172" s="1" t="n">
        <f aca="false">(BY76/1000000)/$A172</f>
        <v>0.0611598064516129</v>
      </c>
      <c r="BZ172" s="1" t="n">
        <f aca="false">(BZ76/1000000)/$A172</f>
        <v>0.0490586129032258</v>
      </c>
      <c r="CA172" s="1" t="n">
        <f aca="false">(CA76/1000000)/$A172</f>
        <v>0</v>
      </c>
      <c r="CB172" s="1" t="n">
        <f aca="false">(CB76/1000000)/$A172</f>
        <v>0</v>
      </c>
      <c r="CC172" s="1" t="n">
        <f aca="false">(CC76/1000000)/$A172</f>
        <v>0</v>
      </c>
      <c r="CD172" s="1" t="n">
        <f aca="false">(CD76/1000000)/$A172</f>
        <v>0</v>
      </c>
      <c r="CE172" s="1" t="n">
        <f aca="false">(CE76/1000000)/$A172</f>
        <v>0</v>
      </c>
      <c r="CF172" s="1" t="n">
        <f aca="false">(CF76/1000000)/$A172</f>
        <v>0</v>
      </c>
      <c r="CG172" s="1" t="n">
        <f aca="false">(CG76/1000000)/$A172</f>
        <v>0</v>
      </c>
      <c r="CH172" s="1" t="n">
        <f aca="false">(CH76/1000000)/$A172</f>
        <v>0</v>
      </c>
      <c r="CI172" s="1" t="n">
        <f aca="false">(CI76/1000000)/$A172</f>
        <v>0</v>
      </c>
      <c r="CJ172" s="1" t="n">
        <f aca="false">(CJ76/1000000)/$A172</f>
        <v>0</v>
      </c>
      <c r="CK172" s="1" t="n">
        <f aca="false">(CK76/1000000)/$A172</f>
        <v>0</v>
      </c>
      <c r="CL172" s="1" t="n">
        <f aca="false">(CL76/1000000)/$A172</f>
        <v>0</v>
      </c>
      <c r="CM172" s="1" t="n">
        <f aca="false">(CM76/1000000)/$A172</f>
        <v>0</v>
      </c>
      <c r="CN172" s="1" t="n">
        <f aca="false">(CN76/1000000)/$A172</f>
        <v>0</v>
      </c>
    </row>
    <row r="173" customFormat="false" ht="11.25" hidden="false" customHeight="false" outlineLevel="0" collapsed="false">
      <c r="A173" s="1" t="n">
        <v>30</v>
      </c>
      <c r="B173" s="4" t="n">
        <v>36617</v>
      </c>
      <c r="C173" s="1" t="n">
        <f aca="false">(C77/1000000)/$A173</f>
        <v>3.2702635</v>
      </c>
      <c r="D173" s="1" t="n">
        <f aca="false">(D77/1000000)/$A173</f>
        <v>0.0317519333333333</v>
      </c>
      <c r="E173" s="1" t="n">
        <f aca="false">(E77/1000000)/$A173</f>
        <v>0.0063601</v>
      </c>
      <c r="F173" s="1" t="n">
        <f aca="false">(F77/1000000)/$A173</f>
        <v>0.0129815</v>
      </c>
      <c r="G173" s="1" t="n">
        <f aca="false">(G77/1000000)/$A173</f>
        <v>0.0125392333333333</v>
      </c>
      <c r="H173" s="1" t="n">
        <f aca="false">(H77/1000000)/$A173</f>
        <v>0.0116938</v>
      </c>
      <c r="I173" s="1" t="n">
        <f aca="false">(I77/1000000)/$A173</f>
        <v>0.0096332</v>
      </c>
      <c r="J173" s="1" t="n">
        <f aca="false">(J77/1000000)/$A173</f>
        <v>0.0121471</v>
      </c>
      <c r="K173" s="1" t="n">
        <f aca="false">(K77/1000000)/$A173</f>
        <v>0.0127156666666667</v>
      </c>
      <c r="L173" s="1" t="n">
        <f aca="false">(L77/1000000)/$A173</f>
        <v>0.0106443</v>
      </c>
      <c r="M173" s="1" t="n">
        <f aca="false">(M77/1000000)/$A173</f>
        <v>0.0131498666666667</v>
      </c>
      <c r="N173" s="1" t="n">
        <f aca="false">(N77/1000000)/$A173</f>
        <v>0.0693981333333333</v>
      </c>
      <c r="O173" s="1" t="n">
        <f aca="false">(O77/1000000)/$A173</f>
        <v>0.0123795333333333</v>
      </c>
      <c r="P173" s="1" t="n">
        <f aca="false">(P77/1000000)/$A173</f>
        <v>0.0155579666666667</v>
      </c>
      <c r="Q173" s="1" t="n">
        <f aca="false">(Q77/1000000)/$A173</f>
        <v>0.0115240666666667</v>
      </c>
      <c r="R173" s="1" t="n">
        <f aca="false">(R77/1000000)/$A173</f>
        <v>0.0134180333333333</v>
      </c>
      <c r="S173" s="1" t="n">
        <f aca="false">(S77/1000000)/$A173</f>
        <v>0.0170818</v>
      </c>
      <c r="T173" s="1" t="n">
        <f aca="false">(T77/1000000)/$A173</f>
        <v>0.0149120666666667</v>
      </c>
      <c r="U173" s="1" t="n">
        <f aca="false">(U77/1000000)/$A173</f>
        <v>0.0152015666666667</v>
      </c>
      <c r="V173" s="1" t="n">
        <f aca="false">(V77/1000000)/$A173</f>
        <v>0.0135128666666667</v>
      </c>
      <c r="W173" s="1" t="n">
        <f aca="false">(W77/1000000)/$A173</f>
        <v>0.0132930333333333</v>
      </c>
      <c r="X173" s="1" t="n">
        <f aca="false">(X77/1000000)/$A173</f>
        <v>0.0109972</v>
      </c>
      <c r="Y173" s="1" t="n">
        <f aca="false">(Y77/1000000)/$A173</f>
        <v>0.0285344</v>
      </c>
      <c r="Z173" s="1" t="n">
        <f aca="false">(Z77/1000000)/$A173</f>
        <v>0.0204658</v>
      </c>
      <c r="AA173" s="1" t="n">
        <f aca="false">(AA77/1000000)/$A173</f>
        <v>0.00975096666666667</v>
      </c>
      <c r="AB173" s="1" t="n">
        <f aca="false">(AB77/1000000)/$A173</f>
        <v>0.0236567666666667</v>
      </c>
      <c r="AC173" s="1" t="n">
        <f aca="false">(AC77/1000000)/$A173</f>
        <v>0.0111802666666667</v>
      </c>
      <c r="AD173" s="1" t="n">
        <f aca="false">(AD77/1000000)/$A173</f>
        <v>0.0210845333333333</v>
      </c>
      <c r="AE173" s="1" t="n">
        <f aca="false">(AE77/1000000)/$A173</f>
        <v>0.0204669333333333</v>
      </c>
      <c r="AF173" s="1" t="n">
        <f aca="false">(AF77/1000000)/$A173</f>
        <v>0.0210905</v>
      </c>
      <c r="AG173" s="1" t="n">
        <f aca="false">(AG77/1000000)/$A173</f>
        <v>0.0180611666666667</v>
      </c>
      <c r="AH173" s="1" t="n">
        <f aca="false">(AH77/1000000)/$A173</f>
        <v>0.0163026666666667</v>
      </c>
      <c r="AI173" s="1" t="n">
        <f aca="false">(AI77/1000000)/$A173</f>
        <v>0.0216611333333333</v>
      </c>
      <c r="AJ173" s="1" t="n">
        <f aca="false">(AJ77/1000000)/$A173</f>
        <v>0.0251435333333333</v>
      </c>
      <c r="AK173" s="1" t="n">
        <f aca="false">(AK77/1000000)/$A173</f>
        <v>0.0205907</v>
      </c>
      <c r="AL173" s="1" t="n">
        <f aca="false">(AL77/1000000)/$A173</f>
        <v>0.0208223</v>
      </c>
      <c r="AM173" s="1" t="n">
        <f aca="false">(AM77/1000000)/$A173</f>
        <v>0.0228017</v>
      </c>
      <c r="AN173" s="1" t="n">
        <f aca="false">(AN77/1000000)/$A173</f>
        <v>0.0117187666666667</v>
      </c>
      <c r="AO173" s="1" t="n">
        <f aca="false">(AO77/1000000)/$A173</f>
        <v>0.0175787</v>
      </c>
      <c r="AP173" s="1" t="n">
        <f aca="false">(AP77/1000000)/$A173</f>
        <v>0.0227278</v>
      </c>
      <c r="AQ173" s="1" t="n">
        <f aca="false">(AQ77/1000000)/$A173</f>
        <v>0.0311170333333333</v>
      </c>
      <c r="AR173" s="1" t="n">
        <f aca="false">(AR77/1000000)/$A173</f>
        <v>0.0200372666666667</v>
      </c>
      <c r="AS173" s="1" t="n">
        <f aca="false">(AS77/1000000)/$A173</f>
        <v>0.031215</v>
      </c>
      <c r="AT173" s="1" t="n">
        <f aca="false">(AT77/1000000)/$A173</f>
        <v>0.0230156</v>
      </c>
      <c r="AU173" s="1" t="n">
        <f aca="false">(AU77/1000000)/$A173</f>
        <v>0.0223397</v>
      </c>
      <c r="AV173" s="1" t="n">
        <f aca="false">(AV77/1000000)/$A173</f>
        <v>0.0253535333333333</v>
      </c>
      <c r="AW173" s="1" t="n">
        <f aca="false">(AW77/1000000)/$A173</f>
        <v>0.0208183</v>
      </c>
      <c r="AX173" s="1" t="n">
        <f aca="false">(AX77/1000000)/$A173</f>
        <v>0.0255264333333333</v>
      </c>
      <c r="AY173" s="1" t="n">
        <f aca="false">(AY77/1000000)/$A173</f>
        <v>0.0246347333333333</v>
      </c>
      <c r="AZ173" s="1" t="n">
        <f aca="false">(AZ77/1000000)/$A173</f>
        <v>0.0274553666666667</v>
      </c>
      <c r="BA173" s="1" t="n">
        <f aca="false">(BA77/1000000)/$A173</f>
        <v>0.0216879</v>
      </c>
      <c r="BB173" s="1" t="n">
        <f aca="false">(BB77/1000000)/$A173</f>
        <v>0.0544750666666667</v>
      </c>
      <c r="BC173" s="1" t="n">
        <f aca="false">(BC77/1000000)/$A173</f>
        <v>0.0236548333333333</v>
      </c>
      <c r="BD173" s="1" t="n">
        <f aca="false">(BD77/1000000)/$A173</f>
        <v>0.0468730666666667</v>
      </c>
      <c r="BE173" s="1" t="n">
        <f aca="false">(BE77/1000000)/$A173</f>
        <v>0.0375835</v>
      </c>
      <c r="BF173" s="1" t="n">
        <f aca="false">(BF77/1000000)/$A173</f>
        <v>0.0217413333333333</v>
      </c>
      <c r="BG173" s="1" t="n">
        <f aca="false">(BG77/1000000)/$A173</f>
        <v>0.0523179333333333</v>
      </c>
      <c r="BH173" s="1" t="n">
        <f aca="false">(BH77/1000000)/$A173</f>
        <v>0.0229688</v>
      </c>
      <c r="BI173" s="1" t="n">
        <f aca="false">(BI77/1000000)/$A173</f>
        <v>0.0278030333333333</v>
      </c>
      <c r="BJ173" s="1" t="n">
        <f aca="false">(BJ77/1000000)/$A173</f>
        <v>0.023832</v>
      </c>
      <c r="BK173" s="1" t="n">
        <f aca="false">(BK77/1000000)/$A173</f>
        <v>0.0222494</v>
      </c>
      <c r="BL173" s="1" t="n">
        <f aca="false">(BL77/1000000)/$A173</f>
        <v>0.019015</v>
      </c>
      <c r="BM173" s="1" t="n">
        <f aca="false">(BM77/1000000)/$A173</f>
        <v>0.0223657666666667</v>
      </c>
      <c r="BN173" s="1" t="n">
        <f aca="false">(BN77/1000000)/$A173</f>
        <v>0.0302799666666667</v>
      </c>
      <c r="BO173" s="1" t="n">
        <f aca="false">(BO77/1000000)/$A173</f>
        <v>0.0440818333333333</v>
      </c>
      <c r="BP173" s="1" t="n">
        <f aca="false">(BP77/1000000)/$A173</f>
        <v>0.0303907666666667</v>
      </c>
      <c r="BQ173" s="1" t="n">
        <f aca="false">(BQ77/1000000)/$A173</f>
        <v>0.0544986333333333</v>
      </c>
      <c r="BR173" s="1" t="n">
        <f aca="false">(BR77/1000000)/$A173</f>
        <v>0.0310055666666667</v>
      </c>
      <c r="BS173" s="1" t="n">
        <f aca="false">(BS77/1000000)/$A173</f>
        <v>0.0300121</v>
      </c>
      <c r="BT173" s="1" t="n">
        <f aca="false">(BT77/1000000)/$A173</f>
        <v>0.0261297333333333</v>
      </c>
      <c r="BU173" s="1" t="n">
        <f aca="false">(BU77/1000000)/$A173</f>
        <v>0.0425952666666667</v>
      </c>
      <c r="BV173" s="1" t="n">
        <f aca="false">(BV77/1000000)/$A173</f>
        <v>0.0346483</v>
      </c>
      <c r="BW173" s="1" t="n">
        <f aca="false">(BW77/1000000)/$A173</f>
        <v>0.0414312666666667</v>
      </c>
      <c r="BX173" s="1" t="n">
        <f aca="false">(BX77/1000000)/$A173</f>
        <v>0.0705781</v>
      </c>
      <c r="BY173" s="1" t="n">
        <f aca="false">(BY77/1000000)/$A173</f>
        <v>0.0606653333333333</v>
      </c>
      <c r="BZ173" s="1" t="n">
        <f aca="false">(BZ77/1000000)/$A173</f>
        <v>0.0812871</v>
      </c>
      <c r="CA173" s="1" t="n">
        <f aca="false">(CA77/1000000)/$A173</f>
        <v>0.0385425</v>
      </c>
      <c r="CB173" s="1" t="n">
        <f aca="false">(CB77/1000000)/$A173</f>
        <v>0</v>
      </c>
      <c r="CC173" s="1" t="n">
        <f aca="false">(CC77/1000000)/$A173</f>
        <v>0</v>
      </c>
      <c r="CD173" s="1" t="n">
        <f aca="false">(CD77/1000000)/$A173</f>
        <v>0</v>
      </c>
      <c r="CE173" s="1" t="n">
        <f aca="false">(CE77/1000000)/$A173</f>
        <v>0</v>
      </c>
      <c r="CF173" s="1" t="n">
        <f aca="false">(CF77/1000000)/$A173</f>
        <v>0</v>
      </c>
      <c r="CG173" s="1" t="n">
        <f aca="false">(CG77/1000000)/$A173</f>
        <v>0</v>
      </c>
      <c r="CH173" s="1" t="n">
        <f aca="false">(CH77/1000000)/$A173</f>
        <v>0</v>
      </c>
      <c r="CI173" s="1" t="n">
        <f aca="false">(CI77/1000000)/$A173</f>
        <v>0</v>
      </c>
      <c r="CJ173" s="1" t="n">
        <f aca="false">(CJ77/1000000)/$A173</f>
        <v>0</v>
      </c>
      <c r="CK173" s="1" t="n">
        <f aca="false">(CK77/1000000)/$A173</f>
        <v>0</v>
      </c>
      <c r="CL173" s="1" t="n">
        <f aca="false">(CL77/1000000)/$A173</f>
        <v>0</v>
      </c>
      <c r="CM173" s="1" t="n">
        <f aca="false">(CM77/1000000)/$A173</f>
        <v>0</v>
      </c>
      <c r="CN173" s="1" t="n">
        <f aca="false">(CN77/1000000)/$A173</f>
        <v>0</v>
      </c>
    </row>
    <row r="174" customFormat="false" ht="11.25" hidden="false" customHeight="false" outlineLevel="0" collapsed="false">
      <c r="A174" s="1" t="n">
        <v>31</v>
      </c>
      <c r="B174" s="4" t="n">
        <v>36647</v>
      </c>
      <c r="C174" s="1" t="n">
        <f aca="false">(C78/1000000)/$A174</f>
        <v>3.22469293548387</v>
      </c>
      <c r="D174" s="1" t="n">
        <f aca="false">(D78/1000000)/$A174</f>
        <v>0.0381188709677419</v>
      </c>
      <c r="E174" s="1" t="n">
        <f aca="false">(E78/1000000)/$A174</f>
        <v>0.00635938709677419</v>
      </c>
      <c r="F174" s="1" t="n">
        <f aca="false">(F78/1000000)/$A174</f>
        <v>0.012584935483871</v>
      </c>
      <c r="G174" s="1" t="n">
        <f aca="false">(G78/1000000)/$A174</f>
        <v>0.0126222903225806</v>
      </c>
      <c r="H174" s="1" t="n">
        <f aca="false">(H78/1000000)/$A174</f>
        <v>0.0113127741935484</v>
      </c>
      <c r="I174" s="1" t="n">
        <f aca="false">(I78/1000000)/$A174</f>
        <v>0.0100914193548387</v>
      </c>
      <c r="J174" s="1" t="n">
        <f aca="false">(J78/1000000)/$A174</f>
        <v>0.0115854838709677</v>
      </c>
      <c r="K174" s="1" t="n">
        <f aca="false">(K78/1000000)/$A174</f>
        <v>0.0123955483870968</v>
      </c>
      <c r="L174" s="1" t="n">
        <f aca="false">(L78/1000000)/$A174</f>
        <v>0.0110216774193548</v>
      </c>
      <c r="M174" s="1" t="n">
        <f aca="false">(M78/1000000)/$A174</f>
        <v>0.0121226774193548</v>
      </c>
      <c r="N174" s="1" t="n">
        <f aca="false">(N78/1000000)/$A174</f>
        <v>0.0693083548387097</v>
      </c>
      <c r="O174" s="1" t="n">
        <f aca="false">(O78/1000000)/$A174</f>
        <v>0.0116997741935484</v>
      </c>
      <c r="P174" s="1" t="n">
        <f aca="false">(P78/1000000)/$A174</f>
        <v>0.0151104838709677</v>
      </c>
      <c r="Q174" s="1" t="n">
        <f aca="false">(Q78/1000000)/$A174</f>
        <v>0.0112637419354839</v>
      </c>
      <c r="R174" s="1" t="n">
        <f aca="false">(R78/1000000)/$A174</f>
        <v>0.0131854516129032</v>
      </c>
      <c r="S174" s="1" t="n">
        <f aca="false">(S78/1000000)/$A174</f>
        <v>0.0166199032258065</v>
      </c>
      <c r="T174" s="1" t="n">
        <f aca="false">(T78/1000000)/$A174</f>
        <v>0.0162635161290323</v>
      </c>
      <c r="U174" s="1" t="n">
        <f aca="false">(U78/1000000)/$A174</f>
        <v>0.0147181612903226</v>
      </c>
      <c r="V174" s="1" t="n">
        <f aca="false">(V78/1000000)/$A174</f>
        <v>0.0143632903225806</v>
      </c>
      <c r="W174" s="1" t="n">
        <f aca="false">(W78/1000000)/$A174</f>
        <v>0.0122954838709677</v>
      </c>
      <c r="X174" s="1" t="n">
        <f aca="false">(X78/1000000)/$A174</f>
        <v>0.010102</v>
      </c>
      <c r="Y174" s="1" t="n">
        <f aca="false">(Y78/1000000)/$A174</f>
        <v>0.0280123225806452</v>
      </c>
      <c r="Z174" s="1" t="n">
        <f aca="false">(Z78/1000000)/$A174</f>
        <v>0.020071064516129</v>
      </c>
      <c r="AA174" s="1" t="n">
        <f aca="false">(AA78/1000000)/$A174</f>
        <v>0.0100439032258065</v>
      </c>
      <c r="AB174" s="1" t="n">
        <f aca="false">(AB78/1000000)/$A174</f>
        <v>0.0233143225806452</v>
      </c>
      <c r="AC174" s="1" t="n">
        <f aca="false">(AC78/1000000)/$A174</f>
        <v>0.0109184838709677</v>
      </c>
      <c r="AD174" s="1" t="n">
        <f aca="false">(AD78/1000000)/$A174</f>
        <v>0.0198901935483871</v>
      </c>
      <c r="AE174" s="1" t="n">
        <f aca="false">(AE78/1000000)/$A174</f>
        <v>0.0173436774193548</v>
      </c>
      <c r="AF174" s="1" t="n">
        <f aca="false">(AF78/1000000)/$A174</f>
        <v>0.018213</v>
      </c>
      <c r="AG174" s="1" t="n">
        <f aca="false">(AG78/1000000)/$A174</f>
        <v>0.0176928709677419</v>
      </c>
      <c r="AH174" s="1" t="n">
        <f aca="false">(AH78/1000000)/$A174</f>
        <v>0.0158834193548387</v>
      </c>
      <c r="AI174" s="1" t="n">
        <f aca="false">(AI78/1000000)/$A174</f>
        <v>0.0215694516129032</v>
      </c>
      <c r="AJ174" s="1" t="n">
        <f aca="false">(AJ78/1000000)/$A174</f>
        <v>0.0253167096774194</v>
      </c>
      <c r="AK174" s="1" t="n">
        <f aca="false">(AK78/1000000)/$A174</f>
        <v>0.019968</v>
      </c>
      <c r="AL174" s="1" t="n">
        <f aca="false">(AL78/1000000)/$A174</f>
        <v>0.0209254516129032</v>
      </c>
      <c r="AM174" s="1" t="n">
        <f aca="false">(AM78/1000000)/$A174</f>
        <v>0.0219582258064516</v>
      </c>
      <c r="AN174" s="1" t="n">
        <f aca="false">(AN78/1000000)/$A174</f>
        <v>0.0109139032258065</v>
      </c>
      <c r="AO174" s="1" t="n">
        <f aca="false">(AO78/1000000)/$A174</f>
        <v>0.0170692903225806</v>
      </c>
      <c r="AP174" s="1" t="n">
        <f aca="false">(AP78/1000000)/$A174</f>
        <v>0.0223784516129032</v>
      </c>
      <c r="AQ174" s="1" t="n">
        <f aca="false">(AQ78/1000000)/$A174</f>
        <v>0.0245925483870968</v>
      </c>
      <c r="AR174" s="1" t="n">
        <f aca="false">(AR78/1000000)/$A174</f>
        <v>0.0201035806451613</v>
      </c>
      <c r="AS174" s="1" t="n">
        <f aca="false">(AS78/1000000)/$A174</f>
        <v>0.0300085806451613</v>
      </c>
      <c r="AT174" s="1" t="n">
        <f aca="false">(AT78/1000000)/$A174</f>
        <v>0.0224837419354839</v>
      </c>
      <c r="AU174" s="1" t="n">
        <f aca="false">(AU78/1000000)/$A174</f>
        <v>0.0192727096774194</v>
      </c>
      <c r="AV174" s="1" t="n">
        <f aca="false">(AV78/1000000)/$A174</f>
        <v>0.0250259032258065</v>
      </c>
      <c r="AW174" s="1" t="n">
        <f aca="false">(AW78/1000000)/$A174</f>
        <v>0.0213484516129032</v>
      </c>
      <c r="AX174" s="1" t="n">
        <f aca="false">(AX78/1000000)/$A174</f>
        <v>0.0249437096774194</v>
      </c>
      <c r="AY174" s="1" t="n">
        <f aca="false">(AY78/1000000)/$A174</f>
        <v>0.0242504193548387</v>
      </c>
      <c r="AZ174" s="1" t="n">
        <f aca="false">(AZ78/1000000)/$A174</f>
        <v>0.0264188709677419</v>
      </c>
      <c r="BA174" s="1" t="n">
        <f aca="false">(BA78/1000000)/$A174</f>
        <v>0.0212415161290323</v>
      </c>
      <c r="BB174" s="1" t="n">
        <f aca="false">(BB78/1000000)/$A174</f>
        <v>0.0510316451612903</v>
      </c>
      <c r="BC174" s="1" t="n">
        <f aca="false">(BC78/1000000)/$A174</f>
        <v>0.0218401935483871</v>
      </c>
      <c r="BD174" s="1" t="n">
        <f aca="false">(BD78/1000000)/$A174</f>
        <v>0.0450814838709677</v>
      </c>
      <c r="BE174" s="1" t="n">
        <f aca="false">(BE78/1000000)/$A174</f>
        <v>0.0354602580645161</v>
      </c>
      <c r="BF174" s="1" t="n">
        <f aca="false">(BF78/1000000)/$A174</f>
        <v>0.022933064516129</v>
      </c>
      <c r="BG174" s="1" t="n">
        <f aca="false">(BG78/1000000)/$A174</f>
        <v>0.049580935483871</v>
      </c>
      <c r="BH174" s="1" t="n">
        <f aca="false">(BH78/1000000)/$A174</f>
        <v>0.0218237741935484</v>
      </c>
      <c r="BI174" s="1" t="n">
        <f aca="false">(BI78/1000000)/$A174</f>
        <v>0.0265628387096774</v>
      </c>
      <c r="BJ174" s="1" t="n">
        <f aca="false">(BJ78/1000000)/$A174</f>
        <v>0.0234259677419355</v>
      </c>
      <c r="BK174" s="1" t="n">
        <f aca="false">(BK78/1000000)/$A174</f>
        <v>0.0213576451612903</v>
      </c>
      <c r="BL174" s="1" t="n">
        <f aca="false">(BL78/1000000)/$A174</f>
        <v>0.0174371612903226</v>
      </c>
      <c r="BM174" s="1" t="n">
        <f aca="false">(BM78/1000000)/$A174</f>
        <v>0.0210405806451613</v>
      </c>
      <c r="BN174" s="1" t="n">
        <f aca="false">(BN78/1000000)/$A174</f>
        <v>0.0274615806451613</v>
      </c>
      <c r="BO174" s="1" t="n">
        <f aca="false">(BO78/1000000)/$A174</f>
        <v>0.0417187096774194</v>
      </c>
      <c r="BP174" s="1" t="n">
        <f aca="false">(BP78/1000000)/$A174</f>
        <v>0.0280477096774194</v>
      </c>
      <c r="BQ174" s="1" t="n">
        <f aca="false">(BQ78/1000000)/$A174</f>
        <v>0.0533374193548387</v>
      </c>
      <c r="BR174" s="1" t="n">
        <f aca="false">(BR78/1000000)/$A174</f>
        <v>0.0292520967741936</v>
      </c>
      <c r="BS174" s="1" t="n">
        <f aca="false">(BS78/1000000)/$A174</f>
        <v>0.029418</v>
      </c>
      <c r="BT174" s="1" t="n">
        <f aca="false">(BT78/1000000)/$A174</f>
        <v>0.0253417741935484</v>
      </c>
      <c r="BU174" s="1" t="n">
        <f aca="false">(BU78/1000000)/$A174</f>
        <v>0.040736</v>
      </c>
      <c r="BV174" s="1" t="n">
        <f aca="false">(BV78/1000000)/$A174</f>
        <v>0.0373846129032258</v>
      </c>
      <c r="BW174" s="1" t="n">
        <f aca="false">(BW78/1000000)/$A174</f>
        <v>0.0414289677419355</v>
      </c>
      <c r="BX174" s="1" t="n">
        <f aca="false">(BX78/1000000)/$A174</f>
        <v>0.0664558709677419</v>
      </c>
      <c r="BY174" s="1" t="n">
        <f aca="false">(BY78/1000000)/$A174</f>
        <v>0.0547188064516129</v>
      </c>
      <c r="BZ174" s="1" t="n">
        <f aca="false">(BZ78/1000000)/$A174</f>
        <v>0.083168</v>
      </c>
      <c r="CA174" s="1" t="n">
        <f aca="false">(CA78/1000000)/$A174</f>
        <v>0.0700984838709678</v>
      </c>
      <c r="CB174" s="1" t="n">
        <f aca="false">(CB78/1000000)/$A174</f>
        <v>0.0412396774193548</v>
      </c>
      <c r="CC174" s="1" t="n">
        <f aca="false">(CC78/1000000)/$A174</f>
        <v>0</v>
      </c>
      <c r="CD174" s="1" t="n">
        <f aca="false">(CD78/1000000)/$A174</f>
        <v>0</v>
      </c>
      <c r="CE174" s="1" t="n">
        <f aca="false">(CE78/1000000)/$A174</f>
        <v>0</v>
      </c>
      <c r="CF174" s="1" t="n">
        <f aca="false">(CF78/1000000)/$A174</f>
        <v>0</v>
      </c>
      <c r="CG174" s="1" t="n">
        <f aca="false">(CG78/1000000)/$A174</f>
        <v>0</v>
      </c>
      <c r="CH174" s="1" t="n">
        <f aca="false">(CH78/1000000)/$A174</f>
        <v>0</v>
      </c>
      <c r="CI174" s="1" t="n">
        <f aca="false">(CI78/1000000)/$A174</f>
        <v>0</v>
      </c>
      <c r="CJ174" s="1" t="n">
        <f aca="false">(CJ78/1000000)/$A174</f>
        <v>0</v>
      </c>
      <c r="CK174" s="1" t="n">
        <f aca="false">(CK78/1000000)/$A174</f>
        <v>0</v>
      </c>
      <c r="CL174" s="1" t="n">
        <f aca="false">(CL78/1000000)/$A174</f>
        <v>0</v>
      </c>
      <c r="CM174" s="1" t="n">
        <f aca="false">(CM78/1000000)/$A174</f>
        <v>0</v>
      </c>
      <c r="CN174" s="1" t="n">
        <f aca="false">(CN78/1000000)/$A174</f>
        <v>0</v>
      </c>
    </row>
    <row r="175" customFormat="false" ht="11.25" hidden="false" customHeight="false" outlineLevel="0" collapsed="false">
      <c r="A175" s="1" t="n">
        <v>30</v>
      </c>
      <c r="B175" s="4" t="n">
        <v>36678</v>
      </c>
      <c r="C175" s="1" t="n">
        <f aca="false">(C79/1000000)/$A175</f>
        <v>3.21677796666667</v>
      </c>
      <c r="D175" s="1" t="n">
        <f aca="false">(D79/1000000)/$A175</f>
        <v>0.0319243333333333</v>
      </c>
      <c r="E175" s="1" t="n">
        <f aca="false">(E79/1000000)/$A175</f>
        <v>0.00614546666666667</v>
      </c>
      <c r="F175" s="1" t="n">
        <f aca="false">(F79/1000000)/$A175</f>
        <v>0.0128128333333333</v>
      </c>
      <c r="G175" s="1" t="n">
        <f aca="false">(G79/1000000)/$A175</f>
        <v>0.0124982333333333</v>
      </c>
      <c r="H175" s="1" t="n">
        <f aca="false">(H79/1000000)/$A175</f>
        <v>0.0108889666666667</v>
      </c>
      <c r="I175" s="1" t="n">
        <f aca="false">(I79/1000000)/$A175</f>
        <v>0.00942736666666667</v>
      </c>
      <c r="J175" s="1" t="n">
        <f aca="false">(J79/1000000)/$A175</f>
        <v>0.0110537</v>
      </c>
      <c r="K175" s="1" t="n">
        <f aca="false">(K79/1000000)/$A175</f>
        <v>0.0127439</v>
      </c>
      <c r="L175" s="1" t="n">
        <f aca="false">(L79/1000000)/$A175</f>
        <v>0.0109432666666667</v>
      </c>
      <c r="M175" s="1" t="n">
        <f aca="false">(M79/1000000)/$A175</f>
        <v>0.0109986666666667</v>
      </c>
      <c r="N175" s="1" t="n">
        <f aca="false">(N79/1000000)/$A175</f>
        <v>0.0681977333333333</v>
      </c>
      <c r="O175" s="1" t="n">
        <f aca="false">(O79/1000000)/$A175</f>
        <v>0.0110879</v>
      </c>
      <c r="P175" s="1" t="n">
        <f aca="false">(P79/1000000)/$A175</f>
        <v>0.0146647666666667</v>
      </c>
      <c r="Q175" s="1" t="n">
        <f aca="false">(Q79/1000000)/$A175</f>
        <v>0.0112868333333333</v>
      </c>
      <c r="R175" s="1" t="n">
        <f aca="false">(R79/1000000)/$A175</f>
        <v>0.0127025666666667</v>
      </c>
      <c r="S175" s="1" t="n">
        <f aca="false">(S79/1000000)/$A175</f>
        <v>0.0168062333333333</v>
      </c>
      <c r="T175" s="1" t="n">
        <f aca="false">(T79/1000000)/$A175</f>
        <v>0.0145294333333333</v>
      </c>
      <c r="U175" s="1" t="n">
        <f aca="false">(U79/1000000)/$A175</f>
        <v>0.0134396</v>
      </c>
      <c r="V175" s="1" t="n">
        <f aca="false">(V79/1000000)/$A175</f>
        <v>0.0140406333333333</v>
      </c>
      <c r="W175" s="1" t="n">
        <f aca="false">(W79/1000000)/$A175</f>
        <v>0.0122417</v>
      </c>
      <c r="X175" s="1" t="n">
        <f aca="false">(X79/1000000)/$A175</f>
        <v>0.00997456666666667</v>
      </c>
      <c r="Y175" s="1" t="n">
        <f aca="false">(Y79/1000000)/$A175</f>
        <v>0.0262225333333333</v>
      </c>
      <c r="Z175" s="1" t="n">
        <f aca="false">(Z79/1000000)/$A175</f>
        <v>0.0193640666666667</v>
      </c>
      <c r="AA175" s="1" t="n">
        <f aca="false">(AA79/1000000)/$A175</f>
        <v>0.0098443</v>
      </c>
      <c r="AB175" s="1" t="n">
        <f aca="false">(AB79/1000000)/$A175</f>
        <v>0.0223881333333333</v>
      </c>
      <c r="AC175" s="1" t="n">
        <f aca="false">(AC79/1000000)/$A175</f>
        <v>0.0108749333333333</v>
      </c>
      <c r="AD175" s="1" t="n">
        <f aca="false">(AD79/1000000)/$A175</f>
        <v>0.0193664</v>
      </c>
      <c r="AE175" s="1" t="n">
        <f aca="false">(AE79/1000000)/$A175</f>
        <v>0.0165072666666667</v>
      </c>
      <c r="AF175" s="1" t="n">
        <f aca="false">(AF79/1000000)/$A175</f>
        <v>0.0180519333333333</v>
      </c>
      <c r="AG175" s="1" t="n">
        <f aca="false">(AG79/1000000)/$A175</f>
        <v>0.0171654333333333</v>
      </c>
      <c r="AH175" s="1" t="n">
        <f aca="false">(AH79/1000000)/$A175</f>
        <v>0.0159316666666667</v>
      </c>
      <c r="AI175" s="1" t="n">
        <f aca="false">(AI79/1000000)/$A175</f>
        <v>0.0212705333333333</v>
      </c>
      <c r="AJ175" s="1" t="n">
        <f aca="false">(AJ79/1000000)/$A175</f>
        <v>0.0243476</v>
      </c>
      <c r="AK175" s="1" t="n">
        <f aca="false">(AK79/1000000)/$A175</f>
        <v>0.0208176333333333</v>
      </c>
      <c r="AL175" s="1" t="n">
        <f aca="false">(AL79/1000000)/$A175</f>
        <v>0.0207426666666667</v>
      </c>
      <c r="AM175" s="1" t="n">
        <f aca="false">(AM79/1000000)/$A175</f>
        <v>0.0224471666666667</v>
      </c>
      <c r="AN175" s="1" t="n">
        <f aca="false">(AN79/1000000)/$A175</f>
        <v>0.00996823333333333</v>
      </c>
      <c r="AO175" s="1" t="n">
        <f aca="false">(AO79/1000000)/$A175</f>
        <v>0.0175751333333333</v>
      </c>
      <c r="AP175" s="1" t="n">
        <f aca="false">(AP79/1000000)/$A175</f>
        <v>0.0234808666666667</v>
      </c>
      <c r="AQ175" s="1" t="n">
        <f aca="false">(AQ79/1000000)/$A175</f>
        <v>0.0244399666666667</v>
      </c>
      <c r="AR175" s="1" t="n">
        <f aca="false">(AR79/1000000)/$A175</f>
        <v>0.0216836666666667</v>
      </c>
      <c r="AS175" s="1" t="n">
        <f aca="false">(AS79/1000000)/$A175</f>
        <v>0.0290786</v>
      </c>
      <c r="AT175" s="1" t="n">
        <f aca="false">(AT79/1000000)/$A175</f>
        <v>0.0219207666666667</v>
      </c>
      <c r="AU175" s="1" t="n">
        <f aca="false">(AU79/1000000)/$A175</f>
        <v>0.0190631333333333</v>
      </c>
      <c r="AV175" s="1" t="n">
        <f aca="false">(AV79/1000000)/$A175</f>
        <v>0.0249410666666667</v>
      </c>
      <c r="AW175" s="1" t="n">
        <f aca="false">(AW79/1000000)/$A175</f>
        <v>0.0208437666666667</v>
      </c>
      <c r="AX175" s="1" t="n">
        <f aca="false">(AX79/1000000)/$A175</f>
        <v>0.0246799</v>
      </c>
      <c r="AY175" s="1" t="n">
        <f aca="false">(AY79/1000000)/$A175</f>
        <v>0.0246138666666667</v>
      </c>
      <c r="AZ175" s="1" t="n">
        <f aca="false">(AZ79/1000000)/$A175</f>
        <v>0.0259549666666667</v>
      </c>
      <c r="BA175" s="1" t="n">
        <f aca="false">(BA79/1000000)/$A175</f>
        <v>0.0206892333333333</v>
      </c>
      <c r="BB175" s="1" t="n">
        <f aca="false">(BB79/1000000)/$A175</f>
        <v>0.0527469666666667</v>
      </c>
      <c r="BC175" s="1" t="n">
        <f aca="false">(BC79/1000000)/$A175</f>
        <v>0.0214105666666667</v>
      </c>
      <c r="BD175" s="1" t="n">
        <f aca="false">(BD79/1000000)/$A175</f>
        <v>0.0481379333333333</v>
      </c>
      <c r="BE175" s="1" t="n">
        <f aca="false">(BE79/1000000)/$A175</f>
        <v>0.0361501333333333</v>
      </c>
      <c r="BF175" s="1" t="n">
        <f aca="false">(BF79/1000000)/$A175</f>
        <v>0.0218665333333333</v>
      </c>
      <c r="BG175" s="1" t="n">
        <f aca="false">(BG79/1000000)/$A175</f>
        <v>0.0494901333333333</v>
      </c>
      <c r="BH175" s="1" t="n">
        <f aca="false">(BH79/1000000)/$A175</f>
        <v>0.0212136333333333</v>
      </c>
      <c r="BI175" s="1" t="n">
        <f aca="false">(BI79/1000000)/$A175</f>
        <v>0.0259530666666667</v>
      </c>
      <c r="BJ175" s="1" t="n">
        <f aca="false">(BJ79/1000000)/$A175</f>
        <v>0.0234645</v>
      </c>
      <c r="BK175" s="1" t="n">
        <f aca="false">(BK79/1000000)/$A175</f>
        <v>0.0203416333333333</v>
      </c>
      <c r="BL175" s="1" t="n">
        <f aca="false">(BL79/1000000)/$A175</f>
        <v>0.0175974666666667</v>
      </c>
      <c r="BM175" s="1" t="n">
        <f aca="false">(BM79/1000000)/$A175</f>
        <v>0.0195801666666667</v>
      </c>
      <c r="BN175" s="1" t="n">
        <f aca="false">(BN79/1000000)/$A175</f>
        <v>0.0285304</v>
      </c>
      <c r="BO175" s="1" t="n">
        <f aca="false">(BO79/1000000)/$A175</f>
        <v>0.0395039</v>
      </c>
      <c r="BP175" s="1" t="n">
        <f aca="false">(BP79/1000000)/$A175</f>
        <v>0.0319846</v>
      </c>
      <c r="BQ175" s="1" t="n">
        <f aca="false">(BQ79/1000000)/$A175</f>
        <v>0.0494092</v>
      </c>
      <c r="BR175" s="1" t="n">
        <f aca="false">(BR79/1000000)/$A175</f>
        <v>0.0310591666666667</v>
      </c>
      <c r="BS175" s="1" t="n">
        <f aca="false">(BS79/1000000)/$A175</f>
        <v>0.0290888333333333</v>
      </c>
      <c r="BT175" s="1" t="n">
        <f aca="false">(BT79/1000000)/$A175</f>
        <v>0.0244385</v>
      </c>
      <c r="BU175" s="1" t="n">
        <f aca="false">(BU79/1000000)/$A175</f>
        <v>0.0389231666666667</v>
      </c>
      <c r="BV175" s="1" t="n">
        <f aca="false">(BV79/1000000)/$A175</f>
        <v>0.0373009</v>
      </c>
      <c r="BW175" s="1" t="n">
        <f aca="false">(BW79/1000000)/$A175</f>
        <v>0.0388933666666667</v>
      </c>
      <c r="BX175" s="1" t="n">
        <f aca="false">(BX79/1000000)/$A175</f>
        <v>0.0660901333333333</v>
      </c>
      <c r="BY175" s="1" t="n">
        <f aca="false">(BY79/1000000)/$A175</f>
        <v>0.0527117666666667</v>
      </c>
      <c r="BZ175" s="1" t="n">
        <f aca="false">(BZ79/1000000)/$A175</f>
        <v>0.0844525</v>
      </c>
      <c r="CA175" s="1" t="n">
        <f aca="false">(CA79/1000000)/$A175</f>
        <v>0.0699354666666667</v>
      </c>
      <c r="CB175" s="1" t="n">
        <f aca="false">(CB79/1000000)/$A175</f>
        <v>0.0736508666666667</v>
      </c>
      <c r="CC175" s="1" t="n">
        <f aca="false">(CC79/1000000)/$A175</f>
        <v>0.0416739666666667</v>
      </c>
      <c r="CD175" s="1" t="n">
        <f aca="false">(CD79/1000000)/$A175</f>
        <v>0</v>
      </c>
      <c r="CE175" s="1" t="n">
        <f aca="false">(CE79/1000000)/$A175</f>
        <v>0</v>
      </c>
      <c r="CF175" s="1" t="n">
        <f aca="false">(CF79/1000000)/$A175</f>
        <v>0</v>
      </c>
      <c r="CG175" s="1" t="n">
        <f aca="false">(CG79/1000000)/$A175</f>
        <v>0</v>
      </c>
      <c r="CH175" s="1" t="n">
        <f aca="false">(CH79/1000000)/$A175</f>
        <v>0</v>
      </c>
      <c r="CI175" s="1" t="n">
        <f aca="false">(CI79/1000000)/$A175</f>
        <v>0</v>
      </c>
      <c r="CJ175" s="1" t="n">
        <f aca="false">(CJ79/1000000)/$A175</f>
        <v>0</v>
      </c>
      <c r="CK175" s="1" t="n">
        <f aca="false">(CK79/1000000)/$A175</f>
        <v>0</v>
      </c>
      <c r="CL175" s="1" t="n">
        <f aca="false">(CL79/1000000)/$A175</f>
        <v>0</v>
      </c>
      <c r="CM175" s="1" t="n">
        <f aca="false">(CM79/1000000)/$A175</f>
        <v>0</v>
      </c>
      <c r="CN175" s="1" t="n">
        <f aca="false">(CN79/1000000)/$A175</f>
        <v>0</v>
      </c>
    </row>
    <row r="176" customFormat="false" ht="11.25" hidden="false" customHeight="false" outlineLevel="0" collapsed="false">
      <c r="A176" s="1" t="n">
        <v>31</v>
      </c>
      <c r="B176" s="4" t="n">
        <v>36708</v>
      </c>
      <c r="C176" s="1" t="n">
        <f aca="false">(C80/1000000)/$A176</f>
        <v>3.18884003225806</v>
      </c>
      <c r="D176" s="1" t="n">
        <f aca="false">(D80/1000000)/$A176</f>
        <v>0.0298019677419355</v>
      </c>
      <c r="E176" s="1" t="n">
        <f aca="false">(E80/1000000)/$A176</f>
        <v>0.0062208064516129</v>
      </c>
      <c r="F176" s="1" t="n">
        <f aca="false">(F80/1000000)/$A176</f>
        <v>0.0125753870967742</v>
      </c>
      <c r="G176" s="1" t="n">
        <f aca="false">(G80/1000000)/$A176</f>
        <v>0.0119971935483871</v>
      </c>
      <c r="H176" s="1" t="n">
        <f aca="false">(H80/1000000)/$A176</f>
        <v>0.0107278064516129</v>
      </c>
      <c r="I176" s="1" t="n">
        <f aca="false">(I80/1000000)/$A176</f>
        <v>0.00933612903225807</v>
      </c>
      <c r="J176" s="1" t="n">
        <f aca="false">(J80/1000000)/$A176</f>
        <v>0.0117654193548387</v>
      </c>
      <c r="K176" s="1" t="n">
        <f aca="false">(K80/1000000)/$A176</f>
        <v>0.0127716451612903</v>
      </c>
      <c r="L176" s="1" t="n">
        <f aca="false">(L80/1000000)/$A176</f>
        <v>0.0101794838709677</v>
      </c>
      <c r="M176" s="1" t="n">
        <f aca="false">(M80/1000000)/$A176</f>
        <v>0.011230935483871</v>
      </c>
      <c r="N176" s="1" t="n">
        <f aca="false">(N80/1000000)/$A176</f>
        <v>0.0663840322580645</v>
      </c>
      <c r="O176" s="1" t="n">
        <f aca="false">(O80/1000000)/$A176</f>
        <v>0.0112645161290323</v>
      </c>
      <c r="P176" s="1" t="n">
        <f aca="false">(P80/1000000)/$A176</f>
        <v>0.0144493225806452</v>
      </c>
      <c r="Q176" s="1" t="n">
        <f aca="false">(Q80/1000000)/$A176</f>
        <v>0.0112312903225806</v>
      </c>
      <c r="R176" s="1" t="n">
        <f aca="false">(R80/1000000)/$A176</f>
        <v>0.0122067741935484</v>
      </c>
      <c r="S176" s="1" t="n">
        <f aca="false">(S80/1000000)/$A176</f>
        <v>0.0170523870967742</v>
      </c>
      <c r="T176" s="1" t="n">
        <f aca="false">(T80/1000000)/$A176</f>
        <v>0.0142692258064516</v>
      </c>
      <c r="U176" s="1" t="n">
        <f aca="false">(U80/1000000)/$A176</f>
        <v>0.0120642258064516</v>
      </c>
      <c r="V176" s="1" t="n">
        <f aca="false">(V80/1000000)/$A176</f>
        <v>0.0149020322580645</v>
      </c>
      <c r="W176" s="1" t="n">
        <f aca="false">(W80/1000000)/$A176</f>
        <v>0.0127708709677419</v>
      </c>
      <c r="X176" s="1" t="n">
        <f aca="false">(X80/1000000)/$A176</f>
        <v>0.0108222258064516</v>
      </c>
      <c r="Y176" s="1" t="n">
        <f aca="false">(Y80/1000000)/$A176</f>
        <v>0.0263461935483871</v>
      </c>
      <c r="Z176" s="1" t="n">
        <f aca="false">(Z80/1000000)/$A176</f>
        <v>0.0180709677419355</v>
      </c>
      <c r="AA176" s="1" t="n">
        <f aca="false">(AA80/1000000)/$A176</f>
        <v>0.00930403225806452</v>
      </c>
      <c r="AB176" s="1" t="n">
        <f aca="false">(AB80/1000000)/$A176</f>
        <v>0.0213351612903226</v>
      </c>
      <c r="AC176" s="1" t="n">
        <f aca="false">(AC80/1000000)/$A176</f>
        <v>0.0106845483870968</v>
      </c>
      <c r="AD176" s="1" t="n">
        <f aca="false">(AD80/1000000)/$A176</f>
        <v>0.0190853225806452</v>
      </c>
      <c r="AE176" s="1" t="n">
        <f aca="false">(AE80/1000000)/$A176</f>
        <v>0.016483064516129</v>
      </c>
      <c r="AF176" s="1" t="n">
        <f aca="false">(AF80/1000000)/$A176</f>
        <v>0.0177122258064516</v>
      </c>
      <c r="AG176" s="1" t="n">
        <f aca="false">(AG80/1000000)/$A176</f>
        <v>0.0170522903225806</v>
      </c>
      <c r="AH176" s="1" t="n">
        <f aca="false">(AH80/1000000)/$A176</f>
        <v>0.0148352580645161</v>
      </c>
      <c r="AI176" s="1" t="n">
        <f aca="false">(AI80/1000000)/$A176</f>
        <v>0.0202154193548387</v>
      </c>
      <c r="AJ176" s="1" t="n">
        <f aca="false">(AJ80/1000000)/$A176</f>
        <v>0.0243656129032258</v>
      </c>
      <c r="AK176" s="1" t="n">
        <f aca="false">(AK80/1000000)/$A176</f>
        <v>0.0209558064516129</v>
      </c>
      <c r="AL176" s="1" t="n">
        <f aca="false">(AL80/1000000)/$A176</f>
        <v>0.0191449032258065</v>
      </c>
      <c r="AM176" s="1" t="n">
        <f aca="false">(AM80/1000000)/$A176</f>
        <v>0.0223418387096774</v>
      </c>
      <c r="AN176" s="1" t="n">
        <f aca="false">(AN80/1000000)/$A176</f>
        <v>0.0101879677419355</v>
      </c>
      <c r="AO176" s="1" t="n">
        <f aca="false">(AO80/1000000)/$A176</f>
        <v>0.0170889677419355</v>
      </c>
      <c r="AP176" s="1" t="n">
        <f aca="false">(AP80/1000000)/$A176</f>
        <v>0.0232920322580645</v>
      </c>
      <c r="AQ176" s="1" t="n">
        <f aca="false">(AQ80/1000000)/$A176</f>
        <v>0.0239210322580645</v>
      </c>
      <c r="AR176" s="1" t="n">
        <f aca="false">(AR80/1000000)/$A176</f>
        <v>0.0202262258064516</v>
      </c>
      <c r="AS176" s="1" t="n">
        <f aca="false">(AS80/1000000)/$A176</f>
        <v>0.0278568709677419</v>
      </c>
      <c r="AT176" s="1" t="n">
        <f aca="false">(AT80/1000000)/$A176</f>
        <v>0.0217686451612903</v>
      </c>
      <c r="AU176" s="1" t="n">
        <f aca="false">(AU80/1000000)/$A176</f>
        <v>0.0185622580645161</v>
      </c>
      <c r="AV176" s="1" t="n">
        <f aca="false">(AV80/1000000)/$A176</f>
        <v>0.0246049677419355</v>
      </c>
      <c r="AW176" s="1" t="n">
        <f aca="false">(AW80/1000000)/$A176</f>
        <v>0.0196558709677419</v>
      </c>
      <c r="AX176" s="1" t="n">
        <f aca="false">(AX80/1000000)/$A176</f>
        <v>0.0240718064516129</v>
      </c>
      <c r="AY176" s="1" t="n">
        <f aca="false">(AY80/1000000)/$A176</f>
        <v>0.024192935483871</v>
      </c>
      <c r="AZ176" s="1" t="n">
        <f aca="false">(AZ80/1000000)/$A176</f>
        <v>0.0249596774193548</v>
      </c>
      <c r="BA176" s="1" t="n">
        <f aca="false">(BA80/1000000)/$A176</f>
        <v>0.0205407741935484</v>
      </c>
      <c r="BB176" s="1" t="n">
        <f aca="false">(BB80/1000000)/$A176</f>
        <v>0.0492740322580645</v>
      </c>
      <c r="BC176" s="1" t="n">
        <f aca="false">(BC80/1000000)/$A176</f>
        <v>0.0200218064516129</v>
      </c>
      <c r="BD176" s="1" t="n">
        <f aca="false">(BD80/1000000)/$A176</f>
        <v>0.0473000967741935</v>
      </c>
      <c r="BE176" s="1" t="n">
        <f aca="false">(BE80/1000000)/$A176</f>
        <v>0.0346416129032258</v>
      </c>
      <c r="BF176" s="1" t="n">
        <f aca="false">(BF80/1000000)/$A176</f>
        <v>0.0184353225806452</v>
      </c>
      <c r="BG176" s="1" t="n">
        <f aca="false">(BG80/1000000)/$A176</f>
        <v>0.0477083870967742</v>
      </c>
      <c r="BH176" s="1" t="n">
        <f aca="false">(BH80/1000000)/$A176</f>
        <v>0.021092935483871</v>
      </c>
      <c r="BI176" s="1" t="n">
        <f aca="false">(BI80/1000000)/$A176</f>
        <v>0.0251614838709677</v>
      </c>
      <c r="BJ176" s="1" t="n">
        <f aca="false">(BJ80/1000000)/$A176</f>
        <v>0.0228529677419355</v>
      </c>
      <c r="BK176" s="1" t="n">
        <f aca="false">(BK80/1000000)/$A176</f>
        <v>0.0193359032258065</v>
      </c>
      <c r="BL176" s="1" t="n">
        <f aca="false">(BL80/1000000)/$A176</f>
        <v>0.0172217096774194</v>
      </c>
      <c r="BM176" s="1" t="n">
        <f aca="false">(BM80/1000000)/$A176</f>
        <v>0.0194095161290323</v>
      </c>
      <c r="BN176" s="1" t="n">
        <f aca="false">(BN80/1000000)/$A176</f>
        <v>0.0280276129032258</v>
      </c>
      <c r="BO176" s="1" t="n">
        <f aca="false">(BO80/1000000)/$A176</f>
        <v>0.0375203225806452</v>
      </c>
      <c r="BP176" s="1" t="n">
        <f aca="false">(BP80/1000000)/$A176</f>
        <v>0.0331289677419355</v>
      </c>
      <c r="BQ176" s="1" t="n">
        <f aca="false">(BQ80/1000000)/$A176</f>
        <v>0.048192</v>
      </c>
      <c r="BR176" s="1" t="n">
        <f aca="false">(BR80/1000000)/$A176</f>
        <v>0.0323342903225806</v>
      </c>
      <c r="BS176" s="1" t="n">
        <f aca="false">(BS80/1000000)/$A176</f>
        <v>0.0284657419354839</v>
      </c>
      <c r="BT176" s="1" t="n">
        <f aca="false">(BT80/1000000)/$A176</f>
        <v>0.0218817096774194</v>
      </c>
      <c r="BU176" s="1" t="n">
        <f aca="false">(BU80/1000000)/$A176</f>
        <v>0.0401657741935484</v>
      </c>
      <c r="BV176" s="1" t="n">
        <f aca="false">(BV80/1000000)/$A176</f>
        <v>0.0364405161290323</v>
      </c>
      <c r="BW176" s="1" t="n">
        <f aca="false">(BW80/1000000)/$A176</f>
        <v>0.0416020322580645</v>
      </c>
      <c r="BX176" s="1" t="n">
        <f aca="false">(BX80/1000000)/$A176</f>
        <v>0.0586572258064516</v>
      </c>
      <c r="BY176" s="1" t="n">
        <f aca="false">(BY80/1000000)/$A176</f>
        <v>0.0539643870967742</v>
      </c>
      <c r="BZ176" s="1" t="n">
        <f aca="false">(BZ80/1000000)/$A176</f>
        <v>0.0806008064516129</v>
      </c>
      <c r="CA176" s="1" t="n">
        <f aca="false">(CA80/1000000)/$A176</f>
        <v>0.0609384193548387</v>
      </c>
      <c r="CB176" s="1" t="n">
        <f aca="false">(CB80/1000000)/$A176</f>
        <v>0.0629692258064516</v>
      </c>
      <c r="CC176" s="1" t="n">
        <f aca="false">(CC80/1000000)/$A176</f>
        <v>0.0567678709677419</v>
      </c>
      <c r="CD176" s="1" t="n">
        <f aca="false">(CD80/1000000)/$A176</f>
        <v>0.0563446774193548</v>
      </c>
      <c r="CE176" s="1" t="n">
        <f aca="false">(CE80/1000000)/$A176</f>
        <v>0</v>
      </c>
      <c r="CF176" s="1" t="n">
        <f aca="false">(CF80/1000000)/$A176</f>
        <v>0</v>
      </c>
      <c r="CG176" s="1" t="n">
        <f aca="false">(CG80/1000000)/$A176</f>
        <v>0</v>
      </c>
      <c r="CH176" s="1" t="n">
        <f aca="false">(CH80/1000000)/$A176</f>
        <v>0</v>
      </c>
      <c r="CI176" s="1" t="n">
        <f aca="false">(CI80/1000000)/$A176</f>
        <v>0</v>
      </c>
      <c r="CJ176" s="1" t="n">
        <f aca="false">(CJ80/1000000)/$A176</f>
        <v>0</v>
      </c>
      <c r="CK176" s="1" t="n">
        <f aca="false">(CK80/1000000)/$A176</f>
        <v>0</v>
      </c>
      <c r="CL176" s="1" t="n">
        <f aca="false">(CL80/1000000)/$A176</f>
        <v>0</v>
      </c>
      <c r="CM176" s="1" t="n">
        <f aca="false">(CM80/1000000)/$A176</f>
        <v>0</v>
      </c>
      <c r="CN176" s="1" t="n">
        <f aca="false">(CN80/1000000)/$A176</f>
        <v>0</v>
      </c>
    </row>
    <row r="177" customFormat="false" ht="11.25" hidden="false" customHeight="false" outlineLevel="0" collapsed="false">
      <c r="A177" s="1" t="n">
        <v>31</v>
      </c>
      <c r="B177" s="4" t="n">
        <v>36739</v>
      </c>
      <c r="C177" s="1" t="n">
        <f aca="false">(C81/1000000)/$A177</f>
        <v>3.15155983870968</v>
      </c>
      <c r="D177" s="1" t="n">
        <f aca="false">(D81/1000000)/$A177</f>
        <v>0.029041</v>
      </c>
      <c r="E177" s="1" t="n">
        <f aca="false">(E81/1000000)/$A177</f>
        <v>0.0058</v>
      </c>
      <c r="F177" s="1" t="n">
        <f aca="false">(F81/1000000)/$A177</f>
        <v>0.0126857741935484</v>
      </c>
      <c r="G177" s="1" t="n">
        <f aca="false">(G81/1000000)/$A177</f>
        <v>0.0114302580645161</v>
      </c>
      <c r="H177" s="1" t="n">
        <f aca="false">(H81/1000000)/$A177</f>
        <v>0.0108778064516129</v>
      </c>
      <c r="I177" s="1" t="n">
        <f aca="false">(I81/1000000)/$A177</f>
        <v>0.00839816129032258</v>
      </c>
      <c r="J177" s="1" t="n">
        <f aca="false">(J81/1000000)/$A177</f>
        <v>0.0117288064516129</v>
      </c>
      <c r="K177" s="1" t="n">
        <f aca="false">(K81/1000000)/$A177</f>
        <v>0.0122609677419355</v>
      </c>
      <c r="L177" s="1" t="n">
        <f aca="false">(L81/1000000)/$A177</f>
        <v>0.0109921612903226</v>
      </c>
      <c r="M177" s="1" t="n">
        <f aca="false">(M81/1000000)/$A177</f>
        <v>0.0110018709677419</v>
      </c>
      <c r="N177" s="1" t="n">
        <f aca="false">(N81/1000000)/$A177</f>
        <v>0.0645608709677419</v>
      </c>
      <c r="O177" s="1" t="n">
        <f aca="false">(O81/1000000)/$A177</f>
        <v>0.0104352258064516</v>
      </c>
      <c r="P177" s="1" t="n">
        <f aca="false">(P81/1000000)/$A177</f>
        <v>0.0136671935483871</v>
      </c>
      <c r="Q177" s="1" t="n">
        <f aca="false">(Q81/1000000)/$A177</f>
        <v>0.0109111935483871</v>
      </c>
      <c r="R177" s="1" t="n">
        <f aca="false">(R81/1000000)/$A177</f>
        <v>0.0117661290322581</v>
      </c>
      <c r="S177" s="1" t="n">
        <f aca="false">(S81/1000000)/$A177</f>
        <v>0.0170942580645161</v>
      </c>
      <c r="T177" s="1" t="n">
        <f aca="false">(T81/1000000)/$A177</f>
        <v>0.0140810967741935</v>
      </c>
      <c r="U177" s="1" t="n">
        <f aca="false">(U81/1000000)/$A177</f>
        <v>0.0131964838709677</v>
      </c>
      <c r="V177" s="1" t="n">
        <f aca="false">(V81/1000000)/$A177</f>
        <v>0.0135683548387097</v>
      </c>
      <c r="W177" s="1" t="n">
        <f aca="false">(W81/1000000)/$A177</f>
        <v>0.0123026774193548</v>
      </c>
      <c r="X177" s="1" t="n">
        <f aca="false">(X81/1000000)/$A177</f>
        <v>0.0118868709677419</v>
      </c>
      <c r="Y177" s="1" t="n">
        <f aca="false">(Y81/1000000)/$A177</f>
        <v>0.0263005161290323</v>
      </c>
      <c r="Z177" s="1" t="n">
        <f aca="false">(Z81/1000000)/$A177</f>
        <v>0.0182778387096774</v>
      </c>
      <c r="AA177" s="1" t="n">
        <f aca="false">(AA81/1000000)/$A177</f>
        <v>0.0104060967741936</v>
      </c>
      <c r="AB177" s="1" t="n">
        <f aca="false">(AB81/1000000)/$A177</f>
        <v>0.0208830322580645</v>
      </c>
      <c r="AC177" s="1" t="n">
        <f aca="false">(AC81/1000000)/$A177</f>
        <v>0.0106734838709677</v>
      </c>
      <c r="AD177" s="1" t="n">
        <f aca="false">(AD81/1000000)/$A177</f>
        <v>0.0180233870967742</v>
      </c>
      <c r="AE177" s="1" t="n">
        <f aca="false">(AE81/1000000)/$A177</f>
        <v>0.0156495806451613</v>
      </c>
      <c r="AF177" s="1" t="n">
        <f aca="false">(AF81/1000000)/$A177</f>
        <v>0.0161367096774194</v>
      </c>
      <c r="AG177" s="1" t="n">
        <f aca="false">(AG81/1000000)/$A177</f>
        <v>0.0171571935483871</v>
      </c>
      <c r="AH177" s="1" t="n">
        <f aca="false">(AH81/1000000)/$A177</f>
        <v>0.0131185806451613</v>
      </c>
      <c r="AI177" s="1" t="n">
        <f aca="false">(AI81/1000000)/$A177</f>
        <v>0.0192138064516129</v>
      </c>
      <c r="AJ177" s="1" t="n">
        <f aca="false">(AJ81/1000000)/$A177</f>
        <v>0.024345</v>
      </c>
      <c r="AK177" s="1" t="n">
        <f aca="false">(AK81/1000000)/$A177</f>
        <v>0.0205023548387097</v>
      </c>
      <c r="AL177" s="1" t="n">
        <f aca="false">(AL81/1000000)/$A177</f>
        <v>0.0194831612903226</v>
      </c>
      <c r="AM177" s="1" t="n">
        <f aca="false">(AM81/1000000)/$A177</f>
        <v>0.0212271290322581</v>
      </c>
      <c r="AN177" s="1" t="n">
        <f aca="false">(AN81/1000000)/$A177</f>
        <v>0.0105212903225806</v>
      </c>
      <c r="AO177" s="1" t="n">
        <f aca="false">(AO81/1000000)/$A177</f>
        <v>0.0164093225806452</v>
      </c>
      <c r="AP177" s="1" t="n">
        <f aca="false">(AP81/1000000)/$A177</f>
        <v>0.0217279677419355</v>
      </c>
      <c r="AQ177" s="1" t="n">
        <f aca="false">(AQ81/1000000)/$A177</f>
        <v>0.0234977741935484</v>
      </c>
      <c r="AR177" s="1" t="n">
        <f aca="false">(AR81/1000000)/$A177</f>
        <v>0.019932064516129</v>
      </c>
      <c r="AS177" s="1" t="n">
        <f aca="false">(AS81/1000000)/$A177</f>
        <v>0.027047935483871</v>
      </c>
      <c r="AT177" s="1" t="n">
        <f aca="false">(AT81/1000000)/$A177</f>
        <v>0.0206117741935484</v>
      </c>
      <c r="AU177" s="1" t="n">
        <f aca="false">(AU81/1000000)/$A177</f>
        <v>0.0178742258064516</v>
      </c>
      <c r="AV177" s="1" t="n">
        <f aca="false">(AV81/1000000)/$A177</f>
        <v>0.0234394193548387</v>
      </c>
      <c r="AW177" s="1" t="n">
        <f aca="false">(AW81/1000000)/$A177</f>
        <v>0.0194592580645161</v>
      </c>
      <c r="AX177" s="1" t="n">
        <f aca="false">(AX81/1000000)/$A177</f>
        <v>0.0233168064516129</v>
      </c>
      <c r="AY177" s="1" t="n">
        <f aca="false">(AY81/1000000)/$A177</f>
        <v>0.0227430322580645</v>
      </c>
      <c r="AZ177" s="1" t="n">
        <f aca="false">(AZ81/1000000)/$A177</f>
        <v>0.0224873548387097</v>
      </c>
      <c r="BA177" s="1" t="n">
        <f aca="false">(BA81/1000000)/$A177</f>
        <v>0.0203663225806452</v>
      </c>
      <c r="BB177" s="1" t="n">
        <f aca="false">(BB81/1000000)/$A177</f>
        <v>0.0478584193548387</v>
      </c>
      <c r="BC177" s="1" t="n">
        <f aca="false">(BC81/1000000)/$A177</f>
        <v>0.0189990967741936</v>
      </c>
      <c r="BD177" s="1" t="n">
        <f aca="false">(BD81/1000000)/$A177</f>
        <v>0.0463354193548387</v>
      </c>
      <c r="BE177" s="1" t="n">
        <f aca="false">(BE81/1000000)/$A177</f>
        <v>0.0335085483870968</v>
      </c>
      <c r="BF177" s="1" t="n">
        <f aca="false">(BF81/1000000)/$A177</f>
        <v>0.018322064516129</v>
      </c>
      <c r="BG177" s="1" t="n">
        <f aca="false">(BG81/1000000)/$A177</f>
        <v>0.0450713225806452</v>
      </c>
      <c r="BH177" s="1" t="n">
        <f aca="false">(BH81/1000000)/$A177</f>
        <v>0.0213571290322581</v>
      </c>
      <c r="BI177" s="1" t="n">
        <f aca="false">(BI81/1000000)/$A177</f>
        <v>0.0227549032258065</v>
      </c>
      <c r="BJ177" s="1" t="n">
        <f aca="false">(BJ81/1000000)/$A177</f>
        <v>0.0213685806451613</v>
      </c>
      <c r="BK177" s="1" t="n">
        <f aca="false">(BK81/1000000)/$A177</f>
        <v>0.0186350967741935</v>
      </c>
      <c r="BL177" s="1" t="n">
        <f aca="false">(BL81/1000000)/$A177</f>
        <v>0.0159370967741935</v>
      </c>
      <c r="BM177" s="1" t="n">
        <f aca="false">(BM81/1000000)/$A177</f>
        <v>0.0184571935483871</v>
      </c>
      <c r="BN177" s="1" t="n">
        <f aca="false">(BN81/1000000)/$A177</f>
        <v>0.0279510322580645</v>
      </c>
      <c r="BO177" s="1" t="n">
        <f aca="false">(BO81/1000000)/$A177</f>
        <v>0.0328425483870968</v>
      </c>
      <c r="BP177" s="1" t="n">
        <f aca="false">(BP81/1000000)/$A177</f>
        <v>0.0279734516129032</v>
      </c>
      <c r="BQ177" s="1" t="n">
        <f aca="false">(BQ81/1000000)/$A177</f>
        <v>0.0450133225806452</v>
      </c>
      <c r="BR177" s="1" t="n">
        <f aca="false">(BR81/1000000)/$A177</f>
        <v>0.0306640322580645</v>
      </c>
      <c r="BS177" s="1" t="n">
        <f aca="false">(BS81/1000000)/$A177</f>
        <v>0.0273128387096774</v>
      </c>
      <c r="BT177" s="1" t="n">
        <f aca="false">(BT81/1000000)/$A177</f>
        <v>0.0208446774193548</v>
      </c>
      <c r="BU177" s="1" t="n">
        <f aca="false">(BU81/1000000)/$A177</f>
        <v>0.0370981612903226</v>
      </c>
      <c r="BV177" s="1" t="n">
        <f aca="false">(BV81/1000000)/$A177</f>
        <v>0.0349214516129032</v>
      </c>
      <c r="BW177" s="1" t="n">
        <f aca="false">(BW81/1000000)/$A177</f>
        <v>0.0372226774193548</v>
      </c>
      <c r="BX177" s="1" t="n">
        <f aca="false">(BX81/1000000)/$A177</f>
        <v>0.0521255806451613</v>
      </c>
      <c r="BY177" s="1" t="n">
        <f aca="false">(BY81/1000000)/$A177</f>
        <v>0.0492842903225807</v>
      </c>
      <c r="BZ177" s="1" t="n">
        <f aca="false">(BZ81/1000000)/$A177</f>
        <v>0.0772002258064516</v>
      </c>
      <c r="CA177" s="1" t="n">
        <f aca="false">(CA81/1000000)/$A177</f>
        <v>0.0546353870967742</v>
      </c>
      <c r="CB177" s="1" t="n">
        <f aca="false">(CB81/1000000)/$A177</f>
        <v>0.0576208064516129</v>
      </c>
      <c r="CC177" s="1" t="n">
        <f aca="false">(CC81/1000000)/$A177</f>
        <v>0.0594143548387097</v>
      </c>
      <c r="CD177" s="1" t="n">
        <f aca="false">(CD81/1000000)/$A177</f>
        <v>0.0829720967741935</v>
      </c>
      <c r="CE177" s="1" t="n">
        <f aca="false">(CE81/1000000)/$A177</f>
        <v>0.0640494193548387</v>
      </c>
      <c r="CF177" s="1" t="n">
        <f aca="false">(CF81/1000000)/$A177</f>
        <v>0</v>
      </c>
      <c r="CG177" s="1" t="n">
        <f aca="false">(CG81/1000000)/$A177</f>
        <v>0</v>
      </c>
      <c r="CH177" s="1" t="n">
        <f aca="false">(CH81/1000000)/$A177</f>
        <v>0</v>
      </c>
      <c r="CI177" s="1" t="n">
        <f aca="false">(CI81/1000000)/$A177</f>
        <v>0</v>
      </c>
      <c r="CJ177" s="1" t="n">
        <f aca="false">(CJ81/1000000)/$A177</f>
        <v>0</v>
      </c>
      <c r="CK177" s="1" t="n">
        <f aca="false">(CK81/1000000)/$A177</f>
        <v>0</v>
      </c>
      <c r="CL177" s="1" t="n">
        <f aca="false">(CL81/1000000)/$A177</f>
        <v>0</v>
      </c>
      <c r="CM177" s="1" t="n">
        <f aca="false">(CM81/1000000)/$A177</f>
        <v>0</v>
      </c>
      <c r="CN177" s="1" t="n">
        <f aca="false">(CN81/1000000)/$A177</f>
        <v>0</v>
      </c>
    </row>
    <row r="178" customFormat="false" ht="11.25" hidden="false" customHeight="false" outlineLevel="0" collapsed="false">
      <c r="A178" s="1" t="n">
        <v>30</v>
      </c>
      <c r="B178" s="4" t="n">
        <v>36770</v>
      </c>
      <c r="C178" s="1" t="n">
        <f aca="false">(C82/1000000)/$A178</f>
        <v>3.18640866666667</v>
      </c>
      <c r="D178" s="1" t="n">
        <f aca="false">(D82/1000000)/$A178</f>
        <v>0.0289932666666667</v>
      </c>
      <c r="E178" s="1" t="n">
        <f aca="false">(E82/1000000)/$A178</f>
        <v>0.00600856666666667</v>
      </c>
      <c r="F178" s="1" t="n">
        <f aca="false">(F82/1000000)/$A178</f>
        <v>0.0123481333333333</v>
      </c>
      <c r="G178" s="1" t="n">
        <f aca="false">(G82/1000000)/$A178</f>
        <v>0.0119413333333333</v>
      </c>
      <c r="H178" s="1" t="n">
        <f aca="false">(H82/1000000)/$A178</f>
        <v>0.0108115333333333</v>
      </c>
      <c r="I178" s="1" t="n">
        <f aca="false">(I82/1000000)/$A178</f>
        <v>0.00857486666666667</v>
      </c>
      <c r="J178" s="1" t="n">
        <f aca="false">(J82/1000000)/$A178</f>
        <v>0.0115208333333333</v>
      </c>
      <c r="K178" s="1" t="n">
        <f aca="false">(K82/1000000)/$A178</f>
        <v>0.0124876666666667</v>
      </c>
      <c r="L178" s="1" t="n">
        <f aca="false">(L82/1000000)/$A178</f>
        <v>0.0101986333333333</v>
      </c>
      <c r="M178" s="1" t="n">
        <f aca="false">(M82/1000000)/$A178</f>
        <v>0.0112764</v>
      </c>
      <c r="N178" s="1" t="n">
        <f aca="false">(N82/1000000)/$A178</f>
        <v>0.0612301333333333</v>
      </c>
      <c r="O178" s="1" t="n">
        <f aca="false">(O82/1000000)/$A178</f>
        <v>0.0101947</v>
      </c>
      <c r="P178" s="1" t="n">
        <f aca="false">(P82/1000000)/$A178</f>
        <v>0.0137176</v>
      </c>
      <c r="Q178" s="1" t="n">
        <f aca="false">(Q82/1000000)/$A178</f>
        <v>0.0113942666666667</v>
      </c>
      <c r="R178" s="1" t="n">
        <f aca="false">(R82/1000000)/$A178</f>
        <v>0.0121908</v>
      </c>
      <c r="S178" s="1" t="n">
        <f aca="false">(S82/1000000)/$A178</f>
        <v>0.0173765666666667</v>
      </c>
      <c r="T178" s="1" t="n">
        <f aca="false">(T82/1000000)/$A178</f>
        <v>0.0142758</v>
      </c>
      <c r="U178" s="1" t="n">
        <f aca="false">(U82/1000000)/$A178</f>
        <v>0.0130081666666667</v>
      </c>
      <c r="V178" s="1" t="n">
        <f aca="false">(V82/1000000)/$A178</f>
        <v>0.0159772</v>
      </c>
      <c r="W178" s="1" t="n">
        <f aca="false">(W82/1000000)/$A178</f>
        <v>0.0127048</v>
      </c>
      <c r="X178" s="1" t="n">
        <f aca="false">(X82/1000000)/$A178</f>
        <v>0.0113639666666667</v>
      </c>
      <c r="Y178" s="1" t="n">
        <f aca="false">(Y82/1000000)/$A178</f>
        <v>0.0244642666666667</v>
      </c>
      <c r="Z178" s="1" t="n">
        <f aca="false">(Z82/1000000)/$A178</f>
        <v>0.0180788333333333</v>
      </c>
      <c r="AA178" s="1" t="n">
        <f aca="false">(AA82/1000000)/$A178</f>
        <v>0.0099291</v>
      </c>
      <c r="AB178" s="1" t="n">
        <f aca="false">(AB82/1000000)/$A178</f>
        <v>0.0185657</v>
      </c>
      <c r="AC178" s="1" t="n">
        <f aca="false">(AC82/1000000)/$A178</f>
        <v>0.0104315</v>
      </c>
      <c r="AD178" s="1" t="n">
        <f aca="false">(AD82/1000000)/$A178</f>
        <v>0.0181608666666667</v>
      </c>
      <c r="AE178" s="1" t="n">
        <f aca="false">(AE82/1000000)/$A178</f>
        <v>0.0168501666666667</v>
      </c>
      <c r="AF178" s="1" t="n">
        <f aca="false">(AF82/1000000)/$A178</f>
        <v>0.0187859333333333</v>
      </c>
      <c r="AG178" s="1" t="n">
        <f aca="false">(AG82/1000000)/$A178</f>
        <v>0.0159702</v>
      </c>
      <c r="AH178" s="1" t="n">
        <f aca="false">(AH82/1000000)/$A178</f>
        <v>0.0134111</v>
      </c>
      <c r="AI178" s="1" t="n">
        <f aca="false">(AI82/1000000)/$A178</f>
        <v>0.0191445</v>
      </c>
      <c r="AJ178" s="1" t="n">
        <f aca="false">(AJ82/1000000)/$A178</f>
        <v>0.023368</v>
      </c>
      <c r="AK178" s="1" t="n">
        <f aca="false">(AK82/1000000)/$A178</f>
        <v>0.0197554666666667</v>
      </c>
      <c r="AL178" s="1" t="n">
        <f aca="false">(AL82/1000000)/$A178</f>
        <v>0.0187504666666667</v>
      </c>
      <c r="AM178" s="1" t="n">
        <f aca="false">(AM82/1000000)/$A178</f>
        <v>0.0215205666666667</v>
      </c>
      <c r="AN178" s="1" t="n">
        <f aca="false">(AN82/1000000)/$A178</f>
        <v>0.0120177</v>
      </c>
      <c r="AO178" s="1" t="n">
        <f aca="false">(AO82/1000000)/$A178</f>
        <v>0.0170039</v>
      </c>
      <c r="AP178" s="1" t="n">
        <f aca="false">(AP82/1000000)/$A178</f>
        <v>0.0223374333333333</v>
      </c>
      <c r="AQ178" s="1" t="n">
        <f aca="false">(AQ82/1000000)/$A178</f>
        <v>0.0279899</v>
      </c>
      <c r="AR178" s="1" t="n">
        <f aca="false">(AR82/1000000)/$A178</f>
        <v>0.0199696333333333</v>
      </c>
      <c r="AS178" s="1" t="n">
        <f aca="false">(AS82/1000000)/$A178</f>
        <v>0.0269079333333333</v>
      </c>
      <c r="AT178" s="1" t="n">
        <f aca="false">(AT82/1000000)/$A178</f>
        <v>0.0202993333333333</v>
      </c>
      <c r="AU178" s="1" t="n">
        <f aca="false">(AU82/1000000)/$A178</f>
        <v>0.0180843333333333</v>
      </c>
      <c r="AV178" s="1" t="n">
        <f aca="false">(AV82/1000000)/$A178</f>
        <v>0.0224423</v>
      </c>
      <c r="AW178" s="1" t="n">
        <f aca="false">(AW82/1000000)/$A178</f>
        <v>0.0188946666666667</v>
      </c>
      <c r="AX178" s="1" t="n">
        <f aca="false">(AX82/1000000)/$A178</f>
        <v>0.0229226333333333</v>
      </c>
      <c r="AY178" s="1" t="n">
        <f aca="false">(AY82/1000000)/$A178</f>
        <v>0.0235526</v>
      </c>
      <c r="AZ178" s="1" t="n">
        <f aca="false">(AZ82/1000000)/$A178</f>
        <v>0.0227048333333333</v>
      </c>
      <c r="BA178" s="1" t="n">
        <f aca="false">(BA82/1000000)/$A178</f>
        <v>0.0211003</v>
      </c>
      <c r="BB178" s="1" t="n">
        <f aca="false">(BB82/1000000)/$A178</f>
        <v>0.0481019</v>
      </c>
      <c r="BC178" s="1" t="n">
        <f aca="false">(BC82/1000000)/$A178</f>
        <v>0.0196455</v>
      </c>
      <c r="BD178" s="1" t="n">
        <f aca="false">(BD82/1000000)/$A178</f>
        <v>0.0449739333333333</v>
      </c>
      <c r="BE178" s="1" t="n">
        <f aca="false">(BE82/1000000)/$A178</f>
        <v>0.0316861333333333</v>
      </c>
      <c r="BF178" s="1" t="n">
        <f aca="false">(BF82/1000000)/$A178</f>
        <v>0.0184941</v>
      </c>
      <c r="BG178" s="1" t="n">
        <f aca="false">(BG82/1000000)/$A178</f>
        <v>0.0460597333333333</v>
      </c>
      <c r="BH178" s="1" t="n">
        <f aca="false">(BH82/1000000)/$A178</f>
        <v>0.0217243666666667</v>
      </c>
      <c r="BI178" s="1" t="n">
        <f aca="false">(BI82/1000000)/$A178</f>
        <v>0.0257238333333333</v>
      </c>
      <c r="BJ178" s="1" t="n">
        <f aca="false">(BJ82/1000000)/$A178</f>
        <v>0.0202818</v>
      </c>
      <c r="BK178" s="1" t="n">
        <f aca="false">(BK82/1000000)/$A178</f>
        <v>0.0191434333333333</v>
      </c>
      <c r="BL178" s="1" t="n">
        <f aca="false">(BL82/1000000)/$A178</f>
        <v>0.0156727</v>
      </c>
      <c r="BM178" s="1" t="n">
        <f aca="false">(BM82/1000000)/$A178</f>
        <v>0.0171212</v>
      </c>
      <c r="BN178" s="1" t="n">
        <f aca="false">(BN82/1000000)/$A178</f>
        <v>0.0281575</v>
      </c>
      <c r="BO178" s="1" t="n">
        <f aca="false">(BO82/1000000)/$A178</f>
        <v>0.0296689666666667</v>
      </c>
      <c r="BP178" s="1" t="n">
        <f aca="false">(BP82/1000000)/$A178</f>
        <v>0.028197</v>
      </c>
      <c r="BQ178" s="1" t="n">
        <f aca="false">(BQ82/1000000)/$A178</f>
        <v>0.0435829333333333</v>
      </c>
      <c r="BR178" s="1" t="n">
        <f aca="false">(BR82/1000000)/$A178</f>
        <v>0.0324786</v>
      </c>
      <c r="BS178" s="1" t="n">
        <f aca="false">(BS82/1000000)/$A178</f>
        <v>0.0287027333333333</v>
      </c>
      <c r="BT178" s="1" t="n">
        <f aca="false">(BT82/1000000)/$A178</f>
        <v>0.0164112333333333</v>
      </c>
      <c r="BU178" s="1" t="n">
        <f aca="false">(BU82/1000000)/$A178</f>
        <v>0.0286084333333333</v>
      </c>
      <c r="BV178" s="1" t="n">
        <f aca="false">(BV82/1000000)/$A178</f>
        <v>0.0307534</v>
      </c>
      <c r="BW178" s="1" t="n">
        <f aca="false">(BW82/1000000)/$A178</f>
        <v>0.0357421666666667</v>
      </c>
      <c r="BX178" s="1" t="n">
        <f aca="false">(BX82/1000000)/$A178</f>
        <v>0.0494544</v>
      </c>
      <c r="BY178" s="1" t="n">
        <f aca="false">(BY82/1000000)/$A178</f>
        <v>0.0493779333333333</v>
      </c>
      <c r="BZ178" s="1" t="n">
        <f aca="false">(BZ82/1000000)/$A178</f>
        <v>0.0753754333333333</v>
      </c>
      <c r="CA178" s="1" t="n">
        <f aca="false">(CA82/1000000)/$A178</f>
        <v>0.0499912666666667</v>
      </c>
      <c r="CB178" s="1" t="n">
        <f aca="false">(CB82/1000000)/$A178</f>
        <v>0.0506234666666667</v>
      </c>
      <c r="CC178" s="1" t="n">
        <f aca="false">(CC82/1000000)/$A178</f>
        <v>0.0619639666666667</v>
      </c>
      <c r="CD178" s="1" t="n">
        <f aca="false">(CD82/1000000)/$A178</f>
        <v>0.0771111333333333</v>
      </c>
      <c r="CE178" s="1" t="n">
        <f aca="false">(CE82/1000000)/$A178</f>
        <v>0.1181103</v>
      </c>
      <c r="CF178" s="1" t="n">
        <f aca="false">(CF82/1000000)/$A178</f>
        <v>0.0576293666666667</v>
      </c>
      <c r="CG178" s="1" t="n">
        <f aca="false">(CG82/1000000)/$A178</f>
        <v>0</v>
      </c>
      <c r="CH178" s="1" t="n">
        <f aca="false">(CH82/1000000)/$A178</f>
        <v>0</v>
      </c>
      <c r="CI178" s="1" t="n">
        <f aca="false">(CI82/1000000)/$A178</f>
        <v>0</v>
      </c>
      <c r="CJ178" s="1" t="n">
        <f aca="false">(CJ82/1000000)/$A178</f>
        <v>0</v>
      </c>
      <c r="CK178" s="1" t="n">
        <f aca="false">(CK82/1000000)/$A178</f>
        <v>0</v>
      </c>
      <c r="CL178" s="1" t="n">
        <f aca="false">(CL82/1000000)/$A178</f>
        <v>0</v>
      </c>
      <c r="CM178" s="1" t="n">
        <f aca="false">(CM82/1000000)/$A178</f>
        <v>0</v>
      </c>
      <c r="CN178" s="1" t="n">
        <f aca="false">(CN82/1000000)/$A178</f>
        <v>0</v>
      </c>
    </row>
    <row r="179" customFormat="false" ht="11.25" hidden="false" customHeight="false" outlineLevel="0" collapsed="false">
      <c r="A179" s="1" t="n">
        <v>31</v>
      </c>
      <c r="B179" s="4" t="n">
        <v>36800</v>
      </c>
      <c r="C179" s="1" t="n">
        <f aca="false">(C83/1000000)/$A179</f>
        <v>3.01406196774194</v>
      </c>
      <c r="D179" s="1" t="n">
        <f aca="false">(D83/1000000)/$A179</f>
        <v>0.0302269677419355</v>
      </c>
      <c r="E179" s="1" t="n">
        <f aca="false">(E83/1000000)/$A179</f>
        <v>0.0056011935483871</v>
      </c>
      <c r="F179" s="1" t="n">
        <f aca="false">(F83/1000000)/$A179</f>
        <v>0.0115823870967742</v>
      </c>
      <c r="G179" s="1" t="n">
        <f aca="false">(G83/1000000)/$A179</f>
        <v>0.0113046451612903</v>
      </c>
      <c r="H179" s="1" t="n">
        <f aca="false">(H83/1000000)/$A179</f>
        <v>0.0110387419354839</v>
      </c>
      <c r="I179" s="1" t="n">
        <f aca="false">(I83/1000000)/$A179</f>
        <v>0.00818332258064516</v>
      </c>
      <c r="J179" s="1" t="n">
        <f aca="false">(J83/1000000)/$A179</f>
        <v>0.0103878064516129</v>
      </c>
      <c r="K179" s="1" t="n">
        <f aca="false">(K83/1000000)/$A179</f>
        <v>0.0121871612903226</v>
      </c>
      <c r="L179" s="1" t="n">
        <f aca="false">(L83/1000000)/$A179</f>
        <v>0.0100428064516129</v>
      </c>
      <c r="M179" s="1" t="n">
        <f aca="false">(M83/1000000)/$A179</f>
        <v>0.0107970322580645</v>
      </c>
      <c r="N179" s="1" t="n">
        <f aca="false">(N83/1000000)/$A179</f>
        <v>0.0605723870967742</v>
      </c>
      <c r="O179" s="1" t="n">
        <f aca="false">(O83/1000000)/$A179</f>
        <v>0.00997774193548387</v>
      </c>
      <c r="P179" s="1" t="n">
        <f aca="false">(P83/1000000)/$A179</f>
        <v>0.0132750967741935</v>
      </c>
      <c r="Q179" s="1" t="n">
        <f aca="false">(Q83/1000000)/$A179</f>
        <v>0.032302064516129</v>
      </c>
      <c r="R179" s="1" t="n">
        <f aca="false">(R83/1000000)/$A179</f>
        <v>0.0114671935483871</v>
      </c>
      <c r="S179" s="1" t="n">
        <f aca="false">(S83/1000000)/$A179</f>
        <v>0.0165046451612903</v>
      </c>
      <c r="T179" s="1" t="n">
        <f aca="false">(T83/1000000)/$A179</f>
        <v>0.0117616129032258</v>
      </c>
      <c r="U179" s="1" t="n">
        <f aca="false">(U83/1000000)/$A179</f>
        <v>0.0105288387096774</v>
      </c>
      <c r="V179" s="1" t="n">
        <f aca="false">(V83/1000000)/$A179</f>
        <v>0.0130329032258065</v>
      </c>
      <c r="W179" s="1" t="n">
        <f aca="false">(W83/1000000)/$A179</f>
        <v>0.0201261290322581</v>
      </c>
      <c r="X179" s="1" t="n">
        <f aca="false">(X83/1000000)/$A179</f>
        <v>0.0112814838709677</v>
      </c>
      <c r="Y179" s="1" t="n">
        <f aca="false">(Y83/1000000)/$A179</f>
        <v>0.0234848064516129</v>
      </c>
      <c r="Z179" s="1" t="n">
        <f aca="false">(Z83/1000000)/$A179</f>
        <v>0.0183722258064516</v>
      </c>
      <c r="AA179" s="1" t="n">
        <f aca="false">(AA83/1000000)/$A179</f>
        <v>0.00960687096774194</v>
      </c>
      <c r="AB179" s="1" t="n">
        <f aca="false">(AB83/1000000)/$A179</f>
        <v>0.0139371935483871</v>
      </c>
      <c r="AC179" s="1" t="n">
        <f aca="false">(AC83/1000000)/$A179</f>
        <v>0.00979754838709677</v>
      </c>
      <c r="AD179" s="1" t="n">
        <f aca="false">(AD83/1000000)/$A179</f>
        <v>0.0166159032258065</v>
      </c>
      <c r="AE179" s="1" t="n">
        <f aca="false">(AE83/1000000)/$A179</f>
        <v>0.0173312903225806</v>
      </c>
      <c r="AF179" s="1" t="n">
        <f aca="false">(AF83/1000000)/$A179</f>
        <v>0.0183675806451613</v>
      </c>
      <c r="AG179" s="1" t="n">
        <f aca="false">(AG83/1000000)/$A179</f>
        <v>0.0143777741935484</v>
      </c>
      <c r="AH179" s="1" t="n">
        <f aca="false">(AH83/1000000)/$A179</f>
        <v>0.013556935483871</v>
      </c>
      <c r="AI179" s="1" t="n">
        <f aca="false">(AI83/1000000)/$A179</f>
        <v>0.0190076451612903</v>
      </c>
      <c r="AJ179" s="1" t="n">
        <f aca="false">(AJ83/1000000)/$A179</f>
        <v>0.0228601290322581</v>
      </c>
      <c r="AK179" s="1" t="n">
        <f aca="false">(AK83/1000000)/$A179</f>
        <v>0.0182217419354839</v>
      </c>
      <c r="AL179" s="1" t="n">
        <f aca="false">(AL83/1000000)/$A179</f>
        <v>0.0177137741935484</v>
      </c>
      <c r="AM179" s="1" t="n">
        <f aca="false">(AM83/1000000)/$A179</f>
        <v>0.0209968064516129</v>
      </c>
      <c r="AN179" s="1" t="n">
        <f aca="false">(AN83/1000000)/$A179</f>
        <v>0.0115997419354839</v>
      </c>
      <c r="AO179" s="1" t="n">
        <f aca="false">(AO83/1000000)/$A179</f>
        <v>0.0155142903225806</v>
      </c>
      <c r="AP179" s="1" t="n">
        <f aca="false">(AP83/1000000)/$A179</f>
        <v>0.0183361290322581</v>
      </c>
      <c r="AQ179" s="1" t="n">
        <f aca="false">(AQ83/1000000)/$A179</f>
        <v>0.0260282258064516</v>
      </c>
      <c r="AR179" s="1" t="n">
        <f aca="false">(AR83/1000000)/$A179</f>
        <v>0.0189730967741935</v>
      </c>
      <c r="AS179" s="1" t="n">
        <f aca="false">(AS83/1000000)/$A179</f>
        <v>0.0265890967741936</v>
      </c>
      <c r="AT179" s="1" t="n">
        <f aca="false">(AT83/1000000)/$A179</f>
        <v>0.0204464516129032</v>
      </c>
      <c r="AU179" s="1" t="n">
        <f aca="false">(AU83/1000000)/$A179</f>
        <v>0.0178178709677419</v>
      </c>
      <c r="AV179" s="1" t="n">
        <f aca="false">(AV83/1000000)/$A179</f>
        <v>0.0216508709677419</v>
      </c>
      <c r="AW179" s="1" t="n">
        <f aca="false">(AW83/1000000)/$A179</f>
        <v>0.0175880322580645</v>
      </c>
      <c r="AX179" s="1" t="n">
        <f aca="false">(AX83/1000000)/$A179</f>
        <v>0.0221446129032258</v>
      </c>
      <c r="AY179" s="1" t="n">
        <f aca="false">(AY83/1000000)/$A179</f>
        <v>0.0222222903225806</v>
      </c>
      <c r="AZ179" s="1" t="n">
        <f aca="false">(AZ83/1000000)/$A179</f>
        <v>0.0205887096774194</v>
      </c>
      <c r="BA179" s="1" t="n">
        <f aca="false">(BA83/1000000)/$A179</f>
        <v>0.019216064516129</v>
      </c>
      <c r="BB179" s="1" t="n">
        <f aca="false">(BB83/1000000)/$A179</f>
        <v>0.0490801290322581</v>
      </c>
      <c r="BC179" s="1" t="n">
        <f aca="false">(BC83/1000000)/$A179</f>
        <v>0.0173992903225806</v>
      </c>
      <c r="BD179" s="1" t="n">
        <f aca="false">(BD83/1000000)/$A179</f>
        <v>0.0370468064516129</v>
      </c>
      <c r="BE179" s="1" t="n">
        <f aca="false">(BE83/1000000)/$A179</f>
        <v>0.0228461290322581</v>
      </c>
      <c r="BF179" s="1" t="n">
        <f aca="false">(BF83/1000000)/$A179</f>
        <v>0.0158865483870968</v>
      </c>
      <c r="BG179" s="1" t="n">
        <f aca="false">(BG83/1000000)/$A179</f>
        <v>0.0504073225806452</v>
      </c>
      <c r="BH179" s="1" t="n">
        <f aca="false">(BH83/1000000)/$A179</f>
        <v>0.0195748709677419</v>
      </c>
      <c r="BI179" s="1" t="n">
        <f aca="false">(BI83/1000000)/$A179</f>
        <v>0.0257808387096774</v>
      </c>
      <c r="BJ179" s="1" t="n">
        <f aca="false">(BJ83/1000000)/$A179</f>
        <v>0.0179384193548387</v>
      </c>
      <c r="BK179" s="1" t="n">
        <f aca="false">(BK83/1000000)/$A179</f>
        <v>0.0178101935483871</v>
      </c>
      <c r="BL179" s="1" t="n">
        <f aca="false">(BL83/1000000)/$A179</f>
        <v>0.0156678387096774</v>
      </c>
      <c r="BM179" s="1" t="n">
        <f aca="false">(BM83/1000000)/$A179</f>
        <v>0.0160355806451613</v>
      </c>
      <c r="BN179" s="1" t="n">
        <f aca="false">(BN83/1000000)/$A179</f>
        <v>0.0262847096774194</v>
      </c>
      <c r="BO179" s="1" t="n">
        <f aca="false">(BO83/1000000)/$A179</f>
        <v>0.0282230322580645</v>
      </c>
      <c r="BP179" s="1" t="n">
        <f aca="false">(BP83/1000000)/$A179</f>
        <v>0.0270992580645161</v>
      </c>
      <c r="BQ179" s="1" t="n">
        <f aca="false">(BQ83/1000000)/$A179</f>
        <v>0.0404982580645161</v>
      </c>
      <c r="BR179" s="1" t="n">
        <f aca="false">(BR83/1000000)/$A179</f>
        <v>0.0287155806451613</v>
      </c>
      <c r="BS179" s="1" t="n">
        <f aca="false">(BS83/1000000)/$A179</f>
        <v>0.02307</v>
      </c>
      <c r="BT179" s="1" t="n">
        <f aca="false">(BT83/1000000)/$A179</f>
        <v>0.0151955806451613</v>
      </c>
      <c r="BU179" s="1" t="n">
        <f aca="false">(BU83/1000000)/$A179</f>
        <v>0.0277526451612903</v>
      </c>
      <c r="BV179" s="1" t="n">
        <f aca="false">(BV83/1000000)/$A179</f>
        <v>0.0298062903225806</v>
      </c>
      <c r="BW179" s="1" t="n">
        <f aca="false">(BW83/1000000)/$A179</f>
        <v>0.03329</v>
      </c>
      <c r="BX179" s="1" t="n">
        <f aca="false">(BX83/1000000)/$A179</f>
        <v>0.0472205806451613</v>
      </c>
      <c r="BY179" s="1" t="n">
        <f aca="false">(BY83/1000000)/$A179</f>
        <v>0.0434132580645161</v>
      </c>
      <c r="BZ179" s="1" t="n">
        <f aca="false">(BZ83/1000000)/$A179</f>
        <v>0.0674039677419355</v>
      </c>
      <c r="CA179" s="1" t="n">
        <f aca="false">(CA83/1000000)/$A179</f>
        <v>0.0425000322580645</v>
      </c>
      <c r="CB179" s="1" t="n">
        <f aca="false">(CB83/1000000)/$A179</f>
        <v>0.0493189677419355</v>
      </c>
      <c r="CC179" s="1" t="n">
        <f aca="false">(CC83/1000000)/$A179</f>
        <v>0.0507301935483871</v>
      </c>
      <c r="CD179" s="1" t="n">
        <f aca="false">(CD83/1000000)/$A179</f>
        <v>0.0635562580645161</v>
      </c>
      <c r="CE179" s="1" t="n">
        <f aca="false">(CE83/1000000)/$A179</f>
        <v>0.100135</v>
      </c>
      <c r="CF179" s="1" t="n">
        <f aca="false">(CF83/1000000)/$A179</f>
        <v>0.0707983548387097</v>
      </c>
      <c r="CG179" s="1" t="n">
        <f aca="false">(CG83/1000000)/$A179</f>
        <v>0.0480017419354839</v>
      </c>
      <c r="CH179" s="1" t="n">
        <f aca="false">(CH83/1000000)/$A179</f>
        <v>0</v>
      </c>
      <c r="CI179" s="1" t="n">
        <f aca="false">(CI83/1000000)/$A179</f>
        <v>0</v>
      </c>
      <c r="CJ179" s="1" t="n">
        <f aca="false">(CJ83/1000000)/$A179</f>
        <v>0</v>
      </c>
      <c r="CK179" s="1" t="n">
        <f aca="false">(CK83/1000000)/$A179</f>
        <v>0</v>
      </c>
      <c r="CL179" s="1" t="n">
        <f aca="false">(CL83/1000000)/$A179</f>
        <v>0</v>
      </c>
      <c r="CM179" s="1" t="n">
        <f aca="false">(CM83/1000000)/$A179</f>
        <v>0</v>
      </c>
      <c r="CN179" s="1" t="n">
        <f aca="false">(CN83/1000000)/$A179</f>
        <v>0</v>
      </c>
    </row>
    <row r="180" customFormat="false" ht="11.25" hidden="false" customHeight="false" outlineLevel="0" collapsed="false">
      <c r="A180" s="1" t="n">
        <v>30</v>
      </c>
      <c r="B180" s="4" t="n">
        <v>36831</v>
      </c>
      <c r="C180" s="1" t="n">
        <f aca="false">(C84/1000000)/$A180</f>
        <v>3.05866143333333</v>
      </c>
      <c r="D180" s="1" t="n">
        <f aca="false">(D84/1000000)/$A180</f>
        <v>0.0292770333333333</v>
      </c>
      <c r="E180" s="1" t="n">
        <f aca="false">(E84/1000000)/$A180</f>
        <v>0.0058277</v>
      </c>
      <c r="F180" s="1" t="n">
        <f aca="false">(F84/1000000)/$A180</f>
        <v>0.0114271333333333</v>
      </c>
      <c r="G180" s="1" t="n">
        <f aca="false">(G84/1000000)/$A180</f>
        <v>0.0110894333333333</v>
      </c>
      <c r="H180" s="1" t="n">
        <f aca="false">(H84/1000000)/$A180</f>
        <v>0.0102872</v>
      </c>
      <c r="I180" s="1" t="n">
        <f aca="false">(I84/1000000)/$A180</f>
        <v>0.0080382</v>
      </c>
      <c r="J180" s="1" t="n">
        <f aca="false">(J84/1000000)/$A180</f>
        <v>0.00976686666666667</v>
      </c>
      <c r="K180" s="1" t="n">
        <f aca="false">(K84/1000000)/$A180</f>
        <v>0.0120539333333333</v>
      </c>
      <c r="L180" s="1" t="n">
        <f aca="false">(L84/1000000)/$A180</f>
        <v>0.0100462</v>
      </c>
      <c r="M180" s="1" t="n">
        <f aca="false">(M84/1000000)/$A180</f>
        <v>0.0107999</v>
      </c>
      <c r="N180" s="1" t="n">
        <f aca="false">(N84/1000000)/$A180</f>
        <v>0.0640263666666667</v>
      </c>
      <c r="O180" s="1" t="n">
        <f aca="false">(O84/1000000)/$A180</f>
        <v>0.0111944</v>
      </c>
      <c r="P180" s="1" t="n">
        <f aca="false">(P84/1000000)/$A180</f>
        <v>0.0129903</v>
      </c>
      <c r="Q180" s="1" t="n">
        <f aca="false">(Q84/1000000)/$A180</f>
        <v>0.0105712666666667</v>
      </c>
      <c r="R180" s="1" t="n">
        <f aca="false">(R84/1000000)/$A180</f>
        <v>0.0109072</v>
      </c>
      <c r="S180" s="1" t="n">
        <f aca="false">(S84/1000000)/$A180</f>
        <v>0.0152573333333333</v>
      </c>
      <c r="T180" s="1" t="n">
        <f aca="false">(T84/1000000)/$A180</f>
        <v>0.0117532333333333</v>
      </c>
      <c r="U180" s="1" t="n">
        <f aca="false">(U84/1000000)/$A180</f>
        <v>0.0114264666666667</v>
      </c>
      <c r="V180" s="1" t="n">
        <f aca="false">(V84/1000000)/$A180</f>
        <v>0.0126922</v>
      </c>
      <c r="W180" s="1" t="n">
        <f aca="false">(W84/1000000)/$A180</f>
        <v>0.0162873666666667</v>
      </c>
      <c r="X180" s="1" t="n">
        <f aca="false">(X84/1000000)/$A180</f>
        <v>0.0108400333333333</v>
      </c>
      <c r="Y180" s="1" t="n">
        <f aca="false">(Y84/1000000)/$A180</f>
        <v>0.0221103666666667</v>
      </c>
      <c r="Z180" s="1" t="n">
        <f aca="false">(Z84/1000000)/$A180</f>
        <v>0.0180675666666667</v>
      </c>
      <c r="AA180" s="1" t="n">
        <f aca="false">(AA84/1000000)/$A180</f>
        <v>0.0094041</v>
      </c>
      <c r="AB180" s="1" t="n">
        <f aca="false">(AB84/1000000)/$A180</f>
        <v>0.0134753666666667</v>
      </c>
      <c r="AC180" s="1" t="n">
        <f aca="false">(AC84/1000000)/$A180</f>
        <v>0.00944823333333333</v>
      </c>
      <c r="AD180" s="1" t="n">
        <f aca="false">(AD84/1000000)/$A180</f>
        <v>0.0159390666666667</v>
      </c>
      <c r="AE180" s="1" t="n">
        <f aca="false">(AE84/1000000)/$A180</f>
        <v>0.0183163</v>
      </c>
      <c r="AF180" s="1" t="n">
        <f aca="false">(AF84/1000000)/$A180</f>
        <v>0.0172873333333333</v>
      </c>
      <c r="AG180" s="1" t="n">
        <f aca="false">(AG84/1000000)/$A180</f>
        <v>0.0151811666666667</v>
      </c>
      <c r="AH180" s="1" t="n">
        <f aca="false">(AH84/1000000)/$A180</f>
        <v>0.0122670333333333</v>
      </c>
      <c r="AI180" s="1" t="n">
        <f aca="false">(AI84/1000000)/$A180</f>
        <v>0.0186075333333333</v>
      </c>
      <c r="AJ180" s="1" t="n">
        <f aca="false">(AJ84/1000000)/$A180</f>
        <v>0.0214559666666667</v>
      </c>
      <c r="AK180" s="1" t="n">
        <f aca="false">(AK84/1000000)/$A180</f>
        <v>0.0180744</v>
      </c>
      <c r="AL180" s="1" t="n">
        <f aca="false">(AL84/1000000)/$A180</f>
        <v>0.0166518666666667</v>
      </c>
      <c r="AM180" s="1" t="n">
        <f aca="false">(AM84/1000000)/$A180</f>
        <v>0.0203707333333333</v>
      </c>
      <c r="AN180" s="1" t="n">
        <f aca="false">(AN84/1000000)/$A180</f>
        <v>0.0112249333333333</v>
      </c>
      <c r="AO180" s="1" t="n">
        <f aca="false">(AO84/1000000)/$A180</f>
        <v>0.0147661666666667</v>
      </c>
      <c r="AP180" s="1" t="n">
        <f aca="false">(AP84/1000000)/$A180</f>
        <v>0.0191085666666667</v>
      </c>
      <c r="AQ180" s="1" t="n">
        <f aca="false">(AQ84/1000000)/$A180</f>
        <v>0.0302086333333333</v>
      </c>
      <c r="AR180" s="1" t="n">
        <f aca="false">(AR84/1000000)/$A180</f>
        <v>0.0178287</v>
      </c>
      <c r="AS180" s="1" t="n">
        <f aca="false">(AS84/1000000)/$A180</f>
        <v>0.0251302666666667</v>
      </c>
      <c r="AT180" s="1" t="n">
        <f aca="false">(AT84/1000000)/$A180</f>
        <v>0.0193464</v>
      </c>
      <c r="AU180" s="1" t="n">
        <f aca="false">(AU84/1000000)/$A180</f>
        <v>0.0176469333333333</v>
      </c>
      <c r="AV180" s="1" t="n">
        <f aca="false">(AV84/1000000)/$A180</f>
        <v>0.0216473</v>
      </c>
      <c r="AW180" s="1" t="n">
        <f aca="false">(AW84/1000000)/$A180</f>
        <v>0.0173278</v>
      </c>
      <c r="AX180" s="1" t="n">
        <f aca="false">(AX84/1000000)/$A180</f>
        <v>0.0201758666666667</v>
      </c>
      <c r="AY180" s="1" t="n">
        <f aca="false">(AY84/1000000)/$A180</f>
        <v>0.0219199</v>
      </c>
      <c r="AZ180" s="1" t="n">
        <f aca="false">(AZ84/1000000)/$A180</f>
        <v>0.0220122333333333</v>
      </c>
      <c r="BA180" s="1" t="n">
        <f aca="false">(BA84/1000000)/$A180</f>
        <v>0.0197423333333333</v>
      </c>
      <c r="BB180" s="1" t="n">
        <f aca="false">(BB84/1000000)/$A180</f>
        <v>0.0506566</v>
      </c>
      <c r="BC180" s="1" t="n">
        <f aca="false">(BC84/1000000)/$A180</f>
        <v>0.0213411666666667</v>
      </c>
      <c r="BD180" s="1" t="n">
        <f aca="false">(BD84/1000000)/$A180</f>
        <v>0.0371157333333333</v>
      </c>
      <c r="BE180" s="1" t="n">
        <f aca="false">(BE84/1000000)/$A180</f>
        <v>0.0313549</v>
      </c>
      <c r="BF180" s="1" t="n">
        <f aca="false">(BF84/1000000)/$A180</f>
        <v>0.0162659333333333</v>
      </c>
      <c r="BG180" s="1" t="n">
        <f aca="false">(BG84/1000000)/$A180</f>
        <v>0.0462304666666667</v>
      </c>
      <c r="BH180" s="1" t="n">
        <f aca="false">(BH84/1000000)/$A180</f>
        <v>0.0178948666666667</v>
      </c>
      <c r="BI180" s="1" t="n">
        <f aca="false">(BI84/1000000)/$A180</f>
        <v>0.0236663666666667</v>
      </c>
      <c r="BJ180" s="1" t="n">
        <f aca="false">(BJ84/1000000)/$A180</f>
        <v>0.0171339</v>
      </c>
      <c r="BK180" s="1" t="n">
        <f aca="false">(BK84/1000000)/$A180</f>
        <v>0.0190374333333333</v>
      </c>
      <c r="BL180" s="1" t="n">
        <f aca="false">(BL84/1000000)/$A180</f>
        <v>0.0216484</v>
      </c>
      <c r="BM180" s="1" t="n">
        <f aca="false">(BM84/1000000)/$A180</f>
        <v>0.0168271333333333</v>
      </c>
      <c r="BN180" s="1" t="n">
        <f aca="false">(BN84/1000000)/$A180</f>
        <v>0.0256111666666667</v>
      </c>
      <c r="BO180" s="1" t="n">
        <f aca="false">(BO84/1000000)/$A180</f>
        <v>0.0291811666666667</v>
      </c>
      <c r="BP180" s="1" t="n">
        <f aca="false">(BP84/1000000)/$A180</f>
        <v>0.0250247333333333</v>
      </c>
      <c r="BQ180" s="1" t="n">
        <f aca="false">(BQ84/1000000)/$A180</f>
        <v>0.0414161</v>
      </c>
      <c r="BR180" s="1" t="n">
        <f aca="false">(BR84/1000000)/$A180</f>
        <v>0.0279958333333333</v>
      </c>
      <c r="BS180" s="1" t="n">
        <f aca="false">(BS84/1000000)/$A180</f>
        <v>0.0230135333333333</v>
      </c>
      <c r="BT180" s="1" t="n">
        <f aca="false">(BT84/1000000)/$A180</f>
        <v>0.0146931</v>
      </c>
      <c r="BU180" s="1" t="n">
        <f aca="false">(BU84/1000000)/$A180</f>
        <v>0.0233608</v>
      </c>
      <c r="BV180" s="1" t="n">
        <f aca="false">(BV84/1000000)/$A180</f>
        <v>0.0273377666666667</v>
      </c>
      <c r="BW180" s="1" t="n">
        <f aca="false">(BW84/1000000)/$A180</f>
        <v>0.0327421333333333</v>
      </c>
      <c r="BX180" s="1" t="n">
        <f aca="false">(BX84/1000000)/$A180</f>
        <v>0.0447547333333333</v>
      </c>
      <c r="BY180" s="1" t="n">
        <f aca="false">(BY84/1000000)/$A180</f>
        <v>0.0398284</v>
      </c>
      <c r="BZ180" s="1" t="n">
        <f aca="false">(BZ84/1000000)/$A180</f>
        <v>0.058838</v>
      </c>
      <c r="CA180" s="1" t="n">
        <f aca="false">(CA84/1000000)/$A180</f>
        <v>0.0396457</v>
      </c>
      <c r="CB180" s="1" t="n">
        <f aca="false">(CB84/1000000)/$A180</f>
        <v>0.0479015333333333</v>
      </c>
      <c r="CC180" s="1" t="n">
        <f aca="false">(CC84/1000000)/$A180</f>
        <v>0.0500079</v>
      </c>
      <c r="CD180" s="1" t="n">
        <f aca="false">(CD84/1000000)/$A180</f>
        <v>0.0549507</v>
      </c>
      <c r="CE180" s="1" t="n">
        <f aca="false">(CE84/1000000)/$A180</f>
        <v>0.0796480666666667</v>
      </c>
      <c r="CF180" s="1" t="n">
        <f aca="false">(CF84/1000000)/$A180</f>
        <v>0.0606542666666667</v>
      </c>
      <c r="CG180" s="1" t="n">
        <f aca="false">(CG84/1000000)/$A180</f>
        <v>0.0751371333333333</v>
      </c>
      <c r="CH180" s="1" t="n">
        <f aca="false">(CH84/1000000)/$A180</f>
        <v>0.0482485</v>
      </c>
      <c r="CI180" s="1" t="n">
        <f aca="false">(CI84/1000000)/$A180</f>
        <v>0</v>
      </c>
      <c r="CJ180" s="1" t="n">
        <f aca="false">(CJ84/1000000)/$A180</f>
        <v>0</v>
      </c>
      <c r="CK180" s="1" t="n">
        <f aca="false">(CK84/1000000)/$A180</f>
        <v>0</v>
      </c>
      <c r="CL180" s="1" t="n">
        <f aca="false">(CL84/1000000)/$A180</f>
        <v>0</v>
      </c>
      <c r="CM180" s="1" t="n">
        <f aca="false">(CM84/1000000)/$A180</f>
        <v>0</v>
      </c>
      <c r="CN180" s="1" t="n">
        <f aca="false">(CN84/1000000)/$A180</f>
        <v>0</v>
      </c>
    </row>
    <row r="181" customFormat="false" ht="11.25" hidden="false" customHeight="false" outlineLevel="0" collapsed="false">
      <c r="A181" s="1" t="n">
        <v>31</v>
      </c>
      <c r="B181" s="4" t="n">
        <v>36861</v>
      </c>
      <c r="C181" s="1" t="n">
        <f aca="false">(C85/1000000)/$A181</f>
        <v>3.01015790322581</v>
      </c>
      <c r="D181" s="1" t="n">
        <f aca="false">(D85/1000000)/$A181</f>
        <v>0.030973</v>
      </c>
      <c r="E181" s="1" t="n">
        <f aca="false">(E85/1000000)/$A181</f>
        <v>0.00594616129032258</v>
      </c>
      <c r="F181" s="1" t="n">
        <f aca="false">(F85/1000000)/$A181</f>
        <v>0.0112545806451613</v>
      </c>
      <c r="G181" s="1" t="n">
        <f aca="false">(G85/1000000)/$A181</f>
        <v>0.0106502258064516</v>
      </c>
      <c r="H181" s="1" t="n">
        <f aca="false">(H85/1000000)/$A181</f>
        <v>0.0100249032258065</v>
      </c>
      <c r="I181" s="1" t="n">
        <f aca="false">(I85/1000000)/$A181</f>
        <v>0.00746522580645161</v>
      </c>
      <c r="J181" s="1" t="n">
        <f aca="false">(J85/1000000)/$A181</f>
        <v>0.0101347741935484</v>
      </c>
      <c r="K181" s="1" t="n">
        <f aca="false">(K85/1000000)/$A181</f>
        <v>0.011992064516129</v>
      </c>
      <c r="L181" s="1" t="n">
        <f aca="false">(L85/1000000)/$A181</f>
        <v>0.00953932258064516</v>
      </c>
      <c r="M181" s="1" t="n">
        <f aca="false">(M85/1000000)/$A181</f>
        <v>0.0106348064516129</v>
      </c>
      <c r="N181" s="1" t="n">
        <f aca="false">(N85/1000000)/$A181</f>
        <v>0.0557370967741936</v>
      </c>
      <c r="O181" s="1" t="n">
        <f aca="false">(O85/1000000)/$A181</f>
        <v>0.0105939032258065</v>
      </c>
      <c r="P181" s="1" t="n">
        <f aca="false">(P85/1000000)/$A181</f>
        <v>0.0126010322580645</v>
      </c>
      <c r="Q181" s="1" t="n">
        <f aca="false">(Q85/1000000)/$A181</f>
        <v>0.0104247096774194</v>
      </c>
      <c r="R181" s="1" t="n">
        <f aca="false">(R85/1000000)/$A181</f>
        <v>0.0112787741935484</v>
      </c>
      <c r="S181" s="1" t="n">
        <f aca="false">(S85/1000000)/$A181</f>
        <v>0.0151696129032258</v>
      </c>
      <c r="T181" s="1" t="n">
        <f aca="false">(T85/1000000)/$A181</f>
        <v>0.0124248064516129</v>
      </c>
      <c r="U181" s="1" t="n">
        <f aca="false">(U85/1000000)/$A181</f>
        <v>0.00966890322580645</v>
      </c>
      <c r="V181" s="1" t="n">
        <f aca="false">(V85/1000000)/$A181</f>
        <v>0.011854064516129</v>
      </c>
      <c r="W181" s="1" t="n">
        <f aca="false">(W85/1000000)/$A181</f>
        <v>0.0102703225806452</v>
      </c>
      <c r="X181" s="1" t="n">
        <f aca="false">(X85/1000000)/$A181</f>
        <v>0.0107801290322581</v>
      </c>
      <c r="Y181" s="1" t="n">
        <f aca="false">(Y85/1000000)/$A181</f>
        <v>0.0221923225806452</v>
      </c>
      <c r="Z181" s="1" t="n">
        <f aca="false">(Z85/1000000)/$A181</f>
        <v>0.0177273870967742</v>
      </c>
      <c r="AA181" s="1" t="n">
        <f aca="false">(AA85/1000000)/$A181</f>
        <v>0.00886506451612903</v>
      </c>
      <c r="AB181" s="1" t="n">
        <f aca="false">(AB85/1000000)/$A181</f>
        <v>0.0153683870967742</v>
      </c>
      <c r="AC181" s="1" t="n">
        <f aca="false">(AC85/1000000)/$A181</f>
        <v>0.00922648387096774</v>
      </c>
      <c r="AD181" s="1" t="n">
        <f aca="false">(AD85/1000000)/$A181</f>
        <v>0.0152015806451613</v>
      </c>
      <c r="AE181" s="1" t="n">
        <f aca="false">(AE85/1000000)/$A181</f>
        <v>0.0160077741935484</v>
      </c>
      <c r="AF181" s="1" t="n">
        <f aca="false">(AF85/1000000)/$A181</f>
        <v>0.0166467741935484</v>
      </c>
      <c r="AG181" s="1" t="n">
        <f aca="false">(AG85/1000000)/$A181</f>
        <v>0.0150835483870968</v>
      </c>
      <c r="AH181" s="1" t="n">
        <f aca="false">(AH85/1000000)/$A181</f>
        <v>0.0122623870967742</v>
      </c>
      <c r="AI181" s="1" t="n">
        <f aca="false">(AI85/1000000)/$A181</f>
        <v>0.0176757741935484</v>
      </c>
      <c r="AJ181" s="1" t="n">
        <f aca="false">(AJ85/1000000)/$A181</f>
        <v>0.022076935483871</v>
      </c>
      <c r="AK181" s="1" t="n">
        <f aca="false">(AK85/1000000)/$A181</f>
        <v>0.0169667096774194</v>
      </c>
      <c r="AL181" s="1" t="n">
        <f aca="false">(AL85/1000000)/$A181</f>
        <v>0.0171574516129032</v>
      </c>
      <c r="AM181" s="1" t="n">
        <f aca="false">(AM85/1000000)/$A181</f>
        <v>0.0205359677419355</v>
      </c>
      <c r="AN181" s="1" t="n">
        <f aca="false">(AN85/1000000)/$A181</f>
        <v>0.0115798064516129</v>
      </c>
      <c r="AO181" s="1" t="n">
        <f aca="false">(AO85/1000000)/$A181</f>
        <v>0.0149557096774194</v>
      </c>
      <c r="AP181" s="1" t="n">
        <f aca="false">(AP85/1000000)/$A181</f>
        <v>0.0204694838709677</v>
      </c>
      <c r="AQ181" s="1" t="n">
        <f aca="false">(AQ85/1000000)/$A181</f>
        <v>0.0271989032258065</v>
      </c>
      <c r="AR181" s="1" t="n">
        <f aca="false">(AR85/1000000)/$A181</f>
        <v>0.0173987096774194</v>
      </c>
      <c r="AS181" s="1" t="n">
        <f aca="false">(AS85/1000000)/$A181</f>
        <v>0.0251576451612903</v>
      </c>
      <c r="AT181" s="1" t="n">
        <f aca="false">(AT85/1000000)/$A181</f>
        <v>0.018599064516129</v>
      </c>
      <c r="AU181" s="1" t="n">
        <f aca="false">(AU85/1000000)/$A181</f>
        <v>0.0178854193548387</v>
      </c>
      <c r="AV181" s="1" t="n">
        <f aca="false">(AV85/1000000)/$A181</f>
        <v>0.0207124516129032</v>
      </c>
      <c r="AW181" s="1" t="n">
        <f aca="false">(AW85/1000000)/$A181</f>
        <v>0.0171267741935484</v>
      </c>
      <c r="AX181" s="1" t="n">
        <f aca="false">(AX85/1000000)/$A181</f>
        <v>0.022085935483871</v>
      </c>
      <c r="AY181" s="1" t="n">
        <f aca="false">(AY85/1000000)/$A181</f>
        <v>0.0231601612903226</v>
      </c>
      <c r="AZ181" s="1" t="n">
        <f aca="false">(AZ85/1000000)/$A181</f>
        <v>0.0210997741935484</v>
      </c>
      <c r="BA181" s="1" t="n">
        <f aca="false">(BA85/1000000)/$A181</f>
        <v>0.0182008709677419</v>
      </c>
      <c r="BB181" s="1" t="n">
        <f aca="false">(BB85/1000000)/$A181</f>
        <v>0.0478281612903226</v>
      </c>
      <c r="BC181" s="1" t="n">
        <f aca="false">(BC85/1000000)/$A181</f>
        <v>0.0238717741935484</v>
      </c>
      <c r="BD181" s="1" t="n">
        <f aca="false">(BD85/1000000)/$A181</f>
        <v>0.0381811290322581</v>
      </c>
      <c r="BE181" s="1" t="n">
        <f aca="false">(BE85/1000000)/$A181</f>
        <v>0.0271335161290323</v>
      </c>
      <c r="BF181" s="1" t="n">
        <f aca="false">(BF85/1000000)/$A181</f>
        <v>0.016135064516129</v>
      </c>
      <c r="BG181" s="1" t="n">
        <f aca="false">(BG85/1000000)/$A181</f>
        <v>0.0431043225806452</v>
      </c>
      <c r="BH181" s="1" t="n">
        <f aca="false">(BH85/1000000)/$A181</f>
        <v>0.0168027096774194</v>
      </c>
      <c r="BI181" s="1" t="n">
        <f aca="false">(BI85/1000000)/$A181</f>
        <v>0.0221547419354839</v>
      </c>
      <c r="BJ181" s="1" t="n">
        <f aca="false">(BJ85/1000000)/$A181</f>
        <v>0.0189804193548387</v>
      </c>
      <c r="BK181" s="1" t="n">
        <f aca="false">(BK85/1000000)/$A181</f>
        <v>0.0178834838709677</v>
      </c>
      <c r="BL181" s="1" t="n">
        <f aca="false">(BL85/1000000)/$A181</f>
        <v>0.0145052580645161</v>
      </c>
      <c r="BM181" s="1" t="n">
        <f aca="false">(BM85/1000000)/$A181</f>
        <v>0.016969</v>
      </c>
      <c r="BN181" s="1" t="n">
        <f aca="false">(BN85/1000000)/$A181</f>
        <v>0.0249064838709677</v>
      </c>
      <c r="BO181" s="1" t="n">
        <f aca="false">(BO85/1000000)/$A181</f>
        <v>0.0292181612903226</v>
      </c>
      <c r="BP181" s="1" t="n">
        <f aca="false">(BP85/1000000)/$A181</f>
        <v>0.0267350322580645</v>
      </c>
      <c r="BQ181" s="1" t="n">
        <f aca="false">(BQ85/1000000)/$A181</f>
        <v>0.0401808064516129</v>
      </c>
      <c r="BR181" s="1" t="n">
        <f aca="false">(BR85/1000000)/$A181</f>
        <v>0.0244125161290323</v>
      </c>
      <c r="BS181" s="1" t="n">
        <f aca="false">(BS85/1000000)/$A181</f>
        <v>0.0224594193548387</v>
      </c>
      <c r="BT181" s="1" t="n">
        <f aca="false">(BT85/1000000)/$A181</f>
        <v>0.0179201290322581</v>
      </c>
      <c r="BU181" s="1" t="n">
        <f aca="false">(BU85/1000000)/$A181</f>
        <v>0.0231585806451613</v>
      </c>
      <c r="BV181" s="1" t="n">
        <f aca="false">(BV85/1000000)/$A181</f>
        <v>0.0253395483870968</v>
      </c>
      <c r="BW181" s="1" t="n">
        <f aca="false">(BW85/1000000)/$A181</f>
        <v>0.0307098064516129</v>
      </c>
      <c r="BX181" s="1" t="n">
        <f aca="false">(BX85/1000000)/$A181</f>
        <v>0.0434447419354839</v>
      </c>
      <c r="BY181" s="1" t="n">
        <f aca="false">(BY85/1000000)/$A181</f>
        <v>0.0369915806451613</v>
      </c>
      <c r="BZ181" s="1" t="n">
        <f aca="false">(BZ85/1000000)/$A181</f>
        <v>0.0564753225806452</v>
      </c>
      <c r="CA181" s="1" t="n">
        <f aca="false">(CA85/1000000)/$A181</f>
        <v>0.0400961935483871</v>
      </c>
      <c r="CB181" s="1" t="n">
        <f aca="false">(CB85/1000000)/$A181</f>
        <v>0.0468831935483871</v>
      </c>
      <c r="CC181" s="1" t="n">
        <f aca="false">(CC85/1000000)/$A181</f>
        <v>0.047259935483871</v>
      </c>
      <c r="CD181" s="1" t="n">
        <f aca="false">(CD85/1000000)/$A181</f>
        <v>0.0498517419354839</v>
      </c>
      <c r="CE181" s="1" t="n">
        <f aca="false">(CE85/1000000)/$A181</f>
        <v>0.0693184516129032</v>
      </c>
      <c r="CF181" s="1" t="n">
        <f aca="false">(CF85/1000000)/$A181</f>
        <v>0.0538966129032258</v>
      </c>
      <c r="CG181" s="1" t="n">
        <f aca="false">(CG85/1000000)/$A181</f>
        <v>0.0700382258064516</v>
      </c>
      <c r="CH181" s="1" t="n">
        <f aca="false">(CH85/1000000)/$A181</f>
        <v>0.0810946451612903</v>
      </c>
      <c r="CI181" s="1" t="n">
        <f aca="false">(CI85/1000000)/$A181</f>
        <v>0.060106935483871</v>
      </c>
      <c r="CJ181" s="1" t="n">
        <f aca="false">(CJ85/1000000)/$A181</f>
        <v>0</v>
      </c>
      <c r="CK181" s="1" t="n">
        <f aca="false">(CK85/1000000)/$A181</f>
        <v>0</v>
      </c>
      <c r="CL181" s="1" t="n">
        <f aca="false">(CL85/1000000)/$A181</f>
        <v>0</v>
      </c>
      <c r="CM181" s="1" t="n">
        <f aca="false">(CM85/1000000)/$A181</f>
        <v>0</v>
      </c>
      <c r="CN181" s="1" t="n">
        <f aca="false">(CN85/1000000)/$A181</f>
        <v>0</v>
      </c>
    </row>
    <row r="182" customFormat="false" ht="11.25" hidden="false" customHeight="false" outlineLevel="0" collapsed="false">
      <c r="A182" s="1" t="n">
        <v>31</v>
      </c>
      <c r="B182" s="4" t="n">
        <v>36892</v>
      </c>
      <c r="C182" s="1" t="n">
        <f aca="false">(C86/1000000)/$A182</f>
        <v>3.05075896774194</v>
      </c>
      <c r="D182" s="1" t="n">
        <f aca="false">(D86/1000000)/$A182</f>
        <v>0.0308365806451613</v>
      </c>
      <c r="E182" s="1" t="n">
        <f aca="false">(E86/1000000)/$A182</f>
        <v>0.00628193548387097</v>
      </c>
      <c r="F182" s="1" t="n">
        <f aca="false">(F86/1000000)/$A182</f>
        <v>0.0107258064516129</v>
      </c>
      <c r="G182" s="1" t="n">
        <f aca="false">(G86/1000000)/$A182</f>
        <v>0.0108013548387097</v>
      </c>
      <c r="H182" s="1" t="n">
        <f aca="false">(H86/1000000)/$A182</f>
        <v>0.00998893548387097</v>
      </c>
      <c r="I182" s="1" t="n">
        <f aca="false">(I86/1000000)/$A182</f>
        <v>0.00763403225806452</v>
      </c>
      <c r="J182" s="1" t="n">
        <f aca="false">(J86/1000000)/$A182</f>
        <v>0.0102920967741935</v>
      </c>
      <c r="K182" s="1" t="n">
        <f aca="false">(K86/1000000)/$A182</f>
        <v>0.0115145161290323</v>
      </c>
      <c r="L182" s="1" t="n">
        <f aca="false">(L86/1000000)/$A182</f>
        <v>0.00970296774193548</v>
      </c>
      <c r="M182" s="1" t="n">
        <f aca="false">(M86/1000000)/$A182</f>
        <v>0.0094848064516129</v>
      </c>
      <c r="N182" s="1" t="n">
        <f aca="false">(N86/1000000)/$A182</f>
        <v>0.0560486129032258</v>
      </c>
      <c r="O182" s="1" t="n">
        <f aca="false">(O86/1000000)/$A182</f>
        <v>0.010502</v>
      </c>
      <c r="P182" s="1" t="n">
        <f aca="false">(P86/1000000)/$A182</f>
        <v>0.0127468387096774</v>
      </c>
      <c r="Q182" s="1" t="n">
        <f aca="false">(Q86/1000000)/$A182</f>
        <v>0.0104698064516129</v>
      </c>
      <c r="R182" s="1" t="n">
        <f aca="false">(R86/1000000)/$A182</f>
        <v>0.0115398709677419</v>
      </c>
      <c r="S182" s="1" t="n">
        <f aca="false">(S86/1000000)/$A182</f>
        <v>0.0155380322580645</v>
      </c>
      <c r="T182" s="1" t="n">
        <f aca="false">(T86/1000000)/$A182</f>
        <v>0.0126655806451613</v>
      </c>
      <c r="U182" s="1" t="n">
        <f aca="false">(U86/1000000)/$A182</f>
        <v>0.0103252580645161</v>
      </c>
      <c r="V182" s="1" t="n">
        <f aca="false">(V86/1000000)/$A182</f>
        <v>0.0122151935483871</v>
      </c>
      <c r="W182" s="1" t="n">
        <f aca="false">(W86/1000000)/$A182</f>
        <v>0.0100380967741935</v>
      </c>
      <c r="X182" s="1" t="n">
        <f aca="false">(X86/1000000)/$A182</f>
        <v>0.0105369032258065</v>
      </c>
      <c r="Y182" s="1" t="n">
        <f aca="false">(Y86/1000000)/$A182</f>
        <v>0.0201830967741935</v>
      </c>
      <c r="Z182" s="1" t="n">
        <f aca="false">(Z86/1000000)/$A182</f>
        <v>0.0178652258064516</v>
      </c>
      <c r="AA182" s="1" t="n">
        <f aca="false">(AA86/1000000)/$A182</f>
        <v>0.00900109677419355</v>
      </c>
      <c r="AB182" s="1" t="n">
        <f aca="false">(AB86/1000000)/$A182</f>
        <v>0.0111547741935484</v>
      </c>
      <c r="AC182" s="1" t="n">
        <f aca="false">(AC86/1000000)/$A182</f>
        <v>0.00873432258064516</v>
      </c>
      <c r="AD182" s="1" t="n">
        <f aca="false">(AD86/1000000)/$A182</f>
        <v>0.0176198709677419</v>
      </c>
      <c r="AE182" s="1" t="n">
        <f aca="false">(AE86/1000000)/$A182</f>
        <v>0.0164844838709677</v>
      </c>
      <c r="AF182" s="1" t="n">
        <f aca="false">(AF86/1000000)/$A182</f>
        <v>0.0166035483870968</v>
      </c>
      <c r="AG182" s="1" t="n">
        <f aca="false">(AG86/1000000)/$A182</f>
        <v>0.0152243870967742</v>
      </c>
      <c r="AH182" s="1" t="n">
        <f aca="false">(AH86/1000000)/$A182</f>
        <v>0.0124875483870968</v>
      </c>
      <c r="AI182" s="1" t="n">
        <f aca="false">(AI86/1000000)/$A182</f>
        <v>0.0178466774193548</v>
      </c>
      <c r="AJ182" s="1" t="n">
        <f aca="false">(AJ86/1000000)/$A182</f>
        <v>0.0201578709677419</v>
      </c>
      <c r="AK182" s="1" t="n">
        <f aca="false">(AK86/1000000)/$A182</f>
        <v>0.0171892258064516</v>
      </c>
      <c r="AL182" s="1" t="n">
        <f aca="false">(AL86/1000000)/$A182</f>
        <v>0.0166574516129032</v>
      </c>
      <c r="AM182" s="1" t="n">
        <f aca="false">(AM86/1000000)/$A182</f>
        <v>0.0199784516129032</v>
      </c>
      <c r="AN182" s="1" t="n">
        <f aca="false">(AN86/1000000)/$A182</f>
        <v>0.0110096774193548</v>
      </c>
      <c r="AO182" s="1" t="n">
        <f aca="false">(AO86/1000000)/$A182</f>
        <v>0.0148785161290323</v>
      </c>
      <c r="AP182" s="1" t="n">
        <f aca="false">(AP86/1000000)/$A182</f>
        <v>0.0187200967741935</v>
      </c>
      <c r="AQ182" s="1" t="n">
        <f aca="false">(AQ86/1000000)/$A182</f>
        <v>0.0308141612903226</v>
      </c>
      <c r="AR182" s="1" t="n">
        <f aca="false">(AR86/1000000)/$A182</f>
        <v>0.0164216451612903</v>
      </c>
      <c r="AS182" s="1" t="n">
        <f aca="false">(AS86/1000000)/$A182</f>
        <v>0.0249171290322581</v>
      </c>
      <c r="AT182" s="1" t="n">
        <f aca="false">(AT86/1000000)/$A182</f>
        <v>0.0182499032258065</v>
      </c>
      <c r="AU182" s="1" t="n">
        <f aca="false">(AU86/1000000)/$A182</f>
        <v>0.0158696129032258</v>
      </c>
      <c r="AV182" s="1" t="n">
        <f aca="false">(AV86/1000000)/$A182</f>
        <v>0.0205252258064516</v>
      </c>
      <c r="AW182" s="1" t="n">
        <f aca="false">(AW86/1000000)/$A182</f>
        <v>0.0176263870967742</v>
      </c>
      <c r="AX182" s="1" t="n">
        <f aca="false">(AX86/1000000)/$A182</f>
        <v>0.0204890322580645</v>
      </c>
      <c r="AY182" s="1" t="n">
        <f aca="false">(AY86/1000000)/$A182</f>
        <v>0.0235509032258065</v>
      </c>
      <c r="AZ182" s="1" t="n">
        <f aca="false">(AZ86/1000000)/$A182</f>
        <v>0.0189431935483871</v>
      </c>
      <c r="BA182" s="1" t="n">
        <f aca="false">(BA86/1000000)/$A182</f>
        <v>0.0174845806451613</v>
      </c>
      <c r="BB182" s="1" t="n">
        <f aca="false">(BB86/1000000)/$A182</f>
        <v>0.0450084193548387</v>
      </c>
      <c r="BC182" s="1" t="n">
        <f aca="false">(BC86/1000000)/$A182</f>
        <v>0.0223823870967742</v>
      </c>
      <c r="BD182" s="1" t="n">
        <f aca="false">(BD86/1000000)/$A182</f>
        <v>0.0382362580645161</v>
      </c>
      <c r="BE182" s="1" t="n">
        <f aca="false">(BE86/1000000)/$A182</f>
        <v>0.029774064516129</v>
      </c>
      <c r="BF182" s="1" t="n">
        <f aca="false">(BF86/1000000)/$A182</f>
        <v>0.0166775483870968</v>
      </c>
      <c r="BG182" s="1" t="n">
        <f aca="false">(BG86/1000000)/$A182</f>
        <v>0.0420305161290323</v>
      </c>
      <c r="BH182" s="1" t="n">
        <f aca="false">(BH86/1000000)/$A182</f>
        <v>0.0170237096774194</v>
      </c>
      <c r="BI182" s="1" t="n">
        <f aca="false">(BI86/1000000)/$A182</f>
        <v>0.018577935483871</v>
      </c>
      <c r="BJ182" s="1" t="n">
        <f aca="false">(BJ86/1000000)/$A182</f>
        <v>0.0170648064516129</v>
      </c>
      <c r="BK182" s="1" t="n">
        <f aca="false">(BK86/1000000)/$A182</f>
        <v>0.0201219677419355</v>
      </c>
      <c r="BL182" s="1" t="n">
        <f aca="false">(BL86/1000000)/$A182</f>
        <v>0.0143</v>
      </c>
      <c r="BM182" s="1" t="n">
        <f aca="false">(BM86/1000000)/$A182</f>
        <v>0.0145485483870968</v>
      </c>
      <c r="BN182" s="1" t="n">
        <f aca="false">(BN86/1000000)/$A182</f>
        <v>0.0237213548387097</v>
      </c>
      <c r="BO182" s="1" t="n">
        <f aca="false">(BO86/1000000)/$A182</f>
        <v>0.0292650322580645</v>
      </c>
      <c r="BP182" s="1" t="n">
        <f aca="false">(BP86/1000000)/$A182</f>
        <v>0.0244808709677419</v>
      </c>
      <c r="BQ182" s="1" t="n">
        <f aca="false">(BQ86/1000000)/$A182</f>
        <v>0.0406973548387097</v>
      </c>
      <c r="BR182" s="1" t="n">
        <f aca="false">(BR86/1000000)/$A182</f>
        <v>0.0264949677419355</v>
      </c>
      <c r="BS182" s="1" t="n">
        <f aca="false">(BS86/1000000)/$A182</f>
        <v>0.0225931612903226</v>
      </c>
      <c r="BT182" s="1" t="n">
        <f aca="false">(BT86/1000000)/$A182</f>
        <v>0.0197</v>
      </c>
      <c r="BU182" s="1" t="n">
        <f aca="false">(BU86/1000000)/$A182</f>
        <v>0.0228848387096774</v>
      </c>
      <c r="BV182" s="1" t="n">
        <f aca="false">(BV86/1000000)/$A182</f>
        <v>0.0229865483870968</v>
      </c>
      <c r="BW182" s="1" t="n">
        <f aca="false">(BW86/1000000)/$A182</f>
        <v>0.0286166129032258</v>
      </c>
      <c r="BX182" s="1" t="n">
        <f aca="false">(BX86/1000000)/$A182</f>
        <v>0.0426341290322581</v>
      </c>
      <c r="BY182" s="1" t="n">
        <f aca="false">(BY86/1000000)/$A182</f>
        <v>0.0380178709677419</v>
      </c>
      <c r="BZ182" s="1" t="n">
        <f aca="false">(BZ86/1000000)/$A182</f>
        <v>0.0610695806451613</v>
      </c>
      <c r="CA182" s="1" t="n">
        <f aca="false">(CA86/1000000)/$A182</f>
        <v>0.0387619677419355</v>
      </c>
      <c r="CB182" s="1" t="n">
        <f aca="false">(CB86/1000000)/$A182</f>
        <v>0.0444155483870968</v>
      </c>
      <c r="CC182" s="1" t="n">
        <f aca="false">(CC86/1000000)/$A182</f>
        <v>0.0454532580645161</v>
      </c>
      <c r="CD182" s="1" t="n">
        <f aca="false">(CD86/1000000)/$A182</f>
        <v>0.046747064516129</v>
      </c>
      <c r="CE182" s="1" t="n">
        <f aca="false">(CE86/1000000)/$A182</f>
        <v>0.0792392580645161</v>
      </c>
      <c r="CF182" s="1" t="n">
        <f aca="false">(CF86/1000000)/$A182</f>
        <v>0.0509967419354839</v>
      </c>
      <c r="CG182" s="1" t="n">
        <f aca="false">(CG86/1000000)/$A182</f>
        <v>0.0687308387096774</v>
      </c>
      <c r="CH182" s="1" t="n">
        <f aca="false">(CH86/1000000)/$A182</f>
        <v>0.0745896129032258</v>
      </c>
      <c r="CI182" s="1" t="n">
        <f aca="false">(CI86/1000000)/$A182</f>
        <v>0.0759954193548387</v>
      </c>
      <c r="CJ182" s="1" t="n">
        <f aca="false">(CJ86/1000000)/$A182</f>
        <v>0.0374145483870968</v>
      </c>
      <c r="CK182" s="1" t="n">
        <f aca="false">(CK86/1000000)/$A182</f>
        <v>0</v>
      </c>
      <c r="CL182" s="1" t="n">
        <f aca="false">(CL86/1000000)/$A182</f>
        <v>0</v>
      </c>
      <c r="CM182" s="1" t="n">
        <f aca="false">(CM86/1000000)/$A182</f>
        <v>0</v>
      </c>
      <c r="CN182" s="1" t="n">
        <f aca="false">(CN86/1000000)/$A182</f>
        <v>0</v>
      </c>
    </row>
    <row r="183" customFormat="false" ht="11.25" hidden="false" customHeight="false" outlineLevel="0" collapsed="false">
      <c r="A183" s="1" t="n">
        <v>28</v>
      </c>
      <c r="B183" s="4" t="n">
        <v>36923</v>
      </c>
      <c r="C183" s="1" t="n">
        <f aca="false">(C87/1000000)/$A183</f>
        <v>3.03606907142857</v>
      </c>
      <c r="D183" s="1" t="n">
        <f aca="false">(D87/1000000)/$A183</f>
        <v>0.0309067142857143</v>
      </c>
      <c r="E183" s="1" t="n">
        <f aca="false">(E87/1000000)/$A183</f>
        <v>0.00579442857142857</v>
      </c>
      <c r="F183" s="1" t="n">
        <f aca="false">(F87/1000000)/$A183</f>
        <v>0.0107106428571429</v>
      </c>
      <c r="G183" s="1" t="n">
        <f aca="false">(G87/1000000)/$A183</f>
        <v>0.0108831071428571</v>
      </c>
      <c r="H183" s="1" t="n">
        <f aca="false">(H87/1000000)/$A183</f>
        <v>0.00995946428571429</v>
      </c>
      <c r="I183" s="1" t="n">
        <f aca="false">(I87/1000000)/$A183</f>
        <v>0.00804289285714286</v>
      </c>
      <c r="J183" s="1" t="n">
        <f aca="false">(J87/1000000)/$A183</f>
        <v>0.00969464285714286</v>
      </c>
      <c r="K183" s="1" t="n">
        <f aca="false">(K87/1000000)/$A183</f>
        <v>0.0114423928571429</v>
      </c>
      <c r="L183" s="1" t="n">
        <f aca="false">(L87/1000000)/$A183</f>
        <v>0.00970857142857143</v>
      </c>
      <c r="M183" s="1" t="n">
        <f aca="false">(M87/1000000)/$A183</f>
        <v>0.00926910714285714</v>
      </c>
      <c r="N183" s="1" t="n">
        <f aca="false">(N87/1000000)/$A183</f>
        <v>0.0627596785714286</v>
      </c>
      <c r="O183" s="1" t="n">
        <f aca="false">(O87/1000000)/$A183</f>
        <v>0.010173</v>
      </c>
      <c r="P183" s="1" t="n">
        <f aca="false">(P87/1000000)/$A183</f>
        <v>0.0164463928571429</v>
      </c>
      <c r="Q183" s="1" t="n">
        <f aca="false">(Q87/1000000)/$A183</f>
        <v>0.0102182142857143</v>
      </c>
      <c r="R183" s="1" t="n">
        <f aca="false">(R87/1000000)/$A183</f>
        <v>0.0115550357142857</v>
      </c>
      <c r="S183" s="1" t="n">
        <f aca="false">(S87/1000000)/$A183</f>
        <v>0.0149438214285714</v>
      </c>
      <c r="T183" s="1" t="n">
        <f aca="false">(T87/1000000)/$A183</f>
        <v>0.0124993928571429</v>
      </c>
      <c r="U183" s="1" t="n">
        <f aca="false">(U87/1000000)/$A183</f>
        <v>0.0159371071428571</v>
      </c>
      <c r="V183" s="1" t="n">
        <f aca="false">(V87/1000000)/$A183</f>
        <v>0.0136879642857143</v>
      </c>
      <c r="W183" s="1" t="n">
        <f aca="false">(W87/1000000)/$A183</f>
        <v>0.0104571428571429</v>
      </c>
      <c r="X183" s="1" t="n">
        <f aca="false">(X87/1000000)/$A183</f>
        <v>0.01071975</v>
      </c>
      <c r="Y183" s="1" t="n">
        <f aca="false">(Y87/1000000)/$A183</f>
        <v>0.02191775</v>
      </c>
      <c r="Z183" s="1" t="n">
        <f aca="false">(Z87/1000000)/$A183</f>
        <v>0.0173362857142857</v>
      </c>
      <c r="AA183" s="1" t="n">
        <f aca="false">(AA87/1000000)/$A183</f>
        <v>0.00919260714285714</v>
      </c>
      <c r="AB183" s="1" t="n">
        <f aca="false">(AB87/1000000)/$A183</f>
        <v>0.0159588214285714</v>
      </c>
      <c r="AC183" s="1" t="n">
        <f aca="false">(AC87/1000000)/$A183</f>
        <v>0.0117426785714286</v>
      </c>
      <c r="AD183" s="1" t="n">
        <f aca="false">(AD87/1000000)/$A183</f>
        <v>0.0186896071428571</v>
      </c>
      <c r="AE183" s="1" t="n">
        <f aca="false">(AE87/1000000)/$A183</f>
        <v>0.01580925</v>
      </c>
      <c r="AF183" s="1" t="n">
        <f aca="false">(AF87/1000000)/$A183</f>
        <v>0.0178591785714286</v>
      </c>
      <c r="AG183" s="1" t="n">
        <f aca="false">(AG87/1000000)/$A183</f>
        <v>0.0156589285714286</v>
      </c>
      <c r="AH183" s="1" t="n">
        <f aca="false">(AH87/1000000)/$A183</f>
        <v>0.01254525</v>
      </c>
      <c r="AI183" s="1" t="n">
        <f aca="false">(AI87/1000000)/$A183</f>
        <v>0.0183493571428571</v>
      </c>
      <c r="AJ183" s="1" t="n">
        <f aca="false">(AJ87/1000000)/$A183</f>
        <v>0.0223665</v>
      </c>
      <c r="AK183" s="1" t="n">
        <f aca="false">(AK87/1000000)/$A183</f>
        <v>0.01753575</v>
      </c>
      <c r="AL183" s="1" t="n">
        <f aca="false">(AL87/1000000)/$A183</f>
        <v>0.0168483571428571</v>
      </c>
      <c r="AM183" s="1" t="n">
        <f aca="false">(AM87/1000000)/$A183</f>
        <v>0.0195689642857143</v>
      </c>
      <c r="AN183" s="1" t="n">
        <f aca="false">(AN87/1000000)/$A183</f>
        <v>0.0120625714285714</v>
      </c>
      <c r="AO183" s="1" t="n">
        <f aca="false">(AO87/1000000)/$A183</f>
        <v>0.0158257142857143</v>
      </c>
      <c r="AP183" s="1" t="n">
        <f aca="false">(AP87/1000000)/$A183</f>
        <v>0.0199123214285714</v>
      </c>
      <c r="AQ183" s="1" t="n">
        <f aca="false">(AQ87/1000000)/$A183</f>
        <v>0.0293919642857143</v>
      </c>
      <c r="AR183" s="1" t="n">
        <f aca="false">(AR87/1000000)/$A183</f>
        <v>0.0163649285714286</v>
      </c>
      <c r="AS183" s="1" t="n">
        <f aca="false">(AS87/1000000)/$A183</f>
        <v>0.0240391071428571</v>
      </c>
      <c r="AT183" s="1" t="n">
        <f aca="false">(AT87/1000000)/$A183</f>
        <v>0.0189181428571429</v>
      </c>
      <c r="AU183" s="1" t="n">
        <f aca="false">(AU87/1000000)/$A183</f>
        <v>0.0157888214285714</v>
      </c>
      <c r="AV183" s="1" t="n">
        <f aca="false">(AV87/1000000)/$A183</f>
        <v>0.0192038214285714</v>
      </c>
      <c r="AW183" s="1" t="n">
        <f aca="false">(AW87/1000000)/$A183</f>
        <v>0.0178707142857143</v>
      </c>
      <c r="AX183" s="1" t="n">
        <f aca="false">(AX87/1000000)/$A183</f>
        <v>0.0205508571428571</v>
      </c>
      <c r="AY183" s="1" t="n">
        <f aca="false">(AY87/1000000)/$A183</f>
        <v>0.0226095</v>
      </c>
      <c r="AZ183" s="1" t="n">
        <f aca="false">(AZ87/1000000)/$A183</f>
        <v>0.0214174285714286</v>
      </c>
      <c r="BA183" s="1" t="n">
        <f aca="false">(BA87/1000000)/$A183</f>
        <v>0.0177910357142857</v>
      </c>
      <c r="BB183" s="1" t="n">
        <f aca="false">(BB87/1000000)/$A183</f>
        <v>0.0438883928571429</v>
      </c>
      <c r="BC183" s="1" t="n">
        <f aca="false">(BC87/1000000)/$A183</f>
        <v>0.0189329285714286</v>
      </c>
      <c r="BD183" s="1" t="n">
        <f aca="false">(BD87/1000000)/$A183</f>
        <v>0.0415848928571429</v>
      </c>
      <c r="BE183" s="1" t="n">
        <f aca="false">(BE87/1000000)/$A183</f>
        <v>0.0327441428571429</v>
      </c>
      <c r="BF183" s="1" t="n">
        <f aca="false">(BF87/1000000)/$A183</f>
        <v>0.0154469642857143</v>
      </c>
      <c r="BG183" s="1" t="n">
        <f aca="false">(BG87/1000000)/$A183</f>
        <v>0.03848725</v>
      </c>
      <c r="BH183" s="1" t="n">
        <f aca="false">(BH87/1000000)/$A183</f>
        <v>0.0181038571428571</v>
      </c>
      <c r="BI183" s="1" t="n">
        <f aca="false">(BI87/1000000)/$A183</f>
        <v>0.0213644285714286</v>
      </c>
      <c r="BJ183" s="1" t="n">
        <f aca="false">(BJ87/1000000)/$A183</f>
        <v>0.0168526785714286</v>
      </c>
      <c r="BK183" s="1" t="n">
        <f aca="false">(BK87/1000000)/$A183</f>
        <v>0.0215397857142857</v>
      </c>
      <c r="BL183" s="1" t="n">
        <f aca="false">(BL87/1000000)/$A183</f>
        <v>0.0136815357142857</v>
      </c>
      <c r="BM183" s="1" t="n">
        <f aca="false">(BM87/1000000)/$A183</f>
        <v>0.0137292857142857</v>
      </c>
      <c r="BN183" s="1" t="n">
        <f aca="false">(BN87/1000000)/$A183</f>
        <v>0.0253962857142857</v>
      </c>
      <c r="BO183" s="1" t="n">
        <f aca="false">(BO87/1000000)/$A183</f>
        <v>0.0305657857142857</v>
      </c>
      <c r="BP183" s="1" t="n">
        <f aca="false">(BP87/1000000)/$A183</f>
        <v>0.0256544642857143</v>
      </c>
      <c r="BQ183" s="1" t="n">
        <f aca="false">(BQ87/1000000)/$A183</f>
        <v>0.0411172142857143</v>
      </c>
      <c r="BR183" s="1" t="n">
        <f aca="false">(BR87/1000000)/$A183</f>
        <v>0.0250035</v>
      </c>
      <c r="BS183" s="1" t="n">
        <f aca="false">(BS87/1000000)/$A183</f>
        <v>0.0245841428571429</v>
      </c>
      <c r="BT183" s="1" t="n">
        <f aca="false">(BT87/1000000)/$A183</f>
        <v>0.0196211785714286</v>
      </c>
      <c r="BU183" s="1" t="n">
        <f aca="false">(BU87/1000000)/$A183</f>
        <v>0.0225960357142857</v>
      </c>
      <c r="BV183" s="1" t="n">
        <f aca="false">(BV87/1000000)/$A183</f>
        <v>0.0232133214285714</v>
      </c>
      <c r="BW183" s="1" t="n">
        <f aca="false">(BW87/1000000)/$A183</f>
        <v>0.0294742857142857</v>
      </c>
      <c r="BX183" s="1" t="n">
        <f aca="false">(BX87/1000000)/$A183</f>
        <v>0.0426368928571429</v>
      </c>
      <c r="BY183" s="1" t="n">
        <f aca="false">(BY87/1000000)/$A183</f>
        <v>0.04077075</v>
      </c>
      <c r="BZ183" s="1" t="n">
        <f aca="false">(BZ87/1000000)/$A183</f>
        <v>0.0549337857142857</v>
      </c>
      <c r="CA183" s="1" t="n">
        <f aca="false">(CA87/1000000)/$A183</f>
        <v>0.0385276071428571</v>
      </c>
      <c r="CB183" s="1" t="n">
        <f aca="false">(CB87/1000000)/$A183</f>
        <v>0.0477763214285714</v>
      </c>
      <c r="CC183" s="1" t="n">
        <f aca="false">(CC87/1000000)/$A183</f>
        <v>0.0419233571428571</v>
      </c>
      <c r="CD183" s="1" t="n">
        <f aca="false">(CD87/1000000)/$A183</f>
        <v>0.0453967142857143</v>
      </c>
      <c r="CE183" s="1" t="n">
        <f aca="false">(CE87/1000000)/$A183</f>
        <v>0.0799430714285714</v>
      </c>
      <c r="CF183" s="1" t="n">
        <f aca="false">(CF87/1000000)/$A183</f>
        <v>0.0520221428571429</v>
      </c>
      <c r="CG183" s="1" t="n">
        <f aca="false">(CG87/1000000)/$A183</f>
        <v>0.0672917857142857</v>
      </c>
      <c r="CH183" s="1" t="n">
        <f aca="false">(CH87/1000000)/$A183</f>
        <v>0.0675580714285714</v>
      </c>
      <c r="CI183" s="1" t="n">
        <f aca="false">(CI87/1000000)/$A183</f>
        <v>0.0712785357142857</v>
      </c>
      <c r="CJ183" s="1" t="n">
        <f aca="false">(CJ87/1000000)/$A183</f>
        <v>0.0649734285714286</v>
      </c>
      <c r="CK183" s="1" t="n">
        <f aca="false">(CK87/1000000)/$A183</f>
        <v>0.037142</v>
      </c>
      <c r="CL183" s="1" t="n">
        <f aca="false">(CL87/1000000)/$A183</f>
        <v>0</v>
      </c>
      <c r="CM183" s="1" t="n">
        <f aca="false">(CM87/1000000)/$A183</f>
        <v>0</v>
      </c>
      <c r="CN183" s="1" t="n">
        <f aca="false">(CN87/1000000)/$A183</f>
        <v>0</v>
      </c>
    </row>
    <row r="184" customFormat="false" ht="11.25" hidden="false" customHeight="false" outlineLevel="0" collapsed="false">
      <c r="A184" s="1" t="n">
        <v>31</v>
      </c>
      <c r="B184" s="4" t="n">
        <v>36951</v>
      </c>
      <c r="C184" s="1" t="n">
        <f aca="false">(C88/1000000)/$A184</f>
        <v>2.97539703225806</v>
      </c>
      <c r="D184" s="1" t="n">
        <f aca="false">(D88/1000000)/$A184</f>
        <v>0.0289720322580645</v>
      </c>
      <c r="E184" s="1" t="n">
        <f aca="false">(E88/1000000)/$A184</f>
        <v>0.00574687096774194</v>
      </c>
      <c r="F184" s="1" t="n">
        <f aca="false">(F88/1000000)/$A184</f>
        <v>0.0107844516129032</v>
      </c>
      <c r="G184" s="1" t="n">
        <f aca="false">(G88/1000000)/$A184</f>
        <v>0.0103395806451613</v>
      </c>
      <c r="H184" s="1" t="n">
        <f aca="false">(H88/1000000)/$A184</f>
        <v>0.00994767741935484</v>
      </c>
      <c r="I184" s="1" t="n">
        <f aca="false">(I88/1000000)/$A184</f>
        <v>0.00806458064516129</v>
      </c>
      <c r="J184" s="1" t="n">
        <f aca="false">(J88/1000000)/$A184</f>
        <v>0.00991335483870968</v>
      </c>
      <c r="K184" s="1" t="n">
        <f aca="false">(K88/1000000)/$A184</f>
        <v>0.0110876774193548</v>
      </c>
      <c r="L184" s="1" t="n">
        <f aca="false">(L88/1000000)/$A184</f>
        <v>0.00936216129032258</v>
      </c>
      <c r="M184" s="1" t="n">
        <f aca="false">(M88/1000000)/$A184</f>
        <v>0.00878909677419355</v>
      </c>
      <c r="N184" s="1" t="n">
        <f aca="false">(N88/1000000)/$A184</f>
        <v>0.0575481612903226</v>
      </c>
      <c r="O184" s="1" t="n">
        <f aca="false">(O88/1000000)/$A184</f>
        <v>0.0100540322580645</v>
      </c>
      <c r="P184" s="1" t="n">
        <f aca="false">(P88/1000000)/$A184</f>
        <v>0.0116334516129032</v>
      </c>
      <c r="Q184" s="1" t="n">
        <f aca="false">(Q88/1000000)/$A184</f>
        <v>0.0103006129032258</v>
      </c>
      <c r="R184" s="1" t="n">
        <f aca="false">(R88/1000000)/$A184</f>
        <v>0.0115677741935484</v>
      </c>
      <c r="S184" s="1" t="n">
        <f aca="false">(S88/1000000)/$A184</f>
        <v>0.0148356129032258</v>
      </c>
      <c r="T184" s="1" t="n">
        <f aca="false">(T88/1000000)/$A184</f>
        <v>0.0121709677419355</v>
      </c>
      <c r="U184" s="1" t="n">
        <f aca="false">(U88/1000000)/$A184</f>
        <v>0.0104484516129032</v>
      </c>
      <c r="V184" s="1" t="n">
        <f aca="false">(V88/1000000)/$A184</f>
        <v>0.0141825806451613</v>
      </c>
      <c r="W184" s="1" t="n">
        <f aca="false">(W88/1000000)/$A184</f>
        <v>0.010456</v>
      </c>
      <c r="X184" s="1" t="n">
        <f aca="false">(X88/1000000)/$A184</f>
        <v>0.0103136129032258</v>
      </c>
      <c r="Y184" s="1" t="n">
        <f aca="false">(Y88/1000000)/$A184</f>
        <v>0.0224183225806452</v>
      </c>
      <c r="Z184" s="1" t="n">
        <f aca="false">(Z88/1000000)/$A184</f>
        <v>0.0173717741935484</v>
      </c>
      <c r="AA184" s="1" t="n">
        <f aca="false">(AA88/1000000)/$A184</f>
        <v>0.00895312903225807</v>
      </c>
      <c r="AB184" s="1" t="n">
        <f aca="false">(AB88/1000000)/$A184</f>
        <v>0.0154716129032258</v>
      </c>
      <c r="AC184" s="1" t="n">
        <f aca="false">(AC88/1000000)/$A184</f>
        <v>0.0101674516129032</v>
      </c>
      <c r="AD184" s="1" t="n">
        <f aca="false">(AD88/1000000)/$A184</f>
        <v>0.0148943548387097</v>
      </c>
      <c r="AE184" s="1" t="n">
        <f aca="false">(AE88/1000000)/$A184</f>
        <v>0.0159256451612903</v>
      </c>
      <c r="AF184" s="1" t="n">
        <f aca="false">(AF88/1000000)/$A184</f>
        <v>0.0183976129032258</v>
      </c>
      <c r="AG184" s="1" t="n">
        <f aca="false">(AG88/1000000)/$A184</f>
        <v>0.0155056129032258</v>
      </c>
      <c r="AH184" s="1" t="n">
        <f aca="false">(AH88/1000000)/$A184</f>
        <v>0.0138066129032258</v>
      </c>
      <c r="AI184" s="1" t="n">
        <f aca="false">(AI88/1000000)/$A184</f>
        <v>0.0183977419354839</v>
      </c>
      <c r="AJ184" s="1" t="n">
        <f aca="false">(AJ88/1000000)/$A184</f>
        <v>0.0233593870967742</v>
      </c>
      <c r="AK184" s="1" t="n">
        <f aca="false">(AK88/1000000)/$A184</f>
        <v>0.0172185806451613</v>
      </c>
      <c r="AL184" s="1" t="n">
        <f aca="false">(AL88/1000000)/$A184</f>
        <v>0.0161704838709677</v>
      </c>
      <c r="AM184" s="1" t="n">
        <f aca="false">(AM88/1000000)/$A184</f>
        <v>0.0184254516129032</v>
      </c>
      <c r="AN184" s="1" t="n">
        <f aca="false">(AN88/1000000)/$A184</f>
        <v>0.0123285483870968</v>
      </c>
      <c r="AO184" s="1" t="n">
        <f aca="false">(AO88/1000000)/$A184</f>
        <v>0.015072064516129</v>
      </c>
      <c r="AP184" s="1" t="n">
        <f aca="false">(AP88/1000000)/$A184</f>
        <v>0.0199638387096774</v>
      </c>
      <c r="AQ184" s="1" t="n">
        <f aca="false">(AQ88/1000000)/$A184</f>
        <v>0.0258268709677419</v>
      </c>
      <c r="AR184" s="1" t="n">
        <f aca="false">(AR88/1000000)/$A184</f>
        <v>0.0162459677419355</v>
      </c>
      <c r="AS184" s="1" t="n">
        <f aca="false">(AS88/1000000)/$A184</f>
        <v>0.0234833548387097</v>
      </c>
      <c r="AT184" s="1" t="n">
        <f aca="false">(AT88/1000000)/$A184</f>
        <v>0.0181624838709677</v>
      </c>
      <c r="AU184" s="1" t="n">
        <f aca="false">(AU88/1000000)/$A184</f>
        <v>0.015791935483871</v>
      </c>
      <c r="AV184" s="1" t="n">
        <f aca="false">(AV88/1000000)/$A184</f>
        <v>0.0181072258064516</v>
      </c>
      <c r="AW184" s="1" t="n">
        <f aca="false">(AW88/1000000)/$A184</f>
        <v>0.018033935483871</v>
      </c>
      <c r="AX184" s="1" t="n">
        <f aca="false">(AX88/1000000)/$A184</f>
        <v>0.0186785806451613</v>
      </c>
      <c r="AY184" s="1" t="n">
        <f aca="false">(AY88/1000000)/$A184</f>
        <v>0.0209240322580645</v>
      </c>
      <c r="AZ184" s="1" t="n">
        <f aca="false">(AZ88/1000000)/$A184</f>
        <v>0.0208195483870968</v>
      </c>
      <c r="BA184" s="1" t="n">
        <f aca="false">(BA88/1000000)/$A184</f>
        <v>0.0162060967741936</v>
      </c>
      <c r="BB184" s="1" t="n">
        <f aca="false">(BB88/1000000)/$A184</f>
        <v>0.0430097096774194</v>
      </c>
      <c r="BC184" s="1" t="n">
        <f aca="false">(BC88/1000000)/$A184</f>
        <v>0.0183638064516129</v>
      </c>
      <c r="BD184" s="1" t="n">
        <f aca="false">(BD88/1000000)/$A184</f>
        <v>0.0424132903225807</v>
      </c>
      <c r="BE184" s="1" t="n">
        <f aca="false">(BE88/1000000)/$A184</f>
        <v>0.0290774193548387</v>
      </c>
      <c r="BF184" s="1" t="n">
        <f aca="false">(BF88/1000000)/$A184</f>
        <v>0.0153598387096774</v>
      </c>
      <c r="BG184" s="1" t="n">
        <f aca="false">(BG88/1000000)/$A184</f>
        <v>0.0429324193548387</v>
      </c>
      <c r="BH184" s="1" t="n">
        <f aca="false">(BH88/1000000)/$A184</f>
        <v>0.0172472903225806</v>
      </c>
      <c r="BI184" s="1" t="n">
        <f aca="false">(BI88/1000000)/$A184</f>
        <v>0.0192249032258065</v>
      </c>
      <c r="BJ184" s="1" t="n">
        <f aca="false">(BJ88/1000000)/$A184</f>
        <v>0.0168766774193548</v>
      </c>
      <c r="BK184" s="1" t="n">
        <f aca="false">(BK88/1000000)/$A184</f>
        <v>0.0232368064516129</v>
      </c>
      <c r="BL184" s="1" t="n">
        <f aca="false">(BL88/1000000)/$A184</f>
        <v>0.0132664516129032</v>
      </c>
      <c r="BM184" s="1" t="n">
        <f aca="false">(BM88/1000000)/$A184</f>
        <v>0.013099</v>
      </c>
      <c r="BN184" s="1" t="n">
        <f aca="false">(BN88/1000000)/$A184</f>
        <v>0.0272437096774194</v>
      </c>
      <c r="BO184" s="1" t="n">
        <f aca="false">(BO88/1000000)/$A184</f>
        <v>0.0281936129032258</v>
      </c>
      <c r="BP184" s="1" t="n">
        <f aca="false">(BP88/1000000)/$A184</f>
        <v>0.0266796451612903</v>
      </c>
      <c r="BQ184" s="1" t="n">
        <f aca="false">(BQ88/1000000)/$A184</f>
        <v>0.0409051612903226</v>
      </c>
      <c r="BR184" s="1" t="n">
        <f aca="false">(BR88/1000000)/$A184</f>
        <v>0.0236792580645161</v>
      </c>
      <c r="BS184" s="1" t="n">
        <f aca="false">(BS88/1000000)/$A184</f>
        <v>0.0214454516129032</v>
      </c>
      <c r="BT184" s="1" t="n">
        <f aca="false">(BT88/1000000)/$A184</f>
        <v>0.0193773870967742</v>
      </c>
      <c r="BU184" s="1" t="n">
        <f aca="false">(BU88/1000000)/$A184</f>
        <v>0.0238756774193548</v>
      </c>
      <c r="BV184" s="1" t="n">
        <f aca="false">(BV88/1000000)/$A184</f>
        <v>0.0218762903225806</v>
      </c>
      <c r="BW184" s="1" t="n">
        <f aca="false">(BW88/1000000)/$A184</f>
        <v>0.0275724838709677</v>
      </c>
      <c r="BX184" s="1" t="n">
        <f aca="false">(BX88/1000000)/$A184</f>
        <v>0.0389608064516129</v>
      </c>
      <c r="BY184" s="1" t="n">
        <f aca="false">(BY88/1000000)/$A184</f>
        <v>0.0399361935483871</v>
      </c>
      <c r="BZ184" s="1" t="n">
        <f aca="false">(BZ88/1000000)/$A184</f>
        <v>0.0562506451612903</v>
      </c>
      <c r="CA184" s="1" t="n">
        <f aca="false">(CA88/1000000)/$A184</f>
        <v>0.0349844516129032</v>
      </c>
      <c r="CB184" s="1" t="n">
        <f aca="false">(CB88/1000000)/$A184</f>
        <v>0.0428338064516129</v>
      </c>
      <c r="CC184" s="1" t="n">
        <f aca="false">(CC88/1000000)/$A184</f>
        <v>0.0387707741935484</v>
      </c>
      <c r="CD184" s="1" t="n">
        <f aca="false">(CD88/1000000)/$A184</f>
        <v>0.0396112258064516</v>
      </c>
      <c r="CE184" s="1" t="n">
        <f aca="false">(CE88/1000000)/$A184</f>
        <v>0.0711951290322581</v>
      </c>
      <c r="CF184" s="1" t="n">
        <f aca="false">(CF88/1000000)/$A184</f>
        <v>0.0490779032258065</v>
      </c>
      <c r="CG184" s="1" t="n">
        <f aca="false">(CG88/1000000)/$A184</f>
        <v>0.0644396129032258</v>
      </c>
      <c r="CH184" s="1" t="n">
        <f aca="false">(CH88/1000000)/$A184</f>
        <v>0.06178</v>
      </c>
      <c r="CI184" s="1" t="n">
        <f aca="false">(CI88/1000000)/$A184</f>
        <v>0.072546</v>
      </c>
      <c r="CJ184" s="1" t="n">
        <f aca="false">(CJ88/1000000)/$A184</f>
        <v>0.0768646451612903</v>
      </c>
      <c r="CK184" s="1" t="n">
        <f aca="false">(CK88/1000000)/$A184</f>
        <v>0.0588642258064516</v>
      </c>
      <c r="CL184" s="1" t="n">
        <f aca="false">(CL88/1000000)/$A184</f>
        <v>0.0233528064516129</v>
      </c>
      <c r="CM184" s="1" t="n">
        <f aca="false">(CM88/1000000)/$A184</f>
        <v>0</v>
      </c>
      <c r="CN184" s="1" t="n">
        <f aca="false">(CN88/1000000)/$A184</f>
        <v>0</v>
      </c>
    </row>
    <row r="185" customFormat="false" ht="11.25" hidden="false" customHeight="false" outlineLevel="0" collapsed="false">
      <c r="A185" s="1" t="n">
        <v>30</v>
      </c>
      <c r="B185" s="4" t="n">
        <v>36982</v>
      </c>
      <c r="C185" s="1" t="n">
        <f aca="false">(C89/1000000)/$A185</f>
        <v>2.9949392</v>
      </c>
      <c r="D185" s="1" t="n">
        <f aca="false">(D89/1000000)/$A185</f>
        <v>0.0287255</v>
      </c>
      <c r="E185" s="1" t="n">
        <f aca="false">(E89/1000000)/$A185</f>
        <v>0.0064893</v>
      </c>
      <c r="F185" s="1" t="n">
        <f aca="false">(F89/1000000)/$A185</f>
        <v>0.0098065</v>
      </c>
      <c r="G185" s="1" t="n">
        <f aca="false">(G89/1000000)/$A185</f>
        <v>0.0100932666666667</v>
      </c>
      <c r="H185" s="1" t="n">
        <f aca="false">(H89/1000000)/$A185</f>
        <v>0.00950513333333333</v>
      </c>
      <c r="I185" s="1" t="n">
        <f aca="false">(I89/1000000)/$A185</f>
        <v>0.0085367</v>
      </c>
      <c r="J185" s="1" t="n">
        <f aca="false">(J89/1000000)/$A185</f>
        <v>0.00932026666666667</v>
      </c>
      <c r="K185" s="1" t="n">
        <f aca="false">(K89/1000000)/$A185</f>
        <v>0.0101588333333333</v>
      </c>
      <c r="L185" s="1" t="n">
        <f aca="false">(L89/1000000)/$A185</f>
        <v>0.0085325</v>
      </c>
      <c r="M185" s="1" t="n">
        <f aca="false">(M89/1000000)/$A185</f>
        <v>0.0092599</v>
      </c>
      <c r="N185" s="1" t="n">
        <f aca="false">(N89/1000000)/$A185</f>
        <v>0.0559544</v>
      </c>
      <c r="O185" s="1" t="n">
        <f aca="false">(O89/1000000)/$A185</f>
        <v>0.00942246666666667</v>
      </c>
      <c r="P185" s="1" t="n">
        <f aca="false">(P89/1000000)/$A185</f>
        <v>0.0119204</v>
      </c>
      <c r="Q185" s="1" t="n">
        <f aca="false">(Q89/1000000)/$A185</f>
        <v>0.0100921666666667</v>
      </c>
      <c r="R185" s="1" t="n">
        <f aca="false">(R89/1000000)/$A185</f>
        <v>0.0116741333333333</v>
      </c>
      <c r="S185" s="1" t="n">
        <f aca="false">(S89/1000000)/$A185</f>
        <v>0.0152811333333333</v>
      </c>
      <c r="T185" s="1" t="n">
        <f aca="false">(T89/1000000)/$A185</f>
        <v>0.0122911666666667</v>
      </c>
      <c r="U185" s="1" t="n">
        <f aca="false">(U89/1000000)/$A185</f>
        <v>0.0106779666666667</v>
      </c>
      <c r="V185" s="1" t="n">
        <f aca="false">(V89/1000000)/$A185</f>
        <v>0.0135069333333333</v>
      </c>
      <c r="W185" s="1" t="n">
        <f aca="false">(W89/1000000)/$A185</f>
        <v>0.00968693333333333</v>
      </c>
      <c r="X185" s="1" t="n">
        <f aca="false">(X89/1000000)/$A185</f>
        <v>0.0101586666666667</v>
      </c>
      <c r="Y185" s="1" t="n">
        <f aca="false">(Y89/1000000)/$A185</f>
        <v>0.0223676666666667</v>
      </c>
      <c r="Z185" s="1" t="n">
        <f aca="false">(Z89/1000000)/$A185</f>
        <v>0.0175032</v>
      </c>
      <c r="AA185" s="1" t="n">
        <f aca="false">(AA89/1000000)/$A185</f>
        <v>0.00861526666666667</v>
      </c>
      <c r="AB185" s="1" t="n">
        <f aca="false">(AB89/1000000)/$A185</f>
        <v>0.0191045333333333</v>
      </c>
      <c r="AC185" s="1" t="n">
        <f aca="false">(AC89/1000000)/$A185</f>
        <v>0.0124839</v>
      </c>
      <c r="AD185" s="1" t="n">
        <f aca="false">(AD89/1000000)/$A185</f>
        <v>0.0149439</v>
      </c>
      <c r="AE185" s="1" t="n">
        <f aca="false">(AE89/1000000)/$A185</f>
        <v>0.0156705666666667</v>
      </c>
      <c r="AF185" s="1" t="n">
        <f aca="false">(AF89/1000000)/$A185</f>
        <v>0.0179515333333333</v>
      </c>
      <c r="AG185" s="1" t="n">
        <f aca="false">(AG89/1000000)/$A185</f>
        <v>0.0149203666666667</v>
      </c>
      <c r="AH185" s="1" t="n">
        <f aca="false">(AH89/1000000)/$A185</f>
        <v>0.0135314</v>
      </c>
      <c r="AI185" s="1" t="n">
        <f aca="false">(AI89/1000000)/$A185</f>
        <v>0.0178102666666667</v>
      </c>
      <c r="AJ185" s="1" t="n">
        <f aca="false">(AJ89/1000000)/$A185</f>
        <v>0.0223383333333333</v>
      </c>
      <c r="AK185" s="1" t="n">
        <f aca="false">(AK89/1000000)/$A185</f>
        <v>0.0165496333333333</v>
      </c>
      <c r="AL185" s="1" t="n">
        <f aca="false">(AL89/1000000)/$A185</f>
        <v>0.0157362666666667</v>
      </c>
      <c r="AM185" s="1" t="n">
        <f aca="false">(AM89/1000000)/$A185</f>
        <v>0.0162418</v>
      </c>
      <c r="AN185" s="1" t="n">
        <f aca="false">(AN89/1000000)/$A185</f>
        <v>0.0114397</v>
      </c>
      <c r="AO185" s="1" t="n">
        <f aca="false">(AO89/1000000)/$A185</f>
        <v>0.0146362333333333</v>
      </c>
      <c r="AP185" s="1" t="n">
        <f aca="false">(AP89/1000000)/$A185</f>
        <v>0.0193093333333333</v>
      </c>
      <c r="AQ185" s="1" t="n">
        <f aca="false">(AQ89/1000000)/$A185</f>
        <v>0.0248323666666667</v>
      </c>
      <c r="AR185" s="1" t="n">
        <f aca="false">(AR89/1000000)/$A185</f>
        <v>0.0154917666666667</v>
      </c>
      <c r="AS185" s="1" t="n">
        <f aca="false">(AS89/1000000)/$A185</f>
        <v>0.0230202333333333</v>
      </c>
      <c r="AT185" s="1" t="n">
        <f aca="false">(AT89/1000000)/$A185</f>
        <v>0.0173791666666667</v>
      </c>
      <c r="AU185" s="1" t="n">
        <f aca="false">(AU89/1000000)/$A185</f>
        <v>0.0151289</v>
      </c>
      <c r="AV185" s="1" t="n">
        <f aca="false">(AV89/1000000)/$A185</f>
        <v>0.0204237333333333</v>
      </c>
      <c r="AW185" s="1" t="n">
        <f aca="false">(AW89/1000000)/$A185</f>
        <v>0.0172371666666667</v>
      </c>
      <c r="AX185" s="1" t="n">
        <f aca="false">(AX89/1000000)/$A185</f>
        <v>0.0182454333333333</v>
      </c>
      <c r="AY185" s="1" t="n">
        <f aca="false">(AY89/1000000)/$A185</f>
        <v>0.0211195666666667</v>
      </c>
      <c r="AZ185" s="1" t="n">
        <f aca="false">(AZ89/1000000)/$A185</f>
        <v>0.0198646</v>
      </c>
      <c r="BA185" s="1" t="n">
        <f aca="false">(BA89/1000000)/$A185</f>
        <v>0.0155911</v>
      </c>
      <c r="BB185" s="1" t="n">
        <f aca="false">(BB89/1000000)/$A185</f>
        <v>0.0423085</v>
      </c>
      <c r="BC185" s="1" t="n">
        <f aca="false">(BC89/1000000)/$A185</f>
        <v>0.0177889</v>
      </c>
      <c r="BD185" s="1" t="n">
        <f aca="false">(BD89/1000000)/$A185</f>
        <v>0.0412591</v>
      </c>
      <c r="BE185" s="1" t="n">
        <f aca="false">(BE89/1000000)/$A185</f>
        <v>0.0314085</v>
      </c>
      <c r="BF185" s="1" t="n">
        <f aca="false">(BF89/1000000)/$A185</f>
        <v>0.0146039</v>
      </c>
      <c r="BG185" s="1" t="n">
        <f aca="false">(BG89/1000000)/$A185</f>
        <v>0.0413230333333333</v>
      </c>
      <c r="BH185" s="1" t="n">
        <f aca="false">(BH89/1000000)/$A185</f>
        <v>0.0166910666666667</v>
      </c>
      <c r="BI185" s="1" t="n">
        <f aca="false">(BI89/1000000)/$A185</f>
        <v>0.0186882</v>
      </c>
      <c r="BJ185" s="1" t="n">
        <f aca="false">(BJ89/1000000)/$A185</f>
        <v>0.0158376666666667</v>
      </c>
      <c r="BK185" s="1" t="n">
        <f aca="false">(BK89/1000000)/$A185</f>
        <v>0.0225692</v>
      </c>
      <c r="BL185" s="1" t="n">
        <f aca="false">(BL89/1000000)/$A185</f>
        <v>0.0129642666666667</v>
      </c>
      <c r="BM185" s="1" t="n">
        <f aca="false">(BM89/1000000)/$A185</f>
        <v>0.0114255666666667</v>
      </c>
      <c r="BN185" s="1" t="n">
        <f aca="false">(BN89/1000000)/$A185</f>
        <v>0.0262014</v>
      </c>
      <c r="BO185" s="1" t="n">
        <f aca="false">(BO89/1000000)/$A185</f>
        <v>0.0279253333333333</v>
      </c>
      <c r="BP185" s="1" t="n">
        <f aca="false">(BP89/1000000)/$A185</f>
        <v>0.0261629333333333</v>
      </c>
      <c r="BQ185" s="1" t="n">
        <f aca="false">(BQ89/1000000)/$A185</f>
        <v>0.0403051</v>
      </c>
      <c r="BR185" s="1" t="n">
        <f aca="false">(BR89/1000000)/$A185</f>
        <v>0.0227383666666667</v>
      </c>
      <c r="BS185" s="1" t="n">
        <f aca="false">(BS89/1000000)/$A185</f>
        <v>0.0206660666666667</v>
      </c>
      <c r="BT185" s="1" t="n">
        <f aca="false">(BT89/1000000)/$A185</f>
        <v>0.0188201</v>
      </c>
      <c r="BU185" s="1" t="n">
        <f aca="false">(BU89/1000000)/$A185</f>
        <v>0.0227073</v>
      </c>
      <c r="BV185" s="1" t="n">
        <f aca="false">(BV89/1000000)/$A185</f>
        <v>0.0223154666666667</v>
      </c>
      <c r="BW185" s="1" t="n">
        <f aca="false">(BW89/1000000)/$A185</f>
        <v>0.0255047</v>
      </c>
      <c r="BX185" s="1" t="n">
        <f aca="false">(BX89/1000000)/$A185</f>
        <v>0.0373726333333333</v>
      </c>
      <c r="BY185" s="1" t="n">
        <f aca="false">(BY89/1000000)/$A185</f>
        <v>0.0403050666666667</v>
      </c>
      <c r="BZ185" s="1" t="n">
        <f aca="false">(BZ89/1000000)/$A185</f>
        <v>0.0539522</v>
      </c>
      <c r="CA185" s="1" t="n">
        <f aca="false">(CA89/1000000)/$A185</f>
        <v>0.0319067333333333</v>
      </c>
      <c r="CB185" s="1" t="n">
        <f aca="false">(CB89/1000000)/$A185</f>
        <v>0.0379582666666667</v>
      </c>
      <c r="CC185" s="1" t="n">
        <f aca="false">(CC89/1000000)/$A185</f>
        <v>0.0394666333333333</v>
      </c>
      <c r="CD185" s="1" t="n">
        <f aca="false">(CD89/1000000)/$A185</f>
        <v>0.0421823</v>
      </c>
      <c r="CE185" s="1" t="n">
        <f aca="false">(CE89/1000000)/$A185</f>
        <v>0.0670502333333333</v>
      </c>
      <c r="CF185" s="1" t="n">
        <f aca="false">(CF89/1000000)/$A185</f>
        <v>0.0432834333333333</v>
      </c>
      <c r="CG185" s="1" t="n">
        <f aca="false">(CG89/1000000)/$A185</f>
        <v>0.0568110666666667</v>
      </c>
      <c r="CH185" s="1" t="n">
        <f aca="false">(CH89/1000000)/$A185</f>
        <v>0.0587279666666667</v>
      </c>
      <c r="CI185" s="1" t="n">
        <f aca="false">(CI89/1000000)/$A185</f>
        <v>0.0611967</v>
      </c>
      <c r="CJ185" s="1" t="n">
        <f aca="false">(CJ89/1000000)/$A185</f>
        <v>0.0697774</v>
      </c>
      <c r="CK185" s="1" t="n">
        <f aca="false">(CK89/1000000)/$A185</f>
        <v>0.0472649333333333</v>
      </c>
      <c r="CL185" s="1" t="n">
        <f aca="false">(CL89/1000000)/$A185</f>
        <v>0.0379308666666667</v>
      </c>
      <c r="CM185" s="1" t="n">
        <f aca="false">(CM89/1000000)/$A185</f>
        <v>0.0324224666666667</v>
      </c>
      <c r="CN185" s="1" t="n">
        <f aca="false">(CN89/1000000)/$A185</f>
        <v>0</v>
      </c>
    </row>
    <row r="186" customFormat="false" ht="11.25" hidden="false" customHeight="false" outlineLevel="0" collapsed="false">
      <c r="A186" s="1" t="n">
        <v>31</v>
      </c>
      <c r="B186" s="4" t="n">
        <v>37012</v>
      </c>
      <c r="C186" s="1" t="n">
        <f aca="false">(C90/1000000)/$A186</f>
        <v>2.61352425806452</v>
      </c>
      <c r="D186" s="1" t="n">
        <f aca="false">(D90/1000000)/$A186</f>
        <v>0.0130639677419355</v>
      </c>
      <c r="E186" s="1" t="n">
        <f aca="false">(E90/1000000)/$A186</f>
        <v>0.00581745161290323</v>
      </c>
      <c r="F186" s="1" t="n">
        <f aca="false">(F90/1000000)/$A186</f>
        <v>0.00784522580645161</v>
      </c>
      <c r="G186" s="1" t="n">
        <f aca="false">(G90/1000000)/$A186</f>
        <v>0.00619225806451613</v>
      </c>
      <c r="H186" s="1" t="n">
        <f aca="false">(H90/1000000)/$A186</f>
        <v>0.00729538709677419</v>
      </c>
      <c r="I186" s="1" t="n">
        <f aca="false">(I90/1000000)/$A186</f>
        <v>0.00692648387096774</v>
      </c>
      <c r="J186" s="1" t="n">
        <f aca="false">(J90/1000000)/$A186</f>
        <v>0.00634251612903226</v>
      </c>
      <c r="K186" s="1" t="n">
        <f aca="false">(K90/1000000)/$A186</f>
        <v>0.00930651612903226</v>
      </c>
      <c r="L186" s="1" t="n">
        <f aca="false">(L90/1000000)/$A186</f>
        <v>0.00716025806451613</v>
      </c>
      <c r="M186" s="1" t="n">
        <f aca="false">(M90/1000000)/$A186</f>
        <v>0.00809412903225807</v>
      </c>
      <c r="N186" s="1" t="n">
        <f aca="false">(N90/1000000)/$A186</f>
        <v>0.0393950967741936</v>
      </c>
      <c r="O186" s="1" t="n">
        <f aca="false">(O90/1000000)/$A186</f>
        <v>0.00697290322580645</v>
      </c>
      <c r="P186" s="1" t="n">
        <f aca="false">(P90/1000000)/$A186</f>
        <v>0.0108120322580645</v>
      </c>
      <c r="Q186" s="1" t="n">
        <f aca="false">(Q90/1000000)/$A186</f>
        <v>0.00755667741935484</v>
      </c>
      <c r="R186" s="1" t="n">
        <f aca="false">(R90/1000000)/$A186</f>
        <v>0.0112789032258065</v>
      </c>
      <c r="S186" s="1" t="n">
        <f aca="false">(S90/1000000)/$A186</f>
        <v>0.0111874838709677</v>
      </c>
      <c r="T186" s="1" t="n">
        <f aca="false">(T90/1000000)/$A186</f>
        <v>0.0106908064516129</v>
      </c>
      <c r="U186" s="1" t="n">
        <f aca="false">(U90/1000000)/$A186</f>
        <v>0.00701658064516129</v>
      </c>
      <c r="V186" s="1" t="n">
        <f aca="false">(V90/1000000)/$A186</f>
        <v>0.00856732258064516</v>
      </c>
      <c r="W186" s="1" t="n">
        <f aca="false">(W90/1000000)/$A186</f>
        <v>0.00907412903225806</v>
      </c>
      <c r="X186" s="1" t="n">
        <f aca="false">(X90/1000000)/$A186</f>
        <v>0.00900390322580645</v>
      </c>
      <c r="Y186" s="1" t="n">
        <f aca="false">(Y90/1000000)/$A186</f>
        <v>0.0182426129032258</v>
      </c>
      <c r="Z186" s="1" t="n">
        <f aca="false">(Z90/1000000)/$A186</f>
        <v>0.0158987419354839</v>
      </c>
      <c r="AA186" s="1" t="n">
        <f aca="false">(AA90/1000000)/$A186</f>
        <v>0.00770548387096774</v>
      </c>
      <c r="AB186" s="1" t="n">
        <f aca="false">(AB90/1000000)/$A186</f>
        <v>0.0104764193548387</v>
      </c>
      <c r="AC186" s="1" t="n">
        <f aca="false">(AC90/1000000)/$A186</f>
        <v>0.00687590322580645</v>
      </c>
      <c r="AD186" s="1" t="n">
        <f aca="false">(AD90/1000000)/$A186</f>
        <v>0.0118946451612903</v>
      </c>
      <c r="AE186" s="1" t="n">
        <f aca="false">(AE90/1000000)/$A186</f>
        <v>0.0129681935483871</v>
      </c>
      <c r="AF186" s="1" t="n">
        <f aca="false">(AF90/1000000)/$A186</f>
        <v>0.0129073225806452</v>
      </c>
      <c r="AG186" s="1" t="n">
        <f aca="false">(AG90/1000000)/$A186</f>
        <v>0.0103627419354839</v>
      </c>
      <c r="AH186" s="1" t="n">
        <f aca="false">(AH90/1000000)/$A186</f>
        <v>0.00995232258064516</v>
      </c>
      <c r="AI186" s="1" t="n">
        <f aca="false">(AI90/1000000)/$A186</f>
        <v>0.0152607741935484</v>
      </c>
      <c r="AJ186" s="1" t="n">
        <f aca="false">(AJ90/1000000)/$A186</f>
        <v>0.0197518709677419</v>
      </c>
      <c r="AK186" s="1" t="n">
        <f aca="false">(AK90/1000000)/$A186</f>
        <v>0.0134371935483871</v>
      </c>
      <c r="AL186" s="1" t="n">
        <f aca="false">(AL90/1000000)/$A186</f>
        <v>0.0105114516129032</v>
      </c>
      <c r="AM186" s="1" t="n">
        <f aca="false">(AM90/1000000)/$A186</f>
        <v>0.0150012258064516</v>
      </c>
      <c r="AN186" s="1" t="n">
        <f aca="false">(AN90/1000000)/$A186</f>
        <v>0.0111144516129032</v>
      </c>
      <c r="AO186" s="1" t="n">
        <f aca="false">(AO90/1000000)/$A186</f>
        <v>0.0130066129032258</v>
      </c>
      <c r="AP186" s="1" t="n">
        <f aca="false">(AP90/1000000)/$A186</f>
        <v>0.0156073225806452</v>
      </c>
      <c r="AQ186" s="1" t="n">
        <f aca="false">(AQ90/1000000)/$A186</f>
        <v>0.0133114516129032</v>
      </c>
      <c r="AR186" s="1" t="n">
        <f aca="false">(AR90/1000000)/$A186</f>
        <v>0.0140206129032258</v>
      </c>
      <c r="AS186" s="1" t="n">
        <f aca="false">(AS90/1000000)/$A186</f>
        <v>0.012086935483871</v>
      </c>
      <c r="AT186" s="1" t="n">
        <f aca="false">(AT90/1000000)/$A186</f>
        <v>0.0154505161290323</v>
      </c>
      <c r="AU186" s="1" t="n">
        <f aca="false">(AU90/1000000)/$A186</f>
        <v>0.0136376129032258</v>
      </c>
      <c r="AV186" s="1" t="n">
        <f aca="false">(AV90/1000000)/$A186</f>
        <v>0.0230594193548387</v>
      </c>
      <c r="AW186" s="1" t="n">
        <f aca="false">(AW90/1000000)/$A186</f>
        <v>0.0130985806451613</v>
      </c>
      <c r="AX186" s="1" t="n">
        <f aca="false">(AX90/1000000)/$A186</f>
        <v>0.0147364193548387</v>
      </c>
      <c r="AY186" s="1" t="n">
        <f aca="false">(AY90/1000000)/$A186</f>
        <v>0.0127204516129032</v>
      </c>
      <c r="AZ186" s="1" t="n">
        <f aca="false">(AZ90/1000000)/$A186</f>
        <v>0.0141636451612903</v>
      </c>
      <c r="BA186" s="1" t="n">
        <f aca="false">(BA90/1000000)/$A186</f>
        <v>0.012313064516129</v>
      </c>
      <c r="BB186" s="1" t="n">
        <f aca="false">(BB90/1000000)/$A186</f>
        <v>0.0241783870967742</v>
      </c>
      <c r="BC186" s="1" t="n">
        <f aca="false">(BC90/1000000)/$A186</f>
        <v>0.0197878064516129</v>
      </c>
      <c r="BD186" s="1" t="n">
        <f aca="false">(BD90/1000000)/$A186</f>
        <v>0.0296979032258065</v>
      </c>
      <c r="BE186" s="1" t="n">
        <f aca="false">(BE90/1000000)/$A186</f>
        <v>0.0277223870967742</v>
      </c>
      <c r="BF186" s="1" t="n">
        <f aca="false">(BF90/1000000)/$A186</f>
        <v>0.0136379677419355</v>
      </c>
      <c r="BG186" s="1" t="n">
        <f aca="false">(BG90/1000000)/$A186</f>
        <v>0.0176934193548387</v>
      </c>
      <c r="BH186" s="1" t="n">
        <f aca="false">(BH90/1000000)/$A186</f>
        <v>0.0120278064516129</v>
      </c>
      <c r="BI186" s="1" t="n">
        <f aca="false">(BI90/1000000)/$A186</f>
        <v>0.0116705161290323</v>
      </c>
      <c r="BJ186" s="1" t="n">
        <f aca="false">(BJ90/1000000)/$A186</f>
        <v>0.00867270967741935</v>
      </c>
      <c r="BK186" s="1" t="n">
        <f aca="false">(BK90/1000000)/$A186</f>
        <v>0.0142373225806452</v>
      </c>
      <c r="BL186" s="1" t="n">
        <f aca="false">(BL90/1000000)/$A186</f>
        <v>0.00847522580645161</v>
      </c>
      <c r="BM186" s="1" t="n">
        <f aca="false">(BM90/1000000)/$A186</f>
        <v>0.00943467741935484</v>
      </c>
      <c r="BN186" s="1" t="n">
        <f aca="false">(BN90/1000000)/$A186</f>
        <v>0.0215295161290323</v>
      </c>
      <c r="BO186" s="1" t="n">
        <f aca="false">(BO90/1000000)/$A186</f>
        <v>0.0158400967741935</v>
      </c>
      <c r="BP186" s="1" t="n">
        <f aca="false">(BP90/1000000)/$A186</f>
        <v>0.0230386774193548</v>
      </c>
      <c r="BQ186" s="1" t="n">
        <f aca="false">(BQ90/1000000)/$A186</f>
        <v>0.0281526129032258</v>
      </c>
      <c r="BR186" s="1" t="n">
        <f aca="false">(BR90/1000000)/$A186</f>
        <v>0.016287064516129</v>
      </c>
      <c r="BS186" s="1" t="n">
        <f aca="false">(BS90/1000000)/$A186</f>
        <v>0.0157835806451613</v>
      </c>
      <c r="BT186" s="1" t="n">
        <f aca="false">(BT90/1000000)/$A186</f>
        <v>0.0127751290322581</v>
      </c>
      <c r="BU186" s="1" t="n">
        <f aca="false">(BU90/1000000)/$A186</f>
        <v>0.0175556451612903</v>
      </c>
      <c r="BV186" s="1" t="n">
        <f aca="false">(BV90/1000000)/$A186</f>
        <v>0.0160557741935484</v>
      </c>
      <c r="BW186" s="1" t="n">
        <f aca="false">(BW90/1000000)/$A186</f>
        <v>0.0155024838709677</v>
      </c>
      <c r="BX186" s="1" t="n">
        <f aca="false">(BX90/1000000)/$A186</f>
        <v>0.0248925483870968</v>
      </c>
      <c r="BY186" s="1" t="n">
        <f aca="false">(BY90/1000000)/$A186</f>
        <v>0.0333413225806452</v>
      </c>
      <c r="BZ186" s="1" t="n">
        <f aca="false">(BZ90/1000000)/$A186</f>
        <v>0.0397491612903226</v>
      </c>
      <c r="CA186" s="1" t="n">
        <f aca="false">(CA90/1000000)/$A186</f>
        <v>0.0241591290322581</v>
      </c>
      <c r="CB186" s="1" t="n">
        <f aca="false">(CB90/1000000)/$A186</f>
        <v>0.0239751935483871</v>
      </c>
      <c r="CC186" s="1" t="n">
        <f aca="false">(CC90/1000000)/$A186</f>
        <v>0.0239690967741936</v>
      </c>
      <c r="CD186" s="1" t="n">
        <f aca="false">(CD90/1000000)/$A186</f>
        <v>0.0343624516129032</v>
      </c>
      <c r="CE186" s="1" t="n">
        <f aca="false">(CE90/1000000)/$A186</f>
        <v>0.0444915483870968</v>
      </c>
      <c r="CF186" s="1" t="n">
        <f aca="false">(CF90/1000000)/$A186</f>
        <v>0.0385118064516129</v>
      </c>
      <c r="CG186" s="1" t="n">
        <f aca="false">(CG90/1000000)/$A186</f>
        <v>0.0407398064516129</v>
      </c>
      <c r="CH186" s="1" t="n">
        <f aca="false">(CH90/1000000)/$A186</f>
        <v>0.0498228064516129</v>
      </c>
      <c r="CI186" s="1" t="n">
        <f aca="false">(CI90/1000000)/$A186</f>
        <v>0.048214</v>
      </c>
      <c r="CJ186" s="1" t="n">
        <f aca="false">(CJ90/1000000)/$A186</f>
        <v>0.0475502903225806</v>
      </c>
      <c r="CK186" s="1" t="n">
        <f aca="false">(CK90/1000000)/$A186</f>
        <v>0.0430940967741936</v>
      </c>
      <c r="CL186" s="1" t="n">
        <f aca="false">(CL90/1000000)/$A186</f>
        <v>0.0283013870967742</v>
      </c>
      <c r="CM186" s="1" t="n">
        <f aca="false">(CM90/1000000)/$A186</f>
        <v>0.0428051290322581</v>
      </c>
      <c r="CN186" s="1" t="n">
        <f aca="false">(CN90/1000000)/$A186</f>
        <v>0.010876935483871</v>
      </c>
    </row>
    <row r="187" customFormat="false" ht="11.25" hidden="false" customHeight="false" outlineLevel="0" collapsed="false">
      <c r="B187" s="4"/>
    </row>
    <row r="188" customFormat="false" ht="11.25" hidden="false" customHeight="false" outlineLevel="0" collapsed="false">
      <c r="B188" s="4"/>
    </row>
    <row r="189" customFormat="false" ht="11.25" hidden="false" customHeight="false" outlineLevel="0" collapsed="false">
      <c r="B189" s="4"/>
    </row>
    <row r="190" customFormat="false" ht="11.25" hidden="false" customHeight="false" outlineLevel="0" collapsed="false">
      <c r="B190" s="4"/>
    </row>
    <row r="191" customFormat="false" ht="11.25" hidden="false" customHeight="false" outlineLevel="0" collapsed="false">
      <c r="B191" s="4"/>
    </row>
    <row r="192" customFormat="false" ht="11.25" hidden="false" customHeight="false" outlineLevel="0" collapsed="false">
      <c r="B192" s="4"/>
      <c r="D192" s="4" t="n">
        <v>34335</v>
      </c>
      <c r="E192" s="4" t="n">
        <v>34366</v>
      </c>
      <c r="F192" s="4" t="n">
        <v>34394</v>
      </c>
      <c r="G192" s="4" t="n">
        <v>34425</v>
      </c>
      <c r="H192" s="4" t="n">
        <v>34455</v>
      </c>
      <c r="I192" s="4" t="n">
        <v>34486</v>
      </c>
      <c r="J192" s="4" t="n">
        <v>34516</v>
      </c>
      <c r="K192" s="4" t="n">
        <v>34547</v>
      </c>
      <c r="L192" s="4" t="n">
        <v>34578</v>
      </c>
      <c r="M192" s="4" t="n">
        <v>34608</v>
      </c>
      <c r="N192" s="4" t="n">
        <v>34639</v>
      </c>
      <c r="O192" s="4" t="n">
        <v>34669</v>
      </c>
      <c r="P192" s="4" t="n">
        <v>34700</v>
      </c>
      <c r="Q192" s="4" t="n">
        <v>34731</v>
      </c>
      <c r="R192" s="4" t="n">
        <v>34759</v>
      </c>
      <c r="S192" s="4" t="n">
        <v>34790</v>
      </c>
      <c r="T192" s="4" t="n">
        <v>34820</v>
      </c>
      <c r="U192" s="4" t="n">
        <v>34851</v>
      </c>
      <c r="V192" s="4" t="n">
        <v>34881</v>
      </c>
      <c r="W192" s="4" t="n">
        <v>34912</v>
      </c>
      <c r="X192" s="4" t="n">
        <v>34943</v>
      </c>
      <c r="Y192" s="4" t="n">
        <v>34973</v>
      </c>
      <c r="Z192" s="4" t="n">
        <v>35004</v>
      </c>
      <c r="AA192" s="4" t="n">
        <v>35034</v>
      </c>
      <c r="AB192" s="4" t="n">
        <v>35065</v>
      </c>
      <c r="AC192" s="4" t="n">
        <v>35096</v>
      </c>
      <c r="AD192" s="4" t="n">
        <v>35125</v>
      </c>
      <c r="AE192" s="4" t="n">
        <v>35156</v>
      </c>
      <c r="AF192" s="4" t="n">
        <v>35186</v>
      </c>
      <c r="AG192" s="4" t="n">
        <v>35217</v>
      </c>
      <c r="AH192" s="4" t="n">
        <v>35247</v>
      </c>
      <c r="AI192" s="4" t="n">
        <v>35278</v>
      </c>
      <c r="AJ192" s="4" t="n">
        <v>35309</v>
      </c>
      <c r="AK192" s="4" t="n">
        <v>35339</v>
      </c>
      <c r="AL192" s="4" t="n">
        <v>35370</v>
      </c>
      <c r="AM192" s="4" t="n">
        <v>35400</v>
      </c>
      <c r="AN192" s="4" t="n">
        <v>35431</v>
      </c>
      <c r="AO192" s="4" t="n">
        <v>35462</v>
      </c>
      <c r="AP192" s="4" t="n">
        <v>35490</v>
      </c>
      <c r="AQ192" s="4" t="n">
        <v>35521</v>
      </c>
      <c r="AR192" s="4" t="n">
        <v>35551</v>
      </c>
      <c r="AS192" s="4" t="n">
        <v>35582</v>
      </c>
      <c r="AT192" s="4" t="n">
        <v>35612</v>
      </c>
      <c r="AU192" s="4" t="n">
        <v>35643</v>
      </c>
      <c r="AV192" s="4" t="n">
        <v>35674</v>
      </c>
      <c r="AW192" s="4" t="n">
        <v>35704</v>
      </c>
      <c r="AX192" s="4" t="n">
        <v>35735</v>
      </c>
      <c r="AY192" s="4" t="n">
        <v>35765</v>
      </c>
      <c r="AZ192" s="4" t="n">
        <v>35796</v>
      </c>
      <c r="BA192" s="4" t="n">
        <v>35827</v>
      </c>
      <c r="BB192" s="4" t="n">
        <v>35855</v>
      </c>
      <c r="BC192" s="4" t="n">
        <v>35886</v>
      </c>
      <c r="BD192" s="4" t="n">
        <v>35916</v>
      </c>
      <c r="BE192" s="4" t="n">
        <v>35947</v>
      </c>
      <c r="BF192" s="4" t="n">
        <v>35977</v>
      </c>
      <c r="BG192" s="4" t="n">
        <v>36008</v>
      </c>
      <c r="BH192" s="4" t="n">
        <v>36039</v>
      </c>
      <c r="BI192" s="4" t="n">
        <v>36069</v>
      </c>
      <c r="BJ192" s="4" t="n">
        <v>36100</v>
      </c>
      <c r="BK192" s="4" t="n">
        <v>36130</v>
      </c>
      <c r="BL192" s="4" t="n">
        <v>36161</v>
      </c>
      <c r="BM192" s="4" t="n">
        <v>36192</v>
      </c>
      <c r="BN192" s="4" t="n">
        <v>36220</v>
      </c>
      <c r="BO192" s="4" t="n">
        <v>36251</v>
      </c>
      <c r="BP192" s="4" t="n">
        <v>36281</v>
      </c>
      <c r="BQ192" s="4" t="n">
        <v>36312</v>
      </c>
      <c r="BR192" s="4" t="n">
        <v>36342</v>
      </c>
      <c r="BS192" s="4" t="n">
        <v>36373</v>
      </c>
      <c r="BT192" s="4" t="n">
        <v>36404</v>
      </c>
      <c r="BU192" s="4" t="n">
        <v>36434</v>
      </c>
      <c r="BV192" s="4" t="n">
        <v>36465</v>
      </c>
      <c r="BW192" s="4" t="n">
        <v>36495</v>
      </c>
      <c r="BX192" s="4" t="n">
        <v>36526</v>
      </c>
      <c r="BY192" s="4" t="n">
        <v>36557</v>
      </c>
      <c r="BZ192" s="4" t="n">
        <v>36586</v>
      </c>
      <c r="CA192" s="4" t="n">
        <v>36617</v>
      </c>
      <c r="CB192" s="4" t="n">
        <v>36647</v>
      </c>
      <c r="CC192" s="4" t="n">
        <v>36678</v>
      </c>
      <c r="CD192" s="4" t="n">
        <v>36708</v>
      </c>
      <c r="CE192" s="4" t="n">
        <v>36739</v>
      </c>
      <c r="CF192" s="4" t="n">
        <v>36770</v>
      </c>
      <c r="CG192" s="4" t="n">
        <v>36800</v>
      </c>
      <c r="CH192" s="4" t="n">
        <v>36831</v>
      </c>
      <c r="CI192" s="4" t="n">
        <v>36861</v>
      </c>
      <c r="CJ192" s="4" t="n">
        <v>36892</v>
      </c>
      <c r="CK192" s="4" t="n">
        <v>36923</v>
      </c>
      <c r="CL192" s="4" t="n">
        <v>36951</v>
      </c>
      <c r="CM192" s="4" t="n">
        <v>36982</v>
      </c>
      <c r="CN192" s="4" t="n">
        <v>37012</v>
      </c>
    </row>
    <row r="193" customFormat="false" ht="11.25" hidden="false" customHeight="false" outlineLevel="0" collapsed="false">
      <c r="B193" s="4"/>
      <c r="C193" s="1" t="s">
        <v>3</v>
      </c>
      <c r="D193" s="6" t="n">
        <f aca="false">(D99-$D$99)/$D$99</f>
        <v>0</v>
      </c>
      <c r="E193" s="6" t="n">
        <f aca="false">(E100-$E$100)/$E$100</f>
        <v>0</v>
      </c>
      <c r="F193" s="6" t="n">
        <f aca="false">(F101-$F$101)/$F$101</f>
        <v>0</v>
      </c>
      <c r="G193" s="6" t="n">
        <f aca="false">(G102-$G$102)/$G$102</f>
        <v>0</v>
      </c>
      <c r="H193" s="6" t="n">
        <f aca="false">(H103-$H$103)/$H$103</f>
        <v>0</v>
      </c>
      <c r="I193" s="6" t="n">
        <f aca="false">(I104-$I$104)/$I$104</f>
        <v>0</v>
      </c>
      <c r="J193" s="6" t="n">
        <f aca="false">(J105-$J$105)/$J$105</f>
        <v>0</v>
      </c>
      <c r="K193" s="6" t="n">
        <f aca="false">(K106-$K$106)/$K$106</f>
        <v>0</v>
      </c>
      <c r="L193" s="6" t="n">
        <f aca="false">(L107-$L$107)/$L$107</f>
        <v>0</v>
      </c>
      <c r="M193" s="6" t="n">
        <f aca="false">(M108-$M$108)/$M$108</f>
        <v>0</v>
      </c>
      <c r="N193" s="6" t="n">
        <f aca="false">(N109-$N$109)/$N$109</f>
        <v>0</v>
      </c>
      <c r="O193" s="6" t="n">
        <f aca="false">(O110-$O$110)/$O$110</f>
        <v>0</v>
      </c>
      <c r="P193" s="6" t="n">
        <f aca="false">(P111-$P$111)/$P$111</f>
        <v>0</v>
      </c>
      <c r="Q193" s="6" t="n">
        <f aca="false">(Q112-$Q$112)/$Q$112</f>
        <v>0</v>
      </c>
      <c r="R193" s="6" t="n">
        <f aca="false">(R113-$R$113)/$R$113</f>
        <v>0</v>
      </c>
      <c r="S193" s="6" t="n">
        <f aca="false">(S114-$S$114)/$S$114</f>
        <v>0</v>
      </c>
      <c r="T193" s="6" t="n">
        <f aca="false">(T115-$T$115)/$T$115</f>
        <v>0</v>
      </c>
      <c r="U193" s="6" t="n">
        <f aca="false">(U116-$U$116)/$U$116</f>
        <v>0</v>
      </c>
      <c r="V193" s="6" t="n">
        <f aca="false">(V117-$V$117)/$V$117</f>
        <v>0</v>
      </c>
      <c r="W193" s="6" t="n">
        <f aca="false">(W118-$W$118)/$W$118</f>
        <v>0</v>
      </c>
      <c r="X193" s="6" t="n">
        <f aca="false">(X119-$X$119)/$X$119</f>
        <v>0</v>
      </c>
      <c r="Y193" s="6" t="n">
        <f aca="false">(Y120-$Y$120)/$Y$120</f>
        <v>0</v>
      </c>
      <c r="Z193" s="6" t="n">
        <f aca="false">(Z121-$Z$121)/$Z$121</f>
        <v>0</v>
      </c>
      <c r="AA193" s="6" t="n">
        <f aca="false">(AA122-$AA$122)/$AA$122</f>
        <v>0</v>
      </c>
      <c r="AB193" s="6" t="n">
        <f aca="false">(AB123-$AB$123)/$AB$123</f>
        <v>0</v>
      </c>
      <c r="AC193" s="6" t="n">
        <f aca="false">(AC124-$AC$124)/$AC$124</f>
        <v>0</v>
      </c>
      <c r="AD193" s="6" t="n">
        <f aca="false">(AD125-$AD$125)/$AD$125</f>
        <v>0</v>
      </c>
      <c r="AE193" s="6" t="n">
        <f aca="false">(AE126-$AE$126)/$AE$126</f>
        <v>0</v>
      </c>
      <c r="AF193" s="6" t="n">
        <f aca="false">(AF127-$AF$127)/$AF$127</f>
        <v>0</v>
      </c>
      <c r="AG193" s="6" t="n">
        <f aca="false">(AG128-$AG$128)/$AG$128</f>
        <v>0</v>
      </c>
      <c r="AH193" s="6" t="n">
        <f aca="false">(AH129-$AH$129)/$AH$129</f>
        <v>0</v>
      </c>
      <c r="AI193" s="6" t="n">
        <f aca="false">(AI130-$AI$130)/$AI$130</f>
        <v>0</v>
      </c>
      <c r="AJ193" s="6" t="n">
        <f aca="false">(AJ131-$AJ$131)/$AJ$131</f>
        <v>0</v>
      </c>
      <c r="AK193" s="6" t="n">
        <f aca="false">(AK132-$AK$132)/$AK$132</f>
        <v>0</v>
      </c>
      <c r="AL193" s="6" t="n">
        <f aca="false">(AL133-$AL$133)/$AL$133</f>
        <v>0</v>
      </c>
      <c r="AM193" s="6" t="n">
        <f aca="false">(AM134-$AM$134)/$AM$134</f>
        <v>0</v>
      </c>
      <c r="AN193" s="6" t="n">
        <f aca="false">(AN135-$AN$135)/$AN$135</f>
        <v>0</v>
      </c>
      <c r="AO193" s="6" t="n">
        <f aca="false">(AO136-$AO$136)/$AO$136</f>
        <v>0</v>
      </c>
      <c r="AP193" s="6" t="n">
        <f aca="false">(AP137-$AP$137)/$AP$137</f>
        <v>0</v>
      </c>
      <c r="AQ193" s="6" t="n">
        <f aca="false">(AQ138-$AQ$138)/$AQ$138</f>
        <v>0</v>
      </c>
      <c r="AR193" s="6" t="n">
        <f aca="false">(AR139-$AR$139)/$AR$139</f>
        <v>0</v>
      </c>
      <c r="AS193" s="6" t="n">
        <f aca="false">(AS140-$AS$140)/$AS$140</f>
        <v>0</v>
      </c>
      <c r="AT193" s="6" t="n">
        <f aca="false">(AT141-$AT$141)/$AT$141</f>
        <v>0</v>
      </c>
      <c r="AU193" s="6" t="n">
        <f aca="false">(AU142-$AU$142)/$AU$142</f>
        <v>0</v>
      </c>
      <c r="AV193" s="6" t="n">
        <f aca="false">(AV143-$AV$143)/$AV$143</f>
        <v>0</v>
      </c>
      <c r="AW193" s="6" t="n">
        <f aca="false">(AW144-$AW$144)/$AW$144</f>
        <v>0</v>
      </c>
      <c r="AX193" s="6" t="n">
        <f aca="false">(AX145-$AX$145)/$AX$145</f>
        <v>0</v>
      </c>
      <c r="AY193" s="6" t="n">
        <f aca="false">(AY146-$AY$146)/$AY$146</f>
        <v>0</v>
      </c>
      <c r="AZ193" s="6" t="n">
        <f aca="false">(AZ147-$AZ$147)/$AZ$147</f>
        <v>0</v>
      </c>
      <c r="BA193" s="6" t="n">
        <f aca="false">(BA148-$BA$148)/$BA$148</f>
        <v>0</v>
      </c>
      <c r="BB193" s="6" t="n">
        <f aca="false">(BB149-$BB$149)/$BB$149</f>
        <v>0</v>
      </c>
      <c r="BC193" s="6" t="n">
        <f aca="false">(BC150-$BC$150)/$BC$150</f>
        <v>0</v>
      </c>
      <c r="BD193" s="6" t="n">
        <f aca="false">(BD151-$BD$151)/$BD$151</f>
        <v>0</v>
      </c>
      <c r="BE193" s="6" t="n">
        <f aca="false">(BE152-$BE$152)/$BE$152</f>
        <v>0</v>
      </c>
      <c r="BF193" s="6" t="n">
        <f aca="false">(BF153-$BF$153)/$BF$153</f>
        <v>0</v>
      </c>
      <c r="BG193" s="6" t="n">
        <f aca="false">(BG154-$BG$154)/$BG$154</f>
        <v>0</v>
      </c>
      <c r="BH193" s="6" t="n">
        <f aca="false">(BH155-$BH$155)/$BH$155</f>
        <v>0</v>
      </c>
      <c r="BI193" s="6" t="n">
        <f aca="false">(BI156-$BI$156)/$BI$156</f>
        <v>0</v>
      </c>
      <c r="BJ193" s="6" t="n">
        <f aca="false">(BJ157-$BJ$157)/$BJ$157</f>
        <v>0</v>
      </c>
      <c r="BK193" s="6" t="n">
        <f aca="false">(BK158-$BK$158)/$BK$158</f>
        <v>0</v>
      </c>
      <c r="BL193" s="6" t="n">
        <f aca="false">(BL159-$BL$159)/$BL$159</f>
        <v>0</v>
      </c>
      <c r="BM193" s="6" t="n">
        <f aca="false">(BM160-$BM$160)/$BM$160</f>
        <v>0</v>
      </c>
      <c r="BN193" s="6" t="n">
        <f aca="false">(BN161-$BN$161)/$BN$161</f>
        <v>0</v>
      </c>
      <c r="BO193" s="6" t="n">
        <f aca="false">(BO162-$BO$162)/$BO$162</f>
        <v>0</v>
      </c>
      <c r="BP193" s="6" t="n">
        <f aca="false">(BP163-$BP$163)/$BP$163</f>
        <v>0</v>
      </c>
      <c r="BQ193" s="6" t="n">
        <f aca="false">(BQ164-$BQ$164)/$BQ$164</f>
        <v>0</v>
      </c>
      <c r="BR193" s="6" t="n">
        <f aca="false">(BR165-$BR$165)/$BR$165</f>
        <v>0</v>
      </c>
      <c r="BS193" s="6" t="n">
        <f aca="false">(BS166-$BS$166)/$BS$166</f>
        <v>0</v>
      </c>
      <c r="BT193" s="6" t="n">
        <f aca="false">(BT167-$BT$167)/$BT$167</f>
        <v>0</v>
      </c>
      <c r="BU193" s="6" t="n">
        <f aca="false">(BU168-$BU$168)/$BU$168</f>
        <v>0</v>
      </c>
      <c r="BV193" s="6" t="n">
        <f aca="false">(BV169-$BV$169)/$BV$169</f>
        <v>0</v>
      </c>
      <c r="BW193" s="6" t="n">
        <f aca="false">(BW170-$BW$170)/$BW$170</f>
        <v>0</v>
      </c>
      <c r="BX193" s="6" t="n">
        <f aca="false">(BX171-$BX$171)/$BX$171</f>
        <v>0</v>
      </c>
      <c r="BY193" s="6" t="n">
        <f aca="false">(BY172-$BY$172)/$BY$172</f>
        <v>0</v>
      </c>
      <c r="BZ193" s="6" t="n">
        <f aca="false">(BZ173-$BZ$173)/$BZ$173</f>
        <v>0</v>
      </c>
      <c r="CA193" s="6" t="n">
        <f aca="false">(CA174-$CA$174)/$CA$174</f>
        <v>0</v>
      </c>
      <c r="CB193" s="6" t="n">
        <f aca="false">(CB175-$CB$175)/$CB$175</f>
        <v>0</v>
      </c>
      <c r="CC193" s="6" t="n">
        <f aca="false">(CC176-$CC$176)/$CC$176</f>
        <v>0</v>
      </c>
      <c r="CD193" s="6" t="n">
        <f aca="false">(CD177-$CD$177)/$CD$177</f>
        <v>0</v>
      </c>
      <c r="CE193" s="6" t="n">
        <f aca="false">(CE178-$CE$178)/$CE$178</f>
        <v>0</v>
      </c>
      <c r="CF193" s="6" t="n">
        <f aca="false">(CF179-$CF$179)/$CF$179</f>
        <v>0</v>
      </c>
      <c r="CG193" s="6" t="n">
        <f aca="false">(CG180-$CG$180)/$CG$180</f>
        <v>0</v>
      </c>
      <c r="CH193" s="6" t="n">
        <f aca="false">(CH181-$CH$181)/$CH$181</f>
        <v>0</v>
      </c>
      <c r="CI193" s="6" t="n">
        <f aca="false">(CI182-$CI$182)/$CI$182</f>
        <v>0</v>
      </c>
      <c r="CJ193" s="6" t="n">
        <f aca="false">(CJ183-$CJ$183)/$CJ$183</f>
        <v>0</v>
      </c>
      <c r="CK193" s="6" t="n">
        <f aca="false">(CK184-$CK$184)/$CK$184</f>
        <v>0</v>
      </c>
      <c r="CL193" s="6" t="n">
        <f aca="false">(CL185-$CL$185)/$CL$185</f>
        <v>0</v>
      </c>
      <c r="CM193" s="6" t="n">
        <f aca="false">(CM186-$CM$186)/$CM$186</f>
        <v>0</v>
      </c>
      <c r="CN193" s="6" t="e">
        <f aca="false">(CN187-$CN$187)/$CN$187</f>
        <v>#DIV/0!</v>
      </c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</row>
    <row r="194" customFormat="false" ht="11.25" hidden="false" customHeight="false" outlineLevel="0" collapsed="false">
      <c r="B194" s="4"/>
      <c r="C194" s="1" t="s">
        <v>4</v>
      </c>
      <c r="D194" s="6" t="n">
        <f aca="false">(D100-$D$99)/$D$99</f>
        <v>0.0306655646259815</v>
      </c>
      <c r="E194" s="6" t="n">
        <f aca="false">(E101-$E$100)/$E$100</f>
        <v>0.118812894018708</v>
      </c>
      <c r="F194" s="6" t="n">
        <f aca="false">(F102-$F$101)/$F$101</f>
        <v>-0.08431962983594</v>
      </c>
      <c r="G194" s="6" t="n">
        <f aca="false">(G103-$G$102)/$G$102</f>
        <v>-0.111861513895476</v>
      </c>
      <c r="H194" s="6" t="n">
        <f aca="false">(H104-$H$103)/$H$103</f>
        <v>0.0189276647035146</v>
      </c>
      <c r="I194" s="6" t="n">
        <f aca="false">(I105-$I$104)/$I$104</f>
        <v>-0.0396997910341417</v>
      </c>
      <c r="J194" s="6" t="n">
        <f aca="false">(J106-$J$105)/$J$105</f>
        <v>-0.125272980246947</v>
      </c>
      <c r="K194" s="6" t="n">
        <f aca="false">(K107-$K$106)/$K$106</f>
        <v>-0.00983945953103379</v>
      </c>
      <c r="L194" s="6" t="n">
        <f aca="false">(L108-$L$107)/$L$107</f>
        <v>-0.104912390691571</v>
      </c>
      <c r="M194" s="6" t="n">
        <f aca="false">(M109-$M$108)/$M$108</f>
        <v>-0.0652201199019045</v>
      </c>
      <c r="N194" s="6" t="n">
        <f aca="false">(N110-$N$109)/$N$109</f>
        <v>0.0232334728779714</v>
      </c>
      <c r="O194" s="6" t="n">
        <f aca="false">(O111-$O$110)/$O$110</f>
        <v>-0.010125867416488</v>
      </c>
      <c r="P194" s="6" t="n">
        <f aca="false">(P112-$P$111)/$P$111</f>
        <v>0.0965890699046649</v>
      </c>
      <c r="Q194" s="6" t="n">
        <f aca="false">(Q113-$Q$112)/$Q$112</f>
        <v>0.0326618856571701</v>
      </c>
      <c r="R194" s="6" t="n">
        <f aca="false">(R114-$R$113)/$R$113</f>
        <v>-0.0325839938730646</v>
      </c>
      <c r="S194" s="6" t="n">
        <f aca="false">(S115-$S$114)/$S$114</f>
        <v>-0.0715188389519357</v>
      </c>
      <c r="T194" s="6" t="n">
        <f aca="false">(T116-$T$115)/$T$115</f>
        <v>-0.0139376671463029</v>
      </c>
      <c r="U194" s="6" t="n">
        <f aca="false">(U117-$U$116)/$U$116</f>
        <v>-0.00168489113836129</v>
      </c>
      <c r="V194" s="6" t="n">
        <f aca="false">(V118-$V$117)/$V$117</f>
        <v>-0.0579110066813322</v>
      </c>
      <c r="W194" s="6" t="n">
        <f aca="false">(W119-$W$118)/$W$118</f>
        <v>-0.165667990009974</v>
      </c>
      <c r="X194" s="6" t="n">
        <f aca="false">(X120-$X$119)/$X$119</f>
        <v>-0.171851027070287</v>
      </c>
      <c r="Y194" s="6" t="n">
        <f aca="false">(Y121-$Y$120)/$Y$120</f>
        <v>-0.0161679326458464</v>
      </c>
      <c r="Z194" s="6" t="n">
        <f aca="false">(Z122-$Z$121)/$Z$121</f>
        <v>-0.0180657479182851</v>
      </c>
      <c r="AA194" s="6" t="n">
        <f aca="false">(AA123-$AA$122)/$AA$122</f>
        <v>0.0285680796087196</v>
      </c>
      <c r="AB194" s="6" t="n">
        <f aca="false">(AB124-$AB$123)/$AB$123</f>
        <v>-0.0483849523125339</v>
      </c>
      <c r="AC194" s="6" t="n">
        <f aca="false">(AC125-$AC$124)/$AC$124</f>
        <v>-0.113293652192095</v>
      </c>
      <c r="AD194" s="6" t="n">
        <f aca="false">(AD126-$AD$125)/$AD$125</f>
        <v>0.0905824691041014</v>
      </c>
      <c r="AE194" s="6" t="n">
        <f aca="false">(AE127-$AE$126)/$AE$126</f>
        <v>0.0380492714150112</v>
      </c>
      <c r="AF194" s="6" t="n">
        <f aca="false">(AF128-$AF$127)/$AF$127</f>
        <v>-0.0607725355772963</v>
      </c>
      <c r="AG194" s="6" t="n">
        <f aca="false">(AG129-$AG$128)/$AG$128</f>
        <v>-0.133833361730648</v>
      </c>
      <c r="AH194" s="6" t="n">
        <f aca="false">(AH130-$AH$129)/$AH$129</f>
        <v>0.00380458100129586</v>
      </c>
      <c r="AI194" s="6" t="n">
        <f aca="false">(AI131-$AI$130)/$AI$130</f>
        <v>-0.0762770124297749</v>
      </c>
      <c r="AJ194" s="6" t="n">
        <f aca="false">(AJ132-$AJ$131)/$AJ$131</f>
        <v>-0.0639818154166199</v>
      </c>
      <c r="AK194" s="6" t="n">
        <f aca="false">(AK133-$AK$132)/$AK$132</f>
        <v>-0.0645472453666581</v>
      </c>
      <c r="AL194" s="6" t="n">
        <f aca="false">(AL134-$AL$133)/$AL$133</f>
        <v>-0.0614046232110721</v>
      </c>
      <c r="AM194" s="6" t="n">
        <f aca="false">(AM135-$AM$134)/$AM$134</f>
        <v>0.0691289500084061</v>
      </c>
      <c r="AN194" s="6" t="n">
        <f aca="false">(AN136-$AN$135)/$AN$135</f>
        <v>0.0480466783793577</v>
      </c>
      <c r="AO194" s="6" t="n">
        <f aca="false">(AO137-$AO$136)/$AO$136</f>
        <v>-0.0282526346088015</v>
      </c>
      <c r="AP194" s="6" t="n">
        <f aca="false">(AP138-$AP$137)/$AP$137</f>
        <v>-0.107273028301531</v>
      </c>
      <c r="AQ194" s="6" t="n">
        <f aca="false">(AQ139-$AQ$138)/$AQ$138</f>
        <v>-0.0983648661876052</v>
      </c>
      <c r="AR194" s="6" t="n">
        <f aca="false">(AR140-$AR$139)/$AR$139</f>
        <v>0.0595468247171159</v>
      </c>
      <c r="AS194" s="6" t="n">
        <f aca="false">(AS141-$AS$140)/$AS$140</f>
        <v>-0.0194542549498871</v>
      </c>
      <c r="AT194" s="6" t="n">
        <f aca="false">(AT142-$AT$141)/$AT$141</f>
        <v>0.156923802349198</v>
      </c>
      <c r="AU194" s="6" t="n">
        <f aca="false">(AU143-$AU$142)/$AU$142</f>
        <v>-0.12185049993165</v>
      </c>
      <c r="AV194" s="6" t="n">
        <f aca="false">(AV144-$AV$143)/$AV$143</f>
        <v>-0.053202469358034</v>
      </c>
      <c r="AW194" s="6" t="n">
        <f aca="false">(AW145-$AW$144)/$AW$144</f>
        <v>0.0128695275559464</v>
      </c>
      <c r="AX194" s="6" t="n">
        <f aca="false">(AX146-$AX$145)/$AX$145</f>
        <v>-0.0260247229384053</v>
      </c>
      <c r="AY194" s="6" t="n">
        <f aca="false">(AY147-$AY$146)/$AY$146</f>
        <v>-0.012645576189308</v>
      </c>
      <c r="AZ194" s="6" t="n">
        <f aca="false">(AZ148-$AZ$147)/$AZ$147</f>
        <v>-0.0568308239537361</v>
      </c>
      <c r="BA194" s="6" t="n">
        <f aca="false">(BA149-$BA$148)/$BA$148</f>
        <v>0.0695424654311431</v>
      </c>
      <c r="BB194" s="6" t="n">
        <f aca="false">(BB150-$BB$149)/$BB$149</f>
        <v>-0.0112650162093473</v>
      </c>
      <c r="BC194" s="6" t="n">
        <f aca="false">(BC151-$BC$150)/$BC$150</f>
        <v>-0.124237860918392</v>
      </c>
      <c r="BD194" s="6" t="n">
        <f aca="false">(BD152-$BD$151)/$BD$151</f>
        <v>0.125786167047599</v>
      </c>
      <c r="BE194" s="6" t="n">
        <f aca="false">(BE153-$BE$152)/$BE$152</f>
        <v>-0.00504400428536661</v>
      </c>
      <c r="BF194" s="6" t="n">
        <f aca="false">(BF154-$BF$153)/$BF$153</f>
        <v>-0.123005338609274</v>
      </c>
      <c r="BG194" s="6" t="n">
        <f aca="false">(BG155-$BG$154)/$BG$154</f>
        <v>0.0905499298765291</v>
      </c>
      <c r="BH194" s="6" t="n">
        <f aca="false">(BH156-$BH$155)/$BH$155</f>
        <v>-0.0426223345610911</v>
      </c>
      <c r="BI194" s="6" t="n">
        <f aca="false">(BI157-$BI$156)/$BI$156</f>
        <v>-0.0907740724820496</v>
      </c>
      <c r="BJ194" s="6" t="n">
        <f aca="false">(BJ158-$BJ$157)/$BJ$157</f>
        <v>0.0932608098312777</v>
      </c>
      <c r="BK194" s="6" t="n">
        <f aca="false">(BK159-$BK$158)/$BK$158</f>
        <v>-0.0247983741050102</v>
      </c>
      <c r="BL194" s="6" t="n">
        <f aca="false">(BL160-$BL$159)/$BL$159</f>
        <v>-0.0142925106634572</v>
      </c>
      <c r="BM194" s="6" t="n">
        <f aca="false">(BM161-$BM$160)/$BM$160</f>
        <v>-0.0405985766013234</v>
      </c>
      <c r="BN194" s="6" t="n">
        <f aca="false">(BN162-$BN$161)/$BN$161</f>
        <v>-0.0651680437136362</v>
      </c>
      <c r="BO194" s="6" t="n">
        <f aca="false">(BO163-$BO$162)/$BO$162</f>
        <v>-0.0684652580978121</v>
      </c>
      <c r="BP194" s="6" t="n">
        <f aca="false">(BP164-$BP$163)/$BP$163</f>
        <v>-0.105659729371557</v>
      </c>
      <c r="BQ194" s="6" t="n">
        <f aca="false">(BQ165-$BQ$164)/$BQ$164</f>
        <v>0.0668611378765681</v>
      </c>
      <c r="BR194" s="6" t="n">
        <f aca="false">(BR166-$BR$165)/$BR$165</f>
        <v>-0.00162909946255084</v>
      </c>
      <c r="BS194" s="6" t="n">
        <f aca="false">(BS167-$BS$166)/$BS$166</f>
        <v>-0.0474973408899301</v>
      </c>
      <c r="BT194" s="6" t="n">
        <f aca="false">(BT168-$BT$167)/$BT$167</f>
        <v>-0.11198998193438</v>
      </c>
      <c r="BU194" s="6" t="n">
        <f aca="false">(BU169-$BU$168)/$BU$168</f>
        <v>0.0535478033561884</v>
      </c>
      <c r="BV194" s="6" t="n">
        <f aca="false">(BV170-$BV$169)/$BV$169</f>
        <v>-0.0608330740394009</v>
      </c>
      <c r="BW194" s="6" t="n">
        <f aca="false">(BW171-$BW$170)/$BW$170</f>
        <v>0.108584086383721</v>
      </c>
      <c r="BX194" s="6" t="n">
        <f aca="false">(BX172-$BX$171)/$BX$171</f>
        <v>-0.0721358508597773</v>
      </c>
      <c r="BY194" s="6" t="n">
        <f aca="false">(BY173-$BY$172)/$BY$172</f>
        <v>-0.00808493595660371</v>
      </c>
      <c r="BZ194" s="6" t="n">
        <f aca="false">(BZ174-$BZ$173)/$BZ$173</f>
        <v>0.0231389728505508</v>
      </c>
      <c r="CA194" s="6" t="n">
        <f aca="false">(CA175-$CA$174)/$CA$174</f>
        <v>-0.0023255453655909</v>
      </c>
      <c r="CB194" s="6" t="n">
        <f aca="false">(CB176-$CB$175)/$CB$175</f>
        <v>-0.145030755830188</v>
      </c>
      <c r="CC194" s="6" t="n">
        <f aca="false">(CC177-$CC$176)/$CC$176</f>
        <v>0.0466193962509461</v>
      </c>
      <c r="CD194" s="6" t="n">
        <f aca="false">(CD178-$CD$177)/$CD$177</f>
        <v>-0.0706377646067047</v>
      </c>
      <c r="CE194" s="6" t="n">
        <f aca="false">(CE179-$CE$178)/$CE$178</f>
        <v>-0.152190791150306</v>
      </c>
      <c r="CF194" s="6" t="n">
        <f aca="false">(CF180-$CF$179)/$CF$179</f>
        <v>-0.143281410919123</v>
      </c>
      <c r="CG194" s="6" t="n">
        <f aca="false">(CG181-$CG$180)/$CG$180</f>
        <v>-0.0678613529779113</v>
      </c>
      <c r="CH194" s="6" t="n">
        <f aca="false">(CH182-$CH$181)/$CH$181</f>
        <v>-0.0802153119373857</v>
      </c>
      <c r="CI194" s="6" t="n">
        <f aca="false">(CI183-$CI$182)/$CI$182</f>
        <v>-0.062067999368868</v>
      </c>
      <c r="CJ194" s="6" t="n">
        <f aca="false">(CJ184-$CJ$183)/$CJ$183</f>
        <v>0.183016609271114</v>
      </c>
      <c r="CK194" s="6" t="n">
        <f aca="false">(CK185-$CK$184)/$CK$184</f>
        <v>-0.197051644087825</v>
      </c>
      <c r="CL194" s="6" t="n">
        <f aca="false">(CL186-$CL$185)/$CL$185</f>
        <v>-0.253869220930688</v>
      </c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</row>
    <row r="195" customFormat="false" ht="11.25" hidden="false" customHeight="false" outlineLevel="0" collapsed="false">
      <c r="B195" s="4"/>
      <c r="C195" s="1" t="s">
        <v>5</v>
      </c>
      <c r="D195" s="6" t="n">
        <f aca="false">(D101-$D$99)/$D$99</f>
        <v>0.0528024868821516</v>
      </c>
      <c r="E195" s="6" t="n">
        <f aca="false">(E102-$E$100)/$E$100</f>
        <v>0.135004217127036</v>
      </c>
      <c r="F195" s="6" t="n">
        <f aca="false">(F103-$F$101)/$F$101</f>
        <v>-0.225856326485485</v>
      </c>
      <c r="G195" s="6" t="n">
        <f aca="false">(G104-$G$102)/$G$102</f>
        <v>-0.112451906751717</v>
      </c>
      <c r="H195" s="6" t="n">
        <f aca="false">(H105-$H$103)/$H$103</f>
        <v>-0.0537596687762048</v>
      </c>
      <c r="I195" s="6" t="n">
        <f aca="false">(I106-$I$104)/$I$104</f>
        <v>-0.195050646305345</v>
      </c>
      <c r="J195" s="6" t="n">
        <f aca="false">(J107-$J$105)/$J$105</f>
        <v>-0.186477368428088</v>
      </c>
      <c r="K195" s="6" t="n">
        <f aca="false">(K108-$K$106)/$K$106</f>
        <v>-0.0269783436361404</v>
      </c>
      <c r="L195" s="6" t="n">
        <f aca="false">(L109-$L$107)/$L$107</f>
        <v>-0.135124826699655</v>
      </c>
      <c r="M195" s="6" t="n">
        <f aca="false">(M110-$M$108)/$M$108</f>
        <v>-0.0244835236313066</v>
      </c>
      <c r="N195" s="6" t="n">
        <f aca="false">(N111-$N$109)/$N$109</f>
        <v>0.0916922037090586</v>
      </c>
      <c r="O195" s="6" t="n">
        <f aca="false">(O112-$O$110)/$O$110</f>
        <v>-0.0731495827376399</v>
      </c>
      <c r="P195" s="6" t="n">
        <f aca="false">(P113-$P$111)/$P$111</f>
        <v>0.0840299607939276</v>
      </c>
      <c r="Q195" s="6" t="n">
        <f aca="false">(Q114-$Q$112)/$Q$112</f>
        <v>0.105151209857702</v>
      </c>
      <c r="R195" s="6" t="n">
        <f aca="false">(R115-$R$113)/$R$113</f>
        <v>-0.0324707904256352</v>
      </c>
      <c r="S195" s="6" t="n">
        <f aca="false">(S116-$S$114)/$S$114</f>
        <v>-0.111158527431345</v>
      </c>
      <c r="T195" s="6" t="n">
        <f aca="false">(T117-$T$115)/$T$115</f>
        <v>-0.0974123751294765</v>
      </c>
      <c r="U195" s="6" t="n">
        <f aca="false">(U118-$U$116)/$U$116</f>
        <v>-0.145606821281008</v>
      </c>
      <c r="V195" s="6" t="n">
        <f aca="false">(V119-$V$117)/$V$117</f>
        <v>-0.0476411727121935</v>
      </c>
      <c r="W195" s="6" t="n">
        <f aca="false">(W120-$W$118)/$W$118</f>
        <v>-0.254730008859075</v>
      </c>
      <c r="X195" s="6" t="n">
        <f aca="false">(X121-$X$119)/$X$119</f>
        <v>-0.265956427637149</v>
      </c>
      <c r="Y195" s="6" t="n">
        <f aca="false">(Y122-$Y$120)/$Y$120</f>
        <v>-0.0719420864655128</v>
      </c>
      <c r="Z195" s="6" t="n">
        <f aca="false">(Z123-$Z$121)/$Z$121</f>
        <v>0.00979180725832123</v>
      </c>
      <c r="AA195" s="6" t="n">
        <f aca="false">(AA124-$AA$122)/$AA$122</f>
        <v>-0.105288558003391</v>
      </c>
      <c r="AB195" s="6" t="n">
        <f aca="false">(AB125-$AB$123)/$AB$123</f>
        <v>-0.0363492327294887</v>
      </c>
      <c r="AC195" s="6" t="n">
        <f aca="false">(AC126-$AC$124)/$AC$124</f>
        <v>-0.205694913342872</v>
      </c>
      <c r="AD195" s="6" t="n">
        <f aca="false">(AD127-$AD$125)/$AD$125</f>
        <v>0.0118028273452732</v>
      </c>
      <c r="AE195" s="6" t="n">
        <f aca="false">(AE128-$AE$126)/$AE$126</f>
        <v>-0.0681674847570101</v>
      </c>
      <c r="AF195" s="6" t="n">
        <f aca="false">(AF129-$AF$127)/$AF$127</f>
        <v>-0.000691873967880127</v>
      </c>
      <c r="AG195" s="6" t="n">
        <f aca="false">(AG130-$AG$128)/$AG$128</f>
        <v>-0.157315513488253</v>
      </c>
      <c r="AH195" s="6" t="n">
        <f aca="false">(AH131-$AH$129)/$AH$129</f>
        <v>-0.0360229842950595</v>
      </c>
      <c r="AI195" s="6" t="n">
        <f aca="false">(AI132-$AI$130)/$AI$130</f>
        <v>-0.157928373261341</v>
      </c>
      <c r="AJ195" s="6" t="n">
        <f aca="false">(AJ133-$AJ$131)/$AJ$131</f>
        <v>-0.115986521673006</v>
      </c>
      <c r="AK195" s="6" t="n">
        <f aca="false">(AK134-$AK$132)/$AK$132</f>
        <v>-0.162261152213927</v>
      </c>
      <c r="AL195" s="6" t="n">
        <f aca="false">(AL135-$AL$133)/$AL$133</f>
        <v>-0.059199675173746</v>
      </c>
      <c r="AM195" s="6" t="n">
        <f aca="false">(AM136-$AM$134)/$AM$134</f>
        <v>0.0700809361086291</v>
      </c>
      <c r="AN195" s="6" t="n">
        <f aca="false">(AN137-$AN$135)/$AN$135</f>
        <v>-0.0559095351368808</v>
      </c>
      <c r="AO195" s="6" t="n">
        <f aca="false">(AO138-$AO$136)/$AO$136</f>
        <v>-0.0220305000555213</v>
      </c>
      <c r="AP195" s="6" t="n">
        <f aca="false">(AP139-$AP$137)/$AP$137</f>
        <v>-0.210438038492957</v>
      </c>
      <c r="AQ195" s="6" t="n">
        <f aca="false">(AQ140-$AQ$138)/$AQ$138</f>
        <v>-0.154705377927971</v>
      </c>
      <c r="AR195" s="6" t="n">
        <f aca="false">(AR141-$AR$139)/$AR$139</f>
        <v>-0.0716334391837863</v>
      </c>
      <c r="AS195" s="6" t="n">
        <f aca="false">(AS142-$AS$140)/$AS$140</f>
        <v>-0.100257671150649</v>
      </c>
      <c r="AT195" s="6" t="n">
        <f aca="false">(AT143-$AT$141)/$AT$141</f>
        <v>0.177242060285744</v>
      </c>
      <c r="AU195" s="6" t="n">
        <f aca="false">(AU144-$AU$142)/$AU$142</f>
        <v>-0.154391732314312</v>
      </c>
      <c r="AV195" s="6" t="n">
        <f aca="false">(AV145-$AV$143)/$AV$143</f>
        <v>-0.114933687043116</v>
      </c>
      <c r="AW195" s="6" t="n">
        <f aca="false">(AW146-$AW$144)/$AW$144</f>
        <v>0.0120168136698946</v>
      </c>
      <c r="AX195" s="6" t="n">
        <f aca="false">(AX147-$AX$145)/$AX$145</f>
        <v>-0.0575551230602795</v>
      </c>
      <c r="AY195" s="6" t="n">
        <f aca="false">(AY148-$AY$146)/$AY$146</f>
        <v>-0.0956206476764475</v>
      </c>
      <c r="AZ195" s="6" t="n">
        <f aca="false">(AZ149-$AZ$147)/$AZ$147</f>
        <v>-0.0940538484767526</v>
      </c>
      <c r="BA195" s="6" t="n">
        <f aca="false">(BA150-$BA$148)/$BA$148</f>
        <v>-0.0187024725650016</v>
      </c>
      <c r="BB195" s="6" t="n">
        <f aca="false">(BB151-$BB$149)/$BB$149</f>
        <v>0.0258947103473278</v>
      </c>
      <c r="BC195" s="6" t="n">
        <f aca="false">(BC152-$BC$150)/$BC$150</f>
        <v>-0.163772378006549</v>
      </c>
      <c r="BD195" s="6" t="n">
        <f aca="false">(BD153-$BD$151)/$BD$151</f>
        <v>0.00997723532025701</v>
      </c>
      <c r="BE195" s="6" t="n">
        <f aca="false">(BE154-$BE$152)/$BE$152</f>
        <v>0.072424366544925</v>
      </c>
      <c r="BF195" s="6" t="n">
        <f aca="false">(BF155-$BF$153)/$BF$153</f>
        <v>-0.225844889209926</v>
      </c>
      <c r="BG195" s="6" t="n">
        <f aca="false">(BG156-$BG$154)/$BG$154</f>
        <v>0.00830238159184759</v>
      </c>
      <c r="BH195" s="6" t="n">
        <f aca="false">(BH157-$BH$155)/$BH$155</f>
        <v>-0.139850505809551</v>
      </c>
      <c r="BI195" s="6" t="n">
        <f aca="false">(BI158-$BI$156)/$BI$156</f>
        <v>-0.217213798872127</v>
      </c>
      <c r="BJ195" s="6" t="n">
        <f aca="false">(BJ159-$BJ$157)/$BJ$157</f>
        <v>0.0234481351623631</v>
      </c>
      <c r="BK195" s="6" t="n">
        <f aca="false">(BK160-$BK$158)/$BK$158</f>
        <v>-0.121861853594004</v>
      </c>
      <c r="BL195" s="6" t="n">
        <f aca="false">(BL161-$BL$159)/$BL$159</f>
        <v>-0.0496195006012656</v>
      </c>
      <c r="BM195" s="6" t="n">
        <f aca="false">(BM162-$BM$160)/$BM$160</f>
        <v>0.0573488159154286</v>
      </c>
      <c r="BN195" s="6" t="n">
        <f aca="false">(BN163-$BN$161)/$BN$161</f>
        <v>-0.245329547200533</v>
      </c>
      <c r="BO195" s="6" t="n">
        <f aca="false">(BO164-$BO$162)/$BO$162</f>
        <v>-0.136566257809679</v>
      </c>
      <c r="BP195" s="6" t="n">
        <f aca="false">(BP165-$BP$163)/$BP$163</f>
        <v>-0.0965611378446552</v>
      </c>
      <c r="BQ195" s="6" t="n">
        <f aca="false">(BQ166-$BQ$164)/$BQ$164</f>
        <v>-0.039599178117149</v>
      </c>
      <c r="BR195" s="6" t="n">
        <f aca="false">(BR167-$BR$165)/$BR$165</f>
        <v>-0.0599094416210061</v>
      </c>
      <c r="BS195" s="6" t="n">
        <f aca="false">(BS168-$BS$166)/$BS$166</f>
        <v>-0.0807545245985216</v>
      </c>
      <c r="BT195" s="6" t="n">
        <f aca="false">(BT169-$BT$167)/$BT$167</f>
        <v>0.0484061813463493</v>
      </c>
      <c r="BU195" s="6" t="n">
        <f aca="false">(BU170-$BU$168)/$BU$168</f>
        <v>-0.0192385170696809</v>
      </c>
      <c r="BV195" s="6" t="n">
        <f aca="false">(BV171-$BV$169)/$BV$169</f>
        <v>-0.118256282546347</v>
      </c>
      <c r="BW195" s="6" t="n">
        <f aca="false">(BW172-$BW$170)/$BW$170</f>
        <v>-0.103562064116919</v>
      </c>
      <c r="BX195" s="6" t="n">
        <f aca="false">(BX173-$BX$171)/$BX$171</f>
        <v>-0.225056934757595</v>
      </c>
      <c r="BY195" s="6" t="n">
        <f aca="false">(BY174-$BY$172)/$BY$172</f>
        <v>-0.105314263953661</v>
      </c>
      <c r="BZ195" s="6" t="n">
        <f aca="false">(BZ175-$BZ$173)/$BZ$173</f>
        <v>0.0389409881764757</v>
      </c>
      <c r="CA195" s="6" t="n">
        <f aca="false">(CA176-$CA$174)/$CA$174</f>
        <v>-0.130674217333862</v>
      </c>
      <c r="CB195" s="6" t="n">
        <f aca="false">(CB177-$CB$175)/$CB$175</f>
        <v>-0.217649308698614</v>
      </c>
      <c r="CC195" s="6" t="n">
        <f aca="false">(CC178-$CC$176)/$CC$176</f>
        <v>0.0915323335250214</v>
      </c>
      <c r="CD195" s="6" t="n">
        <f aca="false">(CD179-$CD$177)/$CD$177</f>
        <v>-0.234004436003553</v>
      </c>
      <c r="CE195" s="6" t="n">
        <f aca="false">(CE180-$CE$178)/$CE$178</f>
        <v>-0.325646733039653</v>
      </c>
      <c r="CF195" s="6" t="n">
        <f aca="false">(CF181-$CF$179)/$CF$179</f>
        <v>-0.238730715904188</v>
      </c>
      <c r="CG195" s="6" t="n">
        <f aca="false">(CG182-$CG$180)/$CG$180</f>
        <v>-0.0852613659777976</v>
      </c>
      <c r="CH195" s="6" t="n">
        <f aca="false">(CH183-$CH$181)/$CH$181</f>
        <v>-0.166923151409021</v>
      </c>
      <c r="CI195" s="6" t="n">
        <f aca="false">(CI184-$CI$182)/$CI$182</f>
        <v>-0.0453898324941486</v>
      </c>
      <c r="CJ195" s="6" t="n">
        <f aca="false">(CJ185-$CJ$183)/$CJ$183</f>
        <v>0.0739374777381524</v>
      </c>
      <c r="CK195" s="6" t="n">
        <f aca="false">(CK186-$CK$184)/$CK$184</f>
        <v>-0.267906845222275</v>
      </c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</row>
    <row r="196" customFormat="false" ht="11.25" hidden="false" customHeight="false" outlineLevel="0" collapsed="false">
      <c r="B196" s="4"/>
      <c r="C196" s="1" t="s">
        <v>6</v>
      </c>
      <c r="D196" s="6" t="n">
        <f aca="false">(D102-$D$99)/$D$99</f>
        <v>-0.0324570511112475</v>
      </c>
      <c r="E196" s="6" t="n">
        <f aca="false">(E103-$E$100)/$E$100</f>
        <v>0.032687967742034</v>
      </c>
      <c r="F196" s="6" t="n">
        <f aca="false">(F104-$F$101)/$F$101</f>
        <v>-0.206952746706754</v>
      </c>
      <c r="G196" s="6" t="n">
        <f aca="false">(G105-$G$102)/$G$102</f>
        <v>-0.157161579282649</v>
      </c>
      <c r="H196" s="6" t="n">
        <f aca="false">(H106-$H$103)/$H$103</f>
        <v>-0.135328567498627</v>
      </c>
      <c r="I196" s="6" t="n">
        <f aca="false">(I107-$I$104)/$I$104</f>
        <v>-0.184849709415161</v>
      </c>
      <c r="J196" s="6" t="n">
        <f aca="false">(J108-$J$105)/$J$105</f>
        <v>-0.183087784788411</v>
      </c>
      <c r="K196" s="6" t="n">
        <f aca="false">(K109-$K$106)/$K$106</f>
        <v>-0.0747985629817609</v>
      </c>
      <c r="L196" s="6" t="n">
        <f aca="false">(L110-$L$107)/$L$107</f>
        <v>-0.249545097105371</v>
      </c>
      <c r="M196" s="6" t="n">
        <f aca="false">(M111-$M$108)/$M$108</f>
        <v>-0.0858547821903611</v>
      </c>
      <c r="N196" s="6" t="n">
        <f aca="false">(N112-$N$109)/$N$109</f>
        <v>0.0267816841075749</v>
      </c>
      <c r="O196" s="6" t="n">
        <f aca="false">(O113-$O$110)/$O$110</f>
        <v>-0.0965402134521395</v>
      </c>
      <c r="P196" s="6" t="n">
        <f aca="false">(P114-$P$111)/$P$111</f>
        <v>0.0138927206687315</v>
      </c>
      <c r="Q196" s="6" t="n">
        <f aca="false">(Q115-$Q$112)/$Q$112</f>
        <v>-0.0686090560983704</v>
      </c>
      <c r="R196" s="6" t="n">
        <f aca="false">(R116-$R$113)/$R$113</f>
        <v>0.0195559849616463</v>
      </c>
      <c r="S196" s="6" t="n">
        <f aca="false">(S117-$S$114)/$S$114</f>
        <v>-0.172367513858848</v>
      </c>
      <c r="T196" s="6" t="n">
        <f aca="false">(T118-$T$115)/$T$115</f>
        <v>-0.119405406063747</v>
      </c>
      <c r="U196" s="6" t="n">
        <f aca="false">(U119-$U$116)/$U$116</f>
        <v>-0.107410150205057</v>
      </c>
      <c r="V196" s="6" t="n">
        <f aca="false">(V120-$V$117)/$V$117</f>
        <v>-0.0439038133750127</v>
      </c>
      <c r="W196" s="6" t="n">
        <f aca="false">(W121-$W$118)/$W$118</f>
        <v>-0.302552536369416</v>
      </c>
      <c r="X196" s="6" t="n">
        <f aca="false">(X122-$X$119)/$X$119</f>
        <v>-0.0306302801136331</v>
      </c>
      <c r="Y196" s="6" t="n">
        <f aca="false">(Y123-$Y$120)/$Y$120</f>
        <v>-0.0701284093064646</v>
      </c>
      <c r="Z196" s="6" t="n">
        <f aca="false">(Z124-$Z$121)/$Z$121</f>
        <v>-0.0200602457285068</v>
      </c>
      <c r="AA196" s="6" t="n">
        <f aca="false">(AA125-$AA$122)/$AA$122</f>
        <v>-0.25899451783289</v>
      </c>
      <c r="AB196" s="6" t="n">
        <f aca="false">(AB126-$AB$123)/$AB$123</f>
        <v>-0.0617031314501386</v>
      </c>
      <c r="AC196" s="6" t="n">
        <f aca="false">(AC127-$AC$124)/$AC$124</f>
        <v>-0.26511712867356</v>
      </c>
      <c r="AD196" s="6" t="n">
        <f aca="false">(AD128-$AD$125)/$AD$125</f>
        <v>0.0726380772509804</v>
      </c>
      <c r="AE196" s="6" t="n">
        <f aca="false">(AE129-$AE$126)/$AE$126</f>
        <v>-0.0702385431720812</v>
      </c>
      <c r="AF196" s="6" t="n">
        <f aca="false">(AF130-$AF$127)/$AF$127</f>
        <v>-0.0800065266163573</v>
      </c>
      <c r="AG196" s="6" t="n">
        <f aca="false">(AG131-$AG$128)/$AG$128</f>
        <v>-0.220273844376589</v>
      </c>
      <c r="AH196" s="6" t="n">
        <f aca="false">(AH132-$AH$129)/$AH$129</f>
        <v>0.024925787823208</v>
      </c>
      <c r="AI196" s="6" t="n">
        <f aca="false">(AI133-$AI$130)/$AI$130</f>
        <v>-0.16403317397994</v>
      </c>
      <c r="AJ196" s="6" t="n">
        <f aca="false">(AJ134-$AJ$131)/$AJ$131</f>
        <v>-0.0669113033456608</v>
      </c>
      <c r="AK196" s="6" t="n">
        <f aca="false">(AK135-$AK$132)/$AK$132</f>
        <v>-0.204466339477841</v>
      </c>
      <c r="AL196" s="6" t="n">
        <f aca="false">(AL136-$AL$133)/$AL$133</f>
        <v>-0.134575853557265</v>
      </c>
      <c r="AM196" s="6" t="n">
        <f aca="false">(AM137-$AM$134)/$AM$134</f>
        <v>0.0219061058735976</v>
      </c>
      <c r="AN196" s="6" t="n">
        <f aca="false">(AN138-$AN$135)/$AN$135</f>
        <v>-0.246414692031887</v>
      </c>
      <c r="AO196" s="6" t="n">
        <f aca="false">(AO139-$AO$136)/$AO$136</f>
        <v>-0.090759402321587</v>
      </c>
      <c r="AP196" s="6" t="n">
        <f aca="false">(AP140-$AP$137)/$AP$137</f>
        <v>-0.222174550718869</v>
      </c>
      <c r="AQ196" s="6" t="n">
        <f aca="false">(AQ141-$AQ$138)/$AQ$138</f>
        <v>-0.193397554260958</v>
      </c>
      <c r="AR196" s="6" t="n">
        <f aca="false">(AR142-$AR$139)/$AR$139</f>
        <v>-0.111607191976222</v>
      </c>
      <c r="AS196" s="6" t="n">
        <f aca="false">(AS143-$AS$140)/$AS$140</f>
        <v>-0.171014102658217</v>
      </c>
      <c r="AT196" s="6" t="n">
        <f aca="false">(AT144-$AT$141)/$AT$141</f>
        <v>0.144628295737919</v>
      </c>
      <c r="AU196" s="6" t="n">
        <f aca="false">(AU145-$AU$142)/$AU$142</f>
        <v>-0.208566484204378</v>
      </c>
      <c r="AV196" s="6" t="n">
        <f aca="false">(AV146-$AV$143)/$AV$143</f>
        <v>-0.166455513723289</v>
      </c>
      <c r="AW196" s="6" t="n">
        <f aca="false">(AW147-$AW$144)/$AW$144</f>
        <v>-0.0469034338986185</v>
      </c>
      <c r="AX196" s="6" t="n">
        <f aca="false">(AX148-$AX$145)/$AX$145</f>
        <v>-0.0407413000634442</v>
      </c>
      <c r="AY196" s="6" t="n">
        <f aca="false">(AY149-$AY$146)/$AY$146</f>
        <v>-0.13542574347686</v>
      </c>
      <c r="AZ196" s="6" t="n">
        <f aca="false">(AZ150-$AZ$147)/$AZ$147</f>
        <v>-0.155015529039995</v>
      </c>
      <c r="BA196" s="6" t="n">
        <f aca="false">(BA151-$BA$148)/$BA$148</f>
        <v>-0.176815851585386</v>
      </c>
      <c r="BB196" s="6" t="n">
        <f aca="false">(BB152-$BB$149)/$BB$149</f>
        <v>0.0215973352478882</v>
      </c>
      <c r="BC196" s="6" t="n">
        <f aca="false">(BC153-$BC$150)/$BC$150</f>
        <v>-0.158967701696685</v>
      </c>
      <c r="BD196" s="6" t="n">
        <f aca="false">(BD154-$BD$151)/$BD$151</f>
        <v>-0.177936383022564</v>
      </c>
      <c r="BE196" s="6" t="n">
        <f aca="false">(BE155-$BE$152)/$BE$152</f>
        <v>0.0294415259957257</v>
      </c>
      <c r="BF196" s="6" t="n">
        <f aca="false">(BF156-$BF$153)/$BF$153</f>
        <v>-0.296219279300768</v>
      </c>
      <c r="BG196" s="6" t="n">
        <f aca="false">(BG157-$BG$154)/$BG$154</f>
        <v>-0.0546807760260352</v>
      </c>
      <c r="BH196" s="6" t="n">
        <f aca="false">(BH158-$BH$155)/$BH$155</f>
        <v>-0.203864305273285</v>
      </c>
      <c r="BI196" s="6" t="n">
        <f aca="false">(BI159-$BI$156)/$BI$156</f>
        <v>-0.166581144276047</v>
      </c>
      <c r="BJ196" s="6" t="n">
        <f aca="false">(BJ160-$BJ$157)/$BJ$157</f>
        <v>0.0106257638898515</v>
      </c>
      <c r="BK196" s="6" t="n">
        <f aca="false">(BK161-$BK$158)/$BK$158</f>
        <v>-0.223229274619249</v>
      </c>
      <c r="BL196" s="6" t="n">
        <f aca="false">(BL162-$BL$159)/$BL$159</f>
        <v>-0.112940692414714</v>
      </c>
      <c r="BM196" s="6" t="n">
        <f aca="false">(BM163-$BM$160)/$BM$160</f>
        <v>-0.0256707870312565</v>
      </c>
      <c r="BN196" s="6" t="n">
        <f aca="false">(BN164-$BN$161)/$BN$161</f>
        <v>-0.314438878818626</v>
      </c>
      <c r="BO196" s="6" t="n">
        <f aca="false">(BO165-$BO$162)/$BO$162</f>
        <v>-0.245823203089952</v>
      </c>
      <c r="BP196" s="6" t="n">
        <f aca="false">(BP166-$BP$163)/$BP$163</f>
        <v>-0.158403364796149</v>
      </c>
      <c r="BQ196" s="6" t="n">
        <f aca="false">(BQ167-$BQ$164)/$BQ$164</f>
        <v>-0.104643110131422</v>
      </c>
      <c r="BR196" s="6" t="n">
        <f aca="false">(BR168-$BR$165)/$BR$165</f>
        <v>-0.106854773847637</v>
      </c>
      <c r="BS196" s="6" t="n">
        <f aca="false">(BS169-$BS$166)/$BS$166</f>
        <v>-0.160002002494896</v>
      </c>
      <c r="BT196" s="6" t="n">
        <f aca="false">(BT170-$BT$167)/$BT$167</f>
        <v>-0.00719408284578021</v>
      </c>
      <c r="BU196" s="6" t="n">
        <f aca="false">(BU171-$BU$168)/$BU$168</f>
        <v>-0.0566687566344368</v>
      </c>
      <c r="BV196" s="6" t="n">
        <f aca="false">(BV172-$BV$169)/$BV$169</f>
        <v>-0.141673675528858</v>
      </c>
      <c r="BW196" s="6" t="n">
        <f aca="false">(BW173-$BW$170)/$BW$170</f>
        <v>-0.246267475424665</v>
      </c>
      <c r="BX196" s="6" t="n">
        <f aca="false">(BX174-$BX$171)/$BX$171</f>
        <v>-0.270318748293087</v>
      </c>
      <c r="BY196" s="6" t="n">
        <f aca="false">(BY175-$BY$172)/$BY$172</f>
        <v>-0.138130584040189</v>
      </c>
      <c r="BZ196" s="6" t="n">
        <f aca="false">(BZ176-$BZ$173)/$BZ$173</f>
        <v>-0.00844283469808974</v>
      </c>
      <c r="CA196" s="6" t="n">
        <f aca="false">(CA177-$CA$174)/$CA$174</f>
        <v>-0.220591030223377</v>
      </c>
      <c r="CB196" s="6" t="n">
        <f aca="false">(CB178-$CB$175)/$CB$175</f>
        <v>-0.312656198659803</v>
      </c>
      <c r="CC196" s="6" t="n">
        <f aca="false">(CC179-$CC$176)/$CC$176</f>
        <v>-0.106357298881012</v>
      </c>
      <c r="CD196" s="6" t="n">
        <f aca="false">(CD180-$CD$177)/$CD$177</f>
        <v>-0.337720726167172</v>
      </c>
      <c r="CE196" s="6" t="n">
        <f aca="false">(CE181-$CE$178)/$CE$178</f>
        <v>-0.413104093267876</v>
      </c>
      <c r="CF196" s="6" t="n">
        <f aca="false">(CF182-$CF$179)/$CF$179</f>
        <v>-0.279690297159265</v>
      </c>
      <c r="CG196" s="6" t="n">
        <f aca="false">(CG183-$CG$180)/$CG$180</f>
        <v>-0.104413720233949</v>
      </c>
      <c r="CH196" s="6" t="n">
        <f aca="false">(CH184-$CH$181)/$CH$181</f>
        <v>-0.238174112765092</v>
      </c>
      <c r="CI196" s="6" t="n">
        <f aca="false">(CI185-$CI$182)/$CI$182</f>
        <v>-0.194731728312997</v>
      </c>
      <c r="CJ196" s="6" t="n">
        <f aca="false">(CJ186-$CJ$183)/$CJ$183</f>
        <v>-0.268157901344144</v>
      </c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</row>
    <row r="197" customFormat="false" ht="11.25" hidden="false" customHeight="false" outlineLevel="0" collapsed="false">
      <c r="B197" s="4"/>
      <c r="C197" s="7" t="s">
        <v>7</v>
      </c>
      <c r="D197" s="6" t="n">
        <f aca="false">(D103-$D$99)/$D$99</f>
        <v>-0.0579559917846311</v>
      </c>
      <c r="E197" s="6" t="n">
        <f aca="false">(E104-$E$100)/$E$100</f>
        <v>-0.0483227752362966</v>
      </c>
      <c r="F197" s="6" t="n">
        <f aca="false">(F105-$F$101)/$F$101</f>
        <v>-0.239723045668443</v>
      </c>
      <c r="G197" s="6" t="n">
        <f aca="false">(G106-$G$102)/$G$102</f>
        <v>-0.23210190296319</v>
      </c>
      <c r="H197" s="6" t="n">
        <f aca="false">(H107-$H$103)/$H$103</f>
        <v>-0.147139059255305</v>
      </c>
      <c r="I197" s="6" t="n">
        <f aca="false">(I108-$I$104)/$I$104</f>
        <v>-0.21033562150062</v>
      </c>
      <c r="J197" s="6" t="n">
        <f aca="false">(J109-$J$105)/$J$105</f>
        <v>-0.193519657251327</v>
      </c>
      <c r="K197" s="6" t="n">
        <f aca="false">(K110-$K$106)/$K$106</f>
        <v>-0.105075983523271</v>
      </c>
      <c r="L197" s="6" t="n">
        <f aca="false">(L111-$L$107)/$L$107</f>
        <v>-0.285828618055217</v>
      </c>
      <c r="M197" s="6" t="n">
        <f aca="false">(M112-$M$108)/$M$108</f>
        <v>-0.0962420452697589</v>
      </c>
      <c r="N197" s="6" t="n">
        <f aca="false">(N113-$N$109)/$N$109</f>
        <v>-0.0172085108042139</v>
      </c>
      <c r="O197" s="6" t="n">
        <f aca="false">(O114-$O$110)/$O$110</f>
        <v>-0.14474781394421</v>
      </c>
      <c r="P197" s="6" t="n">
        <f aca="false">(P115-$P$111)/$P$111</f>
        <v>0.015481476941592</v>
      </c>
      <c r="Q197" s="6" t="n">
        <f aca="false">(Q116-$Q$112)/$Q$112</f>
        <v>-0.0644625537267433</v>
      </c>
      <c r="R197" s="6" t="n">
        <f aca="false">(R117-$R$113)/$R$113</f>
        <v>-0.067790400150938</v>
      </c>
      <c r="S197" s="6" t="n">
        <f aca="false">(S118-$S$114)/$S$114</f>
        <v>-0.229029074390183</v>
      </c>
      <c r="T197" s="6" t="n">
        <f aca="false">(T119-$T$115)/$T$115</f>
        <v>-0.182903098298715</v>
      </c>
      <c r="U197" s="6" t="n">
        <f aca="false">(U120-$U$116)/$U$116</f>
        <v>-0.175094969841521</v>
      </c>
      <c r="V197" s="6" t="n">
        <f aca="false">(V121-$V$117)/$V$117</f>
        <v>-0.0906948696443028</v>
      </c>
      <c r="W197" s="6" t="n">
        <f aca="false">(W122-$W$118)/$W$118</f>
        <v>-0.255544358967748</v>
      </c>
      <c r="X197" s="6" t="n">
        <f aca="false">(X123-$X$119)/$X$119</f>
        <v>-0.189804639882842</v>
      </c>
      <c r="Y197" s="6" t="n">
        <f aca="false">(Y124-$Y$120)/$Y$120</f>
        <v>-0.172614070737566</v>
      </c>
      <c r="Z197" s="6" t="n">
        <f aca="false">(Z125-$Z$121)/$Z$121</f>
        <v>-0.0604821702032777</v>
      </c>
      <c r="AA197" s="6" t="n">
        <f aca="false">(AA126-$AA$122)/$AA$122</f>
        <v>-0.30775127109253</v>
      </c>
      <c r="AB197" s="6" t="n">
        <f aca="false">(AB127-$AB$123)/$AB$123</f>
        <v>-0.134821339537976</v>
      </c>
      <c r="AC197" s="6" t="n">
        <f aca="false">(AC128-$AC$124)/$AC$124</f>
        <v>-0.289485554795921</v>
      </c>
      <c r="AD197" s="6" t="n">
        <f aca="false">(AD129-$AD$125)/$AD$125</f>
        <v>0.0517627529704812</v>
      </c>
      <c r="AE197" s="6" t="n">
        <f aca="false">(AE130-$AE$126)/$AE$126</f>
        <v>-0.164128555628718</v>
      </c>
      <c r="AF197" s="6" t="n">
        <f aca="false">(AF131-$AF$127)/$AF$127</f>
        <v>-0.103925049179896</v>
      </c>
      <c r="AG197" s="6" t="n">
        <f aca="false">(AG132-$AG$128)/$AG$128</f>
        <v>-0.190289037528995</v>
      </c>
      <c r="AH197" s="6" t="n">
        <f aca="false">(AH133-$AH$129)/$AH$129</f>
        <v>-0.0286499751774256</v>
      </c>
      <c r="AI197" s="6" t="n">
        <f aca="false">(AI134-$AI$130)/$AI$130</f>
        <v>-0.228558454991546</v>
      </c>
      <c r="AJ197" s="6" t="n">
        <f aca="false">(AJ135-$AJ$131)/$AJ$131</f>
        <v>-0.271992381074661</v>
      </c>
      <c r="AK197" s="6" t="n">
        <f aca="false">(AK136-$AK$132)/$AK$132</f>
        <v>-0.231781266530553</v>
      </c>
      <c r="AL197" s="6" t="n">
        <f aca="false">(AL137-$AL$133)/$AL$133</f>
        <v>-0.175191587246652</v>
      </c>
      <c r="AM197" s="6" t="n">
        <f aca="false">(AM138-$AM$134)/$AM$134</f>
        <v>-0.0809613448321147</v>
      </c>
      <c r="AN197" s="6" t="n">
        <f aca="false">(AN139-$AN$135)/$AN$135</f>
        <v>-0.234497011771528</v>
      </c>
      <c r="AO197" s="6" t="n">
        <f aca="false">(AO140-$AO$136)/$AO$136</f>
        <v>-0.203716258856651</v>
      </c>
      <c r="AP197" s="6" t="n">
        <f aca="false">(AP141-$AP$137)/$AP$137</f>
        <v>-0.242500581185115</v>
      </c>
      <c r="AQ197" s="6" t="n">
        <f aca="false">(AQ142-$AQ$138)/$AQ$138</f>
        <v>-0.229485326042874</v>
      </c>
      <c r="AR197" s="6" t="n">
        <f aca="false">(AR143-$AR$139)/$AR$139</f>
        <v>-0.155787540704188</v>
      </c>
      <c r="AS197" s="6" t="n">
        <f aca="false">(AS144-$AS$140)/$AS$140</f>
        <v>-0.195038119742241</v>
      </c>
      <c r="AT197" s="6" t="n">
        <f aca="false">(AT145-$AT$141)/$AT$141</f>
        <v>0.0940871586231809</v>
      </c>
      <c r="AU197" s="6" t="n">
        <f aca="false">(AU146-$AU$142)/$AU$142</f>
        <v>-0.253934363403612</v>
      </c>
      <c r="AV197" s="6" t="n">
        <f aca="false">(AV147-$AV$143)/$AV$143</f>
        <v>-0.202694853287296</v>
      </c>
      <c r="AW197" s="6" t="n">
        <f aca="false">(AW148-$AW$144)/$AW$144</f>
        <v>-0.144404739698555</v>
      </c>
      <c r="AX197" s="6" t="n">
        <f aca="false">(AX149-$AX$145)/$AX$145</f>
        <v>-0.133611632312379</v>
      </c>
      <c r="AY197" s="6" t="n">
        <f aca="false">(AY150-$AY$146)/$AY$146</f>
        <v>-0.165451929759509</v>
      </c>
      <c r="AZ197" s="6" t="n">
        <f aca="false">(AZ151-$AZ$147)/$AZ$147</f>
        <v>-0.19565620591274</v>
      </c>
      <c r="BA197" s="6" t="n">
        <f aca="false">(BA152-$BA$148)/$BA$148</f>
        <v>-0.242856654979282</v>
      </c>
      <c r="BB197" s="6" t="n">
        <f aca="false">(BB153-$BB$149)/$BB$149</f>
        <v>-0.0584004882769364</v>
      </c>
      <c r="BC197" s="6" t="n">
        <f aca="false">(BC154-$BC$150)/$BC$150</f>
        <v>-0.225277415016802</v>
      </c>
      <c r="BD197" s="6" t="n">
        <f aca="false">(BD155-$BD$151)/$BD$151</f>
        <v>-0.152238105080455</v>
      </c>
      <c r="BE197" s="6" t="n">
        <f aca="false">(BE156-$BE$152)/$BE$152</f>
        <v>0.0494976732543719</v>
      </c>
      <c r="BF197" s="6" t="n">
        <f aca="false">(BF157-$BF$153)/$BF$153</f>
        <v>-0.415231936038763</v>
      </c>
      <c r="BG197" s="6" t="n">
        <f aca="false">(BG158-$BG$154)/$BG$154</f>
        <v>-0.0933897349888545</v>
      </c>
      <c r="BH197" s="6" t="n">
        <f aca="false">(BH159-$BH$155)/$BH$155</f>
        <v>-0.257836937312797</v>
      </c>
      <c r="BI197" s="6" t="n">
        <f aca="false">(BI160-$BI$156)/$BI$156</f>
        <v>-0.176061638663452</v>
      </c>
      <c r="BJ197" s="6" t="n">
        <f aca="false">(BJ161-$BJ$157)/$BJ$157</f>
        <v>-0.0541339129995198</v>
      </c>
      <c r="BK197" s="6" t="n">
        <f aca="false">(BK162-$BK$158)/$BK$158</f>
        <v>-0.231026102555711</v>
      </c>
      <c r="BL197" s="6" t="n">
        <f aca="false">(BL163-$BL$159)/$BL$159</f>
        <v>-0.273011363153611</v>
      </c>
      <c r="BM197" s="6" t="n">
        <f aca="false">(BM164-$BM$160)/$BM$160</f>
        <v>-0.0645365630332542</v>
      </c>
      <c r="BN197" s="6" t="n">
        <f aca="false">(BN165-$BN$161)/$BN$161</f>
        <v>-0.371878487249453</v>
      </c>
      <c r="BO197" s="6" t="n">
        <f aca="false">(BO166-$BO$162)/$BO$162</f>
        <v>-0.304897822225626</v>
      </c>
      <c r="BP197" s="6" t="n">
        <f aca="false">(BP167-$BP$163)/$BP$163</f>
        <v>-0.107733047563096</v>
      </c>
      <c r="BQ197" s="6" t="n">
        <f aca="false">(BQ168-$BQ$164)/$BQ$164</f>
        <v>-0.0811197347213239</v>
      </c>
      <c r="BR197" s="6" t="n">
        <f aca="false">(BR169-$BR$165)/$BR$165</f>
        <v>-0.190067808481713</v>
      </c>
      <c r="BS197" s="6" t="n">
        <f aca="false">(BS170-$BS$166)/$BS$166</f>
        <v>-0.173375911340748</v>
      </c>
      <c r="BT197" s="6" t="n">
        <f aca="false">(BT171-$BT$167)/$BT$167</f>
        <v>-0.110872016551905</v>
      </c>
      <c r="BU197" s="6" t="n">
        <f aca="false">(BU172-$BU$168)/$BU$168</f>
        <v>-0.0858482490381275</v>
      </c>
      <c r="BV197" s="6" t="n">
        <f aca="false">(BV173-$BV$169)/$BV$169</f>
        <v>-0.270287564897082</v>
      </c>
      <c r="BW197" s="6" t="n">
        <f aca="false">(BW174-$BW$170)/$BW$170</f>
        <v>-0.246309298291327</v>
      </c>
      <c r="BX197" s="6" t="n">
        <f aca="false">(BX175-$BX$171)/$BX$171</f>
        <v>-0.274334524340942</v>
      </c>
      <c r="BY197" s="6" t="n">
        <f aca="false">(BY176-$BY$172)/$BY$172</f>
        <v>-0.117649478837567</v>
      </c>
      <c r="BZ197" s="6" t="n">
        <f aca="false">(BZ177-$BZ$173)/$BZ$173</f>
        <v>-0.0502770328077689</v>
      </c>
      <c r="CA197" s="6" t="n">
        <f aca="false">(CA178-$CA$174)/$CA$174</f>
        <v>-0.2868423979228</v>
      </c>
      <c r="CB197" s="6" t="n">
        <f aca="false">(CB179-$CB$175)/$CB$175</f>
        <v>-0.330368127707905</v>
      </c>
      <c r="CC197" s="6" t="n">
        <f aca="false">(CC180-$CC$176)/$CC$176</f>
        <v>-0.119080931740126</v>
      </c>
      <c r="CD197" s="6" t="n">
        <f aca="false">(CD181-$CD$177)/$CD$177</f>
        <v>-0.399174615640314</v>
      </c>
      <c r="CE197" s="6" t="n">
        <f aca="false">(CE182-$CE$178)/$CE$178</f>
        <v>-0.329107977335456</v>
      </c>
      <c r="CF197" s="6" t="n">
        <f aca="false">(CF183-$CF$179)/$CF$179</f>
        <v>-0.265206896746995</v>
      </c>
      <c r="CG197" s="6" t="n">
        <f aca="false">(CG184-$CG$180)/$CG$180</f>
        <v>-0.142373284094427</v>
      </c>
      <c r="CH197" s="6" t="n">
        <f aca="false">(CH185-$CH$181)/$CH$181</f>
        <v>-0.275809561163234</v>
      </c>
      <c r="CI197" s="6" t="n">
        <f aca="false">(CI186-$CI$182)/$CI$182</f>
        <v>-0.36556702483766</v>
      </c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</row>
    <row r="198" customFormat="false" ht="11.25" hidden="false" customHeight="false" outlineLevel="0" collapsed="false">
      <c r="B198" s="4"/>
      <c r="C198" s="1" t="s">
        <v>8</v>
      </c>
      <c r="D198" s="6" t="n">
        <f aca="false">(D104-$D$99)/$D$99</f>
        <v>-0.00155781763462909</v>
      </c>
      <c r="E198" s="6" t="n">
        <f aca="false">(E105-$E$100)/$E$100</f>
        <v>-0.102704232712071</v>
      </c>
      <c r="F198" s="6" t="n">
        <f aca="false">(F106-$F$101)/$F$101</f>
        <v>-0.261653203608883</v>
      </c>
      <c r="G198" s="6" t="n">
        <f aca="false">(G107-$G$102)/$G$102</f>
        <v>-0.276587182430214</v>
      </c>
      <c r="H198" s="6" t="n">
        <f aca="false">(H108-$H$103)/$H$103</f>
        <v>-0.179285484592742</v>
      </c>
      <c r="I198" s="6" t="n">
        <f aca="false">(I109-$I$104)/$I$104</f>
        <v>-0.236408445836368</v>
      </c>
      <c r="J198" s="6" t="n">
        <f aca="false">(J110-$J$105)/$J$105</f>
        <v>-0.265275141363776</v>
      </c>
      <c r="K198" s="6" t="n">
        <f aca="false">(K111-$K$106)/$K$106</f>
        <v>-0.0826843815585204</v>
      </c>
      <c r="L198" s="6" t="n">
        <f aca="false">(L112-$L$107)/$L$107</f>
        <v>-0.331893788498575</v>
      </c>
      <c r="M198" s="6" t="n">
        <f aca="false">(M113-$M$108)/$M$108</f>
        <v>-0.161971441998861</v>
      </c>
      <c r="N198" s="6" t="n">
        <f aca="false">(N114-$N$109)/$N$109</f>
        <v>0.0099430983310523</v>
      </c>
      <c r="O198" s="6" t="n">
        <f aca="false">(O115-$O$110)/$O$110</f>
        <v>-0.184349325619798</v>
      </c>
      <c r="P198" s="6" t="n">
        <f aca="false">(P116-$P$111)/$P$111</f>
        <v>-0.0581533754780189</v>
      </c>
      <c r="Q198" s="6" t="n">
        <f aca="false">(Q117-$Q$112)/$Q$112</f>
        <v>-0.139559574835914</v>
      </c>
      <c r="R198" s="6" t="n">
        <f aca="false">(R118-$R$113)/$R$113</f>
        <v>-0.0999438677218611</v>
      </c>
      <c r="S198" s="6" t="n">
        <f aca="false">(S119-$S$114)/$S$114</f>
        <v>-0.259217454642506</v>
      </c>
      <c r="T198" s="6" t="n">
        <f aca="false">(T120-$T$115)/$T$115</f>
        <v>-0.218599800037867</v>
      </c>
      <c r="U198" s="6" t="n">
        <f aca="false">(U121-$U$116)/$U$116</f>
        <v>-0.219168637224909</v>
      </c>
      <c r="V198" s="6" t="n">
        <f aca="false">(V122-$V$117)/$V$117</f>
        <v>-0.0585299889904743</v>
      </c>
      <c r="W198" s="6" t="n">
        <f aca="false">(W123-$W$118)/$W$118</f>
        <v>-0.267510091407916</v>
      </c>
      <c r="X198" s="6" t="n">
        <f aca="false">(X124-$X$119)/$X$119</f>
        <v>-0.217684873629199</v>
      </c>
      <c r="Y198" s="6" t="n">
        <f aca="false">(Y125-$Y$120)/$Y$120</f>
        <v>-0.129325222214363</v>
      </c>
      <c r="Z198" s="6" t="n">
        <f aca="false">(Z126-$Z$121)/$Z$121</f>
        <v>-0.038853773819166</v>
      </c>
      <c r="AA198" s="6" t="n">
        <f aca="false">(AA127-$AA$122)/$AA$122</f>
        <v>-0.38442288180752</v>
      </c>
      <c r="AB198" s="6" t="n">
        <f aca="false">(AB128-$AB$123)/$AB$123</f>
        <v>-0.18438295796319</v>
      </c>
      <c r="AC198" s="6" t="n">
        <f aca="false">(AC129-$AC$124)/$AC$124</f>
        <v>-0.371412662724396</v>
      </c>
      <c r="AD198" s="6" t="n">
        <f aca="false">(AD130-$AD$125)/$AD$125</f>
        <v>0.0496691839949848</v>
      </c>
      <c r="AE198" s="6" t="n">
        <f aca="false">(AE131-$AE$126)/$AE$126</f>
        <v>-0.239442145049983</v>
      </c>
      <c r="AF198" s="6" t="n">
        <f aca="false">(AF132-$AF$127)/$AF$127</f>
        <v>-0.140644231422938</v>
      </c>
      <c r="AG198" s="6" t="n">
        <f aca="false">(AG133-$AG$128)/$AG$128</f>
        <v>-0.173119219938733</v>
      </c>
      <c r="AH198" s="6" t="n">
        <f aca="false">(AH134-$AH$129)/$AH$129</f>
        <v>-0.0838630059101763</v>
      </c>
      <c r="AI198" s="6" t="n">
        <f aca="false">(AI135-$AI$130)/$AI$130</f>
        <v>-0.233099703359932</v>
      </c>
      <c r="AJ198" s="6" t="n">
        <f aca="false">(AJ136-$AJ$131)/$AJ$131</f>
        <v>-0.285764071194547</v>
      </c>
      <c r="AK198" s="6" t="n">
        <f aca="false">(AK137-$AK$132)/$AK$132</f>
        <v>-0.306513813657837</v>
      </c>
      <c r="AL198" s="6" t="n">
        <f aca="false">(AL138-$AL$133)/$AL$133</f>
        <v>-0.170649633732531</v>
      </c>
      <c r="AM198" s="6" t="n">
        <f aca="false">(AM139-$AM$134)/$AM$134</f>
        <v>-0.156857732192382</v>
      </c>
      <c r="AN198" s="6" t="n">
        <f aca="false">(AN140-$AN$135)/$AN$135</f>
        <v>-0.297837838365762</v>
      </c>
      <c r="AO198" s="6" t="n">
        <f aca="false">(AO141-$AO$136)/$AO$136</f>
        <v>-0.247966927351492</v>
      </c>
      <c r="AP198" s="6" t="n">
        <f aca="false">(AP142-$AP$137)/$AP$137</f>
        <v>-0.268799500617622</v>
      </c>
      <c r="AQ198" s="6" t="n">
        <f aca="false">(AQ143-$AQ$138)/$AQ$138</f>
        <v>-0.264485601473707</v>
      </c>
      <c r="AR198" s="6" t="n">
        <f aca="false">(AR144-$AR$139)/$AR$139</f>
        <v>-0.113088230439997</v>
      </c>
      <c r="AS198" s="6" t="n">
        <f aca="false">(AS145-$AS$140)/$AS$140</f>
        <v>-0.189093074281613</v>
      </c>
      <c r="AT198" s="6" t="n">
        <f aca="false">(AT146-$AT$141)/$AT$141</f>
        <v>0.0858961349442485</v>
      </c>
      <c r="AU198" s="6" t="n">
        <f aca="false">(AU147-$AU$142)/$AU$142</f>
        <v>-0.324861221310036</v>
      </c>
      <c r="AV198" s="6" t="n">
        <f aca="false">(AV148-$AV$143)/$AV$143</f>
        <v>-0.247204924884978</v>
      </c>
      <c r="AW198" s="6" t="n">
        <f aca="false">(AW149-$AW$144)/$AW$144</f>
        <v>-0.216196233002903</v>
      </c>
      <c r="AX198" s="6" t="n">
        <f aca="false">(AX150-$AX$145)/$AX$145</f>
        <v>-0.167469560346108</v>
      </c>
      <c r="AY198" s="6" t="n">
        <f aca="false">(AY151-$AY$146)/$AY$146</f>
        <v>-0.21853647036088</v>
      </c>
      <c r="AZ198" s="6" t="n">
        <f aca="false">(AZ152-$AZ$147)/$AZ$147</f>
        <v>-0.157639049397646</v>
      </c>
      <c r="BA198" s="6" t="n">
        <f aca="false">(BA153-$BA$148)/$BA$148</f>
        <v>-0.289822298620281</v>
      </c>
      <c r="BB198" s="6" t="n">
        <f aca="false">(BB154-$BB$149)/$BB$149</f>
        <v>-0.050351723114548</v>
      </c>
      <c r="BC198" s="6" t="n">
        <f aca="false">(BC155-$BC$150)/$BC$150</f>
        <v>-0.273741705781826</v>
      </c>
      <c r="BD198" s="6" t="n">
        <f aca="false">(BD156-$BD$151)/$BD$151</f>
        <v>-0.162823813294871</v>
      </c>
      <c r="BE198" s="6" t="n">
        <f aca="false">(BE157-$BE$152)/$BE$152</f>
        <v>-0.09510111681588</v>
      </c>
      <c r="BF198" s="6" t="n">
        <f aca="false">(BF158-$BF$153)/$BF$153</f>
        <v>-0.427507456398233</v>
      </c>
      <c r="BG198" s="6" t="n">
        <f aca="false">(BG159-$BG$154)/$BG$154</f>
        <v>-0.0897977164492948</v>
      </c>
      <c r="BH198" s="6" t="n">
        <f aca="false">(BH160-$BH$155)/$BH$155</f>
        <v>-0.264588207834498</v>
      </c>
      <c r="BI198" s="6" t="n">
        <f aca="false">(BI161-$BI$156)/$BI$156</f>
        <v>-0.223900777779884</v>
      </c>
      <c r="BJ198" s="6" t="n">
        <f aca="false">(BJ162-$BJ$157)/$BJ$157</f>
        <v>-0.115036613714508</v>
      </c>
      <c r="BK198" s="6" t="n">
        <f aca="false">(BK163-$BK$158)/$BK$158</f>
        <v>-0.29507013292399</v>
      </c>
      <c r="BL198" s="6" t="n">
        <f aca="false">(BL164-$BL$159)/$BL$159</f>
        <v>-0.348994905473145</v>
      </c>
      <c r="BM198" s="6" t="n">
        <f aca="false">(BM165-$BM$160)/$BM$160</f>
        <v>-0.0482806842302408</v>
      </c>
      <c r="BN198" s="6" t="n">
        <f aca="false">(BN166-$BN$161)/$BN$161</f>
        <v>-0.423556818449874</v>
      </c>
      <c r="BO198" s="6" t="n">
        <f aca="false">(BO167-$BO$162)/$BO$162</f>
        <v>-0.335985469346668</v>
      </c>
      <c r="BP198" s="6" t="n">
        <f aca="false">(BP168-$BP$163)/$BP$163</f>
        <v>-0.092761087972661</v>
      </c>
      <c r="BQ198" s="6" t="n">
        <f aca="false">(BQ169-$BQ$164)/$BQ$164</f>
        <v>-0.1685643008936</v>
      </c>
      <c r="BR198" s="6" t="n">
        <f aca="false">(BR170-$BR$165)/$BR$165</f>
        <v>-0.280386968858838</v>
      </c>
      <c r="BS198" s="6" t="n">
        <f aca="false">(BS171-$BS$166)/$BS$166</f>
        <v>-0.219992461372289</v>
      </c>
      <c r="BT198" s="6" t="n">
        <f aca="false">(BT172-$BT$167)/$BT$167</f>
        <v>-0.193240616260932</v>
      </c>
      <c r="BU198" s="6" t="n">
        <f aca="false">(BU173-$BU$168)/$BU$168</f>
        <v>-0.120088854735178</v>
      </c>
      <c r="BV198" s="6" t="n">
        <f aca="false">(BV174-$BV$169)/$BV$169</f>
        <v>-0.212659295925258</v>
      </c>
      <c r="BW198" s="6" t="n">
        <f aca="false">(BW175-$BW$170)/$BW$170</f>
        <v>-0.292437866243509</v>
      </c>
      <c r="BX198" s="6" t="n">
        <f aca="false">(BX176-$BX$171)/$BX$171</f>
        <v>-0.355947377939226</v>
      </c>
      <c r="BY198" s="6" t="n">
        <f aca="false">(BY177-$BY$172)/$BY$172</f>
        <v>-0.194171905014573</v>
      </c>
      <c r="BZ198" s="6" t="n">
        <f aca="false">(BZ178-$BZ$173)/$BZ$173</f>
        <v>-0.0727257666550617</v>
      </c>
      <c r="CA198" s="6" t="n">
        <f aca="false">(CA179-$CA$174)/$CA$174</f>
        <v>-0.393709679423374</v>
      </c>
      <c r="CB198" s="6" t="n">
        <f aca="false">(CB180-$CB$175)/$CB$175</f>
        <v>-0.349613446503911</v>
      </c>
      <c r="CC198" s="6" t="n">
        <f aca="false">(CC181-$CC$176)/$CC$176</f>
        <v>-0.167487970251233</v>
      </c>
      <c r="CD198" s="6" t="n">
        <f aca="false">(CD182-$CD$177)/$CD$177</f>
        <v>-0.436592947104254</v>
      </c>
      <c r="CE198" s="6" t="n">
        <f aca="false">(CE183-$CE$178)/$CE$178</f>
        <v>-0.323149027404287</v>
      </c>
      <c r="CF198" s="6" t="n">
        <f aca="false">(CF184-$CF$179)/$CF$179</f>
        <v>-0.30679316860379</v>
      </c>
      <c r="CG198" s="6" t="n">
        <f aca="false">(CG185-$CG$180)/$CG$180</f>
        <v>-0.243901595039115</v>
      </c>
      <c r="CH198" s="6" t="n">
        <f aca="false">(CH186-$CH$181)/$CH$181</f>
        <v>-0.385621500007558</v>
      </c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</row>
    <row r="199" customFormat="false" ht="11.25" hidden="false" customHeight="false" outlineLevel="0" collapsed="false">
      <c r="B199" s="4"/>
      <c r="C199" s="1" t="s">
        <v>9</v>
      </c>
      <c r="D199" s="6" t="n">
        <f aca="false">(D105-$D$99)/$D$99</f>
        <v>-0.0471134535504802</v>
      </c>
      <c r="E199" s="6" t="n">
        <f aca="false">(E106-$E$100)/$E$100</f>
        <v>-0.150775852058294</v>
      </c>
      <c r="F199" s="6" t="n">
        <f aca="false">(F107-$F$101)/$F$101</f>
        <v>-0.261379328330912</v>
      </c>
      <c r="G199" s="6" t="n">
        <f aca="false">(G108-$G$102)/$G$102</f>
        <v>-0.309741023762952</v>
      </c>
      <c r="H199" s="6" t="n">
        <f aca="false">(H109-$H$103)/$H$103</f>
        <v>-0.22634992187071</v>
      </c>
      <c r="I199" s="6" t="n">
        <f aca="false">(I110-$I$104)/$I$104</f>
        <v>-0.29754983543274</v>
      </c>
      <c r="J199" s="6" t="n">
        <f aca="false">(J111-$J$105)/$J$105</f>
        <v>-0.308790513779268</v>
      </c>
      <c r="K199" s="6" t="n">
        <f aca="false">(K112-$K$106)/$K$106</f>
        <v>-0.142063305872925</v>
      </c>
      <c r="L199" s="6" t="n">
        <f aca="false">(L113-$L$107)/$L$107</f>
        <v>-0.306795189767661</v>
      </c>
      <c r="M199" s="6" t="n">
        <f aca="false">(M114-$M$108)/$M$108</f>
        <v>-0.211260033242764</v>
      </c>
      <c r="N199" s="6" t="n">
        <f aca="false">(N115-$N$109)/$N$109</f>
        <v>-0.0879251471713861</v>
      </c>
      <c r="O199" s="6" t="n">
        <f aca="false">(O116-$O$110)/$O$110</f>
        <v>-0.204963925923463</v>
      </c>
      <c r="P199" s="6" t="n">
        <f aca="false">(P117-$P$111)/$P$111</f>
        <v>-0.191924439358437</v>
      </c>
      <c r="Q199" s="6" t="n">
        <f aca="false">(Q118-$Q$112)/$Q$112</f>
        <v>-0.207694206155699</v>
      </c>
      <c r="R199" s="6" t="n">
        <f aca="false">(R119-$R$113)/$R$113</f>
        <v>-0.172980411600939</v>
      </c>
      <c r="S199" s="6" t="n">
        <f aca="false">(S120-$S$114)/$S$114</f>
        <v>-0.2740290234215</v>
      </c>
      <c r="T199" s="6" t="n">
        <f aca="false">(T121-$T$115)/$T$115</f>
        <v>-0.299320340902114</v>
      </c>
      <c r="U199" s="6" t="n">
        <f aca="false">(U122-$U$116)/$U$116</f>
        <v>-0.261839437382213</v>
      </c>
      <c r="V199" s="6" t="n">
        <f aca="false">(V123-$V$117)/$V$117</f>
        <v>-0.180849579279098</v>
      </c>
      <c r="W199" s="6" t="n">
        <f aca="false">(W124-$W$118)/$W$118</f>
        <v>-0.30059608019428</v>
      </c>
      <c r="X199" s="6" t="n">
        <f aca="false">(X125-$X$119)/$X$119</f>
        <v>-0.287342423454442</v>
      </c>
      <c r="Y199" s="6" t="n">
        <f aca="false">(Y126-$Y$120)/$Y$120</f>
        <v>-0.157427915737228</v>
      </c>
      <c r="Z199" s="6" t="n">
        <f aca="false">(Z127-$Z$121)/$Z$121</f>
        <v>-0.0738414837150756</v>
      </c>
      <c r="AA199" s="6" t="n">
        <f aca="false">(AA128-$AA$122)/$AA$122</f>
        <v>-0.412673287582308</v>
      </c>
      <c r="AB199" s="6" t="n">
        <f aca="false">(AB129-$AB$123)/$AB$123</f>
        <v>-0.240515850252242</v>
      </c>
      <c r="AC199" s="6" t="n">
        <f aca="false">(AC130-$AC$124)/$AC$124</f>
        <v>-0.36493782348118</v>
      </c>
      <c r="AD199" s="6" t="n">
        <f aca="false">(AD131-$AD$125)/$AD$125</f>
        <v>-0.0173640155445624</v>
      </c>
      <c r="AE199" s="6" t="n">
        <f aca="false">(AE132-$AE$126)/$AE$126</f>
        <v>-0.192506474173144</v>
      </c>
      <c r="AF199" s="6" t="n">
        <f aca="false">(AF133-$AF$127)/$AF$127</f>
        <v>-0.214602251419473</v>
      </c>
      <c r="AG199" s="6" t="n">
        <f aca="false">(AG134-$AG$128)/$AG$128</f>
        <v>-0.221322306220143</v>
      </c>
      <c r="AH199" s="6" t="n">
        <f aca="false">(AH135-$AH$129)/$AH$129</f>
        <v>-0.0704899252789001</v>
      </c>
      <c r="AI199" s="6" t="n">
        <f aca="false">(AI136-$AI$130)/$AI$130</f>
        <v>-0.211164113756042</v>
      </c>
      <c r="AJ199" s="6" t="n">
        <f aca="false">(AJ137-$AJ$131)/$AJ$131</f>
        <v>-0.312356903592055</v>
      </c>
      <c r="AK199" s="6" t="n">
        <f aca="false">(AK138-$AK$132)/$AK$132</f>
        <v>-0.31488629373341</v>
      </c>
      <c r="AL199" s="6" t="n">
        <f aca="false">(AL139-$AL$133)/$AL$133</f>
        <v>-0.221464845965168</v>
      </c>
      <c r="AM199" s="6" t="n">
        <f aca="false">(AM140-$AM$134)/$AM$134</f>
        <v>-0.138051816620357</v>
      </c>
      <c r="AN199" s="6" t="n">
        <f aca="false">(AN141-$AN$135)/$AN$135</f>
        <v>-0.348953521941287</v>
      </c>
      <c r="AO199" s="6" t="n">
        <f aca="false">(AO142-$AO$136)/$AO$136</f>
        <v>-0.287944539585171</v>
      </c>
      <c r="AP199" s="6" t="n">
        <f aca="false">(AP143-$AP$137)/$AP$137</f>
        <v>-0.273983128478454</v>
      </c>
      <c r="AQ199" s="6" t="n">
        <f aca="false">(AQ144-$AQ$138)/$AQ$138</f>
        <v>-0.268850956063071</v>
      </c>
      <c r="AR199" s="6" t="n">
        <f aca="false">(AR145-$AR$139)/$AR$139</f>
        <v>-0.240481254917295</v>
      </c>
      <c r="AS199" s="6" t="n">
        <f aca="false">(AS146-$AS$140)/$AS$140</f>
        <v>-0.261756973162264</v>
      </c>
      <c r="AT199" s="6" t="n">
        <f aca="false">(AT147-$AT$141)/$AT$141</f>
        <v>0.0168794677230772</v>
      </c>
      <c r="AU199" s="6" t="n">
        <f aca="false">(AU148-$AU$142)/$AU$142</f>
        <v>-0.36632285014659</v>
      </c>
      <c r="AV199" s="6" t="n">
        <f aca="false">(AV149-$AV$143)/$AV$143</f>
        <v>-0.321161707305663</v>
      </c>
      <c r="AW199" s="6" t="n">
        <f aca="false">(AW150-$AW$144)/$AW$144</f>
        <v>-0.252521343412907</v>
      </c>
      <c r="AX199" s="6" t="n">
        <f aca="false">(AX151-$AX$145)/$AX$145</f>
        <v>-0.165087300274924</v>
      </c>
      <c r="AY199" s="6" t="n">
        <f aca="false">(AY152-$AY$146)/$AY$146</f>
        <v>-0.227833462822188</v>
      </c>
      <c r="AZ199" s="6" t="n">
        <f aca="false">(AZ153-$AZ$147)/$AZ$147</f>
        <v>-0.198720910710434</v>
      </c>
      <c r="BA199" s="6" t="n">
        <f aca="false">(BA154-$BA$148)/$BA$148</f>
        <v>-0.34051950047812</v>
      </c>
      <c r="BB199" s="6" t="n">
        <f aca="false">(BB155-$BB$149)/$BB$149</f>
        <v>-0.139987405285914</v>
      </c>
      <c r="BC199" s="6" t="n">
        <f aca="false">(BC156-$BC$150)/$BC$150</f>
        <v>-0.315431808735722</v>
      </c>
      <c r="BD199" s="6" t="n">
        <f aca="false">(BD157-$BD$151)/$BD$151</f>
        <v>-0.157821365613313</v>
      </c>
      <c r="BE199" s="6" t="n">
        <f aca="false">(BE158-$BE$152)/$BE$152</f>
        <v>-0.131606010524032</v>
      </c>
      <c r="BF199" s="6" t="n">
        <f aca="false">(BF159-$BF$153)/$BF$153</f>
        <v>-0.44340869201506</v>
      </c>
      <c r="BG199" s="6" t="n">
        <f aca="false">(BG160-$BG$154)/$BG$154</f>
        <v>-0.0826176414466587</v>
      </c>
      <c r="BH199" s="6" t="n">
        <f aca="false">(BH161-$BH$155)/$BH$155</f>
        <v>-0.298358201591341</v>
      </c>
      <c r="BI199" s="6" t="n">
        <f aca="false">(BI162-$BI$156)/$BI$156</f>
        <v>-0.244903137758206</v>
      </c>
      <c r="BJ199" s="6" t="n">
        <f aca="false">(BJ163-$BJ$157)/$BJ$157</f>
        <v>0.0557313651644212</v>
      </c>
      <c r="BK199" s="6" t="n">
        <f aca="false">(BK164-$BK$158)/$BK$158</f>
        <v>-0.239386989500624</v>
      </c>
      <c r="BL199" s="6" t="n">
        <f aca="false">(BL165-$BL$159)/$BL$159</f>
        <v>-0.371738205596684</v>
      </c>
      <c r="BM199" s="6" t="n">
        <f aca="false">(BM166-$BM$160)/$BM$160</f>
        <v>-0.144043728583122</v>
      </c>
      <c r="BN199" s="6" t="n">
        <f aca="false">(BN167-$BN$161)/$BN$161</f>
        <v>-0.39125577145215</v>
      </c>
      <c r="BO199" s="6" t="n">
        <f aca="false">(BO168-$BO$162)/$BO$162</f>
        <v>-0.360111897701866</v>
      </c>
      <c r="BP199" s="6" t="n">
        <f aca="false">(BP169-$BP$163)/$BP$163</f>
        <v>-0.169165433779028</v>
      </c>
      <c r="BQ199" s="6" t="n">
        <f aca="false">(BQ170-$BQ$164)/$BQ$164</f>
        <v>-0.235986853394226</v>
      </c>
      <c r="BR199" s="6" t="n">
        <f aca="false">(BR171-$BR$165)/$BR$165</f>
        <v>-0.258962461100528</v>
      </c>
      <c r="BS199" s="6" t="n">
        <f aca="false">(BS172-$BS$166)/$BS$166</f>
        <v>-0.246826843685926</v>
      </c>
      <c r="BT199" s="6" t="n">
        <f aca="false">(BT173-$BT$167)/$BT$167</f>
        <v>-0.24112990539361</v>
      </c>
      <c r="BU199" s="6" t="n">
        <f aca="false">(BU174-$BU$168)/$BU$168</f>
        <v>-0.158496630763955</v>
      </c>
      <c r="BV199" s="6" t="n">
        <f aca="false">(BV175-$BV$169)/$BV$169</f>
        <v>-0.214422336145484</v>
      </c>
      <c r="BW199" s="6" t="n">
        <f aca="false">(BW176-$BW$170)/$BW$170</f>
        <v>-0.24316084628512</v>
      </c>
      <c r="BX199" s="6" t="n">
        <f aca="false">(BX177-$BX$171)/$BX$171</f>
        <v>-0.427664427879166</v>
      </c>
      <c r="BY199" s="6" t="n">
        <f aca="false">(BY178-$BY$172)/$BY$172</f>
        <v>-0.192640784885428</v>
      </c>
      <c r="BZ199" s="6" t="n">
        <f aca="false">(BZ179-$BZ$173)/$BZ$173</f>
        <v>-0.170791334148524</v>
      </c>
      <c r="CA199" s="6" t="n">
        <f aca="false">(CA180-$CA$174)/$CA$174</f>
        <v>-0.43442856662953</v>
      </c>
      <c r="CB199" s="6" t="n">
        <f aca="false">(CB181-$CB$175)/$CB$175</f>
        <v>-0.363440029014543</v>
      </c>
      <c r="CC199" s="6" t="n">
        <f aca="false">(CC182-$CC$176)/$CC$176</f>
        <v>-0.199313673568193</v>
      </c>
      <c r="CD199" s="6" t="n">
        <f aca="false">(CD183-$CD$177)/$CD$177</f>
        <v>-0.452867698290664</v>
      </c>
      <c r="CE199" s="6" t="n">
        <f aca="false">(CE184-$CE$178)/$CE$178</f>
        <v>-0.397214899697502</v>
      </c>
      <c r="CF199" s="6" t="n">
        <f aca="false">(CF185-$CF$179)/$CF$179</f>
        <v>-0.388637865499274</v>
      </c>
      <c r="CG199" s="6" t="n">
        <f aca="false">(CG186-$CG$180)/$CG$180</f>
        <v>-0.457793974240705</v>
      </c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</row>
    <row r="200" customFormat="false" ht="11.25" hidden="false" customHeight="false" outlineLevel="0" collapsed="false">
      <c r="B200" s="4"/>
      <c r="C200" s="1" t="s">
        <v>10</v>
      </c>
      <c r="D200" s="6" t="n">
        <f aca="false">(D106-$D$99)/$D$99</f>
        <v>-0.114956033347684</v>
      </c>
      <c r="E200" s="6" t="n">
        <f aca="false">(E107-$E$100)/$E$100</f>
        <v>-0.178179347078723</v>
      </c>
      <c r="F200" s="6" t="n">
        <f aca="false">(F108-$F$101)/$F$101</f>
        <v>-0.295226200100887</v>
      </c>
      <c r="G200" s="6" t="n">
        <f aca="false">(G109-$G$102)/$G$102</f>
        <v>-0.321814900979124</v>
      </c>
      <c r="H200" s="6" t="n">
        <f aca="false">(H110-$H$103)/$H$103</f>
        <v>-0.255054755789115</v>
      </c>
      <c r="I200" s="6" t="n">
        <f aca="false">(I111-$I$104)/$I$104</f>
        <v>-0.303801416349471</v>
      </c>
      <c r="J200" s="6" t="n">
        <f aca="false">(J112-$J$105)/$J$105</f>
        <v>-0.248282246313848</v>
      </c>
      <c r="K200" s="6" t="n">
        <f aca="false">(K113-$K$106)/$K$106</f>
        <v>-0.244783393116714</v>
      </c>
      <c r="L200" s="6" t="n">
        <f aca="false">(L114-$L$107)/$L$107</f>
        <v>-0.360218514833702</v>
      </c>
      <c r="M200" s="6" t="n">
        <f aca="false">(M115-$M$108)/$M$108</f>
        <v>-0.232423808053433</v>
      </c>
      <c r="N200" s="6" t="n">
        <f aca="false">(N116-$N$109)/$N$109</f>
        <v>-0.069290152186558</v>
      </c>
      <c r="O200" s="6" t="n">
        <f aca="false">(O117-$O$110)/$O$110</f>
        <v>-0.254488812049074</v>
      </c>
      <c r="P200" s="6" t="n">
        <f aca="false">(P118-$P$111)/$P$111</f>
        <v>-0.196297654135953</v>
      </c>
      <c r="Q200" s="6" t="n">
        <f aca="false">(Q119-$Q$112)/$Q$112</f>
        <v>-0.256307415333806</v>
      </c>
      <c r="R200" s="6" t="n">
        <f aca="false">(R120-$R$113)/$R$113</f>
        <v>-0.2381380715444</v>
      </c>
      <c r="S200" s="6" t="n">
        <f aca="false">(S121-$S$114)/$S$114</f>
        <v>-0.270131471401009</v>
      </c>
      <c r="T200" s="6" t="n">
        <f aca="false">(T122-$T$115)/$T$115</f>
        <v>-0.315034865865611</v>
      </c>
      <c r="U200" s="6" t="n">
        <f aca="false">(U123-$U$116)/$U$116</f>
        <v>-0.19386922302974</v>
      </c>
      <c r="V200" s="6" t="n">
        <f aca="false">(V124-$V$117)/$V$117</f>
        <v>-0.188095352065483</v>
      </c>
      <c r="W200" s="6" t="n">
        <f aca="false">(W125-$W$118)/$W$118</f>
        <v>-0.321870563879549</v>
      </c>
      <c r="X200" s="6" t="n">
        <f aca="false">(X126-$X$119)/$X$119</f>
        <v>-0.320470759828025</v>
      </c>
      <c r="Y200" s="6" t="n">
        <f aca="false">(Y127-$Y$120)/$Y$120</f>
        <v>-0.179651821368044</v>
      </c>
      <c r="Z200" s="6" t="n">
        <f aca="false">(Z128-$Z$121)/$Z$121</f>
        <v>-0.142935535353746</v>
      </c>
      <c r="AA200" s="6" t="n">
        <f aca="false">(AA129-$AA$122)/$AA$122</f>
        <v>-0.514186271282686</v>
      </c>
      <c r="AB200" s="6" t="n">
        <f aca="false">(AB130-$AB$123)/$AB$123</f>
        <v>-0.300110797185751</v>
      </c>
      <c r="AC200" s="6" t="n">
        <f aca="false">(AC131-$AC$124)/$AC$124</f>
        <v>-0.427344746653886</v>
      </c>
      <c r="AD200" s="6" t="n">
        <f aca="false">(AD132-$AD$125)/$AD$125</f>
        <v>-0.042675089209796</v>
      </c>
      <c r="AE200" s="6" t="n">
        <f aca="false">(AE133-$AE$126)/$AE$126</f>
        <v>-0.205407840840096</v>
      </c>
      <c r="AF200" s="6" t="n">
        <f aca="false">(AF134-$AF$127)/$AF$127</f>
        <v>-0.257819504845618</v>
      </c>
      <c r="AG200" s="6" t="n">
        <f aca="false">(AG135-$AG$128)/$AG$128</f>
        <v>-0.246952683677517</v>
      </c>
      <c r="AH200" s="6" t="n">
        <f aca="false">(AH136-$AH$129)/$AH$129</f>
        <v>-0.0757142395382588</v>
      </c>
      <c r="AI200" s="6" t="n">
        <f aca="false">(AI137-$AI$130)/$AI$130</f>
        <v>-0.289050471460071</v>
      </c>
      <c r="AJ200" s="6" t="n">
        <f aca="false">(AJ138-$AJ$131)/$AJ$131</f>
        <v>-0.335305482505917</v>
      </c>
      <c r="AK200" s="6" t="n">
        <f aca="false">(AK139-$AK$132)/$AK$132</f>
        <v>-0.289136058964656</v>
      </c>
      <c r="AL200" s="6" t="n">
        <f aca="false">(AL140-$AL$133)/$AL$133</f>
        <v>-0.277217428383258</v>
      </c>
      <c r="AM200" s="6" t="n">
        <f aca="false">(AM141-$AM$134)/$AM$134</f>
        <v>-0.160310147786296</v>
      </c>
      <c r="AN200" s="6" t="n">
        <f aca="false">(AN142-$AN$135)/$AN$135</f>
        <v>-0.412457466397943</v>
      </c>
      <c r="AO200" s="6" t="n">
        <f aca="false">(AO143-$AO$136)/$AO$136</f>
        <v>-0.342027961947694</v>
      </c>
      <c r="AP200" s="6" t="n">
        <f aca="false">(AP144-$AP$137)/$AP$137</f>
        <v>-0.271851281814158</v>
      </c>
      <c r="AQ200" s="6" t="n">
        <f aca="false">(AQ145-$AQ$138)/$AQ$138</f>
        <v>-0.283982200661988</v>
      </c>
      <c r="AR200" s="6" t="n">
        <f aca="false">(AR146-$AR$139)/$AR$139</f>
        <v>-0.283997462996411</v>
      </c>
      <c r="AS200" s="6" t="n">
        <f aca="false">(AS147-$AS$140)/$AS$140</f>
        <v>-0.294212219326003</v>
      </c>
      <c r="AT200" s="6" t="n">
        <f aca="false">(AT148-$AT$141)/$AT$141</f>
        <v>-0.0136610138879647</v>
      </c>
      <c r="AU200" s="6" t="n">
        <f aca="false">(AU149-$AU$142)/$AU$142</f>
        <v>-0.376262304036463</v>
      </c>
      <c r="AV200" s="6" t="n">
        <f aca="false">(AV150-$AV$143)/$AV$143</f>
        <v>-0.315235199716869</v>
      </c>
      <c r="AW200" s="6" t="n">
        <f aca="false">(AW151-$AW$144)/$AW$144</f>
        <v>-0.314658878348141</v>
      </c>
      <c r="AX200" s="6" t="n">
        <f aca="false">(AX152-$AX$145)/$AX$145</f>
        <v>-0.23979875069181</v>
      </c>
      <c r="AY200" s="6" t="n">
        <f aca="false">(AY153-$AY$146)/$AY$146</f>
        <v>-0.301394740925836</v>
      </c>
      <c r="AZ200" s="6" t="n">
        <f aca="false">(AZ154-$AZ$147)/$AZ$147</f>
        <v>-0.222096610147929</v>
      </c>
      <c r="BA200" s="6" t="n">
        <f aca="false">(BA155-$BA$148)/$BA$148</f>
        <v>-0.36416829834707</v>
      </c>
      <c r="BB200" s="6" t="n">
        <f aca="false">(BB156-$BB$149)/$BB$149</f>
        <v>-0.186575728944981</v>
      </c>
      <c r="BC200" s="6" t="n">
        <f aca="false">(BC157-$BC$150)/$BC$150</f>
        <v>-0.321756869392062</v>
      </c>
      <c r="BD200" s="6" t="n">
        <f aca="false">(BD158-$BD$151)/$BD$151</f>
        <v>-0.256670062376039</v>
      </c>
      <c r="BE200" s="6" t="n">
        <f aca="false">(BE159-$BE$152)/$BE$152</f>
        <v>-0.153736486914799</v>
      </c>
      <c r="BF200" s="6" t="n">
        <f aca="false">(BF160-$BF$153)/$BF$153</f>
        <v>-0.502869808448554</v>
      </c>
      <c r="BG200" s="6" t="n">
        <f aca="false">(BG161-$BG$154)/$BG$154</f>
        <v>-0.137545827137526</v>
      </c>
      <c r="BH200" s="6" t="n">
        <f aca="false">(BH162-$BH$155)/$BH$155</f>
        <v>-0.341447918979386</v>
      </c>
      <c r="BI200" s="6" t="n">
        <f aca="false">(BI163-$BI$156)/$BI$156</f>
        <v>-0.257654276525706</v>
      </c>
      <c r="BJ200" s="6" t="n">
        <f aca="false">(BJ164-$BJ$157)/$BJ$157</f>
        <v>0.0213526323471017</v>
      </c>
      <c r="BK200" s="6" t="n">
        <f aca="false">(BK165-$BK$158)/$BK$158</f>
        <v>-0.238752369004546</v>
      </c>
      <c r="BL200" s="6" t="n">
        <f aca="false">(BL166-$BL$159)/$BL$159</f>
        <v>-0.360298689903894</v>
      </c>
      <c r="BM200" s="6" t="n">
        <f aca="false">(BM167-$BM$160)/$BM$160</f>
        <v>-0.153849419403171</v>
      </c>
      <c r="BN200" s="6" t="n">
        <f aca="false">(BN168-$BN$161)/$BN$161</f>
        <v>-0.421989747094575</v>
      </c>
      <c r="BO200" s="6" t="n">
        <f aca="false">(BO169-$BO$162)/$BO$162</f>
        <v>-0.392775376669986</v>
      </c>
      <c r="BP200" s="6" t="n">
        <f aca="false">(BP170-$BP$163)/$BP$163</f>
        <v>-0.140608019639284</v>
      </c>
      <c r="BQ200" s="6" t="n">
        <f aca="false">(BQ171-$BQ$164)/$BQ$164</f>
        <v>-0.22284438950256</v>
      </c>
      <c r="BR200" s="6" t="n">
        <f aca="false">(BR172-$BR$165)/$BR$165</f>
        <v>-0.264188352604105</v>
      </c>
      <c r="BS200" s="6" t="n">
        <f aca="false">(BS173-$BS$166)/$BS$166</f>
        <v>-0.324974134440929</v>
      </c>
      <c r="BT200" s="6" t="n">
        <f aca="false">(BT174-$BT$167)/$BT$167</f>
        <v>-0.264014127720968</v>
      </c>
      <c r="BU200" s="6" t="n">
        <f aca="false">(BU175-$BU$168)/$BU$168</f>
        <v>-0.195945210837193</v>
      </c>
      <c r="BV200" s="6" t="n">
        <f aca="false">(BV176-$BV$169)/$BV$169</f>
        <v>-0.232542498162297</v>
      </c>
      <c r="BW200" s="6" t="n">
        <f aca="false">(BW177-$BW$170)/$BW$170</f>
        <v>-0.322831646725493</v>
      </c>
      <c r="BX200" s="6" t="n">
        <f aca="false">(BX178-$BX$171)/$BX$171</f>
        <v>-0.456993822081864</v>
      </c>
      <c r="BY200" s="6" t="n">
        <f aca="false">(BY179-$BY$172)/$BY$172</f>
        <v>-0.290166850039611</v>
      </c>
      <c r="BZ200" s="6" t="n">
        <f aca="false">(BZ180-$BZ$173)/$BZ$173</f>
        <v>-0.276170511680205</v>
      </c>
      <c r="CA200" s="6" t="n">
        <f aca="false">(CA181-$CA$174)/$CA$174</f>
        <v>-0.428001986145759</v>
      </c>
      <c r="CB200" s="6" t="n">
        <f aca="false">(CB182-$CB$175)/$CB$175</f>
        <v>-0.396944660704195</v>
      </c>
      <c r="CC200" s="6" t="n">
        <f aca="false">(CC183-$CC$176)/$CC$176</f>
        <v>-0.261494989539419</v>
      </c>
      <c r="CD200" s="6" t="n">
        <f aca="false">(CD184-$CD$177)/$CD$177</f>
        <v>-0.522595820203838</v>
      </c>
      <c r="CE200" s="6" t="n">
        <f aca="false">(CE185-$CE$178)/$CE$178</f>
        <v>-0.432308330997946</v>
      </c>
      <c r="CF200" s="6" t="n">
        <f aca="false">(CF186-$CF$179)/$CF$179</f>
        <v>-0.456035291507138</v>
      </c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</row>
    <row r="201" customFormat="false" ht="11.25" hidden="false" customHeight="false" outlineLevel="0" collapsed="false">
      <c r="B201" s="4"/>
      <c r="C201" s="1" t="s">
        <v>11</v>
      </c>
      <c r="D201" s="6" t="n">
        <f aca="false">(D107-$D$99)/$D$99</f>
        <v>-0.19733573493407</v>
      </c>
      <c r="E201" s="6" t="n">
        <f aca="false">(E108-$E$100)/$E$100</f>
        <v>-0.264162441899907</v>
      </c>
      <c r="F201" s="6" t="n">
        <f aca="false">(F109-$F$101)/$F$101</f>
        <v>-0.326926056126897</v>
      </c>
      <c r="G201" s="6" t="n">
        <f aca="false">(G110-$G$102)/$G$102</f>
        <v>-0.377646566892762</v>
      </c>
      <c r="H201" s="6" t="n">
        <f aca="false">(H111-$H$103)/$H$103</f>
        <v>-0.288894649952728</v>
      </c>
      <c r="I201" s="6" t="n">
        <f aca="false">(I112-$I$104)/$I$104</f>
        <v>-0.322243963651639</v>
      </c>
      <c r="J201" s="6" t="n">
        <f aca="false">(J113-$J$105)/$J$105</f>
        <v>-0.246592815511917</v>
      </c>
      <c r="K201" s="6" t="n">
        <f aca="false">(K114-$K$106)/$K$106</f>
        <v>-0.23733944758062</v>
      </c>
      <c r="L201" s="6" t="n">
        <f aca="false">(L115-$L$107)/$L$107</f>
        <v>-0.360941964593027</v>
      </c>
      <c r="M201" s="6" t="n">
        <f aca="false">(M116-$M$108)/$M$108</f>
        <v>-0.208568913421158</v>
      </c>
      <c r="N201" s="6" t="n">
        <f aca="false">(N117-$N$109)/$N$109</f>
        <v>-0.104554247097372</v>
      </c>
      <c r="O201" s="6" t="n">
        <f aca="false">(O118-$O$110)/$O$110</f>
        <v>-0.263043033990535</v>
      </c>
      <c r="P201" s="6" t="n">
        <f aca="false">(P119-$P$111)/$P$111</f>
        <v>-0.188265821017069</v>
      </c>
      <c r="Q201" s="6" t="n">
        <f aca="false">(Q120-$Q$112)/$Q$112</f>
        <v>-0.292008938063473</v>
      </c>
      <c r="R201" s="6" t="n">
        <f aca="false">(R121-$R$113)/$R$113</f>
        <v>-0.278419229206132</v>
      </c>
      <c r="S201" s="6" t="n">
        <f aca="false">(S122-$S$114)/$S$114</f>
        <v>-0.291139372473575</v>
      </c>
      <c r="T201" s="6" t="n">
        <f aca="false">(T123-$T$115)/$T$115</f>
        <v>-0.309312258773771</v>
      </c>
      <c r="U201" s="6" t="n">
        <f aca="false">(U124-$U$116)/$U$116</f>
        <v>-0.224968973283827</v>
      </c>
      <c r="V201" s="6" t="n">
        <f aca="false">(V125-$V$117)/$V$117</f>
        <v>-0.28094866453136</v>
      </c>
      <c r="W201" s="6" t="n">
        <f aca="false">(W126-$W$118)/$W$118</f>
        <v>-0.371617421289966</v>
      </c>
      <c r="X201" s="6" t="n">
        <f aca="false">(X127-$X$119)/$X$119</f>
        <v>-0.348679234339125</v>
      </c>
      <c r="Y201" s="6" t="n">
        <f aca="false">(Y128-$Y$120)/$Y$120</f>
        <v>-0.21832210452567</v>
      </c>
      <c r="Z201" s="6" t="n">
        <f aca="false">(Z129-$Z$121)/$Z$121</f>
        <v>-0.161136170919817</v>
      </c>
      <c r="AA201" s="6" t="n">
        <f aca="false">(AA130-$AA$122)/$AA$122</f>
        <v>-0.558863004398935</v>
      </c>
      <c r="AB201" s="6" t="n">
        <f aca="false">(AB131-$AB$123)/$AB$123</f>
        <v>-0.339296723798699</v>
      </c>
      <c r="AC201" s="6" t="n">
        <f aca="false">(AC132-$AC$124)/$AC$124</f>
        <v>-0.445331580690861</v>
      </c>
      <c r="AD201" s="6" t="n">
        <f aca="false">(AD133-$AD$125)/$AD$125</f>
        <v>-0.0557202380195567</v>
      </c>
      <c r="AE201" s="6" t="n">
        <f aca="false">(AE134-$AE$126)/$AE$126</f>
        <v>-0.261061322569887</v>
      </c>
      <c r="AF201" s="6" t="n">
        <f aca="false">(AF135-$AF$127)/$AF$127</f>
        <v>-0.205668832493226</v>
      </c>
      <c r="AG201" s="6" t="n">
        <f aca="false">(AG136-$AG$128)/$AG$128</f>
        <v>-0.24499294073398</v>
      </c>
      <c r="AH201" s="6" t="n">
        <f aca="false">(AH137-$AH$129)/$AH$129</f>
        <v>-0.152298968226276</v>
      </c>
      <c r="AI201" s="6" t="n">
        <f aca="false">(AI138-$AI$130)/$AI$130</f>
        <v>-0.317849087782836</v>
      </c>
      <c r="AJ201" s="6" t="n">
        <f aca="false">(AJ139-$AJ$131)/$AJ$131</f>
        <v>-0.363069541981952</v>
      </c>
      <c r="AK201" s="6" t="n">
        <f aca="false">(AK140-$AK$132)/$AK$132</f>
        <v>-0.329166297658855</v>
      </c>
      <c r="AL201" s="6" t="n">
        <f aca="false">(AL141-$AL$133)/$AL$133</f>
        <v>-0.28594028445662</v>
      </c>
      <c r="AM201" s="6" t="n">
        <f aca="false">(AM142-$AM$134)/$AM$134</f>
        <v>-0.217338696455687</v>
      </c>
      <c r="AN201" s="6" t="n">
        <f aca="false">(AN143-$AN$135)/$AN$135</f>
        <v>-0.464315618334716</v>
      </c>
      <c r="AO201" s="6" t="n">
        <f aca="false">(AO144-$AO$136)/$AO$136</f>
        <v>-0.331739544156754</v>
      </c>
      <c r="AP201" s="6" t="n">
        <f aca="false">(AP145-$AP$137)/$AP$137</f>
        <v>-0.327650326646277</v>
      </c>
      <c r="AQ201" s="6" t="n">
        <f aca="false">(AQ146-$AQ$138)/$AQ$138</f>
        <v>-0.295452268270498</v>
      </c>
      <c r="AR201" s="6" t="n">
        <f aca="false">(AR147-$AR$139)/$AR$139</f>
        <v>-0.237758066026371</v>
      </c>
      <c r="AS201" s="6" t="n">
        <f aca="false">(AS148-$AS$140)/$AS$140</f>
        <v>-0.315614608907486</v>
      </c>
      <c r="AT201" s="6" t="n">
        <f aca="false">(AT149-$AT$141)/$AT$141</f>
        <v>-0.0804596526582953</v>
      </c>
      <c r="AU201" s="6" t="n">
        <f aca="false">(AU150-$AU$142)/$AU$142</f>
        <v>-0.438812018637194</v>
      </c>
      <c r="AV201" s="6" t="n">
        <f aca="false">(AV151-$AV$143)/$AV$143</f>
        <v>-0.356066547373517</v>
      </c>
      <c r="AW201" s="6" t="n">
        <f aca="false">(AW152-$AW$144)/$AW$144</f>
        <v>-0.368432644693919</v>
      </c>
      <c r="AX201" s="6" t="n">
        <f aca="false">(AX153-$AX$145)/$AX$145</f>
        <v>-0.295056677825623</v>
      </c>
      <c r="AY201" s="6" t="n">
        <f aca="false">(AY154-$AY$146)/$AY$146</f>
        <v>-0.323749655791822</v>
      </c>
      <c r="AZ201" s="6" t="n">
        <f aca="false">(AZ155-$AZ$147)/$AZ$147</f>
        <v>-0.287257919045787</v>
      </c>
      <c r="BA201" s="6" t="n">
        <f aca="false">(BA156-$BA$148)/$BA$148</f>
        <v>-0.416977274107129</v>
      </c>
      <c r="BB201" s="6" t="n">
        <f aca="false">(BB157-$BB$149)/$BB$149</f>
        <v>-0.267395183966988</v>
      </c>
      <c r="BC201" s="6" t="n">
        <f aca="false">(BC158-$BC$150)/$BC$150</f>
        <v>-0.286858601613853</v>
      </c>
      <c r="BD201" s="6" t="n">
        <f aca="false">(BD159-$BD$151)/$BD$151</f>
        <v>-0.153123591393327</v>
      </c>
      <c r="BE201" s="6" t="n">
        <f aca="false">(BE160-$BE$152)/$BE$152</f>
        <v>-0.178031550076139</v>
      </c>
      <c r="BF201" s="6" t="n">
        <f aca="false">(BF161-$BF$153)/$BF$153</f>
        <v>-0.499181545177849</v>
      </c>
      <c r="BG201" s="6" t="n">
        <f aca="false">(BG162-$BG$154)/$BG$154</f>
        <v>-0.16614085509429</v>
      </c>
      <c r="BH201" s="6" t="n">
        <f aca="false">(BH163-$BH$155)/$BH$155</f>
        <v>-0.333267372200305</v>
      </c>
      <c r="BI201" s="6" t="n">
        <f aca="false">(BI164-$BI$156)/$BI$156</f>
        <v>-0.267903907568909</v>
      </c>
      <c r="BJ201" s="6" t="n">
        <f aca="false">(BJ165-$BJ$157)/$BJ$157</f>
        <v>-0.0648275963285996</v>
      </c>
      <c r="BK201" s="6" t="n">
        <f aca="false">(BK166-$BK$158)/$BK$158</f>
        <v>-0.289167267665841</v>
      </c>
      <c r="BL201" s="6" t="n">
        <f aca="false">(BL167-$BL$159)/$BL$159</f>
        <v>-0.394290417795713</v>
      </c>
      <c r="BM201" s="6" t="n">
        <f aca="false">(BM168-$BM$160)/$BM$160</f>
        <v>-0.291616819966427</v>
      </c>
      <c r="BN201" s="6" t="n">
        <f aca="false">(BN169-$BN$161)/$BN$161</f>
        <v>-0.41348347285536</v>
      </c>
      <c r="BO201" s="6" t="n">
        <f aca="false">(BO170-$BO$162)/$BO$162</f>
        <v>-0.421510181304914</v>
      </c>
      <c r="BP201" s="6" t="n">
        <f aca="false">(BP171-$BP$163)/$BP$163</f>
        <v>-0.239426445931235</v>
      </c>
      <c r="BQ201" s="6" t="n">
        <f aca="false">(BQ172-$BQ$164)/$BQ$164</f>
        <v>-0.226282212044016</v>
      </c>
      <c r="BR201" s="6" t="n">
        <f aca="false">(BR173-$BR$165)/$BR$165</f>
        <v>-0.33737644967401</v>
      </c>
      <c r="BS201" s="6" t="n">
        <f aca="false">(BS174-$BS$166)/$BS$166</f>
        <v>-0.338336507174881</v>
      </c>
      <c r="BT201" s="6" t="n">
        <f aca="false">(BT175-$BT$167)/$BT$167</f>
        <v>-0.290247375644671</v>
      </c>
      <c r="BU201" s="6" t="n">
        <f aca="false">(BU176-$BU$168)/$BU$168</f>
        <v>-0.170276062651091</v>
      </c>
      <c r="BV201" s="6" t="n">
        <f aca="false">(BV177-$BV$169)/$BV$169</f>
        <v>-0.264534840272673</v>
      </c>
      <c r="BW201" s="6" t="n">
        <f aca="false">(BW178-$BW$170)/$BW$170</f>
        <v>-0.349765631540936</v>
      </c>
      <c r="BX201" s="6" t="n">
        <f aca="false">(BX179-$BX$171)/$BX$171</f>
        <v>-0.48152101703379</v>
      </c>
      <c r="BY201" s="6" t="n">
        <f aca="false">(BY180-$BY$172)/$BY$172</f>
        <v>-0.348781457777984</v>
      </c>
      <c r="BZ201" s="6" t="n">
        <f aca="false">(BZ181-$BZ$173)/$BZ$173</f>
        <v>-0.305236346472624</v>
      </c>
      <c r="CA201" s="6" t="n">
        <f aca="false">(CA182-$CA$174)/$CA$174</f>
        <v>-0.447035576214662</v>
      </c>
      <c r="CB201" s="6" t="n">
        <f aca="false">(CB183-$CB$175)/$CB$175</f>
        <v>-0.351313520249527</v>
      </c>
      <c r="CC201" s="6" t="n">
        <f aca="false">(CC184-$CC$176)/$CC$176</f>
        <v>-0.317029623753554</v>
      </c>
      <c r="CD201" s="6" t="n">
        <f aca="false">(CD185-$CD$177)/$CD$177</f>
        <v>-0.491608605302599</v>
      </c>
      <c r="CE201" s="6" t="n">
        <f aca="false">(CE186-$CE$178)/$CE$178</f>
        <v>-0.62330509373783</v>
      </c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</row>
    <row r="202" customFormat="false" ht="11.25" hidden="false" customHeight="false" outlineLevel="0" collapsed="false">
      <c r="B202" s="4"/>
      <c r="C202" s="1" t="s">
        <v>12</v>
      </c>
      <c r="D202" s="6" t="n">
        <f aca="false">(D108-$D$99)/$D$99</f>
        <v>-0.213117926929016</v>
      </c>
      <c r="E202" s="6" t="n">
        <f aca="false">(E109-$E$100)/$E$100</f>
        <v>-0.276156501251387</v>
      </c>
      <c r="F202" s="6" t="n">
        <f aca="false">(F110-$F$101)/$F$101</f>
        <v>-0.351573716622008</v>
      </c>
      <c r="G202" s="6" t="n">
        <f aca="false">(G111-$G$102)/$G$102</f>
        <v>-0.356889065909549</v>
      </c>
      <c r="H202" s="6" t="n">
        <f aca="false">(H112-$H$103)/$H$103</f>
        <v>-0.2827817494679</v>
      </c>
      <c r="I202" s="6" t="n">
        <f aca="false">(I113-$I$104)/$I$104</f>
        <v>-0.354520096347617</v>
      </c>
      <c r="J202" s="6" t="n">
        <f aca="false">(J114-$J$105)/$J$105</f>
        <v>-0.206879035384389</v>
      </c>
      <c r="K202" s="6" t="n">
        <f aca="false">(K115-$K$106)/$K$106</f>
        <v>-0.304244264456844</v>
      </c>
      <c r="L202" s="6" t="n">
        <f aca="false">(L116-$L$107)/$L$107</f>
        <v>-0.362710138229938</v>
      </c>
      <c r="M202" s="6" t="n">
        <f aca="false">(M117-$M$108)/$M$108</f>
        <v>-0.167726284751206</v>
      </c>
      <c r="N202" s="6" t="n">
        <f aca="false">(N118-$N$109)/$N$109</f>
        <v>-0.100522836380124</v>
      </c>
      <c r="O202" s="6" t="n">
        <f aca="false">(O119-$O$110)/$O$110</f>
        <v>-0.260735445689397</v>
      </c>
      <c r="P202" s="6" t="n">
        <f aca="false">(P120-$P$111)/$P$111</f>
        <v>-0.176061971967008</v>
      </c>
      <c r="Q202" s="6" t="n">
        <f aca="false">(Q121-$Q$112)/$Q$112</f>
        <v>-0.335536850137409</v>
      </c>
      <c r="R202" s="6" t="n">
        <f aca="false">(R122-$R$113)/$R$113</f>
        <v>-0.245540602347854</v>
      </c>
      <c r="S202" s="6" t="n">
        <f aca="false">(S123-$S$114)/$S$114</f>
        <v>-0.28014044252832</v>
      </c>
      <c r="T202" s="6" t="n">
        <f aca="false">(T124-$T$115)/$T$115</f>
        <v>-0.357777280842863</v>
      </c>
      <c r="U202" s="6" t="n">
        <f aca="false">(U125-$U$116)/$U$116</f>
        <v>-0.342112149023573</v>
      </c>
      <c r="V202" s="6" t="n">
        <f aca="false">(V126-$V$117)/$V$117</f>
        <v>-0.250797618279559</v>
      </c>
      <c r="W202" s="6" t="n">
        <f aca="false">(W127-$W$118)/$W$118</f>
        <v>-0.397925782717431</v>
      </c>
      <c r="X202" s="6" t="n">
        <f aca="false">(X128-$X$119)/$X$119</f>
        <v>-0.377253060290808</v>
      </c>
      <c r="Y202" s="6" t="n">
        <f aca="false">(Y129-$Y$120)/$Y$120</f>
        <v>-0.219241085161092</v>
      </c>
      <c r="Z202" s="6" t="n">
        <f aca="false">(Z130-$Z$121)/$Z$121</f>
        <v>-0.18301519264102</v>
      </c>
      <c r="AA202" s="6" t="n">
        <f aca="false">(AA131-$AA$122)/$AA$122</f>
        <v>-0.556771969213136</v>
      </c>
      <c r="AB202" s="6" t="n">
        <f aca="false">(AB132-$AB$123)/$AB$123</f>
        <v>-0.341158938562961</v>
      </c>
      <c r="AC202" s="6" t="n">
        <f aca="false">(AC133-$AC$124)/$AC$124</f>
        <v>-0.374023301217217</v>
      </c>
      <c r="AD202" s="6" t="n">
        <f aca="false">(AD134-$AD$125)/$AD$125</f>
        <v>-0.111291373317185</v>
      </c>
      <c r="AE202" s="6" t="n">
        <f aca="false">(AE135-$AE$126)/$AE$126</f>
        <v>-0.275382223851752</v>
      </c>
      <c r="AF202" s="6" t="n">
        <f aca="false">(AF136-$AF$127)/$AF$127</f>
        <v>-0.226787549426618</v>
      </c>
      <c r="AG202" s="6" t="n">
        <f aca="false">(AG137-$AG$128)/$AG$128</f>
        <v>-0.294954680949691</v>
      </c>
      <c r="AH202" s="6" t="n">
        <f aca="false">(AH138-$AH$129)/$AH$129</f>
        <v>-0.267694268761764</v>
      </c>
      <c r="AI202" s="6" t="n">
        <f aca="false">(AI139-$AI$130)/$AI$130</f>
        <v>-0.329737349513119</v>
      </c>
      <c r="AJ202" s="6" t="n">
        <f aca="false">(AJ140-$AJ$131)/$AJ$131</f>
        <v>-0.401848416969119</v>
      </c>
      <c r="AK202" s="6" t="n">
        <f aca="false">(AK141-$AK$132)/$AK$132</f>
        <v>-0.4007376964817</v>
      </c>
      <c r="AL202" s="6" t="n">
        <f aca="false">(AL142-$AL$133)/$AL$133</f>
        <v>-0.31948643211335</v>
      </c>
      <c r="AM202" s="6" t="n">
        <f aca="false">(AM143-$AM$134)/$AM$134</f>
        <v>-0.201216487996065</v>
      </c>
      <c r="AN202" s="6" t="n">
        <f aca="false">(AN144-$AN$135)/$AN$135</f>
        <v>-0.453229171525214</v>
      </c>
      <c r="AO202" s="6" t="n">
        <f aca="false">(AO145-$AO$136)/$AO$136</f>
        <v>-0.448191218836623</v>
      </c>
      <c r="AP202" s="6" t="n">
        <f aca="false">(AP146-$AP$137)/$AP$137</f>
        <v>-0.334084381473076</v>
      </c>
      <c r="AQ202" s="6" t="n">
        <f aca="false">(AQ147-$AQ$138)/$AQ$138</f>
        <v>-0.323774225907687</v>
      </c>
      <c r="AR202" s="6" t="n">
        <f aca="false">(AR148-$AR$139)/$AR$139</f>
        <v>-0.311692257347568</v>
      </c>
      <c r="AS202" s="6" t="n">
        <f aca="false">(AS149-$AS$140)/$AS$140</f>
        <v>-0.339170274425289</v>
      </c>
      <c r="AT202" s="6" t="n">
        <f aca="false">(AT150-$AT$141)/$AT$141</f>
        <v>-0.0904250515689312</v>
      </c>
      <c r="AU202" s="6" t="n">
        <f aca="false">(AU151-$AU$142)/$AU$142</f>
        <v>-0.467611589803516</v>
      </c>
      <c r="AV202" s="6" t="n">
        <f aca="false">(AV152-$AV$143)/$AV$143</f>
        <v>-0.368269928973286</v>
      </c>
      <c r="AW202" s="6" t="n">
        <f aca="false">(AW153-$AW$144)/$AW$144</f>
        <v>-0.39097388961892</v>
      </c>
      <c r="AX202" s="6" t="n">
        <f aca="false">(AX154-$AX$145)/$AX$145</f>
        <v>-0.319129722308464</v>
      </c>
      <c r="AY202" s="6" t="n">
        <f aca="false">(AY155-$AY$146)/$AY$146</f>
        <v>-0.336742381369174</v>
      </c>
      <c r="AZ202" s="6" t="n">
        <f aca="false">(AZ156-$AZ$147)/$AZ$147</f>
        <v>-0.291055295426073</v>
      </c>
      <c r="BA202" s="6" t="n">
        <f aca="false">(BA157-$BA$148)/$BA$148</f>
        <v>-0.512240448977733</v>
      </c>
      <c r="BB202" s="6" t="n">
        <f aca="false">(BB158-$BB$149)/$BB$149</f>
        <v>-0.271220860181526</v>
      </c>
      <c r="BC202" s="6" t="n">
        <f aca="false">(BC159-$BC$150)/$BC$150</f>
        <v>-0.24960356332704</v>
      </c>
      <c r="BD202" s="6" t="n">
        <f aca="false">(BD160-$BD$151)/$BD$151</f>
        <v>-0.171816994942152</v>
      </c>
      <c r="BE202" s="6" t="n">
        <f aca="false">(BE161-$BE$152)/$BE$152</f>
        <v>-0.271610290018318</v>
      </c>
      <c r="BF202" s="6" t="n">
        <f aca="false">(BF162-$BF$153)/$BF$153</f>
        <v>-0.516870182375142</v>
      </c>
      <c r="BG202" s="6" t="n">
        <f aca="false">(BG163-$BG$154)/$BG$154</f>
        <v>-0.236332103997851</v>
      </c>
      <c r="BH202" s="6" t="n">
        <f aca="false">(BH164-$BH$155)/$BH$155</f>
        <v>-0.421192765528666</v>
      </c>
      <c r="BI202" s="6" t="n">
        <f aca="false">(BI165-$BI$156)/$BI$156</f>
        <v>-0.269222185467515</v>
      </c>
      <c r="BJ202" s="6" t="n">
        <f aca="false">(BJ166-$BJ$157)/$BJ$157</f>
        <v>-0.10201872119573</v>
      </c>
      <c r="BK202" s="6" t="n">
        <f aca="false">(BK167-$BK$158)/$BK$158</f>
        <v>-0.308988321424459</v>
      </c>
      <c r="BL202" s="6" t="n">
        <f aca="false">(BL168-$BL$159)/$BL$159</f>
        <v>-0.445160223241419</v>
      </c>
      <c r="BM202" s="6" t="n">
        <f aca="false">(BM169-$BM$160)/$BM$160</f>
        <v>-0.314692637449536</v>
      </c>
      <c r="BN202" s="6" t="n">
        <f aca="false">(BN170-$BN$161)/$BN$161</f>
        <v>-0.38765511457289</v>
      </c>
      <c r="BO202" s="6" t="n">
        <f aca="false">(BO171-$BO$162)/$BO$162</f>
        <v>-0.394021831446383</v>
      </c>
      <c r="BP202" s="6" t="n">
        <f aca="false">(BP172-$BP$163)/$BP$163</f>
        <v>-0.00674941389806863</v>
      </c>
      <c r="BQ202" s="6" t="n">
        <f aca="false">(BQ173-$BQ$164)/$BQ$164</f>
        <v>-0.256672239748097</v>
      </c>
      <c r="BR202" s="6" t="n">
        <f aca="false">(BR174-$BR$165)/$BR$165</f>
        <v>-0.374850057495195</v>
      </c>
      <c r="BS202" s="6" t="n">
        <f aca="false">(BS175-$BS$166)/$BS$166</f>
        <v>-0.345740054879969</v>
      </c>
      <c r="BT202" s="6" t="n">
        <f aca="false">(BT176-$BT$167)/$BT$167</f>
        <v>-0.364502695790258</v>
      </c>
      <c r="BU202" s="6" t="n">
        <f aca="false">(BU177-$BU$168)/$BU$168</f>
        <v>-0.233645234724355</v>
      </c>
      <c r="BV202" s="6" t="n">
        <f aca="false">(BV178-$BV$169)/$BV$169</f>
        <v>-0.35231632138679</v>
      </c>
      <c r="BW202" s="6" t="n">
        <f aca="false">(BW179-$BW$170)/$BW$170</f>
        <v>-0.394376330683117</v>
      </c>
      <c r="BX202" s="6" t="n">
        <f aca="false">(BX180-$BX$171)/$BX$171</f>
        <v>-0.508595864249112</v>
      </c>
      <c r="BY202" s="6" t="n">
        <f aca="false">(BY181-$BY$172)/$BY$172</f>
        <v>-0.395165178058117</v>
      </c>
      <c r="BZ202" s="6" t="n">
        <f aca="false">(BZ182-$BZ$173)/$BZ$173</f>
        <v>-0.248717439234992</v>
      </c>
      <c r="CA202" s="6" t="n">
        <f aca="false">(CA183-$CA$174)/$CA$174</f>
        <v>-0.450378881035773</v>
      </c>
      <c r="CB202" s="6" t="n">
        <f aca="false">(CB184-$CB$175)/$CB$175</f>
        <v>-0.418420876899214</v>
      </c>
      <c r="CC202" s="6" t="n">
        <f aca="false">(CC185-$CC$176)/$CC$176</f>
        <v>-0.304771648812406</v>
      </c>
      <c r="CD202" s="6" t="n">
        <f aca="false">(CD186-$CD$177)/$CD$177</f>
        <v>-0.585855330299537</v>
      </c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</row>
    <row r="203" customFormat="false" ht="11.25" hidden="false" customHeight="false" outlineLevel="0" collapsed="false">
      <c r="B203" s="4"/>
      <c r="C203" s="1" t="s">
        <v>13</v>
      </c>
      <c r="D203" s="6" t="n">
        <f aca="false">(D109-$D$99)/$D$99</f>
        <v>-0.232168558493901</v>
      </c>
      <c r="E203" s="6" t="n">
        <f aca="false">(E110-$E$100)/$E$100</f>
        <v>-0.274940639353129</v>
      </c>
      <c r="F203" s="6" t="n">
        <f aca="false">(F111-$F$101)/$F$101</f>
        <v>-0.368672379293972</v>
      </c>
      <c r="G203" s="6" t="n">
        <f aca="false">(G112-$G$102)/$G$102</f>
        <v>-0.355878531398472</v>
      </c>
      <c r="H203" s="6" t="n">
        <f aca="false">(H113-$H$103)/$H$103</f>
        <v>-0.326960397397755</v>
      </c>
      <c r="I203" s="6" t="n">
        <f aca="false">(I114-$I$104)/$I$104</f>
        <v>-0.374739590256768</v>
      </c>
      <c r="J203" s="6" t="n">
        <f aca="false">(J115-$J$105)/$J$105</f>
        <v>-0.258180467736977</v>
      </c>
      <c r="K203" s="6" t="n">
        <f aca="false">(K116-$K$106)/$K$106</f>
        <v>-0.352520422327823</v>
      </c>
      <c r="L203" s="6" t="n">
        <f aca="false">(L117-$L$107)/$L$107</f>
        <v>-0.404799334849564</v>
      </c>
      <c r="M203" s="6" t="n">
        <f aca="false">(M118-$M$108)/$M$108</f>
        <v>-0.183021852693306</v>
      </c>
      <c r="N203" s="6" t="n">
        <f aca="false">(N119-$N$109)/$N$109</f>
        <v>-0.116983554308768</v>
      </c>
      <c r="O203" s="6" t="n">
        <f aca="false">(O120-$O$110)/$O$110</f>
        <v>-0.293429087564141</v>
      </c>
      <c r="P203" s="6" t="n">
        <f aca="false">(P121-$P$111)/$P$111</f>
        <v>-0.254662446806159</v>
      </c>
      <c r="Q203" s="6" t="n">
        <f aca="false">(Q122-$Q$112)/$Q$112</f>
        <v>-0.361725097915313</v>
      </c>
      <c r="R203" s="6" t="n">
        <f aca="false">(R123-$R$113)/$R$113</f>
        <v>-0.330862382006319</v>
      </c>
      <c r="S203" s="6" t="n">
        <f aca="false">(S124-$S$114)/$S$114</f>
        <v>-0.27339671057387</v>
      </c>
      <c r="T203" s="6" t="n">
        <f aca="false">(T125-$T$115)/$T$115</f>
        <v>-0.431270490305822</v>
      </c>
      <c r="U203" s="6" t="n">
        <f aca="false">(U126-$U$116)/$U$116</f>
        <v>-0.350895561264358</v>
      </c>
      <c r="V203" s="6" t="n">
        <f aca="false">(V127-$V$117)/$V$117</f>
        <v>-0.254528924805703</v>
      </c>
      <c r="W203" s="6" t="n">
        <f aca="false">(W128-$W$118)/$W$118</f>
        <v>-0.432188285189663</v>
      </c>
      <c r="X203" s="6" t="n">
        <f aca="false">(X129-$X$119)/$X$119</f>
        <v>-0.361039042291743</v>
      </c>
      <c r="Y203" s="6" t="n">
        <f aca="false">(Y130-$Y$120)/$Y$120</f>
        <v>-0.263724577252497</v>
      </c>
      <c r="Z203" s="6" t="n">
        <f aca="false">(Z131-$Z$121)/$Z$121</f>
        <v>-0.233544473377164</v>
      </c>
      <c r="AA203" s="6" t="n">
        <f aca="false">(AA132-$AA$122)/$AA$122</f>
        <v>-0.574518173858268</v>
      </c>
      <c r="AB203" s="6" t="n">
        <f aca="false">(AB133-$AB$123)/$AB$123</f>
        <v>-0.397064231987862</v>
      </c>
      <c r="AC203" s="6" t="n">
        <f aca="false">(AC134-$AC$124)/$AC$124</f>
        <v>-0.368620886517575</v>
      </c>
      <c r="AD203" s="6" t="n">
        <f aca="false">(AD135-$AD$125)/$AD$125</f>
        <v>-0.14072445355084</v>
      </c>
      <c r="AE203" s="6" t="n">
        <f aca="false">(AE136-$AE$126)/$AE$126</f>
        <v>-0.366106474315669</v>
      </c>
      <c r="AF203" s="6" t="n">
        <f aca="false">(AF137-$AF$127)/$AF$127</f>
        <v>-0.287137398871439</v>
      </c>
      <c r="AG203" s="6" t="n">
        <f aca="false">(AG138-$AG$128)/$AG$128</f>
        <v>-0.290146084740886</v>
      </c>
      <c r="AH203" s="6" t="n">
        <f aca="false">(AH139-$AH$129)/$AH$129</f>
        <v>-0.232497377537131</v>
      </c>
      <c r="AI203" s="6" t="n">
        <f aca="false">(AI140-$AI$130)/$AI$130</f>
        <v>-0.37173256200749</v>
      </c>
      <c r="AJ203" s="6" t="n">
        <f aca="false">(AJ141-$AJ$131)/$AJ$131</f>
        <v>-0.43612965056161</v>
      </c>
      <c r="AK203" s="6" t="n">
        <f aca="false">(AK142-$AK$132)/$AK$132</f>
        <v>-0.409556528406421</v>
      </c>
      <c r="AL203" s="6" t="n">
        <f aca="false">(AL143-$AL$133)/$AL$133</f>
        <v>-0.334381828421616</v>
      </c>
      <c r="AM203" s="6" t="n">
        <f aca="false">(AM144-$AM$134)/$AM$134</f>
        <v>-0.219796359291429</v>
      </c>
      <c r="AN203" s="6" t="n">
        <f aca="false">(AN145-$AN$135)/$AN$135</f>
        <v>-0.347719236348877</v>
      </c>
      <c r="AO203" s="6" t="n">
        <f aca="false">(AO146-$AO$136)/$AO$136</f>
        <v>-0.479100268363521</v>
      </c>
      <c r="AP203" s="6" t="n">
        <f aca="false">(AP147-$AP$137)/$AP$137</f>
        <v>-0.385915142742017</v>
      </c>
      <c r="AQ203" s="6" t="n">
        <f aca="false">(AQ148-$AQ$138)/$AQ$138</f>
        <v>-0.307011688243528</v>
      </c>
      <c r="AR203" s="6" t="n">
        <f aca="false">(AR149-$AR$139)/$AR$139</f>
        <v>-0.340914699414815</v>
      </c>
      <c r="AS203" s="6" t="n">
        <f aca="false">(AS150-$AS$140)/$AS$140</f>
        <v>-0.372519165604051</v>
      </c>
      <c r="AT203" s="6" t="n">
        <f aca="false">(AT151-$AT$141)/$AT$141</f>
        <v>-0.170559784313539</v>
      </c>
      <c r="AU203" s="6" t="n">
        <f aca="false">(AU152-$AU$142)/$AU$142</f>
        <v>-0.507753690425615</v>
      </c>
      <c r="AV203" s="6" t="n">
        <f aca="false">(AV153-$AV$143)/$AV$143</f>
        <v>-0.41581175785016</v>
      </c>
      <c r="AW203" s="6" t="n">
        <f aca="false">(AW154-$AW$144)/$AW$144</f>
        <v>-0.405552963656833</v>
      </c>
      <c r="AX203" s="6" t="n">
        <f aca="false">(AX155-$AX$145)/$AX$145</f>
        <v>-0.389466850474481</v>
      </c>
      <c r="AY203" s="6" t="n">
        <f aca="false">(AY156-$AY$146)/$AY$146</f>
        <v>-0.389787127834777</v>
      </c>
      <c r="AZ203" s="6" t="n">
        <f aca="false">(AZ157-$AZ$147)/$AZ$147</f>
        <v>-0.36219289963473</v>
      </c>
      <c r="BA203" s="6" t="n">
        <f aca="false">(BA158-$BA$148)/$BA$148</f>
        <v>-0.486373002140158</v>
      </c>
      <c r="BB203" s="6" t="n">
        <f aca="false">(BB159-$BB$149)/$BB$149</f>
        <v>-0.289078296262088</v>
      </c>
      <c r="BC203" s="6" t="n">
        <f aca="false">(BC160-$BC$150)/$BC$150</f>
        <v>-0.310809977771573</v>
      </c>
      <c r="BD203" s="6" t="n">
        <f aca="false">(BD161-$BD$151)/$BD$151</f>
        <v>-0.158966975078013</v>
      </c>
      <c r="BE203" s="6" t="n">
        <f aca="false">(BE162-$BE$152)/$BE$152</f>
        <v>-0.291754522922638</v>
      </c>
      <c r="BF203" s="6" t="n">
        <f aca="false">(BF163-$BF$153)/$BF$153</f>
        <v>-0.562703010109038</v>
      </c>
      <c r="BG203" s="6" t="n">
        <f aca="false">(BG164-$BG$154)/$BG$154</f>
        <v>-0.183552332268398</v>
      </c>
      <c r="BH203" s="6" t="n">
        <f aca="false">(BH165-$BH$155)/$BH$155</f>
        <v>-0.469601899134118</v>
      </c>
      <c r="BI203" s="6" t="n">
        <f aca="false">(BI166-$BI$156)/$BI$156</f>
        <v>-0.348705069153541</v>
      </c>
      <c r="BJ203" s="6" t="n">
        <f aca="false">(BJ167-$BJ$157)/$BJ$157</f>
        <v>-0.155203664551353</v>
      </c>
      <c r="BK203" s="6" t="n">
        <f aca="false">(BK168-$BK$158)/$BK$158</f>
        <v>-0.244025289006289</v>
      </c>
      <c r="BL203" s="6" t="n">
        <f aca="false">(BL169-$BL$159)/$BL$159</f>
        <v>-0.498919114389146</v>
      </c>
      <c r="BM203" s="6" t="n">
        <f aca="false">(BM170-$BM$160)/$BM$160</f>
        <v>-0.362889249594207</v>
      </c>
      <c r="BN203" s="6" t="n">
        <f aca="false">(BN171-$BN$161)/$BN$161</f>
        <v>-0.441542041126599</v>
      </c>
      <c r="BO203" s="6" t="n">
        <f aca="false">(BO172-$BO$162)/$BO$162</f>
        <v>-0.374424299454006</v>
      </c>
      <c r="BP203" s="6" t="n">
        <f aca="false">(BP173-$BP$163)/$BP$163</f>
        <v>-0.251034658386114</v>
      </c>
      <c r="BQ203" s="6" t="n">
        <f aca="false">(BQ174-$BQ$164)/$BQ$164</f>
        <v>-0.27251048252619</v>
      </c>
      <c r="BR203" s="6" t="n">
        <f aca="false">(BR175-$BR$165)/$BR$165</f>
        <v>-0.336230957876382</v>
      </c>
      <c r="BS203" s="6" t="n">
        <f aca="false">(BS176-$BS$166)/$BS$166</f>
        <v>-0.359754496060551</v>
      </c>
      <c r="BT203" s="6" t="n">
        <f aca="false">(BT177-$BT$167)/$BT$167</f>
        <v>-0.394620598554438</v>
      </c>
      <c r="BU203" s="6" t="n">
        <f aca="false">(BU178-$BU$168)/$BU$168</f>
        <v>-0.40902167521198</v>
      </c>
      <c r="BV203" s="6" t="n">
        <f aca="false">(BV179-$BV$169)/$BV$169</f>
        <v>-0.37226297703856</v>
      </c>
      <c r="BW203" s="6" t="n">
        <f aca="false">(BW180-$BW$170)/$BW$170</f>
        <v>-0.404343318396036</v>
      </c>
      <c r="BX203" s="6" t="n">
        <f aca="false">(BX181-$BX$171)/$BX$171</f>
        <v>-0.522979486779198</v>
      </c>
      <c r="BY203" s="6" t="n">
        <f aca="false">(BY182-$BY$172)/$BY$172</f>
        <v>-0.378384707645861</v>
      </c>
      <c r="BZ203" s="6" t="n">
        <f aca="false">(BZ183-$BZ$173)/$BZ$173</f>
        <v>-0.324200448603952</v>
      </c>
      <c r="CA203" s="6" t="n">
        <f aca="false">(CA184-$CA$174)/$CA$174</f>
        <v>-0.500924275661937</v>
      </c>
      <c r="CB203" s="6" t="n">
        <f aca="false">(CB185-$CB$175)/$CB$175</f>
        <v>-0.484618873007152</v>
      </c>
      <c r="CC203" s="6" t="n">
        <f aca="false">(CC186-$CC$176)/$CC$176</f>
        <v>-0.57777002438908</v>
      </c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</row>
    <row r="204" customFormat="false" ht="11.25" hidden="false" customHeight="false" outlineLevel="0" collapsed="false">
      <c r="B204" s="4"/>
      <c r="C204" s="1" t="s">
        <v>14</v>
      </c>
      <c r="D204" s="6" t="n">
        <f aca="false">(D110-$D$99)/$D$99</f>
        <v>-0.316423216711656</v>
      </c>
      <c r="E204" s="6" t="n">
        <f aca="false">(E111-$E$100)/$E$100</f>
        <v>-0.309914717773357</v>
      </c>
      <c r="F204" s="6" t="n">
        <f aca="false">(F112-$F$101)/$F$101</f>
        <v>-0.37735763259416</v>
      </c>
      <c r="G204" s="6" t="n">
        <f aca="false">(G113-$G$102)/$G$102</f>
        <v>-0.391496206327869</v>
      </c>
      <c r="H204" s="6" t="n">
        <f aca="false">(H114-$H$103)/$H$103</f>
        <v>-0.339035128475368</v>
      </c>
      <c r="I204" s="6" t="n">
        <f aca="false">(I115-$I$104)/$I$104</f>
        <v>-0.385953222841971</v>
      </c>
      <c r="J204" s="6" t="n">
        <f aca="false">(J116-$J$105)/$J$105</f>
        <v>-0.326795119440694</v>
      </c>
      <c r="K204" s="6" t="n">
        <f aca="false">(K117-$K$106)/$K$106</f>
        <v>-0.379942019380428</v>
      </c>
      <c r="L204" s="6" t="n">
        <f aca="false">(L118-$L$107)/$L$107</f>
        <v>-0.40233838586663</v>
      </c>
      <c r="M204" s="6" t="n">
        <f aca="false">(M119-$M$108)/$M$108</f>
        <v>-0.222163844359744</v>
      </c>
      <c r="N204" s="6" t="n">
        <f aca="false">(N120-$N$109)/$N$109</f>
        <v>-0.14732339988606</v>
      </c>
      <c r="O204" s="6" t="n">
        <f aca="false">(O121-$O$110)/$O$110</f>
        <v>-0.312708714299963</v>
      </c>
      <c r="P204" s="6" t="n">
        <f aca="false">(P122-$P$111)/$P$111</f>
        <v>-0.330166868295671</v>
      </c>
      <c r="Q204" s="6" t="n">
        <f aca="false">(Q123-$Q$112)/$Q$112</f>
        <v>-0.384498083423251</v>
      </c>
      <c r="R204" s="6" t="n">
        <f aca="false">(R124-$R$113)/$R$113</f>
        <v>-0.347499486963049</v>
      </c>
      <c r="S204" s="6" t="n">
        <f aca="false">(S125-$S$114)/$S$114</f>
        <v>-0.324448472514906</v>
      </c>
      <c r="T204" s="6" t="n">
        <f aca="false">(T126-$T$115)/$T$115</f>
        <v>-0.445497246422202</v>
      </c>
      <c r="U204" s="6" t="n">
        <f aca="false">(U127-$U$116)/$U$116</f>
        <v>-0.330487353527512</v>
      </c>
      <c r="V204" s="6" t="n">
        <f aca="false">(V128-$V$117)/$V$117</f>
        <v>-0.268620458570676</v>
      </c>
      <c r="W204" s="6" t="n">
        <f aca="false">(W129-$W$118)/$W$118</f>
        <v>-0.46102718535966</v>
      </c>
      <c r="X204" s="6" t="n">
        <f aca="false">(X130-$X$119)/$X$119</f>
        <v>-0.387183437575151</v>
      </c>
      <c r="Y204" s="6" t="n">
        <f aca="false">(Y131-$Y$120)/$Y$120</f>
        <v>-0.272991137244475</v>
      </c>
      <c r="Z204" s="6" t="n">
        <f aca="false">(Z132-$Z$121)/$Z$121</f>
        <v>-0.266247023019395</v>
      </c>
      <c r="AA204" s="6" t="n">
        <f aca="false">(AA133-$AA$122)/$AA$122</f>
        <v>-0.576854378761313</v>
      </c>
      <c r="AB204" s="6" t="n">
        <f aca="false">(AB134-$AB$123)/$AB$123</f>
        <v>-0.433870699684228</v>
      </c>
      <c r="AC204" s="6" t="n">
        <f aca="false">(AC135-$AC$124)/$AC$124</f>
        <v>-0.420811051917754</v>
      </c>
      <c r="AD204" s="6" t="n">
        <f aca="false">(AD136-$AD$125)/$AD$125</f>
        <v>-0.174155601140711</v>
      </c>
      <c r="AE204" s="6" t="n">
        <f aca="false">(AE137-$AE$126)/$AE$126</f>
        <v>-0.404201781128053</v>
      </c>
      <c r="AF204" s="6" t="n">
        <f aca="false">(AF138-$AF$127)/$AF$127</f>
        <v>-0.260060134348292</v>
      </c>
      <c r="AG204" s="6" t="n">
        <f aca="false">(AG139-$AG$128)/$AG$128</f>
        <v>-0.27491560341701</v>
      </c>
      <c r="AH204" s="6" t="n">
        <f aca="false">(AH140-$AH$129)/$AH$129</f>
        <v>-0.258686036286543</v>
      </c>
      <c r="AI204" s="6" t="n">
        <f aca="false">(AI141-$AI$130)/$AI$130</f>
        <v>-0.368051839999867</v>
      </c>
      <c r="AJ204" s="6" t="n">
        <f aca="false">(AJ142-$AJ$131)/$AJ$131</f>
        <v>-0.441481023780173</v>
      </c>
      <c r="AK204" s="6" t="n">
        <f aca="false">(AK143-$AK$132)/$AK$132</f>
        <v>-0.432099610567107</v>
      </c>
      <c r="AL204" s="6" t="n">
        <f aca="false">(AL144-$AL$133)/$AL$133</f>
        <v>-0.345171219312819</v>
      </c>
      <c r="AM204" s="6" t="n">
        <f aca="false">(AM145-$AM$134)/$AM$134</f>
        <v>-0.231584910810623</v>
      </c>
      <c r="AN204" s="6" t="n">
        <f aca="false">(AN146-$AN$135)/$AN$135</f>
        <v>-0.322590068599197</v>
      </c>
      <c r="AO204" s="6" t="n">
        <f aca="false">(AO147-$AO$136)/$AO$136</f>
        <v>-0.461482563366729</v>
      </c>
      <c r="AP204" s="6" t="n">
        <f aca="false">(AP148-$AP$137)/$AP$137</f>
        <v>-0.389269799234903</v>
      </c>
      <c r="AQ204" s="6" t="n">
        <f aca="false">(AQ149-$AQ$138)/$AQ$138</f>
        <v>-0.320912964290718</v>
      </c>
      <c r="AR204" s="6" t="n">
        <f aca="false">(AR150-$AR$139)/$AR$139</f>
        <v>-0.389431090280284</v>
      </c>
      <c r="AS204" s="6" t="n">
        <f aca="false">(AS151-$AS$140)/$AS$140</f>
        <v>-0.399371704719948</v>
      </c>
      <c r="AT204" s="6" t="n">
        <f aca="false">(AT152-$AT$141)/$AT$141</f>
        <v>-0.197030746489986</v>
      </c>
      <c r="AU204" s="6" t="n">
        <f aca="false">(AU153-$AU$142)/$AU$142</f>
        <v>-0.538202044181336</v>
      </c>
      <c r="AV204" s="6" t="n">
        <f aca="false">(AV154-$AV$143)/$AV$143</f>
        <v>-0.434332883822913</v>
      </c>
      <c r="AW204" s="6" t="n">
        <f aca="false">(AW155-$AW$144)/$AW$144</f>
        <v>-0.440367870010134</v>
      </c>
      <c r="AX204" s="6" t="n">
        <f aca="false">(AX156-$AX$145)/$AX$145</f>
        <v>-0.42625134706155</v>
      </c>
      <c r="AY204" s="6" t="n">
        <f aca="false">(AY157-$AY$146)/$AY$146</f>
        <v>-0.445185242470227</v>
      </c>
      <c r="AZ204" s="6" t="n">
        <f aca="false">(AZ158-$AZ$147)/$AZ$147</f>
        <v>-0.420480954109194</v>
      </c>
      <c r="BA204" s="6" t="n">
        <f aca="false">(BA159-$BA$148)/$BA$148</f>
        <v>-0.493246835298939</v>
      </c>
      <c r="BB204" s="6" t="n">
        <f aca="false">(BB160-$BB$149)/$BB$149</f>
        <v>-0.303734563583099</v>
      </c>
      <c r="BC204" s="6" t="n">
        <f aca="false">(BC161-$BC$150)/$BC$150</f>
        <v>-0.316417816378654</v>
      </c>
      <c r="BD204" s="6" t="n">
        <f aca="false">(BD162-$BD$151)/$BD$151</f>
        <v>-0.211363488759444</v>
      </c>
      <c r="BE204" s="6" t="n">
        <f aca="false">(BE163-$BE$152)/$BE$152</f>
        <v>-0.278861885744843</v>
      </c>
      <c r="BF204" s="6" t="n">
        <f aca="false">(BF164-$BF$153)/$BF$153</f>
        <v>-0.582766671371129</v>
      </c>
      <c r="BG204" s="6" t="n">
        <f aca="false">(BG165-$BG$154)/$BG$154</f>
        <v>-0.131509136970992</v>
      </c>
      <c r="BH204" s="6" t="n">
        <f aca="false">(BH166-$BH$155)/$BH$155</f>
        <v>-0.42589612070356</v>
      </c>
      <c r="BI204" s="6" t="n">
        <f aca="false">(BI167-$BI$156)/$BI$156</f>
        <v>-0.374552344987701</v>
      </c>
      <c r="BJ204" s="6" t="n">
        <f aca="false">(BJ168-$BJ$157)/$BJ$157</f>
        <v>-0.179399101854426</v>
      </c>
      <c r="BK204" s="6" t="n">
        <f aca="false">(BK169-$BK$158)/$BK$158</f>
        <v>-0.231038223547451</v>
      </c>
      <c r="BL204" s="6" t="n">
        <f aca="false">(BL170-$BL$159)/$BL$159</f>
        <v>-0.505062322564639</v>
      </c>
      <c r="BM204" s="6" t="n">
        <f aca="false">(BM171-$BM$160)/$BM$160</f>
        <v>-0.415585024318906</v>
      </c>
      <c r="BN204" s="6" t="n">
        <f aca="false">(BN172-$BN$161)/$BN$161</f>
        <v>-0.3756451099787</v>
      </c>
      <c r="BO204" s="6" t="n">
        <f aca="false">(BO173-$BO$162)/$BO$162</f>
        <v>-0.401907440030053</v>
      </c>
      <c r="BP204" s="6" t="n">
        <f aca="false">(BP174-$BP$163)/$BP$163</f>
        <v>-0.308778133488938</v>
      </c>
      <c r="BQ204" s="6" t="n">
        <f aca="false">(BQ175-$BQ$164)/$BQ$164</f>
        <v>-0.32608897277843</v>
      </c>
      <c r="BR204" s="6" t="n">
        <f aca="false">(BR176-$BR$165)/$BR$165</f>
        <v>-0.308980142786628</v>
      </c>
      <c r="BS204" s="6" t="n">
        <f aca="false">(BS177-$BS$166)/$BS$166</f>
        <v>-0.385685353878093</v>
      </c>
      <c r="BT204" s="6" t="n">
        <f aca="false">(BT178-$BT$167)/$BT$167</f>
        <v>-0.52337844273417</v>
      </c>
      <c r="BU204" s="6" t="n">
        <f aca="false">(BU179-$BU$168)/$BU$168</f>
        <v>-0.426700107805425</v>
      </c>
      <c r="BV204" s="6" t="n">
        <f aca="false">(BV180-$BV$169)/$BV$169</f>
        <v>-0.424251455782572</v>
      </c>
      <c r="BW204" s="6" t="n">
        <f aca="false">(BW181-$BW$170)/$BW$170</f>
        <v>-0.441316140966143</v>
      </c>
      <c r="BX204" s="6" t="n">
        <f aca="false">(BX182-$BX$171)/$BX$171</f>
        <v>-0.531879965085511</v>
      </c>
      <c r="BY204" s="6" t="n">
        <f aca="false">(BY183-$BY$172)/$BY$172</f>
        <v>-0.333373462647301</v>
      </c>
      <c r="BZ204" s="6" t="n">
        <f aca="false">(BZ184-$BZ$173)/$BZ$173</f>
        <v>-0.308000344934309</v>
      </c>
      <c r="CA204" s="6" t="n">
        <f aca="false">(CA185-$CA$174)/$CA$174</f>
        <v>-0.544829908274979</v>
      </c>
      <c r="CB204" s="6" t="n">
        <f aca="false">(CB186-$CB$175)/$CB$175</f>
        <v>-0.674475065488429</v>
      </c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</row>
    <row r="205" customFormat="false" ht="11.25" hidden="false" customHeight="false" outlineLevel="0" collapsed="false">
      <c r="B205" s="4"/>
      <c r="C205" s="1" t="s">
        <v>15</v>
      </c>
      <c r="D205" s="6" t="n">
        <f aca="false">(D111-$D$99)/$D$99</f>
        <v>-0.360083135068608</v>
      </c>
      <c r="E205" s="6" t="n">
        <f aca="false">(E112-$E$100)/$E$100</f>
        <v>-0.326074450627527</v>
      </c>
      <c r="F205" s="6" t="n">
        <f aca="false">(F113-$F$101)/$F$101</f>
        <v>-0.388924014916469</v>
      </c>
      <c r="G205" s="6" t="n">
        <f aca="false">(G114-$G$102)/$G$102</f>
        <v>-0.352094494287743</v>
      </c>
      <c r="H205" s="6" t="n">
        <f aca="false">(H115-$H$103)/$H$103</f>
        <v>-0.372490684584646</v>
      </c>
      <c r="I205" s="6" t="n">
        <f aca="false">(I116-$I$104)/$I$104</f>
        <v>-0.453489410801355</v>
      </c>
      <c r="J205" s="6" t="n">
        <f aca="false">(J117-$J$105)/$J$105</f>
        <v>-0.385094309356076</v>
      </c>
      <c r="K205" s="6" t="n">
        <f aca="false">(K118-$K$106)/$K$106</f>
        <v>-0.407748987065225</v>
      </c>
      <c r="L205" s="6" t="n">
        <f aca="false">(L119-$L$107)/$L$107</f>
        <v>-0.408415686733518</v>
      </c>
      <c r="M205" s="6" t="n">
        <f aca="false">(M120-$M$108)/$M$108</f>
        <v>-0.211926664487404</v>
      </c>
      <c r="N205" s="6" t="n">
        <f aca="false">(N121-$N$109)/$N$109</f>
        <v>-0.196177138980727</v>
      </c>
      <c r="O205" s="6" t="n">
        <f aca="false">(O122-$O$110)/$O$110</f>
        <v>-0.352722678458623</v>
      </c>
      <c r="P205" s="6" t="n">
        <f aca="false">(P123-$P$111)/$P$111</f>
        <v>-0.37892171036819</v>
      </c>
      <c r="Q205" s="6" t="n">
        <f aca="false">(Q124-$Q$112)/$Q$112</f>
        <v>-0.388387869827776</v>
      </c>
      <c r="R205" s="6" t="n">
        <f aca="false">(R125-$R$113)/$R$113</f>
        <v>-0.394514975537415</v>
      </c>
      <c r="S205" s="6" t="n">
        <f aca="false">(S126-$S$114)/$S$114</f>
        <v>-0.328946088107246</v>
      </c>
      <c r="T205" s="6" t="n">
        <f aca="false">(T127-$T$115)/$T$115</f>
        <v>-0.38306145790775</v>
      </c>
      <c r="U205" s="6" t="n">
        <f aca="false">(U128-$U$116)/$U$116</f>
        <v>-0.318152799554645</v>
      </c>
      <c r="V205" s="6" t="n">
        <f aca="false">(V129-$V$117)/$V$117</f>
        <v>-0.286827279481699</v>
      </c>
      <c r="W205" s="6" t="n">
        <f aca="false">(W130-$W$118)/$W$118</f>
        <v>-0.412788431943695</v>
      </c>
      <c r="X205" s="6" t="n">
        <f aca="false">(X131-$X$119)/$X$119</f>
        <v>-0.427328235618442</v>
      </c>
      <c r="Y205" s="6" t="n">
        <f aca="false">(Y132-$Y$120)/$Y$120</f>
        <v>-0.29787722662522</v>
      </c>
      <c r="Z205" s="6" t="n">
        <f aca="false">(Z133-$Z$121)/$Z$121</f>
        <v>-0.311036813904709</v>
      </c>
      <c r="AA205" s="6" t="n">
        <f aca="false">(AA134-$AA$122)/$AA$122</f>
        <v>-0.606962583914401</v>
      </c>
      <c r="AB205" s="6" t="n">
        <f aca="false">(AB135-$AB$123)/$AB$123</f>
        <v>-0.422245898525606</v>
      </c>
      <c r="AC205" s="6" t="n">
        <f aca="false">(AC136-$AC$124)/$AC$124</f>
        <v>-0.389075351879392</v>
      </c>
      <c r="AD205" s="6" t="n">
        <f aca="false">(AD137-$AD$125)/$AD$125</f>
        <v>-0.171102692726492</v>
      </c>
      <c r="AE205" s="6" t="n">
        <f aca="false">(AE138-$AE$126)/$AE$126</f>
        <v>-0.35442998058817</v>
      </c>
      <c r="AF205" s="6" t="n">
        <f aca="false">(AF139-$AF$127)/$AF$127</f>
        <v>-0.296036440274662</v>
      </c>
      <c r="AG205" s="6" t="n">
        <f aca="false">(AG140-$AG$128)/$AG$128</f>
        <v>-0.325071953610336</v>
      </c>
      <c r="AH205" s="6" t="n">
        <f aca="false">(AH141-$AH$129)/$AH$129</f>
        <v>-0.315918853802081</v>
      </c>
      <c r="AI205" s="6" t="n">
        <f aca="false">(AI142-$AI$130)/$AI$130</f>
        <v>-0.379166887029003</v>
      </c>
      <c r="AJ205" s="6" t="n">
        <f aca="false">(AJ143-$AJ$131)/$AJ$131</f>
        <v>-0.470362736354111</v>
      </c>
      <c r="AK205" s="6" t="n">
        <f aca="false">(AK144-$AK$132)/$AK$132</f>
        <v>-0.436772278697039</v>
      </c>
      <c r="AL205" s="6" t="n">
        <f aca="false">(AL145-$AL$133)/$AL$133</f>
        <v>-0.385209015110693</v>
      </c>
      <c r="AM205" s="6" t="n">
        <f aca="false">(AM146-$AM$134)/$AM$134</f>
        <v>-0.269555611063757</v>
      </c>
      <c r="AN205" s="6" t="n">
        <f aca="false">(AN147-$AN$135)/$AN$135</f>
        <v>-0.376207476967415</v>
      </c>
      <c r="AO205" s="6" t="n">
        <f aca="false">(AO148-$AO$136)/$AO$136</f>
        <v>-0.47184665966388</v>
      </c>
      <c r="AP205" s="6" t="n">
        <f aca="false">(AP149-$AP$137)/$AP$137</f>
        <v>-0.40567166709603</v>
      </c>
      <c r="AQ205" s="6" t="n">
        <f aca="false">(AQ150-$AQ$138)/$AQ$138</f>
        <v>-0.33143567996065</v>
      </c>
      <c r="AR205" s="6" t="n">
        <f aca="false">(AR151-$AR$139)/$AR$139</f>
        <v>-0.425244691602917</v>
      </c>
      <c r="AS205" s="6" t="n">
        <f aca="false">(AS152-$AS$140)/$AS$140</f>
        <v>-0.399511423234721</v>
      </c>
      <c r="AT205" s="6" t="n">
        <f aca="false">(AT153-$AT$141)/$AT$141</f>
        <v>-0.244388016996359</v>
      </c>
      <c r="AU205" s="6" t="n">
        <f aca="false">(AU154-$AU$142)/$AU$142</f>
        <v>-0.539594540444098</v>
      </c>
      <c r="AV205" s="6" t="n">
        <f aca="false">(AV155-$AV$143)/$AV$143</f>
        <v>-0.478435703738055</v>
      </c>
      <c r="AW205" s="6" t="n">
        <f aca="false">(AW156-$AW$144)/$AW$144</f>
        <v>-0.437491413155507</v>
      </c>
      <c r="AX205" s="6" t="n">
        <f aca="false">(AX157-$AX$145)/$AX$145</f>
        <v>-0.456112228506635</v>
      </c>
      <c r="AY205" s="6" t="n">
        <f aca="false">(AY158-$AY$146)/$AY$146</f>
        <v>-0.459940826068898</v>
      </c>
      <c r="AZ205" s="6" t="n">
        <f aca="false">(AZ159-$AZ$147)/$AZ$147</f>
        <v>-0.464486801692951</v>
      </c>
      <c r="BA205" s="6" t="n">
        <f aca="false">(BA160-$BA$148)/$BA$148</f>
        <v>-0.503188037885342</v>
      </c>
      <c r="BB205" s="6" t="n">
        <f aca="false">(BB161-$BB$149)/$BB$149</f>
        <v>-0.298965586546427</v>
      </c>
      <c r="BC205" s="6" t="n">
        <f aca="false">(BC162-$BC$150)/$BC$150</f>
        <v>-0.471081546883021</v>
      </c>
      <c r="BD205" s="6" t="n">
        <f aca="false">(BD163-$BD$151)/$BD$151</f>
        <v>-0.321163208106907</v>
      </c>
      <c r="BE205" s="6" t="n">
        <f aca="false">(BE164-$BE$152)/$BE$152</f>
        <v>-0.19767850280828</v>
      </c>
      <c r="BF205" s="6" t="n">
        <f aca="false">(BF165-$BF$153)/$BF$153</f>
        <v>-0.59553694139508</v>
      </c>
      <c r="BG205" s="6" t="n">
        <f aca="false">(BG166-$BG$154)/$BG$154</f>
        <v>0.0239387428461628</v>
      </c>
      <c r="BH205" s="6" t="n">
        <f aca="false">(BH167-$BH$155)/$BH$155</f>
        <v>-0.456720122510091</v>
      </c>
      <c r="BI205" s="6" t="n">
        <f aca="false">(BI168-$BI$156)/$BI$156</f>
        <v>-0.347946244100309</v>
      </c>
      <c r="BJ205" s="6" t="n">
        <f aca="false">(BJ169-$BJ$157)/$BJ$157</f>
        <v>-0.201940881550292</v>
      </c>
      <c r="BK205" s="6" t="n">
        <f aca="false">(BK170-$BK$158)/$BK$158</f>
        <v>-0.237980088673713</v>
      </c>
      <c r="BL205" s="6" t="n">
        <f aca="false">(BL171-$BL$159)/$BL$159</f>
        <v>-0.523437460172886</v>
      </c>
      <c r="BM205" s="6" t="n">
        <f aca="false">(BM172-$BM$160)/$BM$160</f>
        <v>-0.460572689058143</v>
      </c>
      <c r="BN205" s="6" t="n">
        <f aca="false">(BN173-$BN$161)/$BN$161</f>
        <v>-0.420860027630949</v>
      </c>
      <c r="BO205" s="6" t="n">
        <f aca="false">(BO174-$BO$162)/$BO$162</f>
        <v>-0.433969778867091</v>
      </c>
      <c r="BP205" s="6" t="n">
        <f aca="false">(BP175-$BP$163)/$BP$163</f>
        <v>-0.211755427951795</v>
      </c>
      <c r="BQ205" s="6" t="n">
        <f aca="false">(BQ176-$BQ$164)/$BQ$164</f>
        <v>-0.342690830374467</v>
      </c>
      <c r="BR205" s="6" t="n">
        <f aca="false">(BR177-$BR$165)/$BR$165</f>
        <v>-0.344675421010978</v>
      </c>
      <c r="BS205" s="6" t="n">
        <f aca="false">(BS178-$BS$166)/$BS$166</f>
        <v>-0.354424135190655</v>
      </c>
      <c r="BT205" s="6" t="n">
        <f aca="false">(BT179-$BT$167)/$BT$167</f>
        <v>-0.558683910980368</v>
      </c>
      <c r="BU205" s="6" t="n">
        <f aca="false">(BU180-$BU$168)/$BU$168</f>
        <v>-0.517424589845606</v>
      </c>
      <c r="BV205" s="6" t="n">
        <f aca="false">(BV181-$BV$169)/$BV$169</f>
        <v>-0.466335042182254</v>
      </c>
      <c r="BW205" s="6" t="n">
        <f aca="false">(BW182-$BW$170)/$BW$170</f>
        <v>-0.479396271857241</v>
      </c>
      <c r="BX205" s="6" t="n">
        <f aca="false">(BX183-$BX$171)/$BX$171</f>
        <v>-0.531849618463429</v>
      </c>
      <c r="BY205" s="6" t="n">
        <f aca="false">(BY184-$BY$172)/$BY$172</f>
        <v>-0.347018967759766</v>
      </c>
      <c r="BZ205" s="6" t="n">
        <f aca="false">(BZ185-$BZ$173)/$BZ$173</f>
        <v>-0.336275989671178</v>
      </c>
      <c r="CA205" s="6" t="n">
        <f aca="false">(CA186-$CA$174)/$CA$174</f>
        <v>-0.65535447133595</v>
      </c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</row>
    <row r="206" customFormat="false" ht="11.25" hidden="false" customHeight="false" outlineLevel="0" collapsed="false">
      <c r="B206" s="4"/>
      <c r="C206" s="1" t="s">
        <v>16</v>
      </c>
      <c r="D206" s="6" t="n">
        <f aca="false">(D112-$D$99)/$D$99</f>
        <v>-0.362355576295764</v>
      </c>
      <c r="E206" s="6" t="n">
        <f aca="false">(E113-$E$100)/$E$100</f>
        <v>-0.357061930649651</v>
      </c>
      <c r="F206" s="6" t="n">
        <f aca="false">(F114-$F$101)/$F$101</f>
        <v>-0.430192676384855</v>
      </c>
      <c r="G206" s="6" t="n">
        <f aca="false">(G115-$G$102)/$G$102</f>
        <v>-0.400730521591331</v>
      </c>
      <c r="H206" s="6" t="n">
        <f aca="false">(H116-$H$103)/$H$103</f>
        <v>-0.368511788814364</v>
      </c>
      <c r="I206" s="6" t="n">
        <f aca="false">(I117-$I$104)/$I$104</f>
        <v>-0.452806682653707</v>
      </c>
      <c r="J206" s="6" t="n">
        <f aca="false">(J118-$J$105)/$J$105</f>
        <v>-0.348769973621007</v>
      </c>
      <c r="K206" s="6" t="n">
        <f aca="false">(K119-$K$106)/$K$106</f>
        <v>-0.38892966082939</v>
      </c>
      <c r="L206" s="6" t="n">
        <f aca="false">(L120-$L$107)/$L$107</f>
        <v>-0.403904462656256</v>
      </c>
      <c r="M206" s="6" t="n">
        <f aca="false">(M121-$M$108)/$M$108</f>
        <v>-0.337967874169278</v>
      </c>
      <c r="N206" s="6" t="n">
        <f aca="false">(N122-$N$109)/$N$109</f>
        <v>-0.169574675007882</v>
      </c>
      <c r="O206" s="6" t="n">
        <f aca="false">(O123-$O$110)/$O$110</f>
        <v>-0.395665745276778</v>
      </c>
      <c r="P206" s="6" t="n">
        <f aca="false">(P124-$P$111)/$P$111</f>
        <v>-0.322302600232321</v>
      </c>
      <c r="Q206" s="6" t="n">
        <f aca="false">(Q125-$Q$112)/$Q$112</f>
        <v>-0.480982034452678</v>
      </c>
      <c r="R206" s="6" t="n">
        <f aca="false">(R126-$R$113)/$R$113</f>
        <v>-0.441346352027848</v>
      </c>
      <c r="S206" s="6" t="n">
        <f aca="false">(S127-$S$114)/$S$114</f>
        <v>-0.333418010849843</v>
      </c>
      <c r="T206" s="6" t="n">
        <f aca="false">(T128-$T$115)/$T$115</f>
        <v>-0.326365374813279</v>
      </c>
      <c r="U206" s="6" t="n">
        <f aca="false">(U129-$U$116)/$U$116</f>
        <v>-0.359426248346519</v>
      </c>
      <c r="V206" s="6" t="n">
        <f aca="false">(V130-$V$117)/$V$117</f>
        <v>-0.299206457395494</v>
      </c>
      <c r="W206" s="6" t="n">
        <f aca="false">(W131-$W$118)/$W$118</f>
        <v>-0.457514624533504</v>
      </c>
      <c r="X206" s="6" t="n">
        <f aca="false">(X132-$X$119)/$X$119</f>
        <v>-0.436775138114706</v>
      </c>
      <c r="Y206" s="6" t="n">
        <f aca="false">(Y133-$Y$120)/$Y$120</f>
        <v>-0.274721258950957</v>
      </c>
      <c r="Z206" s="6" t="n">
        <f aca="false">(Z134-$Z$121)/$Z$121</f>
        <v>-0.342638537278347</v>
      </c>
      <c r="AA206" s="6" t="n">
        <f aca="false">(AA135-$AA$122)/$AA$122</f>
        <v>-0.610776634303977</v>
      </c>
      <c r="AB206" s="6" t="n">
        <f aca="false">(AB136-$AB$123)/$AB$123</f>
        <v>-0.418226315761257</v>
      </c>
      <c r="AC206" s="6" t="n">
        <f aca="false">(AC137-$AC$124)/$AC$124</f>
        <v>-0.442538512321358</v>
      </c>
      <c r="AD206" s="6" t="n">
        <f aca="false">(AD138-$AD$125)/$AD$125</f>
        <v>-0.123535189317635</v>
      </c>
      <c r="AE206" s="6" t="n">
        <f aca="false">(AE139-$AE$126)/$AE$126</f>
        <v>-0.415446799898523</v>
      </c>
      <c r="AF206" s="6" t="n">
        <f aca="false">(AF140-$AF$127)/$AF$127</f>
        <v>-0.357321981933379</v>
      </c>
      <c r="AG206" s="6" t="n">
        <f aca="false">(AG141-$AG$128)/$AG$128</f>
        <v>-0.355555115652482</v>
      </c>
      <c r="AH206" s="6" t="n">
        <f aca="false">(AH142-$AH$129)/$AH$129</f>
        <v>-0.306202356058766</v>
      </c>
      <c r="AI206" s="6" t="n">
        <f aca="false">(AI143-$AI$130)/$AI$130</f>
        <v>-0.45141983472769</v>
      </c>
      <c r="AJ206" s="6" t="n">
        <f aca="false">(AJ144-$AJ$131)/$AJ$131</f>
        <v>-0.488564477164568</v>
      </c>
      <c r="AK206" s="6" t="n">
        <f aca="false">(AK145-$AK$132)/$AK$132</f>
        <v>-0.475692158923088</v>
      </c>
      <c r="AL206" s="6" t="n">
        <f aca="false">(AL146-$AL$133)/$AL$133</f>
        <v>-0.384874119743591</v>
      </c>
      <c r="AM206" s="6" t="n">
        <f aca="false">(AM147-$AM$134)/$AM$134</f>
        <v>-0.281837824654005</v>
      </c>
      <c r="AN206" s="6" t="n">
        <f aca="false">(AN148-$AN$135)/$AN$135</f>
        <v>-0.392643536446783</v>
      </c>
      <c r="AO206" s="6" t="n">
        <f aca="false">(AO149-$AO$136)/$AO$136</f>
        <v>-0.427074391618543</v>
      </c>
      <c r="AP206" s="6" t="n">
        <f aca="false">(AP150-$AP$137)/$AP$137</f>
        <v>-0.412828838373432</v>
      </c>
      <c r="AQ206" s="6" t="n">
        <f aca="false">(AQ151-$AQ$138)/$AQ$138</f>
        <v>-0.326425918431701</v>
      </c>
      <c r="AR206" s="6" t="n">
        <f aca="false">(AR152-$AR$139)/$AR$139</f>
        <v>-0.493714760705285</v>
      </c>
      <c r="AS206" s="6" t="n">
        <f aca="false">(AS153-$AS$140)/$AS$140</f>
        <v>-0.420968561974753</v>
      </c>
      <c r="AT206" s="6" t="n">
        <f aca="false">(AT154-$AT$141)/$AT$141</f>
        <v>-0.26762908867955</v>
      </c>
      <c r="AU206" s="6" t="n">
        <f aca="false">(AU155-$AU$142)/$AU$142</f>
        <v>-0.589649953606326</v>
      </c>
      <c r="AV206" s="6" t="n">
        <f aca="false">(AV156-$AV$143)/$AV$143</f>
        <v>-0.480568043368603</v>
      </c>
      <c r="AW206" s="6" t="n">
        <f aca="false">(AW157-$AW$144)/$AW$144</f>
        <v>-0.473911708046677</v>
      </c>
      <c r="AX206" s="6" t="n">
        <f aca="false">(AX158-$AX$145)/$AX$145</f>
        <v>-0.454143100120139</v>
      </c>
      <c r="AY206" s="6" t="n">
        <f aca="false">(AY159-$AY$146)/$AY$146</f>
        <v>-0.480560319576396</v>
      </c>
      <c r="AZ206" s="6" t="n">
        <f aca="false">(AZ160-$AZ$147)/$AZ$147</f>
        <v>-0.414454205320793</v>
      </c>
      <c r="BA206" s="6" t="n">
        <f aca="false">(BA161-$BA$148)/$BA$148</f>
        <v>-0.505255965119986</v>
      </c>
      <c r="BB206" s="6" t="n">
        <f aca="false">(BB162-$BB$149)/$BB$149</f>
        <v>-0.326317796035313</v>
      </c>
      <c r="BC206" s="6" t="n">
        <f aca="false">(BC163-$BC$150)/$BC$150</f>
        <v>-0.48698696806017</v>
      </c>
      <c r="BD206" s="6" t="n">
        <f aca="false">(BD164-$BD$151)/$BD$151</f>
        <v>-0.316824169015515</v>
      </c>
      <c r="BE206" s="6" t="n">
        <f aca="false">(BE165-$BE$152)/$BE$152</f>
        <v>-0.28875795936389</v>
      </c>
      <c r="BF206" s="6" t="n">
        <f aca="false">(BF166-$BF$153)/$BF$153</f>
        <v>-0.60731016064782</v>
      </c>
      <c r="BG206" s="6" t="n">
        <f aca="false">(BG167-$BG$154)/$BG$154</f>
        <v>0.0814482477795995</v>
      </c>
      <c r="BH206" s="6" t="n">
        <f aca="false">(BH168-$BH$155)/$BH$155</f>
        <v>-0.473165830766808</v>
      </c>
      <c r="BI206" s="6" t="n">
        <f aca="false">(BI169-$BI$156)/$BI$156</f>
        <v>-0.40518335129966</v>
      </c>
      <c r="BJ206" s="6" t="n">
        <f aca="false">(BJ170-$BJ$157)/$BJ$157</f>
        <v>-0.241144177559189</v>
      </c>
      <c r="BK206" s="6" t="n">
        <f aca="false">(BK171-$BK$158)/$BK$158</f>
        <v>-0.30386621721074</v>
      </c>
      <c r="BL206" s="6" t="n">
        <f aca="false">(BL172-$BL$159)/$BL$159</f>
        <v>-0.52802970973218</v>
      </c>
      <c r="BM206" s="6" t="n">
        <f aca="false">(BM173-$BM$160)/$BM$160</f>
        <v>-0.422866969104202</v>
      </c>
      <c r="BN206" s="6" t="n">
        <f aca="false">(BN174-$BN$161)/$BN$161</f>
        <v>-0.474764974772677</v>
      </c>
      <c r="BO206" s="6" t="n">
        <f aca="false">(BO175-$BO$162)/$BO$162</f>
        <v>-0.464019826463734</v>
      </c>
      <c r="BP206" s="6" t="n">
        <f aca="false">(BP176-$BP$163)/$BP$163</f>
        <v>-0.183553053652673</v>
      </c>
      <c r="BQ206" s="6" t="n">
        <f aca="false">(BQ177-$BQ$164)/$BQ$164</f>
        <v>-0.386046030719411</v>
      </c>
      <c r="BR206" s="6" t="n">
        <f aca="false">(BR178-$BR$165)/$BR$165</f>
        <v>-0.305896083984348</v>
      </c>
      <c r="BS206" s="6" t="n">
        <f aca="false">(BS179-$BS$166)/$BS$166</f>
        <v>-0.481114393246465</v>
      </c>
      <c r="BT206" s="6" t="n">
        <f aca="false">(BT180-$BT$167)/$BT$167</f>
        <v>-0.573277153470332</v>
      </c>
      <c r="BU206" s="6" t="n">
        <f aca="false">(BU181-$BU$168)/$BU$168</f>
        <v>-0.521601933434115</v>
      </c>
      <c r="BV206" s="6" t="n">
        <f aca="false">(BV182-$BV$169)/$BV$169</f>
        <v>-0.515890528592761</v>
      </c>
      <c r="BW206" s="6" t="n">
        <f aca="false">(BW183-$BW$170)/$BW$170</f>
        <v>-0.46379317918955</v>
      </c>
      <c r="BX206" s="6" t="n">
        <f aca="false">(BX184-$BX$171)/$BX$171</f>
        <v>-0.572212814230916</v>
      </c>
      <c r="BY206" s="6" t="n">
        <f aca="false">(BY185-$BY$172)/$BY$172</f>
        <v>-0.340987668125563</v>
      </c>
      <c r="BZ206" s="6" t="n">
        <f aca="false">(BZ186-$BZ$173)/$BZ$173</f>
        <v>-0.511002836977545</v>
      </c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</row>
    <row r="207" customFormat="false" ht="11.25" hidden="false" customHeight="false" outlineLevel="0" collapsed="false">
      <c r="B207" s="4"/>
      <c r="C207" s="1" t="s">
        <v>17</v>
      </c>
      <c r="D207" s="6" t="n">
        <f aca="false">(D113-$D$99)/$D$99</f>
        <v>-0.353422560582071</v>
      </c>
      <c r="E207" s="6" t="n">
        <f aca="false">(E114-$E$100)/$E$100</f>
        <v>-0.383529368622741</v>
      </c>
      <c r="F207" s="6" t="n">
        <f aca="false">(F115-$F$101)/$F$101</f>
        <v>-0.462886760597119</v>
      </c>
      <c r="G207" s="6" t="n">
        <f aca="false">(G116-$G$102)/$G$102</f>
        <v>-0.363727798528929</v>
      </c>
      <c r="H207" s="6" t="n">
        <f aca="false">(H117-$H$103)/$H$103</f>
        <v>-0.39491420068488</v>
      </c>
      <c r="I207" s="6" t="n">
        <f aca="false">(I118-$I$104)/$I$104</f>
        <v>-0.484215739967778</v>
      </c>
      <c r="J207" s="6" t="n">
        <f aca="false">(J119-$J$105)/$J$105</f>
        <v>-0.351287312684642</v>
      </c>
      <c r="K207" s="6" t="n">
        <f aca="false">(K120-$K$106)/$K$106</f>
        <v>-0.432653891993217</v>
      </c>
      <c r="L207" s="6" t="n">
        <f aca="false">(L121-$L$107)/$L$107</f>
        <v>-0.446451286542745</v>
      </c>
      <c r="M207" s="6" t="n">
        <f aca="false">(M122-$M$108)/$M$108</f>
        <v>-0.384987547327182</v>
      </c>
      <c r="N207" s="6" t="n">
        <f aca="false">(N123-$N$109)/$N$109</f>
        <v>-0.184198822350695</v>
      </c>
      <c r="O207" s="6" t="n">
        <f aca="false">(O124-$O$110)/$O$110</f>
        <v>-0.399364963260964</v>
      </c>
      <c r="P207" s="6" t="n">
        <f aca="false">(P125-$P$111)/$P$111</f>
        <v>-0.363681322048819</v>
      </c>
      <c r="Q207" s="6" t="n">
        <f aca="false">(Q126-$Q$112)/$Q$112</f>
        <v>-0.521963433027118</v>
      </c>
      <c r="R207" s="6" t="n">
        <f aca="false">(R127-$R$113)/$R$113</f>
        <v>-0.419563831409128</v>
      </c>
      <c r="S207" s="6" t="n">
        <f aca="false">(S128-$S$114)/$S$114</f>
        <v>-0.34637459757908</v>
      </c>
      <c r="T207" s="6" t="n">
        <f aca="false">(T129-$T$115)/$T$115</f>
        <v>-0.413087779862071</v>
      </c>
      <c r="U207" s="6" t="n">
        <f aca="false">(U130-$U$116)/$U$116</f>
        <v>-0.383132736462733</v>
      </c>
      <c r="V207" s="6" t="n">
        <f aca="false">(V131-$V$117)/$V$117</f>
        <v>-0.349146605673756</v>
      </c>
      <c r="W207" s="6" t="n">
        <f aca="false">(W132-$W$118)/$W$118</f>
        <v>-0.46086793190332</v>
      </c>
      <c r="X207" s="6" t="n">
        <f aca="false">(X133-$X$119)/$X$119</f>
        <v>-0.398999161242768</v>
      </c>
      <c r="Y207" s="6" t="n">
        <f aca="false">(Y134-$Y$120)/$Y$120</f>
        <v>-0.294049859825758</v>
      </c>
      <c r="Z207" s="6" t="n">
        <f aca="false">(Z135-$Z$121)/$Z$121</f>
        <v>-0.334827885551159</v>
      </c>
      <c r="AA207" s="6" t="n">
        <f aca="false">(AA136-$AA$122)/$AA$122</f>
        <v>-0.634837443100823</v>
      </c>
      <c r="AB207" s="6" t="n">
        <f aca="false">(AB137-$AB$123)/$AB$123</f>
        <v>-0.479747382416487</v>
      </c>
      <c r="AC207" s="6" t="n">
        <f aca="false">(AC138-$AC$124)/$AC$124</f>
        <v>-0.463510970461161</v>
      </c>
      <c r="AD207" s="6" t="n">
        <f aca="false">(AD139-$AD$125)/$AD$125</f>
        <v>-0.183276862060778</v>
      </c>
      <c r="AE207" s="6" t="n">
        <f aca="false">(AE140-$AE$126)/$AE$126</f>
        <v>-0.404574179700528</v>
      </c>
      <c r="AF207" s="6" t="n">
        <f aca="false">(AF141-$AF$127)/$AF$127</f>
        <v>-0.389304507444422</v>
      </c>
      <c r="AG207" s="6" t="n">
        <f aca="false">(AG142-$AG$128)/$AG$128</f>
        <v>-0.353453737946754</v>
      </c>
      <c r="AH207" s="6" t="n">
        <f aca="false">(AH143-$AH$129)/$AH$129</f>
        <v>-0.358299566620226</v>
      </c>
      <c r="AI207" s="6" t="n">
        <f aca="false">(AI144-$AI$130)/$AI$130</f>
        <v>-0.412257319283525</v>
      </c>
      <c r="AJ207" s="6" t="n">
        <f aca="false">(AJ145-$AJ$131)/$AJ$131</f>
        <v>-0.496886442267349</v>
      </c>
      <c r="AK207" s="6" t="n">
        <f aca="false">(AK146-$AK$132)/$AK$132</f>
        <v>-0.476831974187804</v>
      </c>
      <c r="AL207" s="6" t="n">
        <f aca="false">(AL147-$AL$133)/$AL$133</f>
        <v>-0.403430024635254</v>
      </c>
      <c r="AM207" s="6" t="n">
        <f aca="false">(AM148-$AM$134)/$AM$134</f>
        <v>-0.270856048062091</v>
      </c>
      <c r="AN207" s="6" t="n">
        <f aca="false">(AN149-$AN$135)/$AN$135</f>
        <v>-0.549128407222809</v>
      </c>
      <c r="AO207" s="6" t="n">
        <f aca="false">(AO150-$AO$136)/$AO$136</f>
        <v>-0.366624847661803</v>
      </c>
      <c r="AP207" s="6" t="n">
        <f aca="false">(AP151-$AP$137)/$AP$137</f>
        <v>-0.439471905337534</v>
      </c>
      <c r="AQ207" s="6" t="n">
        <f aca="false">(AQ152-$AQ$138)/$AQ$138</f>
        <v>-0.318859551529205</v>
      </c>
      <c r="AR207" s="6" t="n">
        <f aca="false">(AR153-$AR$139)/$AR$139</f>
        <v>-0.532162260129672</v>
      </c>
      <c r="AS207" s="6" t="n">
        <f aca="false">(AS154-$AS$140)/$AS$140</f>
        <v>-0.423011095613685</v>
      </c>
      <c r="AT207" s="6" t="n">
        <f aca="false">(AT155-$AT$141)/$AT$141</f>
        <v>-0.307878995998061</v>
      </c>
      <c r="AU207" s="6" t="n">
        <f aca="false">(AU156-$AU$142)/$AU$142</f>
        <v>-0.590336308464461</v>
      </c>
      <c r="AV207" s="6" t="n">
        <f aca="false">(AV157-$AV$143)/$AV$143</f>
        <v>-0.507627439255074</v>
      </c>
      <c r="AW207" s="6" t="n">
        <f aca="false">(AW158-$AW$144)/$AW$144</f>
        <v>-0.493236600760157</v>
      </c>
      <c r="AX207" s="6" t="n">
        <f aca="false">(AX159-$AX$145)/$AX$145</f>
        <v>-0.506175069952388</v>
      </c>
      <c r="AY207" s="6" t="n">
        <f aca="false">(AY160-$AY$146)/$AY$146</f>
        <v>-0.505807024561227</v>
      </c>
      <c r="AZ207" s="6" t="n">
        <f aca="false">(AZ161-$AZ$147)/$AZ$147</f>
        <v>-0.493837710003502</v>
      </c>
      <c r="BA207" s="6" t="n">
        <f aca="false">(BA162-$BA$148)/$BA$148</f>
        <v>-0.533406948681754</v>
      </c>
      <c r="BB207" s="6" t="n">
        <f aca="false">(BB163-$BB$149)/$BB$149</f>
        <v>-0.356687998587472</v>
      </c>
      <c r="BC207" s="6" t="n">
        <f aca="false">(BC164-$BC$150)/$BC$150</f>
        <v>-0.508907688569947</v>
      </c>
      <c r="BD207" s="6" t="n">
        <f aca="false">(BD165-$BD$151)/$BD$151</f>
        <v>-0.278449102838422</v>
      </c>
      <c r="BE207" s="6" t="n">
        <f aca="false">(BE166-$BE$152)/$BE$152</f>
        <v>-0.396866004482825</v>
      </c>
      <c r="BF207" s="6" t="n">
        <f aca="false">(BF167-$BF$153)/$BF$153</f>
        <v>-0.629554886746594</v>
      </c>
      <c r="BG207" s="6" t="n">
        <f aca="false">(BG168-$BG$154)/$BG$154</f>
        <v>0.0481848195628107</v>
      </c>
      <c r="BH207" s="6" t="n">
        <f aca="false">(BH169-$BH$155)/$BH$155</f>
        <v>-0.489953831002112</v>
      </c>
      <c r="BI207" s="6" t="n">
        <f aca="false">(BI170-$BI$156)/$BI$156</f>
        <v>-0.409293492317485</v>
      </c>
      <c r="BJ207" s="6" t="n">
        <f aca="false">(BJ171-$BJ$157)/$BJ$157</f>
        <v>-0.290326994832336</v>
      </c>
      <c r="BK207" s="6" t="n">
        <f aca="false">(BK172-$BK$158)/$BK$158</f>
        <v>-0.359953628548745</v>
      </c>
      <c r="BL207" s="6" t="n">
        <f aca="false">(BL173-$BL$159)/$BL$159</f>
        <v>-0.547631954132759</v>
      </c>
      <c r="BM207" s="6" t="n">
        <f aca="false">(BM174-$BM$160)/$BM$160</f>
        <v>-0.457062471386357</v>
      </c>
      <c r="BN207" s="6" t="n">
        <f aca="false">(BN175-$BN$161)/$BN$161</f>
        <v>-0.454322547657649</v>
      </c>
      <c r="BO207" s="6" t="n">
        <f aca="false">(BO176-$BO$162)/$BO$162</f>
        <v>-0.490932565951441</v>
      </c>
      <c r="BP207" s="6" t="n">
        <f aca="false">(BP177-$BP$163)/$BP$163</f>
        <v>-0.310608186585917</v>
      </c>
      <c r="BQ207" s="6" t="n">
        <f aca="false">(BQ178-$BQ$164)/$BQ$164</f>
        <v>-0.405555658217582</v>
      </c>
      <c r="BR207" s="6" t="n">
        <f aca="false">(BR179-$BR$165)/$BR$165</f>
        <v>-0.386316005724701</v>
      </c>
      <c r="BS207" s="6" t="n">
        <f aca="false">(BS180-$BS$166)/$BS$166</f>
        <v>-0.482384429683166</v>
      </c>
      <c r="BT207" s="6" t="n">
        <f aca="false">(BT181-$BT$167)/$BT$167</f>
        <v>-0.479556494488971</v>
      </c>
      <c r="BU207" s="6" t="n">
        <f aca="false">(BU182-$BU$168)/$BU$168</f>
        <v>-0.527256753765294</v>
      </c>
      <c r="BV207" s="6" t="n">
        <f aca="false">(BV183-$BV$169)/$BV$169</f>
        <v>-0.511114562432512</v>
      </c>
      <c r="BW207" s="6" t="n">
        <f aca="false">(BW184-$BW$170)/$BW$170</f>
        <v>-0.498391443252747</v>
      </c>
      <c r="BX207" s="6" t="n">
        <f aca="false">(BX185-$BX$171)/$BX$171</f>
        <v>-0.589650854422069</v>
      </c>
      <c r="BY207" s="6" t="n">
        <f aca="false">(BY186-$BY$172)/$BY$172</f>
        <v>-0.454849115537613</v>
      </c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</row>
    <row r="208" customFormat="false" ht="11.25" hidden="false" customHeight="false" outlineLevel="0" collapsed="false">
      <c r="B208" s="4"/>
      <c r="C208" s="1" t="s">
        <v>18</v>
      </c>
      <c r="D208" s="6" t="n">
        <f aca="false">(D114-$D$99)/$D$99</f>
        <v>-0.325083914741757</v>
      </c>
      <c r="E208" s="6" t="n">
        <f aca="false">(E115-$E$100)/$E$100</f>
        <v>-0.400102486882596</v>
      </c>
      <c r="F208" s="6" t="n">
        <f aca="false">(F116-$F$101)/$F$101</f>
        <v>-0.429398021990416</v>
      </c>
      <c r="G208" s="6" t="n">
        <f aca="false">(G117-$G$102)/$G$102</f>
        <v>-0.414455336070427</v>
      </c>
      <c r="H208" s="6" t="n">
        <f aca="false">(H118-$H$103)/$H$103</f>
        <v>-0.411983098452191</v>
      </c>
      <c r="I208" s="6" t="n">
        <f aca="false">(I119-$I$104)/$I$104</f>
        <v>-0.444442199405537</v>
      </c>
      <c r="J208" s="6" t="n">
        <f aca="false">(J120-$J$105)/$J$105</f>
        <v>-0.325971945584415</v>
      </c>
      <c r="K208" s="6" t="n">
        <f aca="false">(K121-$K$106)/$K$106</f>
        <v>-0.473852186898823</v>
      </c>
      <c r="L208" s="6" t="n">
        <f aca="false">(L122-$L$107)/$L$107</f>
        <v>-0.452342657413219</v>
      </c>
      <c r="M208" s="6" t="n">
        <f aca="false">(M123-$M$108)/$M$108</f>
        <v>-0.376335648016817</v>
      </c>
      <c r="N208" s="6" t="n">
        <f aca="false">(N124-$N$109)/$N$109</f>
        <v>-0.0925838476623064</v>
      </c>
      <c r="O208" s="6" t="n">
        <f aca="false">(O125-$O$110)/$O$110</f>
        <v>-0.391876273121211</v>
      </c>
      <c r="P208" s="6" t="n">
        <f aca="false">(P126-$P$111)/$P$111</f>
        <v>-0.346479676209761</v>
      </c>
      <c r="Q208" s="6" t="n">
        <f aca="false">(Q127-$Q$112)/$Q$112</f>
        <v>-0.528474945403892</v>
      </c>
      <c r="R208" s="6" t="n">
        <f aca="false">(R128-$R$113)/$R$113</f>
        <v>-0.428700158851441</v>
      </c>
      <c r="S208" s="6" t="n">
        <f aca="false">(S129-$S$114)/$S$114</f>
        <v>-0.379209781538958</v>
      </c>
      <c r="T208" s="6" t="n">
        <f aca="false">(T130-$T$115)/$T$115</f>
        <v>-0.425507462042072</v>
      </c>
      <c r="U208" s="6" t="n">
        <f aca="false">(U131-$U$116)/$U$116</f>
        <v>-0.458619809089934</v>
      </c>
      <c r="V208" s="6" t="n">
        <f aca="false">(V132-$V$117)/$V$117</f>
        <v>-0.365389141985419</v>
      </c>
      <c r="W208" s="6" t="n">
        <f aca="false">(W133-$W$118)/$W$118</f>
        <v>-0.462834146764829</v>
      </c>
      <c r="X208" s="6" t="n">
        <f aca="false">(X134-$X$119)/$X$119</f>
        <v>-0.474332855626223</v>
      </c>
      <c r="Y208" s="6" t="n">
        <f aca="false">(Y135-$Y$120)/$Y$120</f>
        <v>-0.301710286817831</v>
      </c>
      <c r="Z208" s="6" t="n">
        <f aca="false">(Z136-$Z$121)/$Z$121</f>
        <v>-0.343872759255592</v>
      </c>
      <c r="AA208" s="6" t="n">
        <f aca="false">(AA137-$AA$122)/$AA$122</f>
        <v>-0.641736816636133</v>
      </c>
      <c r="AB208" s="6" t="n">
        <f aca="false">(AB138-$AB$123)/$AB$123</f>
        <v>-0.533813871450246</v>
      </c>
      <c r="AC208" s="6" t="n">
        <f aca="false">(AC139-$AC$124)/$AC$124</f>
        <v>-0.478696184361073</v>
      </c>
      <c r="AD208" s="6" t="n">
        <f aca="false">(AD140-$AD$125)/$AD$125</f>
        <v>-0.189067759754617</v>
      </c>
      <c r="AE208" s="6" t="n">
        <f aca="false">(AE141-$AE$126)/$AE$126</f>
        <v>-0.408694383396472</v>
      </c>
      <c r="AF208" s="6" t="n">
        <f aca="false">(AF142-$AF$127)/$AF$127</f>
        <v>-0.376927323407438</v>
      </c>
      <c r="AG208" s="6" t="n">
        <f aca="false">(AG143-$AG$128)/$AG$128</f>
        <v>-0.383007424071355</v>
      </c>
      <c r="AH208" s="6" t="n">
        <f aca="false">(AH144-$AH$129)/$AH$129</f>
        <v>-0.394637025446109</v>
      </c>
      <c r="AI208" s="6" t="n">
        <f aca="false">(AI145-$AI$130)/$AI$130</f>
        <v>-0.455745819111957</v>
      </c>
      <c r="AJ208" s="6" t="n">
        <f aca="false">(AJ146-$AJ$131)/$AJ$131</f>
        <v>-0.50115516507435</v>
      </c>
      <c r="AK208" s="6" t="n">
        <f aca="false">(AK147-$AK$132)/$AK$132</f>
        <v>-0.496338205832159</v>
      </c>
      <c r="AL208" s="6" t="n">
        <f aca="false">(AL148-$AL$133)/$AL$133</f>
        <v>-0.415031252844542</v>
      </c>
      <c r="AM208" s="6" t="n">
        <f aca="false">(AM149-$AM$134)/$AM$134</f>
        <v>-0.297686389531954</v>
      </c>
      <c r="AN208" s="6" t="n">
        <f aca="false">(AN150-$AN$135)/$AN$135</f>
        <v>-0.459254308312663</v>
      </c>
      <c r="AO208" s="6" t="n">
        <f aca="false">(AO151-$AO$136)/$AO$136</f>
        <v>-0.40814240624117</v>
      </c>
      <c r="AP208" s="6" t="n">
        <f aca="false">(AP152-$AP$137)/$AP$137</f>
        <v>-0.454104168402409</v>
      </c>
      <c r="AQ208" s="6" t="n">
        <f aca="false">(AQ153-$AQ$138)/$AQ$138</f>
        <v>-0.356332024711568</v>
      </c>
      <c r="AR208" s="6" t="n">
        <f aca="false">(AR154-$AR$139)/$AR$139</f>
        <v>-0.545404497578626</v>
      </c>
      <c r="AS208" s="6" t="n">
        <f aca="false">(AS155-$AS$140)/$AS$140</f>
        <v>-0.410672742382924</v>
      </c>
      <c r="AT208" s="6" t="n">
        <f aca="false">(AT156-$AT$141)/$AT$141</f>
        <v>-0.338986983399715</v>
      </c>
      <c r="AU208" s="6" t="n">
        <f aca="false">(AU157-$AU$142)/$AU$142</f>
        <v>-0.617233229872804</v>
      </c>
      <c r="AV208" s="6" t="n">
        <f aca="false">(AV158-$AV$143)/$AV$143</f>
        <v>-0.532130587861998</v>
      </c>
      <c r="AW208" s="6" t="n">
        <f aca="false">(AW159-$AW$144)/$AW$144</f>
        <v>-0.518423926608895</v>
      </c>
      <c r="AX208" s="6" t="n">
        <f aca="false">(AX160-$AX$145)/$AX$145</f>
        <v>-0.531282903173553</v>
      </c>
      <c r="AY208" s="6" t="n">
        <f aca="false">(AY161-$AY$146)/$AY$146</f>
        <v>-0.487219151307684</v>
      </c>
      <c r="AZ208" s="6" t="n">
        <f aca="false">(AZ162-$AZ$147)/$AZ$147</f>
        <v>-0.453051342477424</v>
      </c>
      <c r="BA208" s="6" t="n">
        <f aca="false">(BA163-$BA$148)/$BA$148</f>
        <v>-0.521374007710639</v>
      </c>
      <c r="BB208" s="6" t="n">
        <f aca="false">(BB164-$BB$149)/$BB$149</f>
        <v>-0.323016000788669</v>
      </c>
      <c r="BC208" s="6" t="n">
        <f aca="false">(BC165-$BC$150)/$BC$150</f>
        <v>-0.53696440809755</v>
      </c>
      <c r="BD208" s="6" t="n">
        <f aca="false">(BD166-$BD$151)/$BD$151</f>
        <v>-0.249649344491419</v>
      </c>
      <c r="BE208" s="6" t="n">
        <f aca="false">(BE167-$BE$152)/$BE$152</f>
        <v>-0.449608954786739</v>
      </c>
      <c r="BF208" s="6" t="n">
        <f aca="false">(BF168-$BF$153)/$BF$153</f>
        <v>-0.641083300393421</v>
      </c>
      <c r="BG208" s="6" t="n">
        <f aca="false">(BG169-$BG$154)/$BG$154</f>
        <v>-0.0246815177267528</v>
      </c>
      <c r="BH208" s="6" t="n">
        <f aca="false">(BH170-$BH$155)/$BH$155</f>
        <v>-0.560195036975048</v>
      </c>
      <c r="BI208" s="6" t="n">
        <f aca="false">(BI171-$BI$156)/$BI$156</f>
        <v>-0.420186763907127</v>
      </c>
      <c r="BJ208" s="6" t="n">
        <f aca="false">(BJ172-$BJ$157)/$BJ$157</f>
        <v>-0.347117256022041</v>
      </c>
      <c r="BK208" s="6" t="n">
        <f aca="false">(BK173-$BK$158)/$BK$158</f>
        <v>-0.4028408141497</v>
      </c>
      <c r="BL208" s="6" t="n">
        <f aca="false">(BL174-$BL$159)/$BL$159</f>
        <v>-0.585168836267414</v>
      </c>
      <c r="BM208" s="6" t="n">
        <f aca="false">(BM175-$BM$160)/$BM$160</f>
        <v>-0.494747436911253</v>
      </c>
      <c r="BN208" s="6" t="n">
        <f aca="false">(BN176-$BN$161)/$BN$161</f>
        <v>-0.463938942171513</v>
      </c>
      <c r="BO208" s="6" t="n">
        <f aca="false">(BO177-$BO$162)/$BO$162</f>
        <v>-0.554399571083125</v>
      </c>
      <c r="BP208" s="6" t="n">
        <f aca="false">(BP178-$BP$163)/$BP$163</f>
        <v>-0.30509894767972</v>
      </c>
      <c r="BQ208" s="6" t="n">
        <f aca="false">(BQ179-$BQ$164)/$BQ$164</f>
        <v>-0.447628727181531</v>
      </c>
      <c r="BR208" s="6" t="n">
        <f aca="false">(BR180-$BR$165)/$BR$165</f>
        <v>-0.401697808748278</v>
      </c>
      <c r="BS208" s="6" t="n">
        <f aca="false">(BS181-$BS$166)/$BS$166</f>
        <v>-0.494847445198632</v>
      </c>
      <c r="BT208" s="6" t="n">
        <f aca="false">(BT182-$BT$167)/$BT$167</f>
        <v>-0.427864774851158</v>
      </c>
      <c r="BU208" s="6" t="n">
        <f aca="false">(BU183-$BU$168)/$BU$168</f>
        <v>-0.533222697737887</v>
      </c>
      <c r="BV208" s="6" t="n">
        <f aca="false">(BV184-$BV$169)/$BV$169</f>
        <v>-0.5392731798585</v>
      </c>
      <c r="BW208" s="6" t="n">
        <f aca="false">(BW185-$BW$170)/$BW$170</f>
        <v>-0.536009312140994</v>
      </c>
      <c r="BX208" s="6" t="n">
        <f aca="false">(BX186-$BX$171)/$BX$171</f>
        <v>-0.72668139622926</v>
      </c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</row>
    <row r="209" customFormat="false" ht="11.25" hidden="false" customHeight="false" outlineLevel="0" collapsed="false">
      <c r="B209" s="4"/>
      <c r="C209" s="1" t="s">
        <v>19</v>
      </c>
      <c r="D209" s="6" t="n">
        <f aca="false">(D115-$D$99)/$D$99</f>
        <v>-0.342706193914385</v>
      </c>
      <c r="E209" s="6" t="n">
        <f aca="false">(E116-$E$100)/$E$100</f>
        <v>-0.429785980802904</v>
      </c>
      <c r="F209" s="6" t="n">
        <f aca="false">(F117-$F$101)/$F$101</f>
        <v>-0.445529060388607</v>
      </c>
      <c r="G209" s="6" t="n">
        <f aca="false">(G118-$G$102)/$G$102</f>
        <v>-0.427247424503072</v>
      </c>
      <c r="H209" s="6" t="n">
        <f aca="false">(H119-$H$103)/$H$103</f>
        <v>-0.436381010371563</v>
      </c>
      <c r="I209" s="6" t="n">
        <f aca="false">(I120-$I$104)/$I$104</f>
        <v>-0.470849422286501</v>
      </c>
      <c r="J209" s="6" t="n">
        <f aca="false">(J121-$J$105)/$J$105</f>
        <v>-0.392418156054915</v>
      </c>
      <c r="K209" s="6" t="n">
        <f aca="false">(K122-$K$106)/$K$106</f>
        <v>-0.446082400346984</v>
      </c>
      <c r="L209" s="6" t="n">
        <f aca="false">(L123-$L$107)/$L$107</f>
        <v>-0.422703064836417</v>
      </c>
      <c r="M209" s="6" t="n">
        <f aca="false">(M124-$M$108)/$M$108</f>
        <v>-0.43193886902104</v>
      </c>
      <c r="N209" s="6" t="n">
        <f aca="false">(N125-$N$109)/$N$109</f>
        <v>-0.0585965586838814</v>
      </c>
      <c r="O209" s="6" t="n">
        <f aca="false">(O126-$O$110)/$O$110</f>
        <v>-0.357856834125744</v>
      </c>
      <c r="P209" s="6" t="n">
        <f aca="false">(P127-$P$111)/$P$111</f>
        <v>-0.40332116849325</v>
      </c>
      <c r="Q209" s="6" t="n">
        <f aca="false">(Q128-$Q$112)/$Q$112</f>
        <v>-0.562345675332495</v>
      </c>
      <c r="R209" s="6" t="n">
        <f aca="false">(R129-$R$113)/$R$113</f>
        <v>-0.441363788577808</v>
      </c>
      <c r="S209" s="6" t="n">
        <f aca="false">(S130-$S$114)/$S$114</f>
        <v>-0.356084247526165</v>
      </c>
      <c r="T209" s="6" t="n">
        <f aca="false">(T131-$T$115)/$T$115</f>
        <v>-0.43551199767443</v>
      </c>
      <c r="U209" s="6" t="n">
        <f aca="false">(U132-$U$116)/$U$116</f>
        <v>-0.519912359102958</v>
      </c>
      <c r="V209" s="6" t="n">
        <f aca="false">(V133-$V$117)/$V$117</f>
        <v>-0.370565231959675</v>
      </c>
      <c r="W209" s="6" t="n">
        <f aca="false">(W134-$W$118)/$W$118</f>
        <v>-0.463261112888144</v>
      </c>
      <c r="X209" s="6" t="n">
        <f aca="false">(X135-$X$119)/$X$119</f>
        <v>-0.48667760663431</v>
      </c>
      <c r="Y209" s="6" t="n">
        <f aca="false">(Y136-$Y$120)/$Y$120</f>
        <v>-0.350044850318528</v>
      </c>
      <c r="Z209" s="6" t="n">
        <f aca="false">(Z137-$Z$121)/$Z$121</f>
        <v>-0.359525898530563</v>
      </c>
      <c r="AA209" s="6" t="n">
        <f aca="false">(AA138-$AA$122)/$AA$122</f>
        <v>-0.655026077559922</v>
      </c>
      <c r="AB209" s="6" t="n">
        <f aca="false">(AB139-$AB$123)/$AB$123</f>
        <v>-0.536640629328015</v>
      </c>
      <c r="AC209" s="6" t="n">
        <f aca="false">(AC140-$AC$124)/$AC$124</f>
        <v>-0.493624939209619</v>
      </c>
      <c r="AD209" s="6" t="n">
        <f aca="false">(AD141-$AD$125)/$AD$125</f>
        <v>-0.204968025728671</v>
      </c>
      <c r="AE209" s="6" t="n">
        <f aca="false">(AE142-$AE$126)/$AE$126</f>
        <v>-0.453336675531688</v>
      </c>
      <c r="AF209" s="6" t="n">
        <f aca="false">(AF143-$AF$127)/$AF$127</f>
        <v>-0.397321718763364</v>
      </c>
      <c r="AG209" s="6" t="n">
        <f aca="false">(AG144-$AG$128)/$AG$128</f>
        <v>-0.371121439406847</v>
      </c>
      <c r="AH209" s="6" t="n">
        <f aca="false">(AH145-$AH$129)/$AH$129</f>
        <v>-0.430081976656006</v>
      </c>
      <c r="AI209" s="6" t="n">
        <f aca="false">(AI146-$AI$130)/$AI$130</f>
        <v>-0.471950084147986</v>
      </c>
      <c r="AJ209" s="6" t="n">
        <f aca="false">(AJ147-$AJ$131)/$AJ$131</f>
        <v>-0.521497228444497</v>
      </c>
      <c r="AK209" s="6" t="n">
        <f aca="false">(AK148-$AK$132)/$AK$132</f>
        <v>-0.486034749764832</v>
      </c>
      <c r="AL209" s="6" t="n">
        <f aca="false">(AL149-$AL$133)/$AL$133</f>
        <v>-0.4235167615618</v>
      </c>
      <c r="AM209" s="6" t="n">
        <f aca="false">(AM150-$AM$134)/$AM$134</f>
        <v>-0.314929789277704</v>
      </c>
      <c r="AN209" s="6" t="n">
        <f aca="false">(AN151-$AN$135)/$AN$135</f>
        <v>-0.493286789468933</v>
      </c>
      <c r="AO209" s="6" t="n">
        <f aca="false">(AO152-$AO$136)/$AO$136</f>
        <v>-0.369968528842354</v>
      </c>
      <c r="AP209" s="6" t="n">
        <f aca="false">(AP153-$AP$137)/$AP$137</f>
        <v>-0.44677835932987</v>
      </c>
      <c r="AQ209" s="6" t="n">
        <f aca="false">(AQ154-$AQ$138)/$AQ$138</f>
        <v>-0.376103461941459</v>
      </c>
      <c r="AR209" s="6" t="n">
        <f aca="false">(AR155-$AR$139)/$AR$139</f>
        <v>-0.572115655440678</v>
      </c>
      <c r="AS209" s="6" t="n">
        <f aca="false">(AS156-$AS$140)/$AS$140</f>
        <v>-0.410407790764803</v>
      </c>
      <c r="AT209" s="6" t="n">
        <f aca="false">(AT157-$AT$141)/$AT$141</f>
        <v>-0.354458573750701</v>
      </c>
      <c r="AU209" s="6" t="n">
        <f aca="false">(AU158-$AU$142)/$AU$142</f>
        <v>-0.628966507514952</v>
      </c>
      <c r="AV209" s="6" t="n">
        <f aca="false">(AV159-$AV$143)/$AV$143</f>
        <v>-0.543823424999172</v>
      </c>
      <c r="AW209" s="6" t="n">
        <f aca="false">(AW160-$AW$144)/$AW$144</f>
        <v>-0.513190105693769</v>
      </c>
      <c r="AX209" s="6" t="n">
        <f aca="false">(AX161-$AX$145)/$AX$145</f>
        <v>-0.555760628568729</v>
      </c>
      <c r="AY209" s="6" t="n">
        <f aca="false">(AY162-$AY$146)/$AY$146</f>
        <v>-0.480491398679367</v>
      </c>
      <c r="AZ209" s="6" t="n">
        <f aca="false">(AZ163-$AZ$147)/$AZ$147</f>
        <v>-0.469031200137664</v>
      </c>
      <c r="BA209" s="6" t="n">
        <f aca="false">(BA164-$BA$148)/$BA$148</f>
        <v>-0.532403465233824</v>
      </c>
      <c r="BB209" s="6" t="n">
        <f aca="false">(BB165-$BB$149)/$BB$149</f>
        <v>-0.375963606814427</v>
      </c>
      <c r="BC209" s="6" t="n">
        <f aca="false">(BC166-$BC$150)/$BC$150</f>
        <v>-0.548733957000176</v>
      </c>
      <c r="BD209" s="6" t="n">
        <f aca="false">(BD167-$BD$151)/$BD$151</f>
        <v>-0.242426982171605</v>
      </c>
      <c r="BE209" s="6" t="n">
        <f aca="false">(BE168-$BE$152)/$BE$152</f>
        <v>-0.36468352846139</v>
      </c>
      <c r="BF209" s="6" t="n">
        <f aca="false">(BF169-$BF$153)/$BF$153</f>
        <v>-0.650906719898259</v>
      </c>
      <c r="BG209" s="6" t="n">
        <f aca="false">(BG170-$BG$154)/$BG$154</f>
        <v>-0.0117207731353042</v>
      </c>
      <c r="BH209" s="6" t="n">
        <f aca="false">(BH171-$BH$155)/$BH$155</f>
        <v>-0.569838427156377</v>
      </c>
      <c r="BI209" s="6" t="n">
        <f aca="false">(BI172-$BI$156)/$BI$156</f>
        <v>-0.44931447714934</v>
      </c>
      <c r="BJ209" s="6" t="n">
        <f aca="false">(BJ173-$BJ$157)/$BJ$157</f>
        <v>-0.397618987437758</v>
      </c>
      <c r="BK209" s="6" t="n">
        <f aca="false">(BK174-$BK$158)/$BK$158</f>
        <v>-0.426774924438603</v>
      </c>
      <c r="BL209" s="6" t="n">
        <f aca="false">(BL175-$BL$159)/$BL$159</f>
        <v>-0.581355161282466</v>
      </c>
      <c r="BM209" s="6" t="n">
        <f aca="false">(BM176-$BM$160)/$BM$160</f>
        <v>-0.499150955175428</v>
      </c>
      <c r="BN209" s="6" t="n">
        <f aca="false">(BN177-$BN$161)/$BN$161</f>
        <v>-0.465403637070651</v>
      </c>
      <c r="BO209" s="6" t="n">
        <f aca="false">(BO178-$BO$162)/$BO$162</f>
        <v>-0.597458025596417</v>
      </c>
      <c r="BP209" s="6" t="n">
        <f aca="false">(BP179-$BP$163)/$BP$163</f>
        <v>-0.332152252149835</v>
      </c>
      <c r="BQ209" s="6" t="n">
        <f aca="false">(BQ180-$BQ$164)/$BQ$164</f>
        <v>-0.435109929031208</v>
      </c>
      <c r="BR209" s="6" t="n">
        <f aca="false">(BR181-$BR$165)/$BR$165</f>
        <v>-0.478277295051001</v>
      </c>
      <c r="BS209" s="6" t="n">
        <f aca="false">(BS182-$BS$166)/$BS$166</f>
        <v>-0.491839349605136</v>
      </c>
      <c r="BT209" s="6" t="n">
        <f aca="false">(BT183-$BT$167)/$BT$167</f>
        <v>-0.430153938088836</v>
      </c>
      <c r="BU209" s="6" t="n">
        <f aca="false">(BU184-$BU$168)/$BU$168</f>
        <v>-0.506788516516593</v>
      </c>
      <c r="BV209" s="6" t="n">
        <f aca="false">(BV185-$BV$169)/$BV$169</f>
        <v>-0.530023882216694</v>
      </c>
      <c r="BW209" s="6" t="n">
        <f aca="false">(BW186-$BW$170)/$BW$170</f>
        <v>-0.717973230235468</v>
      </c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</row>
    <row r="210" customFormat="false" ht="11.25" hidden="false" customHeight="false" outlineLevel="0" collapsed="false">
      <c r="B210" s="4"/>
      <c r="C210" s="1" t="s">
        <v>20</v>
      </c>
      <c r="D210" s="6" t="n">
        <f aca="false">(D116-$D$99)/$D$99</f>
        <v>-0.369843300712534</v>
      </c>
      <c r="E210" s="6" t="n">
        <f aca="false">(E117-$E$100)/$E$100</f>
        <v>-0.469808579103219</v>
      </c>
      <c r="F210" s="6" t="n">
        <f aca="false">(F118-$F$101)/$F$101</f>
        <v>-0.48643329164277</v>
      </c>
      <c r="G210" s="6" t="n">
        <f aca="false">(G119-$G$102)/$G$102</f>
        <v>-0.428664277555923</v>
      </c>
      <c r="H210" s="6" t="n">
        <f aca="false">(H120-$H$103)/$H$103</f>
        <v>-0.460514707150026</v>
      </c>
      <c r="I210" s="6" t="n">
        <f aca="false">(I121-$I$104)/$I$104</f>
        <v>-0.501563787758748</v>
      </c>
      <c r="J210" s="6" t="n">
        <f aca="false">(J122-$J$105)/$J$105</f>
        <v>-0.366113799510741</v>
      </c>
      <c r="K210" s="6" t="n">
        <f aca="false">(K123-$K$106)/$K$106</f>
        <v>-0.430104781584196</v>
      </c>
      <c r="L210" s="6" t="n">
        <f aca="false">(L124-$L$107)/$L$107</f>
        <v>-0.499076067836196</v>
      </c>
      <c r="M210" s="6" t="n">
        <f aca="false">(M125-$M$108)/$M$108</f>
        <v>-0.364003589445003</v>
      </c>
      <c r="N210" s="6" t="n">
        <f aca="false">(N126-$N$109)/$N$109</f>
        <v>-0.042822609995272</v>
      </c>
      <c r="O210" s="6" t="n">
        <f aca="false">(O127-$O$110)/$O$110</f>
        <v>-0.371160820560561</v>
      </c>
      <c r="P210" s="6" t="n">
        <f aca="false">(P128-$P$111)/$P$111</f>
        <v>-0.418718013375273</v>
      </c>
      <c r="Q210" s="6" t="n">
        <f aca="false">(Q129-$Q$112)/$Q$112</f>
        <v>-0.568909727148623</v>
      </c>
      <c r="R210" s="6" t="n">
        <f aca="false">(R130-$R$113)/$R$113</f>
        <v>-0.446496237058392</v>
      </c>
      <c r="S210" s="6" t="n">
        <f aca="false">(S131-$S$114)/$S$114</f>
        <v>-0.395221824975396</v>
      </c>
      <c r="T210" s="6" t="n">
        <f aca="false">(T132-$T$115)/$T$115</f>
        <v>-0.443068920503426</v>
      </c>
      <c r="U210" s="6" t="n">
        <f aca="false">(U133-$U$116)/$U$116</f>
        <v>-0.511437239209598</v>
      </c>
      <c r="V210" s="6" t="n">
        <f aca="false">(V134-$V$117)/$V$117</f>
        <v>-0.395184217043745</v>
      </c>
      <c r="W210" s="6" t="n">
        <f aca="false">(W135-$W$118)/$W$118</f>
        <v>-0.459527242366675</v>
      </c>
      <c r="X210" s="6" t="n">
        <f aca="false">(X136-$X$119)/$X$119</f>
        <v>-0.456933042147062</v>
      </c>
      <c r="Y210" s="6" t="n">
        <f aca="false">(Y137-$Y$120)/$Y$120</f>
        <v>-0.307689251636872</v>
      </c>
      <c r="Z210" s="6" t="n">
        <f aca="false">(Z138-$Z$121)/$Z$121</f>
        <v>-0.365844117702961</v>
      </c>
      <c r="AA210" s="6" t="n">
        <f aca="false">(AA139-$AA$122)/$AA$122</f>
        <v>-0.652278393197409</v>
      </c>
      <c r="AB210" s="6" t="n">
        <f aca="false">(AB140-$AB$123)/$AB$123</f>
        <v>-0.55913621084347</v>
      </c>
      <c r="AC210" s="6" t="n">
        <f aca="false">(AC141-$AC$124)/$AC$124</f>
        <v>-0.507089744222271</v>
      </c>
      <c r="AD210" s="6" t="n">
        <f aca="false">(AD142-$AD$125)/$AD$125</f>
        <v>-0.221025091022647</v>
      </c>
      <c r="AE210" s="6" t="n">
        <f aca="false">(AE143-$AE$126)/$AE$126</f>
        <v>-0.428338172038413</v>
      </c>
      <c r="AF210" s="6" t="n">
        <f aca="false">(AF144-$AF$127)/$AF$127</f>
        <v>-0.385124209667551</v>
      </c>
      <c r="AG210" s="6" t="n">
        <f aca="false">(AG145-$AG$128)/$AG$128</f>
        <v>-0.440289638468016</v>
      </c>
      <c r="AH210" s="6" t="n">
        <f aca="false">(AH146-$AH$129)/$AH$129</f>
        <v>-0.454526618170788</v>
      </c>
      <c r="AI210" s="6" t="n">
        <f aca="false">(AI147-$AI$130)/$AI$130</f>
        <v>-0.511985922324236</v>
      </c>
      <c r="AJ210" s="6" t="n">
        <f aca="false">(AJ148-$AJ$131)/$AJ$131</f>
        <v>-0.516985473885168</v>
      </c>
      <c r="AK210" s="6" t="n">
        <f aca="false">(AK149-$AK$132)/$AK$132</f>
        <v>-0.504907125720363</v>
      </c>
      <c r="AL210" s="6" t="n">
        <f aca="false">(AL150-$AL$133)/$AL$133</f>
        <v>-0.444961065979742</v>
      </c>
      <c r="AM210" s="6" t="n">
        <f aca="false">(AM151-$AM$134)/$AM$134</f>
        <v>-0.364630826107968</v>
      </c>
      <c r="AN210" s="6" t="n">
        <f aca="false">(AN152-$AN$135)/$AN$135</f>
        <v>-0.539604083099096</v>
      </c>
      <c r="AO210" s="6" t="n">
        <f aca="false">(AO153-$AO$136)/$AO$136</f>
        <v>-0.437969127504744</v>
      </c>
      <c r="AP210" s="6" t="n">
        <f aca="false">(AP154-$AP$137)/$AP$137</f>
        <v>-0.449932953291894</v>
      </c>
      <c r="AQ210" s="6" t="n">
        <f aca="false">(AQ155-$AQ$138)/$AQ$138</f>
        <v>-0.416068851635604</v>
      </c>
      <c r="AR210" s="6" t="n">
        <f aca="false">(AR156-$AR$139)/$AR$139</f>
        <v>-0.578735918542492</v>
      </c>
      <c r="AS210" s="6" t="n">
        <f aca="false">(AS157-$AS$140)/$AS$140</f>
        <v>-0.437960901170826</v>
      </c>
      <c r="AT210" s="6" t="n">
        <f aca="false">(AT158-$AT$141)/$AT$141</f>
        <v>-0.365057533816861</v>
      </c>
      <c r="AU210" s="6" t="n">
        <f aca="false">(AU159-$AU$142)/$AU$142</f>
        <v>-0.632138132047468</v>
      </c>
      <c r="AV210" s="6" t="n">
        <f aca="false">(AV160-$AV$143)/$AV$143</f>
        <v>-0.572755473450409</v>
      </c>
      <c r="AW210" s="6" t="n">
        <f aca="false">(AW161-$AW$144)/$AW$144</f>
        <v>-0.551458197905951</v>
      </c>
      <c r="AX210" s="6" t="n">
        <f aca="false">(AX162-$AX$145)/$AX$145</f>
        <v>-0.547197915119936</v>
      </c>
      <c r="AY210" s="6" t="n">
        <f aca="false">(AY163-$AY$146)/$AY$146</f>
        <v>-0.510061463246249</v>
      </c>
      <c r="AZ210" s="6" t="n">
        <f aca="false">(AZ164-$AZ$147)/$AZ$147</f>
        <v>-0.499438303047315</v>
      </c>
      <c r="BA210" s="6" t="n">
        <f aca="false">(BA165-$BA$148)/$BA$148</f>
        <v>-0.556300942580028</v>
      </c>
      <c r="BB210" s="6" t="n">
        <f aca="false">(BB166-$BB$149)/$BB$149</f>
        <v>-0.38982717199589</v>
      </c>
      <c r="BC210" s="6" t="n">
        <f aca="false">(BC167-$BC$150)/$BC$150</f>
        <v>-0.561827507199244</v>
      </c>
      <c r="BD210" s="6" t="n">
        <f aca="false">(BD168-$BD$151)/$BD$151</f>
        <v>-0.23078668477249</v>
      </c>
      <c r="BE210" s="6" t="n">
        <f aca="false">(BE169-$BE$152)/$BE$152</f>
        <v>-0.330598090523416</v>
      </c>
      <c r="BF210" s="6" t="n">
        <f aca="false">(BF170-$BF$153)/$BF$153</f>
        <v>-0.644937434999008</v>
      </c>
      <c r="BG210" s="6" t="n">
        <f aca="false">(BG171-$BG$154)/$BG$154</f>
        <v>-0.0593646608703352</v>
      </c>
      <c r="BH210" s="6" t="n">
        <f aca="false">(BH172-$BH$155)/$BH$155</f>
        <v>-0.176216988597225</v>
      </c>
      <c r="BI210" s="6" t="n">
        <f aca="false">(BI173-$BI$156)/$BI$156</f>
        <v>-0.472998211927643</v>
      </c>
      <c r="BJ210" s="6" t="n">
        <f aca="false">(BJ174-$BJ$157)/$BJ$157</f>
        <v>-0.407881916388153</v>
      </c>
      <c r="BK210" s="6" t="n">
        <f aca="false">(BK175-$BK$158)/$BK$158</f>
        <v>-0.454044010166626</v>
      </c>
      <c r="BL210" s="6" t="n">
        <f aca="false">(BL176-$BL$159)/$BL$159</f>
        <v>-0.590294443688291</v>
      </c>
      <c r="BM210" s="6" t="n">
        <f aca="false">(BM177-$BM$160)/$BM$160</f>
        <v>-0.523724976068589</v>
      </c>
      <c r="BN210" s="6" t="n">
        <f aca="false">(BN178-$BN$161)/$BN$161</f>
        <v>-0.461454698695786</v>
      </c>
      <c r="BO210" s="6" t="n">
        <f aca="false">(BO179-$BO$162)/$BO$162</f>
        <v>-0.617076143687153</v>
      </c>
      <c r="BP210" s="6" t="n">
        <f aca="false">(BP180-$BP$163)/$BP$163</f>
        <v>-0.383277883201485</v>
      </c>
      <c r="BQ210" s="6" t="n">
        <f aca="false">(BQ181-$BQ$164)/$BQ$164</f>
        <v>-0.451958571472569</v>
      </c>
      <c r="BR210" s="6" t="n">
        <f aca="false">(BR182-$BR$165)/$BR$165</f>
        <v>-0.433772980843208</v>
      </c>
      <c r="BS210" s="6" t="n">
        <f aca="false">(BS183-$BS$166)/$BS$166</f>
        <v>-0.447058609321883</v>
      </c>
      <c r="BT210" s="6" t="n">
        <f aca="false">(BT184-$BT$167)/$BT$167</f>
        <v>-0.437234226933544</v>
      </c>
      <c r="BU210" s="6" t="n">
        <f aca="false">(BU185-$BU$168)/$BU$168</f>
        <v>-0.530924257260074</v>
      </c>
      <c r="BV210" s="6" t="n">
        <f aca="false">(BV186-$BV$169)/$BV$169</f>
        <v>-0.661856481148086</v>
      </c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</row>
    <row r="211" customFormat="false" ht="11.25" hidden="false" customHeight="false" outlineLevel="0" collapsed="false">
      <c r="B211" s="4"/>
      <c r="C211" s="1" t="s">
        <v>21</v>
      </c>
      <c r="D211" s="6" t="n">
        <f aca="false">(D117-$D$99)/$D$99</f>
        <v>-0.432944363363183</v>
      </c>
      <c r="E211" s="6" t="n">
        <f aca="false">(E118-$E$100)/$E$100</f>
        <v>-0.467232349948203</v>
      </c>
      <c r="F211" s="6" t="n">
        <f aca="false">(F119-$F$101)/$F$101</f>
        <v>-0.497682573797536</v>
      </c>
      <c r="G211" s="6" t="n">
        <f aca="false">(G120-$G$102)/$G$102</f>
        <v>-0.41680212756205</v>
      </c>
      <c r="H211" s="6" t="n">
        <f aca="false">(H121-$H$103)/$H$103</f>
        <v>-0.45165214740753</v>
      </c>
      <c r="I211" s="6" t="n">
        <f aca="false">(I122-$I$104)/$I$104</f>
        <v>-0.527798308067784</v>
      </c>
      <c r="J211" s="6" t="n">
        <f aca="false">(J123-$J$105)/$J$105</f>
        <v>-0.330178221842599</v>
      </c>
      <c r="K211" s="6" t="n">
        <f aca="false">(K124-$K$106)/$K$106</f>
        <v>-0.477384859526462</v>
      </c>
      <c r="L211" s="6" t="n">
        <f aca="false">(L125-$L$107)/$L$107</f>
        <v>-0.49753124787684</v>
      </c>
      <c r="M211" s="6" t="n">
        <f aca="false">(M126-$M$108)/$M$108</f>
        <v>-0.379451078739455</v>
      </c>
      <c r="N211" s="6" t="n">
        <f aca="false">(N127-$N$109)/$N$109</f>
        <v>-0.0847980887818136</v>
      </c>
      <c r="O211" s="6" t="n">
        <f aca="false">(O128-$O$110)/$O$110</f>
        <v>-0.389732353625694</v>
      </c>
      <c r="P211" s="6" t="n">
        <f aca="false">(P129-$P$111)/$P$111</f>
        <v>-0.439253581468512</v>
      </c>
      <c r="Q211" s="6" t="n">
        <f aca="false">(Q130-$Q$112)/$Q$112</f>
        <v>-0.600947557929501</v>
      </c>
      <c r="R211" s="6" t="n">
        <f aca="false">(R131-$R$113)/$R$113</f>
        <v>-0.498619382916026</v>
      </c>
      <c r="S211" s="6" t="n">
        <f aca="false">(S132-$S$114)/$S$114</f>
        <v>-0.382848505320204</v>
      </c>
      <c r="T211" s="6" t="n">
        <f aca="false">(T133-$T$115)/$T$115</f>
        <v>-0.456233612175253</v>
      </c>
      <c r="U211" s="6" t="n">
        <f aca="false">(U134-$U$116)/$U$116</f>
        <v>-0.494013248280124</v>
      </c>
      <c r="V211" s="6" t="n">
        <f aca="false">(V135-$V$117)/$V$117</f>
        <v>-0.376570986911954</v>
      </c>
      <c r="W211" s="6" t="n">
        <f aca="false">(W136-$W$118)/$W$118</f>
        <v>-0.460966594676378</v>
      </c>
      <c r="X211" s="6" t="n">
        <f aca="false">(X137-$X$119)/$X$119</f>
        <v>-0.520729392933976</v>
      </c>
      <c r="Y211" s="6" t="n">
        <f aca="false">(Y138-$Y$120)/$Y$120</f>
        <v>-0.26348625181526</v>
      </c>
      <c r="Z211" s="6" t="n">
        <f aca="false">(Z139-$Z$121)/$Z$121</f>
        <v>-0.368240560266064</v>
      </c>
      <c r="AA211" s="6" t="n">
        <f aca="false">(AA140-$AA$122)/$AA$122</f>
        <v>-0.663503743444546</v>
      </c>
      <c r="AB211" s="6" t="n">
        <f aca="false">(AB141-$AB$123)/$AB$123</f>
        <v>-0.55921448369405</v>
      </c>
      <c r="AC211" s="6" t="n">
        <f aca="false">(AC142-$AC$124)/$AC$124</f>
        <v>-0.535645646703928</v>
      </c>
      <c r="AD211" s="6" t="n">
        <f aca="false">(AD143-$AD$125)/$AD$125</f>
        <v>-0.228837100258413</v>
      </c>
      <c r="AE211" s="6" t="n">
        <f aca="false">(AE144-$AE$126)/$AE$126</f>
        <v>-0.423974590028419</v>
      </c>
      <c r="AF211" s="6" t="n">
        <f aca="false">(AF145-$AF$127)/$AF$127</f>
        <v>-0.412215562558802</v>
      </c>
      <c r="AG211" s="6" t="n">
        <f aca="false">(AG146-$AG$128)/$AG$128</f>
        <v>-0.424571194659702</v>
      </c>
      <c r="AH211" s="6" t="n">
        <f aca="false">(AH147-$AH$129)/$AH$129</f>
        <v>-0.458723042228214</v>
      </c>
      <c r="AI211" s="6" t="n">
        <f aca="false">(AI148-$AI$130)/$AI$130</f>
        <v>-0.497568770308645</v>
      </c>
      <c r="AJ211" s="6" t="n">
        <f aca="false">(AJ149-$AJ$131)/$AJ$131</f>
        <v>-0.498203080796849</v>
      </c>
      <c r="AK211" s="6" t="n">
        <f aca="false">(AK150-$AK$132)/$AK$132</f>
        <v>-0.504598276155074</v>
      </c>
      <c r="AL211" s="6" t="n">
        <f aca="false">(AL151-$AL$133)/$AL$133</f>
        <v>-0.484738944680445</v>
      </c>
      <c r="AM211" s="6" t="n">
        <f aca="false">(AM152-$AM$134)/$AM$134</f>
        <v>-0.361729040432003</v>
      </c>
      <c r="AN211" s="6" t="n">
        <f aca="false">(AN153-$AN$135)/$AN$135</f>
        <v>-0.551366011792284</v>
      </c>
      <c r="AO211" s="6" t="n">
        <f aca="false">(AO154-$AO$136)/$AO$136</f>
        <v>-0.456651164437431</v>
      </c>
      <c r="AP211" s="6" t="n">
        <f aca="false">(AP155-$AP$137)/$AP$137</f>
        <v>-0.477283386288123</v>
      </c>
      <c r="AQ211" s="6" t="n">
        <f aca="false">(AQ156-$AQ$138)/$AQ$138</f>
        <v>-0.402337504122426</v>
      </c>
      <c r="AR211" s="6" t="n">
        <f aca="false">(AR157-$AR$139)/$AR$139</f>
        <v>-0.599081079006346</v>
      </c>
      <c r="AS211" s="6" t="n">
        <f aca="false">(AS158-$AS$140)/$AS$140</f>
        <v>-0.430555668840838</v>
      </c>
      <c r="AT211" s="6" t="n">
        <f aca="false">(AT159-$AT$141)/$AT$141</f>
        <v>-0.395487807631251</v>
      </c>
      <c r="AU211" s="6" t="n">
        <f aca="false">(AU160-$AU$142)/$AU$142</f>
        <v>-0.660955178922735</v>
      </c>
      <c r="AV211" s="6" t="n">
        <f aca="false">(AV161-$AV$143)/$AV$143</f>
        <v>-0.576825907258475</v>
      </c>
      <c r="AW211" s="6" t="n">
        <f aca="false">(AW162-$AW$144)/$AW$144</f>
        <v>-0.596988155044589</v>
      </c>
      <c r="AX211" s="6" t="n">
        <f aca="false">(AX163-$AX$145)/$AX$145</f>
        <v>-0.541498523013098</v>
      </c>
      <c r="AY211" s="6" t="n">
        <f aca="false">(AY164-$AY$146)/$AY$146</f>
        <v>-0.529829981219421</v>
      </c>
      <c r="AZ211" s="6" t="n">
        <f aca="false">(AZ165-$AZ$147)/$AZ$147</f>
        <v>-0.513874468749763</v>
      </c>
      <c r="BA211" s="6" t="n">
        <f aca="false">(BA166-$BA$148)/$BA$148</f>
        <v>-0.539262423538698</v>
      </c>
      <c r="BB211" s="6" t="n">
        <f aca="false">(BB167-$BB$149)/$BB$149</f>
        <v>-0.260689434867193</v>
      </c>
      <c r="BC211" s="6" t="n">
        <f aca="false">(BC168-$BC$150)/$BC$150</f>
        <v>-0.570624718432154</v>
      </c>
      <c r="BD211" s="6" t="n">
        <f aca="false">(BD169-$BD$151)/$BD$151</f>
        <v>-0.2648191242209</v>
      </c>
      <c r="BE211" s="6" t="n">
        <f aca="false">(BE170-$BE$152)/$BE$152</f>
        <v>-0.292480678964157</v>
      </c>
      <c r="BF211" s="6" t="n">
        <f aca="false">(BF171-$BF$153)/$BF$153</f>
        <v>-0.663405766539899</v>
      </c>
      <c r="BG211" s="6" t="n">
        <f aca="false">(BG172-$BG$154)/$BG$154</f>
        <v>-0.0784400280029001</v>
      </c>
      <c r="BH211" s="6" t="n">
        <f aca="false">(BH173-$BH$155)/$BH$155</f>
        <v>-0.594650544520919</v>
      </c>
      <c r="BI211" s="6" t="n">
        <f aca="false">(BI174-$BI$156)/$BI$156</f>
        <v>-0.496505890977929</v>
      </c>
      <c r="BJ211" s="6" t="n">
        <f aca="false">(BJ175-$BJ$157)/$BJ$157</f>
        <v>-0.406907969567525</v>
      </c>
      <c r="BK211" s="6" t="n">
        <f aca="false">(BK176-$BK$158)/$BK$158</f>
        <v>-0.481037141316045</v>
      </c>
      <c r="BL211" s="6" t="n">
        <f aca="false">(BL177-$BL$159)/$BL$159</f>
        <v>-0.620855465446277</v>
      </c>
      <c r="BM211" s="6" t="n">
        <f aca="false">(BM178-$BM$160)/$BM$160</f>
        <v>-0.558199359054397</v>
      </c>
      <c r="BN211" s="6" t="n">
        <f aca="false">(BN179-$BN$161)/$BN$161</f>
        <v>-0.497274016055417</v>
      </c>
      <c r="BO211" s="6" t="n">
        <f aca="false">(BO180-$BO$162)/$BO$162</f>
        <v>-0.60407638805306</v>
      </c>
      <c r="BP211" s="6" t="n">
        <f aca="false">(BP181-$BP$163)/$BP$163</f>
        <v>-0.341128416145488</v>
      </c>
      <c r="BQ211" s="6" t="n">
        <f aca="false">(BQ182-$BQ$164)/$BQ$164</f>
        <v>-0.444913169924719</v>
      </c>
      <c r="BR211" s="6" t="n">
        <f aca="false">(BR183-$BR$165)/$BR$165</f>
        <v>-0.465647310410629</v>
      </c>
      <c r="BS211" s="6" t="n">
        <f aca="false">(BS184-$BS$166)/$BS$166</f>
        <v>-0.517653395220422</v>
      </c>
      <c r="BT211" s="6" t="n">
        <f aca="false">(BT185-$BT$167)/$BT$167</f>
        <v>-0.453419180161232</v>
      </c>
      <c r="BU211" s="6" t="n">
        <f aca="false">(BU186-$BU$168)/$BU$168</f>
        <v>-0.637344497438672</v>
      </c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</row>
    <row r="212" customFormat="false" ht="11.25" hidden="false" customHeight="false" outlineLevel="0" collapsed="false">
      <c r="B212" s="4"/>
      <c r="C212" s="1" t="s">
        <v>22</v>
      </c>
      <c r="D212" s="6" t="n">
        <f aca="false">(D118-$D$99)/$D$99</f>
        <v>-0.442380041578737</v>
      </c>
      <c r="E212" s="6" t="n">
        <f aca="false">(E119-$E$100)/$E$100</f>
        <v>-0.467866179557935</v>
      </c>
      <c r="F212" s="6" t="n">
        <f aca="false">(F120-$F$101)/$F$101</f>
        <v>-0.494565830782378</v>
      </c>
      <c r="G212" s="6" t="n">
        <f aca="false">(G121-$G$102)/$G$102</f>
        <v>-0.510801231411661</v>
      </c>
      <c r="H212" s="6" t="n">
        <f aca="false">(H122-$H$103)/$H$103</f>
        <v>-0.471224911016901</v>
      </c>
      <c r="I212" s="6" t="n">
        <f aca="false">(I123-$I$104)/$I$104</f>
        <v>-0.54565967259632</v>
      </c>
      <c r="J212" s="6" t="n">
        <f aca="false">(J124-$J$105)/$J$105</f>
        <v>-0.335925281056586</v>
      </c>
      <c r="K212" s="6" t="n">
        <f aca="false">(K125-$K$106)/$K$106</f>
        <v>-0.495458442718373</v>
      </c>
      <c r="L212" s="6" t="n">
        <f aca="false">(L126-$L$107)/$L$107</f>
        <v>-0.484496976619505</v>
      </c>
      <c r="M212" s="6" t="n">
        <f aca="false">(M127-$M$108)/$M$108</f>
        <v>-0.35344623846266</v>
      </c>
      <c r="N212" s="6" t="n">
        <f aca="false">(N128-$N$109)/$N$109</f>
        <v>-0.0864674900755765</v>
      </c>
      <c r="O212" s="6" t="n">
        <f aca="false">(O129-$O$110)/$O$110</f>
        <v>-0.442066030521661</v>
      </c>
      <c r="P212" s="6" t="n">
        <f aca="false">(P130-$P$111)/$P$111</f>
        <v>-0.416603613793257</v>
      </c>
      <c r="Q212" s="6" t="n">
        <f aca="false">(Q131-$Q$112)/$Q$112</f>
        <v>-0.629614836628971</v>
      </c>
      <c r="R212" s="6" t="n">
        <f aca="false">(R132-$R$113)/$R$113</f>
        <v>-0.504280605951407</v>
      </c>
      <c r="S212" s="6" t="n">
        <f aca="false">(S133-$S$114)/$S$114</f>
        <v>-0.39399996663868</v>
      </c>
      <c r="T212" s="6" t="n">
        <f aca="false">(T134-$T$115)/$T$115</f>
        <v>-0.478608005535764</v>
      </c>
      <c r="U212" s="6" t="n">
        <f aca="false">(U135-$U$116)/$U$116</f>
        <v>-0.470426213325181</v>
      </c>
      <c r="V212" s="6" t="n">
        <f aca="false">(V136-$V$117)/$V$117</f>
        <v>-0.40869221820089</v>
      </c>
      <c r="W212" s="6" t="n">
        <f aca="false">(W137-$W$118)/$W$118</f>
        <v>-0.520148252000314</v>
      </c>
      <c r="X212" s="6" t="n">
        <f aca="false">(X138-$X$119)/$X$119</f>
        <v>-0.539265178279903</v>
      </c>
      <c r="Y212" s="6" t="n">
        <f aca="false">(Y139-$Y$120)/$Y$120</f>
        <v>-0.28001238373293</v>
      </c>
      <c r="Z212" s="6" t="n">
        <f aca="false">(Z140-$Z$121)/$Z$121</f>
        <v>-0.419219773057664</v>
      </c>
      <c r="AA212" s="6" t="n">
        <f aca="false">(AA141-$AA$122)/$AA$122</f>
        <v>-0.677181839999056</v>
      </c>
      <c r="AB212" s="6" t="n">
        <f aca="false">(AB142-$AB$123)/$AB$123</f>
        <v>-0.57605008032796</v>
      </c>
      <c r="AC212" s="6" t="n">
        <f aca="false">(AC143-$AC$124)/$AC$124</f>
        <v>-0.584661089222658</v>
      </c>
      <c r="AD212" s="6" t="n">
        <f aca="false">(AD144-$AD$125)/$AD$125</f>
        <v>-0.220887080456651</v>
      </c>
      <c r="AE212" s="6" t="n">
        <f aca="false">(AE145-$AE$126)/$AE$126</f>
        <v>-0.434516072482234</v>
      </c>
      <c r="AF212" s="6" t="n">
        <f aca="false">(AF146-$AF$127)/$AF$127</f>
        <v>-0.451411051824755</v>
      </c>
      <c r="AG212" s="6" t="n">
        <f aca="false">(AG147-$AG$128)/$AG$128</f>
        <v>-0.371381046746895</v>
      </c>
      <c r="AH212" s="6" t="n">
        <f aca="false">(AH148-$AH$129)/$AH$129</f>
        <v>-0.489785448418359</v>
      </c>
      <c r="AI212" s="6" t="n">
        <f aca="false">(AI149-$AI$130)/$AI$130</f>
        <v>-0.506876046309207</v>
      </c>
      <c r="AJ212" s="6" t="n">
        <f aca="false">(AJ150-$AJ$131)/$AJ$131</f>
        <v>-0.524370811427995</v>
      </c>
      <c r="AK212" s="6" t="n">
        <f aca="false">(AK151-$AK$132)/$AK$132</f>
        <v>-0.532092206475229</v>
      </c>
      <c r="AL212" s="6" t="n">
        <f aca="false">(AL152-$AL$133)/$AL$133</f>
        <v>-0.513976770528039</v>
      </c>
      <c r="AM212" s="6" t="n">
        <f aca="false">(AM153-$AM$134)/$AM$134</f>
        <v>-0.37759900703266</v>
      </c>
      <c r="AN212" s="6" t="n">
        <f aca="false">(AN154-$AN$135)/$AN$135</f>
        <v>-0.587062093126461</v>
      </c>
      <c r="AO212" s="6" t="n">
        <f aca="false">(AO155-$AO$136)/$AO$136</f>
        <v>-0.48207978624718</v>
      </c>
      <c r="AP212" s="6" t="n">
        <f aca="false">(AP156-$AP$137)/$AP$137</f>
        <v>-0.495436089844791</v>
      </c>
      <c r="AQ212" s="6" t="n">
        <f aca="false">(AQ157-$AQ$138)/$AQ$138</f>
        <v>-0.428827154790827</v>
      </c>
      <c r="AR212" s="6" t="n">
        <f aca="false">(AR158-$AR$139)/$AR$139</f>
        <v>-0.618364912443309</v>
      </c>
      <c r="AS212" s="6" t="n">
        <f aca="false">(AS159-$AS$140)/$AS$140</f>
        <v>-0.44850206431678</v>
      </c>
      <c r="AT212" s="6" t="n">
        <f aca="false">(AT160-$AT$141)/$AT$141</f>
        <v>-0.409904680652858</v>
      </c>
      <c r="AU212" s="6" t="n">
        <f aca="false">(AU161-$AU$142)/$AU$142</f>
        <v>-0.615683127268006</v>
      </c>
      <c r="AV212" s="6" t="n">
        <f aca="false">(AV162-$AV$143)/$AV$143</f>
        <v>-0.588169384069025</v>
      </c>
      <c r="AW212" s="6" t="n">
        <f aca="false">(AW163-$AW$144)/$AW$144</f>
        <v>-0.55190240781188</v>
      </c>
      <c r="AX212" s="6" t="n">
        <f aca="false">(AX164-$AX$145)/$AX$145</f>
        <v>-0.553441925055007</v>
      </c>
      <c r="AY212" s="6" t="n">
        <f aca="false">(AY165-$AY$146)/$AY$146</f>
        <v>-0.537251561932633</v>
      </c>
      <c r="AZ212" s="6" t="n">
        <f aca="false">(AZ166-$AZ$147)/$AZ$147</f>
        <v>-0.537438223432812</v>
      </c>
      <c r="BA212" s="6" t="n">
        <f aca="false">(BA167-$BA$148)/$BA$148</f>
        <v>-0.573439847912208</v>
      </c>
      <c r="BB212" s="6" t="n">
        <f aca="false">(BB168-$BB$149)/$BB$149</f>
        <v>-0.231719883767015</v>
      </c>
      <c r="BC212" s="6" t="n">
        <f aca="false">(BC169-$BC$150)/$BC$150</f>
        <v>-0.585458226253373</v>
      </c>
      <c r="BD212" s="6" t="n">
        <f aca="false">(BD170-$BD$151)/$BD$151</f>
        <v>-0.263376221348252</v>
      </c>
      <c r="BE212" s="6" t="n">
        <f aca="false">(BE171-$BE$152)/$BE$152</f>
        <v>-0.338450565139658</v>
      </c>
      <c r="BF212" s="6" t="n">
        <f aca="false">(BF172-$BF$153)/$BF$153</f>
        <v>-0.664985212192923</v>
      </c>
      <c r="BG212" s="6" t="n">
        <f aca="false">(BG173-$BG$154)/$BG$154</f>
        <v>-0.143211033013007</v>
      </c>
      <c r="BH212" s="6" t="n">
        <f aca="false">(BH174-$BH$155)/$BH$155</f>
        <v>-0.614857764190847</v>
      </c>
      <c r="BI212" s="6" t="n">
        <f aca="false">(BI175-$BI$156)/$BI$156</f>
        <v>-0.508064016781344</v>
      </c>
      <c r="BJ212" s="6" t="n">
        <f aca="false">(BJ176-$BJ$157)/$BJ$157</f>
        <v>-0.422365145668036</v>
      </c>
      <c r="BK212" s="6" t="n">
        <f aca="false">(BK177-$BK$158)/$BK$158</f>
        <v>-0.499846323140445</v>
      </c>
      <c r="BL212" s="6" t="n">
        <f aca="false">(BL178-$BL$159)/$BL$159</f>
        <v>-0.627145481332447</v>
      </c>
      <c r="BM212" s="6" t="n">
        <f aca="false">(BM179-$BM$160)/$BM$160</f>
        <v>-0.586213010363341</v>
      </c>
      <c r="BN212" s="6" t="n">
        <f aca="false">(BN180-$BN$161)/$BN$161</f>
        <v>-0.510156318236618</v>
      </c>
      <c r="BO212" s="6" t="n">
        <f aca="false">(BO181-$BO$162)/$BO$162</f>
        <v>-0.603574453185693</v>
      </c>
      <c r="BP212" s="6" t="n">
        <f aca="false">(BP182-$BP$163)/$BP$163</f>
        <v>-0.3966811009256</v>
      </c>
      <c r="BQ212" s="6" t="n">
        <f aca="false">(BQ183-$BQ$164)/$BQ$164</f>
        <v>-0.439186545910982</v>
      </c>
      <c r="BR212" s="6" t="n">
        <f aca="false">(BR184-$BR$165)/$BR$165</f>
        <v>-0.493947837932489</v>
      </c>
      <c r="BS212" s="6" t="n">
        <f aca="false">(BS185-$BS$166)/$BS$166</f>
        <v>-0.535183158147276</v>
      </c>
      <c r="BT212" s="6" t="n">
        <f aca="false">(BT186-$BT$167)/$BT$167</f>
        <v>-0.62897962816363</v>
      </c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</row>
    <row r="213" customFormat="false" ht="11.25" hidden="false" customHeight="false" outlineLevel="0" collapsed="false">
      <c r="B213" s="4"/>
      <c r="C213" s="1" t="s">
        <v>23</v>
      </c>
      <c r="D213" s="6" t="n">
        <f aca="false">(D119-$D$99)/$D$99</f>
        <v>-0.396233385624865</v>
      </c>
      <c r="E213" s="6" t="n">
        <f aca="false">(E120-$E$100)/$E$100</f>
        <v>-0.503394137887831</v>
      </c>
      <c r="F213" s="6" t="n">
        <f aca="false">(F121-$F$101)/$F$101</f>
        <v>-0.514399850921498</v>
      </c>
      <c r="G213" s="6" t="n">
        <f aca="false">(G122-$G$102)/$G$102</f>
        <v>-0.47315786371966</v>
      </c>
      <c r="H213" s="6" t="n">
        <f aca="false">(H123-$H$103)/$H$103</f>
        <v>-0.503459845253956</v>
      </c>
      <c r="I213" s="6" t="n">
        <f aca="false">(I124-$I$104)/$I$104</f>
        <v>-0.533935417320239</v>
      </c>
      <c r="J213" s="6" t="n">
        <f aca="false">(J125-$J$105)/$J$105</f>
        <v>-0.316009085602506</v>
      </c>
      <c r="K213" s="6" t="n">
        <f aca="false">(K126-$K$106)/$K$106</f>
        <v>-0.486942772879617</v>
      </c>
      <c r="L213" s="6" t="n">
        <f aca="false">(L127-$L$107)/$L$107</f>
        <v>-0.536975112691471</v>
      </c>
      <c r="M213" s="6" t="n">
        <f aca="false">(M128-$M$108)/$M$108</f>
        <v>-0.354292482165599</v>
      </c>
      <c r="N213" s="6" t="n">
        <f aca="false">(N129-$N$109)/$N$109</f>
        <v>-0.101547170652602</v>
      </c>
      <c r="O213" s="6" t="n">
        <f aca="false">(O130-$O$110)/$O$110</f>
        <v>-0.436939322405825</v>
      </c>
      <c r="P213" s="6" t="n">
        <f aca="false">(P131-$P$111)/$P$111</f>
        <v>-0.458334760702528</v>
      </c>
      <c r="Q213" s="6" t="n">
        <f aca="false">(Q132-$Q$112)/$Q$112</f>
        <v>-0.642499080957235</v>
      </c>
      <c r="R213" s="6" t="n">
        <f aca="false">(R133-$R$113)/$R$113</f>
        <v>-0.514131206014626</v>
      </c>
      <c r="S213" s="6" t="n">
        <f aca="false">(S134-$S$114)/$S$114</f>
        <v>-0.395656217159951</v>
      </c>
      <c r="T213" s="6" t="n">
        <f aca="false">(T135-$T$115)/$T$115</f>
        <v>-0.469848851593837</v>
      </c>
      <c r="U213" s="6" t="n">
        <f aca="false">(U136-$U$116)/$U$116</f>
        <v>-0.449971654604978</v>
      </c>
      <c r="V213" s="6" t="n">
        <f aca="false">(V137-$V$117)/$V$117</f>
        <v>-0.3995557687625</v>
      </c>
      <c r="W213" s="6" t="n">
        <f aca="false">(W138-$W$118)/$W$118</f>
        <v>-0.52238119799748</v>
      </c>
      <c r="X213" s="6" t="n">
        <f aca="false">(X139-$X$119)/$X$119</f>
        <v>-0.562097394899548</v>
      </c>
      <c r="Y213" s="6" t="n">
        <f aca="false">(Y140-$Y$120)/$Y$120</f>
        <v>-0.303644767847831</v>
      </c>
      <c r="Z213" s="6" t="n">
        <f aca="false">(Z141-$Z$121)/$Z$121</f>
        <v>-0.432420981896238</v>
      </c>
      <c r="AA213" s="6" t="n">
        <f aca="false">(AA142-$AA$122)/$AA$122</f>
        <v>-0.673324957739534</v>
      </c>
      <c r="AB213" s="6" t="n">
        <f aca="false">(AB143-$AB$123)/$AB$123</f>
        <v>-0.556138253443201</v>
      </c>
      <c r="AC213" s="6" t="n">
        <f aca="false">(AC144-$AC$124)/$AC$124</f>
        <v>-0.551010800130626</v>
      </c>
      <c r="AD213" s="6" t="n">
        <f aca="false">(AD145-$AD$125)/$AD$125</f>
        <v>-0.199015612662217</v>
      </c>
      <c r="AE213" s="6" t="n">
        <f aca="false">(AE146-$AE$126)/$AE$126</f>
        <v>-0.482644797715048</v>
      </c>
      <c r="AF213" s="6" t="n">
        <f aca="false">(AF147-$AF$127)/$AF$127</f>
        <v>-0.473465808105824</v>
      </c>
      <c r="AG213" s="6" t="n">
        <f aca="false">(AG148-$AG$128)/$AG$128</f>
        <v>-0.405507994963424</v>
      </c>
      <c r="AH213" s="6" t="n">
        <f aca="false">(AH149-$AH$129)/$AH$129</f>
        <v>-0.511407444120199</v>
      </c>
      <c r="AI213" s="6" t="n">
        <f aca="false">(AI150-$AI$130)/$AI$130</f>
        <v>-0.528248150275756</v>
      </c>
      <c r="AJ213" s="6" t="n">
        <f aca="false">(AJ151-$AJ$131)/$AJ$131</f>
        <v>-0.528697158744825</v>
      </c>
      <c r="AK213" s="6" t="n">
        <f aca="false">(AK152-$AK$132)/$AK$132</f>
        <v>-0.543968577289384</v>
      </c>
      <c r="AL213" s="6" t="n">
        <f aca="false">(AL153-$AL$133)/$AL$133</f>
        <v>-0.516925602118018</v>
      </c>
      <c r="AM213" s="6" t="n">
        <f aca="false">(AM154-$AM$134)/$AM$134</f>
        <v>-0.404389296759723</v>
      </c>
      <c r="AN213" s="6" t="n">
        <f aca="false">(AN155-$AN$135)/$AN$135</f>
        <v>-0.652822070208941</v>
      </c>
      <c r="AO213" s="6" t="n">
        <f aca="false">(AO156-$AO$136)/$AO$136</f>
        <v>-0.497281097970732</v>
      </c>
      <c r="AP213" s="6" t="n">
        <f aca="false">(AP157-$AP$137)/$AP$137</f>
        <v>-0.520515355113161</v>
      </c>
      <c r="AQ213" s="6" t="n">
        <f aca="false">(AQ158-$AQ$138)/$AQ$138</f>
        <v>-0.432996353469279</v>
      </c>
      <c r="AR213" s="6" t="n">
        <f aca="false">(AR159-$AR$139)/$AR$139</f>
        <v>-0.623322906241727</v>
      </c>
      <c r="AS213" s="6" t="n">
        <f aca="false">(AS160-$AS$140)/$AS$140</f>
        <v>-0.472605806187914</v>
      </c>
      <c r="AT213" s="6" t="n">
        <f aca="false">(AT161-$AT$141)/$AT$141</f>
        <v>-0.389549092671984</v>
      </c>
      <c r="AU213" s="6" t="n">
        <f aca="false">(AU162-$AU$142)/$AU$142</f>
        <v>-0.615412362099867</v>
      </c>
      <c r="AV213" s="6" t="n">
        <f aca="false">(AV163-$AV$143)/$AV$143</f>
        <v>-0.606754250009153</v>
      </c>
      <c r="AW213" s="6" t="n">
        <f aca="false">(AW164-$AW$144)/$AW$144</f>
        <v>-0.552544613340608</v>
      </c>
      <c r="AX213" s="6" t="n">
        <f aca="false">(AX165-$AX$145)/$AX$145</f>
        <v>-0.560120847450763</v>
      </c>
      <c r="AY213" s="6" t="n">
        <f aca="false">(AY166-$AY$146)/$AY$146</f>
        <v>-0.548860899265524</v>
      </c>
      <c r="AZ213" s="6" t="n">
        <f aca="false">(AZ167-$AZ$147)/$AZ$147</f>
        <v>-0.55147009606032</v>
      </c>
      <c r="BA213" s="6" t="n">
        <f aca="false">(BA168-$BA$148)/$BA$148</f>
        <v>-0.576995488213955</v>
      </c>
      <c r="BB213" s="6" t="n">
        <f aca="false">(BB169-$BB$149)/$BB$149</f>
        <v>-0.228841398399842</v>
      </c>
      <c r="BC213" s="6" t="n">
        <f aca="false">(BC170-$BC$150)/$BC$150</f>
        <v>-0.602214243495297</v>
      </c>
      <c r="BD213" s="6" t="n">
        <f aca="false">(BD171-$BD$151)/$BD$151</f>
        <v>-0.234638335385119</v>
      </c>
      <c r="BE213" s="6" t="n">
        <f aca="false">(BE172-$BE$152)/$BE$152</f>
        <v>-0.350799432288014</v>
      </c>
      <c r="BF213" s="6" t="n">
        <f aca="false">(BF173-$BF$153)/$BF$153</f>
        <v>-0.648997854175227</v>
      </c>
      <c r="BG213" s="6" t="n">
        <f aca="false">(BG174-$BG$154)/$BG$154</f>
        <v>-0.188033704909192</v>
      </c>
      <c r="BH213" s="6" t="n">
        <f aca="false">(BH175-$BH$155)/$BH$155</f>
        <v>-0.625625425777596</v>
      </c>
      <c r="BI213" s="6" t="n">
        <f aca="false">(BI176-$BI$156)/$BI$156</f>
        <v>-0.523068334610237</v>
      </c>
      <c r="BJ213" s="6" t="n">
        <f aca="false">(BJ177-$BJ$157)/$BJ$157</f>
        <v>-0.459884724485977</v>
      </c>
      <c r="BK213" s="6" t="n">
        <f aca="false">(BK178-$BK$158)/$BK$158</f>
        <v>-0.48620290597891</v>
      </c>
      <c r="BL213" s="6" t="n">
        <f aca="false">(BL179-$BL$159)/$BL$159</f>
        <v>-0.627261131734952</v>
      </c>
      <c r="BM213" s="6" t="n">
        <f aca="false">(BM180-$BM$160)/$BM$160</f>
        <v>-0.565787544567917</v>
      </c>
      <c r="BN213" s="6" t="n">
        <f aca="false">(BN181-$BN$161)/$BN$161</f>
        <v>-0.523634205425948</v>
      </c>
      <c r="BO213" s="6" t="n">
        <f aca="false">(BO182-$BO$162)/$BO$162</f>
        <v>-0.602938518267263</v>
      </c>
      <c r="BP213" s="6" t="n">
        <f aca="false">(BP183-$BP$163)/$BP$163</f>
        <v>-0.367758476828886</v>
      </c>
      <c r="BQ213" s="6" t="n">
        <f aca="false">(BQ184-$BQ$164)/$BQ$164</f>
        <v>-0.442078818037425</v>
      </c>
      <c r="BR213" s="6" t="n">
        <f aca="false">(BR185-$BR$165)/$BR$165</f>
        <v>-0.514055736788744</v>
      </c>
      <c r="BS213" s="6" t="n">
        <f aca="false">(BS186-$BS$166)/$BS$166</f>
        <v>-0.644999010844913</v>
      </c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</row>
    <row r="214" customFormat="false" ht="11.25" hidden="false" customHeight="false" outlineLevel="0" collapsed="false">
      <c r="B214" s="4"/>
      <c r="C214" s="1" t="s">
        <v>24</v>
      </c>
      <c r="D214" s="6" t="n">
        <f aca="false">(D120-$D$99)/$D$99</f>
        <v>-0.375395143082771</v>
      </c>
      <c r="E214" s="6" t="n">
        <f aca="false">(E121-$E$100)/$E$100</f>
        <v>-0.530860660622118</v>
      </c>
      <c r="F214" s="6" t="n">
        <f aca="false">(F122-$F$101)/$F$101</f>
        <v>-0.515746751111792</v>
      </c>
      <c r="G214" s="6" t="n">
        <f aca="false">(G123-$G$102)/$G$102</f>
        <v>-0.442119868226992</v>
      </c>
      <c r="H214" s="6" t="n">
        <f aca="false">(H124-$H$103)/$H$103</f>
        <v>-0.47067070482768</v>
      </c>
      <c r="I214" s="6" t="n">
        <f aca="false">(I125-$I$104)/$I$104</f>
        <v>-0.565897693577003</v>
      </c>
      <c r="J214" s="6" t="n">
        <f aca="false">(J126-$J$105)/$J$105</f>
        <v>-0.345829100217894</v>
      </c>
      <c r="K214" s="6" t="n">
        <f aca="false">(K127-$K$106)/$K$106</f>
        <v>-0.532723256475027</v>
      </c>
      <c r="L214" s="6" t="n">
        <f aca="false">(L128-$L$107)/$L$107</f>
        <v>-0.57809093483638</v>
      </c>
      <c r="M214" s="6" t="n">
        <f aca="false">(M129-$M$108)/$M$108</f>
        <v>-0.362968736595336</v>
      </c>
      <c r="N214" s="6" t="n">
        <f aca="false">(N130-$N$109)/$N$109</f>
        <v>-0.059588349591022</v>
      </c>
      <c r="O214" s="6" t="n">
        <f aca="false">(O131-$O$110)/$O$110</f>
        <v>-0.468746883000299</v>
      </c>
      <c r="P214" s="6" t="n">
        <f aca="false">(P132-$P$111)/$P$111</f>
        <v>-0.481238919316466</v>
      </c>
      <c r="Q214" s="6" t="n">
        <f aca="false">(Q133-$Q$112)/$Q$112</f>
        <v>-0.634606878215408</v>
      </c>
      <c r="R214" s="6" t="n">
        <f aca="false">(R134-$R$113)/$R$113</f>
        <v>-0.502501697828166</v>
      </c>
      <c r="S214" s="6" t="n">
        <f aca="false">(S135-$S$114)/$S$114</f>
        <v>-0.382141903962292</v>
      </c>
      <c r="T214" s="6" t="n">
        <f aca="false">(T136-$T$115)/$T$115</f>
        <v>-0.481973566896077</v>
      </c>
      <c r="U214" s="6" t="n">
        <f aca="false">(U137-$U$116)/$U$116</f>
        <v>-0.478905493218386</v>
      </c>
      <c r="V214" s="6" t="n">
        <f aca="false">(V138-$V$117)/$V$117</f>
        <v>-0.412956068038452</v>
      </c>
      <c r="W214" s="6" t="n">
        <f aca="false">(W139-$W$118)/$W$118</f>
        <v>-0.56186314425781</v>
      </c>
      <c r="X214" s="6" t="n">
        <f aca="false">(X140-$X$119)/$X$119</f>
        <v>-0.563941064107251</v>
      </c>
      <c r="Y214" s="6" t="n">
        <f aca="false">(Y141-$Y$120)/$Y$120</f>
        <v>-0.397102285264155</v>
      </c>
      <c r="Z214" s="6" t="n">
        <f aca="false">(Z142-$Z$121)/$Z$121</f>
        <v>-0.396209207471713</v>
      </c>
      <c r="AA214" s="6" t="n">
        <f aca="false">(AA143-$AA$122)/$AA$122</f>
        <v>-0.663104416464599</v>
      </c>
      <c r="AB214" s="6" t="n">
        <f aca="false">(AB144-$AB$123)/$AB$123</f>
        <v>-0.539918564068473</v>
      </c>
      <c r="AC214" s="6" t="n">
        <f aca="false">(AC145-$AC$124)/$AC$124</f>
        <v>-0.586853067006858</v>
      </c>
      <c r="AD214" s="6" t="n">
        <f aca="false">(AD146-$AD$125)/$AD$125</f>
        <v>-0.246315734747616</v>
      </c>
      <c r="AE214" s="6" t="n">
        <f aca="false">(AE147-$AE$126)/$AE$126</f>
        <v>-0.484173315177754</v>
      </c>
      <c r="AF214" s="6" t="n">
        <f aca="false">(AF148-$AF$127)/$AF$127</f>
        <v>-0.509227924970229</v>
      </c>
      <c r="AG214" s="6" t="n">
        <f aca="false">(AG149-$AG$128)/$AG$128</f>
        <v>-0.415467486960212</v>
      </c>
      <c r="AH214" s="6" t="n">
        <f aca="false">(AH150-$AH$129)/$AH$129</f>
        <v>-0.503862624661953</v>
      </c>
      <c r="AI214" s="6" t="n">
        <f aca="false">(AI151-$AI$130)/$AI$130</f>
        <v>-0.529186929704332</v>
      </c>
      <c r="AJ214" s="6" t="n">
        <f aca="false">(AJ152-$AJ$131)/$AJ$131</f>
        <v>-0.547937248895849</v>
      </c>
      <c r="AK214" s="6" t="n">
        <f aca="false">(AK153-$AK$132)/$AK$132</f>
        <v>-0.589505178476113</v>
      </c>
      <c r="AL214" s="6" t="n">
        <f aca="false">(AL154-$AL$133)/$AL$133</f>
        <v>-0.561587582521123</v>
      </c>
      <c r="AM214" s="6" t="n">
        <f aca="false">(AM155-$AM$134)/$AM$134</f>
        <v>-0.456729954600586</v>
      </c>
      <c r="AN214" s="6" t="n">
        <f aca="false">(AN156-$AN$135)/$AN$135</f>
        <v>-0.666402143461697</v>
      </c>
      <c r="AO214" s="6" t="n">
        <f aca="false">(AO157-$AO$136)/$AO$136</f>
        <v>-0.502083248557313</v>
      </c>
      <c r="AP214" s="6" t="n">
        <f aca="false">(AP158-$AP$137)/$AP$137</f>
        <v>-0.543759563451671</v>
      </c>
      <c r="AQ214" s="6" t="n">
        <f aca="false">(AQ159-$AQ$138)/$AQ$138</f>
        <v>-0.414983362924333</v>
      </c>
      <c r="AR214" s="6" t="n">
        <f aca="false">(AR160-$AR$139)/$AR$139</f>
        <v>-0.618259956063333</v>
      </c>
      <c r="AS214" s="6" t="n">
        <f aca="false">(AS161-$AS$140)/$AS$140</f>
        <v>-0.476216464913131</v>
      </c>
      <c r="AT214" s="6" t="n">
        <f aca="false">(AT162-$AT$141)/$AT$141</f>
        <v>-0.42010736794076</v>
      </c>
      <c r="AU214" s="6" t="n">
        <f aca="false">(AU163-$AU$142)/$AU$142</f>
        <v>-0.647824729182477</v>
      </c>
      <c r="AV214" s="6" t="n">
        <f aca="false">(AV164-$AV$143)/$AV$143</f>
        <v>-0.617743635664686</v>
      </c>
      <c r="AW214" s="6" t="n">
        <f aca="false">(AW165-$AW$144)/$AW$144</f>
        <v>-0.584233622494433</v>
      </c>
      <c r="AX214" s="6" t="n">
        <f aca="false">(AX166-$AX$145)/$AX$145</f>
        <v>-0.585463504474832</v>
      </c>
      <c r="AY214" s="6" t="n">
        <f aca="false">(AY167-$AY$146)/$AY$146</f>
        <v>-0.551099101738292</v>
      </c>
      <c r="AZ214" s="6" t="n">
        <f aca="false">(AZ168-$AZ$147)/$AZ$147</f>
        <v>-0.563489136497338</v>
      </c>
      <c r="BA214" s="6" t="n">
        <f aca="false">(BA169-$BA$148)/$BA$148</f>
        <v>-0.608516233322708</v>
      </c>
      <c r="BB214" s="6" t="n">
        <f aca="false">(BB170-$BB$149)/$BB$149</f>
        <v>-0.282396502758252</v>
      </c>
      <c r="BC214" s="6" t="n">
        <f aca="false">(BC171-$BC$150)/$BC$150</f>
        <v>-0.607190635962301</v>
      </c>
      <c r="BD214" s="6" t="n">
        <f aca="false">(BD172-$BD$151)/$BD$151</f>
        <v>-0.261436975263001</v>
      </c>
      <c r="BE214" s="6" t="n">
        <f aca="false">(BE173-$BE$152)/$BE$152</f>
        <v>-0.358577670068608</v>
      </c>
      <c r="BF214" s="6" t="n">
        <f aca="false">(BF174-$BF$153)/$BF$153</f>
        <v>-0.629757994503592</v>
      </c>
      <c r="BG214" s="6" t="n">
        <f aca="false">(BG175-$BG$154)/$BG$154</f>
        <v>-0.189520733845593</v>
      </c>
      <c r="BH214" s="6" t="n">
        <f aca="false">(BH176-$BH$155)/$BH$155</f>
        <v>-0.627755480789484</v>
      </c>
      <c r="BI214" s="6" t="n">
        <f aca="false">(BI177-$BI$156)/$BI$156</f>
        <v>-0.568684663157373</v>
      </c>
      <c r="BJ214" s="6" t="n">
        <f aca="false">(BJ178-$BJ$157)/$BJ$157</f>
        <v>-0.487354346232591</v>
      </c>
      <c r="BK214" s="6" t="n">
        <f aca="false">(BK179-$BK$158)/$BK$158</f>
        <v>-0.521986180337847</v>
      </c>
      <c r="BL214" s="6" t="n">
        <f aca="false">(BL180-$BL$159)/$BL$159</f>
        <v>-0.484983202516309</v>
      </c>
      <c r="BM214" s="6" t="n">
        <f aca="false">(BM181-$BM$160)/$BM$160</f>
        <v>-0.562126774045865</v>
      </c>
      <c r="BN214" s="6" t="n">
        <f aca="false">(BN182-$BN$161)/$BN$161</f>
        <v>-0.546301191904215</v>
      </c>
      <c r="BO214" s="6" t="n">
        <f aca="false">(BO183-$BO$162)/$BO$162</f>
        <v>-0.585290183211906</v>
      </c>
      <c r="BP214" s="6" t="n">
        <f aca="false">(BP184-$BP$163)/$BP$163</f>
        <v>-0.342493403620516</v>
      </c>
      <c r="BQ214" s="6" t="n">
        <f aca="false">(BQ185-$BQ$164)/$BQ$164</f>
        <v>-0.450263284099559</v>
      </c>
      <c r="BR214" s="6" t="n">
        <f aca="false">(BR186-$BR$165)/$BR$165</f>
        <v>-0.651927260995094</v>
      </c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</row>
    <row r="215" customFormat="false" ht="11.25" hidden="false" customHeight="false" outlineLevel="0" collapsed="false">
      <c r="B215" s="4"/>
      <c r="C215" s="1" t="s">
        <v>25</v>
      </c>
      <c r="D215" s="6" t="n">
        <f aca="false">(D121-$D$99)/$D$99</f>
        <v>-0.474860563292953</v>
      </c>
      <c r="E215" s="6" t="n">
        <f aca="false">(E122-$E$100)/$E$100</f>
        <v>-0.528796789482852</v>
      </c>
      <c r="F215" s="6" t="n">
        <f aca="false">(F123-$F$101)/$F$101</f>
        <v>-0.519889949301765</v>
      </c>
      <c r="G215" s="6" t="n">
        <f aca="false">(G124-$G$102)/$G$102</f>
        <v>-0.447903821922383</v>
      </c>
      <c r="H215" s="6" t="n">
        <f aca="false">(H125-$H$103)/$H$103</f>
        <v>-0.474809212947659</v>
      </c>
      <c r="I215" s="6" t="n">
        <f aca="false">(I126-$I$104)/$I$104</f>
        <v>-0.547130042697095</v>
      </c>
      <c r="J215" s="6" t="n">
        <f aca="false">(J127-$J$105)/$J$105</f>
        <v>-0.347283314618507</v>
      </c>
      <c r="K215" s="6" t="n">
        <f aca="false">(K128-$K$106)/$K$106</f>
        <v>-0.523502670299121</v>
      </c>
      <c r="L215" s="6" t="n">
        <f aca="false">(L129-$L$107)/$L$107</f>
        <v>-0.618754040311292</v>
      </c>
      <c r="M215" s="6" t="n">
        <f aca="false">(M130-$M$108)/$M$108</f>
        <v>-0.423166951751666</v>
      </c>
      <c r="N215" s="6" t="n">
        <f aca="false">(N131-$N$109)/$N$109</f>
        <v>-0.082657542171019</v>
      </c>
      <c r="O215" s="6" t="n">
        <f aca="false">(O132-$O$110)/$O$110</f>
        <v>-0.485074508760847</v>
      </c>
      <c r="P215" s="6" t="n">
        <f aca="false">(P133-$P$111)/$P$111</f>
        <v>-0.497686295943689</v>
      </c>
      <c r="Q215" s="6" t="n">
        <f aca="false">(Q134-$Q$112)/$Q$112</f>
        <v>-0.659694659218943</v>
      </c>
      <c r="R215" s="6" t="n">
        <f aca="false">(R135-$R$113)/$R$113</f>
        <v>-0.476005926063791</v>
      </c>
      <c r="S215" s="6" t="n">
        <f aca="false">(S136-$S$114)/$S$114</f>
        <v>-0.39878175580626</v>
      </c>
      <c r="T215" s="6" t="n">
        <f aca="false">(T137-$T$115)/$T$115</f>
        <v>-0.498821928516305</v>
      </c>
      <c r="U215" s="6" t="n">
        <f aca="false">(U138-$U$116)/$U$116</f>
        <v>-0.510911189536208</v>
      </c>
      <c r="V215" s="6" t="n">
        <f aca="false">(V139-$V$117)/$V$117</f>
        <v>-0.40707200729251</v>
      </c>
      <c r="W215" s="6" t="n">
        <f aca="false">(W140-$W$118)/$W$118</f>
        <v>-0.571312421758269</v>
      </c>
      <c r="X215" s="6" t="n">
        <f aca="false">(X141-$X$119)/$X$119</f>
        <v>-0.570781139106616</v>
      </c>
      <c r="Y215" s="6" t="n">
        <f aca="false">(Y142-$Y$120)/$Y$120</f>
        <v>-0.384012484508221</v>
      </c>
      <c r="Z215" s="6" t="n">
        <f aca="false">(Z143-$Z$121)/$Z$121</f>
        <v>-0.417793029619488</v>
      </c>
      <c r="AA215" s="6" t="n">
        <f aca="false">(AA144-$AA$122)/$AA$122</f>
        <v>-0.665481450201718</v>
      </c>
      <c r="AB215" s="6" t="n">
        <f aca="false">(AB145-$AB$123)/$AB$123</f>
        <v>-0.552034289941939</v>
      </c>
      <c r="AC215" s="6" t="n">
        <f aca="false">(AC146-$AC$124)/$AC$124</f>
        <v>-0.590617489304417</v>
      </c>
      <c r="AD215" s="6" t="n">
        <f aca="false">(AD147-$AD$125)/$AD$125</f>
        <v>-0.24814337359644</v>
      </c>
      <c r="AE215" s="6" t="n">
        <f aca="false">(AE148-$AE$126)/$AE$126</f>
        <v>-0.496952470946391</v>
      </c>
      <c r="AF215" s="6" t="n">
        <f aca="false">(AF149-$AF$127)/$AF$127</f>
        <v>-0.49540499014209</v>
      </c>
      <c r="AG215" s="6" t="n">
        <f aca="false">(AG150-$AG$128)/$AG$128</f>
        <v>-0.411992480485389</v>
      </c>
      <c r="AH215" s="6" t="n">
        <f aca="false">(AH151-$AH$129)/$AH$129</f>
        <v>-0.511343212082585</v>
      </c>
      <c r="AI215" s="6" t="n">
        <f aca="false">(AI152-$AI$130)/$AI$130</f>
        <v>-0.556172848236123</v>
      </c>
      <c r="AJ215" s="6" t="n">
        <f aca="false">(AJ153-$AJ$131)/$AJ$131</f>
        <v>-0.540618019046658</v>
      </c>
      <c r="AK215" s="6" t="n">
        <f aca="false">(AK154-$AK$132)/$AK$132</f>
        <v>-0.563879696272662</v>
      </c>
      <c r="AL215" s="6" t="n">
        <f aca="false">(AL155-$AL$133)/$AL$133</f>
        <v>-0.576180664368155</v>
      </c>
      <c r="AM215" s="6" t="n">
        <f aca="false">(AM156-$AM$134)/$AM$134</f>
        <v>-0.444448455913469</v>
      </c>
      <c r="AN215" s="6" t="n">
        <f aca="false">(AN157-$AN$135)/$AN$135</f>
        <v>-0.696826938404477</v>
      </c>
      <c r="AO215" s="6" t="n">
        <f aca="false">(AO158-$AO$136)/$AO$136</f>
        <v>-0.525036571512912</v>
      </c>
      <c r="AP215" s="6" t="n">
        <f aca="false">(AP159-$AP$137)/$AP$137</f>
        <v>-0.552342317560764</v>
      </c>
      <c r="AQ215" s="6" t="n">
        <f aca="false">(AQ160-$AQ$138)/$AQ$138</f>
        <v>-0.486469406140763</v>
      </c>
      <c r="AR215" s="6" t="n">
        <f aca="false">(AR161-$AR$139)/$AR$139</f>
        <v>-0.634707698256391</v>
      </c>
      <c r="AS215" s="6" t="n">
        <f aca="false">(AS162-$AS$140)/$AS$140</f>
        <v>-0.461387391257458</v>
      </c>
      <c r="AT215" s="6" t="n">
        <f aca="false">(AT163-$AT$141)/$AT$141</f>
        <v>-0.458270832739221</v>
      </c>
      <c r="AU215" s="6" t="n">
        <f aca="false">(AU164-$AU$142)/$AU$142</f>
        <v>-0.663308442002274</v>
      </c>
      <c r="AV215" s="6" t="n">
        <f aca="false">(AV165-$AV$143)/$AV$143</f>
        <v>-0.615914575731319</v>
      </c>
      <c r="AW215" s="6" t="n">
        <f aca="false">(AW166-$AW$144)/$AW$144</f>
        <v>-0.606390214371331</v>
      </c>
      <c r="AX215" s="6" t="n">
        <f aca="false">(AX167-$AX$145)/$AX$145</f>
        <v>-0.594376003968629</v>
      </c>
      <c r="AY215" s="6" t="n">
        <f aca="false">(AY168-$AY$146)/$AY$146</f>
        <v>-0.565785971739164</v>
      </c>
      <c r="AZ215" s="6" t="n">
        <f aca="false">(AZ169-$AZ$147)/$AZ$147</f>
        <v>-0.577896257809473</v>
      </c>
      <c r="BA215" s="6" t="n">
        <f aca="false">(BA170-$BA$148)/$BA$148</f>
        <v>-0.602342220299622</v>
      </c>
      <c r="BB215" s="6" t="n">
        <f aca="false">(BB171-$BB$149)/$BB$149</f>
        <v>-0.321970069158017</v>
      </c>
      <c r="BC215" s="6" t="n">
        <f aca="false">(BC172-$BC$150)/$BC$150</f>
        <v>-0.598921162384591</v>
      </c>
      <c r="BD215" s="6" t="n">
        <f aca="false">(BD173-$BD$151)/$BD$151</f>
        <v>-0.301820926127745</v>
      </c>
      <c r="BE215" s="6" t="n">
        <f aca="false">(BE174-$BE$152)/$BE$152</f>
        <v>-0.394814177825099</v>
      </c>
      <c r="BF215" s="6" t="n">
        <f aca="false">(BF175-$BF$153)/$BF$153</f>
        <v>-0.646976567440716</v>
      </c>
      <c r="BG215" s="6" t="n">
        <f aca="false">(BG176-$BG$154)/$BG$154</f>
        <v>-0.218699648611361</v>
      </c>
      <c r="BH215" s="6" t="n">
        <f aca="false">(BH177-$BH$155)/$BH$155</f>
        <v>-0.623093038216089</v>
      </c>
      <c r="BI215" s="6" t="n">
        <f aca="false">(BI178-$BI$156)/$BI$156</f>
        <v>-0.512409095791396</v>
      </c>
      <c r="BJ215" s="6" t="n">
        <f aca="false">(BJ179-$BJ$157)/$BJ$157</f>
        <v>-0.546585967827548</v>
      </c>
      <c r="BK215" s="6" t="n">
        <f aca="false">(BK180-$BK$158)/$BK$158</f>
        <v>-0.489047875897206</v>
      </c>
      <c r="BL215" s="6" t="n">
        <f aca="false">(BL181-$BL$159)/$BL$159</f>
        <v>-0.654918998398885</v>
      </c>
      <c r="BM215" s="6" t="n">
        <f aca="false">(BM182-$BM$160)/$BM$160</f>
        <v>-0.624584842052691</v>
      </c>
      <c r="BN215" s="6" t="n">
        <f aca="false">(BN183-$BN$161)/$BN$161</f>
        <v>-0.514266169155362</v>
      </c>
      <c r="BO215" s="6" t="n">
        <f aca="false">(BO184-$BO$162)/$BO$162</f>
        <v>-0.617475298983511</v>
      </c>
      <c r="BP215" s="6" t="n">
        <f aca="false">(BP185-$BP$163)/$BP$163</f>
        <v>-0.355227509837264</v>
      </c>
      <c r="BQ215" s="6" t="n">
        <f aca="false">(BQ186-$BQ$164)/$BQ$164</f>
        <v>-0.616015716089633</v>
      </c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</row>
    <row r="216" customFormat="false" ht="11.25" hidden="false" customHeight="false" outlineLevel="0" collapsed="false">
      <c r="B216" s="4"/>
      <c r="C216" s="1" t="s">
        <v>26</v>
      </c>
      <c r="D216" s="6" t="n">
        <f aca="false">(D122-$D$99)/$D$99</f>
        <v>-0.439509858525995</v>
      </c>
      <c r="E216" s="6" t="n">
        <f aca="false">(E123-$E$100)/$E$100</f>
        <v>-0.545190594226077</v>
      </c>
      <c r="F216" s="6" t="n">
        <f aca="false">(F124-$F$101)/$F$101</f>
        <v>-0.517937344677387</v>
      </c>
      <c r="G216" s="6" t="n">
        <f aca="false">(G125-$G$102)/$G$102</f>
        <v>-0.456001859652372</v>
      </c>
      <c r="H216" s="6" t="n">
        <f aca="false">(H126-$H$103)/$H$103</f>
        <v>-0.484402541427094</v>
      </c>
      <c r="I216" s="6" t="n">
        <f aca="false">(I127-$I$104)/$I$104</f>
        <v>-0.57048005430631</v>
      </c>
      <c r="J216" s="6" t="n">
        <f aca="false">(J128-$J$105)/$J$105</f>
        <v>-0.358485836886922</v>
      </c>
      <c r="K216" s="6" t="n">
        <f aca="false">(K129-$K$106)/$K$106</f>
        <v>-0.557270913768843</v>
      </c>
      <c r="L216" s="6" t="n">
        <f aca="false">(L130-$L$107)/$L$107</f>
        <v>-0.558228018968806</v>
      </c>
      <c r="M216" s="6" t="n">
        <f aca="false">(M131-$M$108)/$M$108</f>
        <v>-0.419917774357154</v>
      </c>
      <c r="N216" s="6" t="n">
        <f aca="false">(N132-$N$109)/$N$109</f>
        <v>-0.0216794982299478</v>
      </c>
      <c r="O216" s="6" t="n">
        <f aca="false">(O133-$O$110)/$O$110</f>
        <v>-0.518058316986402</v>
      </c>
      <c r="P216" s="6" t="n">
        <f aca="false">(P134-$P$111)/$P$111</f>
        <v>-0.516152505217162</v>
      </c>
      <c r="Q216" s="6" t="n">
        <f aca="false">(Q135-$Q$112)/$Q$112</f>
        <v>-0.651867140055304</v>
      </c>
      <c r="R216" s="6" t="n">
        <f aca="false">(R136-$R$113)/$R$113</f>
        <v>-0.490990892308738</v>
      </c>
      <c r="S216" s="6" t="n">
        <f aca="false">(S137-$S$114)/$S$114</f>
        <v>-0.421794788035148</v>
      </c>
      <c r="T216" s="6" t="n">
        <f aca="false">(T138-$T$115)/$T$115</f>
        <v>-0.441922208065411</v>
      </c>
      <c r="U216" s="6" t="n">
        <f aca="false">(U139-$U$116)/$U$116</f>
        <v>-0.530429930694232</v>
      </c>
      <c r="V216" s="6" t="n">
        <f aca="false">(V140-$V$117)/$V$117</f>
        <v>-0.424921903128662</v>
      </c>
      <c r="W216" s="6" t="n">
        <f aca="false">(W141-$W$118)/$W$118</f>
        <v>-0.582320673001294</v>
      </c>
      <c r="X216" s="6" t="n">
        <f aca="false">(X142-$X$119)/$X$119</f>
        <v>-0.590855591030577</v>
      </c>
      <c r="Y216" s="6" t="n">
        <f aca="false">(Y143-$Y$120)/$Y$120</f>
        <v>-0.424507600641899</v>
      </c>
      <c r="Z216" s="6" t="n">
        <f aca="false">(Z144-$Z$121)/$Z$121</f>
        <v>-0.430721928909713</v>
      </c>
      <c r="AA216" s="6" t="n">
        <f aca="false">(AA145-$AA$122)/$AA$122</f>
        <v>-0.67720282269751</v>
      </c>
      <c r="AB216" s="6" t="n">
        <f aca="false">(AB146-$AB$123)/$AB$123</f>
        <v>-0.559470746862385</v>
      </c>
      <c r="AC216" s="6" t="n">
        <f aca="false">(AC147-$AC$124)/$AC$124</f>
        <v>-0.607130925614726</v>
      </c>
      <c r="AD216" s="6" t="n">
        <f aca="false">(AD148-$AD$125)/$AD$125</f>
        <v>-0.276765400562463</v>
      </c>
      <c r="AE216" s="6" t="n">
        <f aca="false">(AE149-$AE$126)/$AE$126</f>
        <v>-0.53076167560295</v>
      </c>
      <c r="AF216" s="6" t="n">
        <f aca="false">(AF150-$AF$127)/$AF$127</f>
        <v>-0.516517734369346</v>
      </c>
      <c r="AG216" s="6" t="n">
        <f aca="false">(AG151-$AG$128)/$AG$128</f>
        <v>-0.445121376720659</v>
      </c>
      <c r="AH216" s="6" t="n">
        <f aca="false">(AH152-$AH$129)/$AH$129</f>
        <v>-0.542318967181987</v>
      </c>
      <c r="AI216" s="6" t="n">
        <f aca="false">(AI153-$AI$130)/$AI$130</f>
        <v>-0.555841846334982</v>
      </c>
      <c r="AJ216" s="6" t="n">
        <f aca="false">(AJ154-$AJ$131)/$AJ$131</f>
        <v>-0.559425785261322</v>
      </c>
      <c r="AK216" s="6" t="n">
        <f aca="false">(AK155-$AK$132)/$AK$132</f>
        <v>-0.595030482039891</v>
      </c>
      <c r="AL216" s="6" t="n">
        <f aca="false">(AL156-$AL$133)/$AL$133</f>
        <v>-0.57895288083842</v>
      </c>
      <c r="AM216" s="6" t="n">
        <f aca="false">(AM157-$AM$134)/$AM$134</f>
        <v>-0.486616314432791</v>
      </c>
      <c r="AN216" s="6" t="n">
        <f aca="false">(AN158-$AN$135)/$AN$135</f>
        <v>-0.684039148392566</v>
      </c>
      <c r="AO216" s="6" t="n">
        <f aca="false">(AO159-$AO$136)/$AO$136</f>
        <v>-0.551375081003179</v>
      </c>
      <c r="AP216" s="6" t="n">
        <f aca="false">(AP160-$AP$137)/$AP$137</f>
        <v>-0.569874005885791</v>
      </c>
      <c r="AQ216" s="6" t="n">
        <f aca="false">(AQ161-$AQ$138)/$AQ$138</f>
        <v>-0.34277160335589</v>
      </c>
      <c r="AR216" s="6" t="n">
        <f aca="false">(AR162-$AR$139)/$AR$139</f>
        <v>-0.66758831382201</v>
      </c>
      <c r="AS216" s="6" t="n">
        <f aca="false">(AS163-$AS$140)/$AS$140</f>
        <v>-0.484720745737377</v>
      </c>
      <c r="AT216" s="6" t="n">
        <f aca="false">(AT164-$AT$141)/$AT$141</f>
        <v>-0.484764589017006</v>
      </c>
      <c r="AU216" s="6" t="n">
        <f aca="false">(AU165-$AU$142)/$AU$142</f>
        <v>-0.671044151223231</v>
      </c>
      <c r="AV216" s="6" t="n">
        <f aca="false">(AV166-$AV$143)/$AV$143</f>
        <v>-0.621507586251083</v>
      </c>
      <c r="AW216" s="6" t="n">
        <f aca="false">(AW167-$AW$144)/$AW$144</f>
        <v>-0.635174233250871</v>
      </c>
      <c r="AX216" s="6" t="n">
        <f aca="false">(AX168-$AX$145)/$AX$145</f>
        <v>-0.610670977263626</v>
      </c>
      <c r="AY216" s="6" t="n">
        <f aca="false">(AY169-$AY$146)/$AY$146</f>
        <v>-0.572322128663608</v>
      </c>
      <c r="AZ216" s="6" t="n">
        <f aca="false">(AZ170-$AZ$147)/$AZ$147</f>
        <v>-0.589717067636711</v>
      </c>
      <c r="BA216" s="6" t="n">
        <f aca="false">(BA171-$BA$148)/$BA$148</f>
        <v>-0.612183608402984</v>
      </c>
      <c r="BB216" s="6" t="n">
        <f aca="false">(BB172-$BB$149)/$BB$149</f>
        <v>-0.371532613589797</v>
      </c>
      <c r="BC216" s="6" t="n">
        <f aca="false">(BC173-$BC$150)/$BC$150</f>
        <v>-0.620132793828188</v>
      </c>
      <c r="BD216" s="6" t="n">
        <f aca="false">(BD174-$BD$151)/$BD$151</f>
        <v>-0.328506733266455</v>
      </c>
      <c r="BE216" s="6" t="n">
        <f aca="false">(BE175-$BE$152)/$BE$152</f>
        <v>-0.383040356805589</v>
      </c>
      <c r="BF216" s="6" t="n">
        <f aca="false">(BF176-$BF$153)/$BF$153</f>
        <v>-0.702371621575877</v>
      </c>
      <c r="BG216" s="6" t="n">
        <f aca="false">(BG177-$BG$154)/$BG$154</f>
        <v>-0.26188575400006</v>
      </c>
      <c r="BH216" s="6" t="n">
        <f aca="false">(BH178-$BH$155)/$BH$155</f>
        <v>-0.616612091229788</v>
      </c>
      <c r="BI216" s="6" t="n">
        <f aca="false">(BI179-$BI$156)/$BI$156</f>
        <v>-0.511328568537305</v>
      </c>
      <c r="BJ216" s="6" t="n">
        <f aca="false">(BJ180-$BJ$157)/$BJ$157</f>
        <v>-0.566921113161287</v>
      </c>
      <c r="BK216" s="6" t="n">
        <f aca="false">(BK181-$BK$158)/$BK$158</f>
        <v>-0.520019116535544</v>
      </c>
      <c r="BL216" s="6" t="n">
        <f aca="false">(BL182-$BL$159)/$BL$159</f>
        <v>-0.659802100662553</v>
      </c>
      <c r="BM216" s="6" t="n">
        <f aca="false">(BM183-$BM$160)/$BM$160</f>
        <v>-0.645725344701497</v>
      </c>
      <c r="BN216" s="6" t="n">
        <f aca="false">(BN184-$BN$161)/$BN$161</f>
        <v>-0.47893201325152</v>
      </c>
      <c r="BO216" s="6" t="n">
        <f aca="false">(BO185-$BO$162)/$BO$162</f>
        <v>-0.621115256821274</v>
      </c>
      <c r="BP216" s="6" t="n">
        <f aca="false">(BP186-$BP$163)/$BP$163</f>
        <v>-0.43222324421828</v>
      </c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</row>
    <row r="217" customFormat="false" ht="11.25" hidden="false" customHeight="false" outlineLevel="0" collapsed="false">
      <c r="B217" s="4"/>
      <c r="C217" s="1" t="s">
        <v>27</v>
      </c>
      <c r="D217" s="6" t="n">
        <f aca="false">(D123-$D$99)/$D$99</f>
        <v>-0.402864346063769</v>
      </c>
      <c r="E217" s="6" t="n">
        <f aca="false">(E124-$E$100)/$E$100</f>
        <v>-0.549734596026733</v>
      </c>
      <c r="F217" s="6" t="n">
        <f aca="false">(F125-$F$101)/$F$101</f>
        <v>-0.50744844535657</v>
      </c>
      <c r="G217" s="6" t="n">
        <f aca="false">(G126-$G$102)/$G$102</f>
        <v>-0.471145734819933</v>
      </c>
      <c r="H217" s="6" t="n">
        <f aca="false">(H127-$H$103)/$H$103</f>
        <v>-0.498385028172994</v>
      </c>
      <c r="I217" s="6" t="n">
        <f aca="false">(I128-$I$104)/$I$104</f>
        <v>-0.572258054224779</v>
      </c>
      <c r="J217" s="6" t="n">
        <f aca="false">(J129-$J$105)/$J$105</f>
        <v>-0.371712373173634</v>
      </c>
      <c r="K217" s="6" t="n">
        <f aca="false">(K130-$K$106)/$K$106</f>
        <v>-0.537613365953283</v>
      </c>
      <c r="L217" s="6" t="n">
        <f aca="false">(L131-$L$107)/$L$107</f>
        <v>-0.533690394267114</v>
      </c>
      <c r="M217" s="6" t="n">
        <f aca="false">(M132-$M$108)/$M$108</f>
        <v>-0.28004009602037</v>
      </c>
      <c r="N217" s="6" t="n">
        <f aca="false">(N133-$N$109)/$N$109</f>
        <v>-0.044247685121515</v>
      </c>
      <c r="O217" s="6" t="n">
        <f aca="false">(O134-$O$110)/$O$110</f>
        <v>-0.521636466402899</v>
      </c>
      <c r="P217" s="6" t="n">
        <f aca="false">(P135-$P$111)/$P$111</f>
        <v>-0.487185687462043</v>
      </c>
      <c r="Q217" s="6" t="n">
        <f aca="false">(Q136-$Q$112)/$Q$112</f>
        <v>-0.640499084931474</v>
      </c>
      <c r="R217" s="6" t="n">
        <f aca="false">(R137-$R$113)/$R$113</f>
        <v>-0.501069285248992</v>
      </c>
      <c r="S217" s="6" t="n">
        <f aca="false">(S138-$S$114)/$S$114</f>
        <v>-0.433030625691552</v>
      </c>
      <c r="T217" s="6" t="n">
        <f aca="false">(T139-$T$115)/$T$115</f>
        <v>-0.433447265246559</v>
      </c>
      <c r="U217" s="6" t="n">
        <f aca="false">(U140-$U$116)/$U$116</f>
        <v>-0.527641612061349</v>
      </c>
      <c r="V217" s="6" t="n">
        <f aca="false">(V141-$V$117)/$V$117</f>
        <v>-0.456088330110949</v>
      </c>
      <c r="W217" s="6" t="n">
        <f aca="false">(W142-$W$118)/$W$118</f>
        <v>-0.606717917450272</v>
      </c>
      <c r="X217" s="6" t="n">
        <f aca="false">(X143-$X$119)/$X$119</f>
        <v>-0.588732303493258</v>
      </c>
      <c r="Y217" s="6" t="n">
        <f aca="false">(Y144-$Y$120)/$Y$120</f>
        <v>-0.351706736149938</v>
      </c>
      <c r="Z217" s="6" t="n">
        <f aca="false">(Z145-$Z$121)/$Z$121</f>
        <v>-0.456950913771845</v>
      </c>
      <c r="AA217" s="6" t="n">
        <f aca="false">(AA146-$AA$122)/$AA$122</f>
        <v>-0.680175808784669</v>
      </c>
      <c r="AB217" s="6" t="n">
        <f aca="false">(AB147-$AB$123)/$AB$123</f>
        <v>-0.581678102519053</v>
      </c>
      <c r="AC217" s="6" t="n">
        <f aca="false">(AC148-$AC$124)/$AC$124</f>
        <v>-0.611095918410499</v>
      </c>
      <c r="AD217" s="6" t="n">
        <f aca="false">(AD149-$AD$125)/$AD$125</f>
        <v>-0.251982147514582</v>
      </c>
      <c r="AE217" s="6" t="n">
        <f aca="false">(AE150-$AE$126)/$AE$126</f>
        <v>-0.552657261478207</v>
      </c>
      <c r="AF217" s="6" t="n">
        <f aca="false">(AF151-$AF$127)/$AF$127</f>
        <v>-0.505000203956761</v>
      </c>
      <c r="AG217" s="6" t="n">
        <f aca="false">(AG152-$AG$128)/$AG$128</f>
        <v>-0.458894003547661</v>
      </c>
      <c r="AH217" s="6" t="n">
        <f aca="false">(AH153-$AH$129)/$AH$129</f>
        <v>-0.513297689387127</v>
      </c>
      <c r="AI217" s="6" t="n">
        <f aca="false">(AI154-$AI$130)/$AI$130</f>
        <v>-0.564619710624298</v>
      </c>
      <c r="AJ217" s="6" t="n">
        <f aca="false">(AJ155-$AJ$131)/$AJ$131</f>
        <v>-0.589963782154897</v>
      </c>
      <c r="AK217" s="6" t="n">
        <f aca="false">(AK156-$AK$132)/$AK$132</f>
        <v>-0.590648759615147</v>
      </c>
      <c r="AL217" s="6" t="n">
        <f aca="false">(AL157-$AL$133)/$AL$133</f>
        <v>-0.608727821091885</v>
      </c>
      <c r="AM217" s="6" t="n">
        <f aca="false">(AM158-$AM$134)/$AM$134</f>
        <v>-0.481350703394784</v>
      </c>
      <c r="AN217" s="6" t="n">
        <f aca="false">(AN159-$AN$135)/$AN$135</f>
        <v>-0.677011929729239</v>
      </c>
      <c r="AO217" s="6" t="n">
        <f aca="false">(AO160-$AO$136)/$AO$136</f>
        <v>-0.575138682073717</v>
      </c>
      <c r="AP217" s="6" t="n">
        <f aca="false">(AP161-$AP$137)/$AP$137</f>
        <v>-0.556835021060813</v>
      </c>
      <c r="AQ217" s="6" t="n">
        <f aca="false">(AQ162-$AQ$138)/$AQ$138</f>
        <v>-0.416406742373277</v>
      </c>
      <c r="AR217" s="6" t="n">
        <f aca="false">(AR163-$AR$139)/$AR$139</f>
        <v>-0.63589873767897</v>
      </c>
      <c r="AS217" s="6" t="n">
        <f aca="false">(AS164-$AS$140)/$AS$140</f>
        <v>-0.49077495289598</v>
      </c>
      <c r="AT217" s="6" t="n">
        <f aca="false">(AT165-$AT$141)/$AT$141</f>
        <v>-0.48167520603808</v>
      </c>
      <c r="AU217" s="6" t="n">
        <f aca="false">(AU166-$AU$142)/$AU$142</f>
        <v>-0.68295825190339</v>
      </c>
      <c r="AV217" s="6" t="n">
        <f aca="false">(AV167-$AV$143)/$AV$143</f>
        <v>-0.640816639411284</v>
      </c>
      <c r="AW217" s="6" t="n">
        <f aca="false">(AW168-$AW$144)/$AW$144</f>
        <v>-0.628928405500047</v>
      </c>
      <c r="AX217" s="6" t="n">
        <f aca="false">(AX169-$AX$145)/$AX$145</f>
        <v>-0.629231854321621</v>
      </c>
      <c r="AY217" s="6" t="n">
        <f aca="false">(AY170-$AY$146)/$AY$146</f>
        <v>-0.581395396479167</v>
      </c>
      <c r="AZ217" s="6" t="n">
        <f aca="false">(AZ171-$AZ$147)/$AZ$147</f>
        <v>-0.603111260818612</v>
      </c>
      <c r="BA217" s="6" t="n">
        <f aca="false">(BA172-$BA$148)/$BA$148</f>
        <v>-0.617836733299941</v>
      </c>
      <c r="BB217" s="6" t="n">
        <f aca="false">(BB173-$BB$149)/$BB$149</f>
        <v>-0.386056925611266</v>
      </c>
      <c r="BC217" s="6" t="n">
        <f aca="false">(BC174-$BC$150)/$BC$150</f>
        <v>-0.649273652087561</v>
      </c>
      <c r="BD217" s="6" t="n">
        <f aca="false">(BD175-$BD$151)/$BD$151</f>
        <v>-0.28298060906069</v>
      </c>
      <c r="BE217" s="6" t="n">
        <f aca="false">(BE176-$BE$152)/$BE$152</f>
        <v>-0.408785662299454</v>
      </c>
      <c r="BF217" s="6" t="n">
        <f aca="false">(BF177-$BF$153)/$BF$153</f>
        <v>-0.704200112177977</v>
      </c>
      <c r="BG217" s="6" t="n">
        <f aca="false">(BG178-$BG$154)/$BG$154</f>
        <v>-0.245698963471486</v>
      </c>
      <c r="BH217" s="6" t="n">
        <f aca="false">(BH179-$BH$155)/$BH$155</f>
        <v>-0.654546023830262</v>
      </c>
      <c r="BI217" s="6" t="n">
        <f aca="false">(BI180-$BI$156)/$BI$156</f>
        <v>-0.551408028002603</v>
      </c>
      <c r="BJ217" s="6" t="n">
        <f aca="false">(BJ181-$BJ$157)/$BJ$157</f>
        <v>-0.520248228020152</v>
      </c>
      <c r="BK217" s="6" t="n">
        <f aca="false">(BK182-$BK$158)/$BK$158</f>
        <v>-0.459939689408245</v>
      </c>
      <c r="BL217" s="6" t="n">
        <f aca="false">(BL183-$BL$159)/$BL$159</f>
        <v>-0.674515404915367</v>
      </c>
      <c r="BM217" s="6" t="n">
        <f aca="false">(BM184-$BM$160)/$BM$160</f>
        <v>-0.661989428559537</v>
      </c>
      <c r="BN217" s="6" t="n">
        <f aca="false">(BN185-$BN$161)/$BN$161</f>
        <v>-0.498867411609971</v>
      </c>
      <c r="BO217" s="6" t="n">
        <f aca="false">(BO186-$BO$162)/$BO$162</f>
        <v>-0.785085072160888</v>
      </c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</row>
    <row r="218" customFormat="false" ht="11.25" hidden="false" customHeight="false" outlineLevel="0" collapsed="false">
      <c r="B218" s="4"/>
      <c r="C218" s="1" t="s">
        <v>28</v>
      </c>
      <c r="D218" s="6" t="n">
        <f aca="false">(D124-$D$99)/$D$99</f>
        <v>-0.437441976472681</v>
      </c>
      <c r="E218" s="6" t="n">
        <f aca="false">(E125-$E$100)/$E$100</f>
        <v>-0.521279645944682</v>
      </c>
      <c r="F218" s="6" t="n">
        <f aca="false">(F126-$F$101)/$F$101</f>
        <v>-0.514185305380223</v>
      </c>
      <c r="G218" s="6" t="n">
        <f aca="false">(G127-$G$102)/$G$102</f>
        <v>-0.483140492620791</v>
      </c>
      <c r="H218" s="6" t="n">
        <f aca="false">(H128-$H$103)/$H$103</f>
        <v>-0.49140918747642</v>
      </c>
      <c r="I218" s="6" t="n">
        <f aca="false">(I129-$I$104)/$I$104</f>
        <v>-0.585756291573837</v>
      </c>
      <c r="J218" s="6" t="n">
        <f aca="false">(J130-$J$105)/$J$105</f>
        <v>-0.416424181560549</v>
      </c>
      <c r="K218" s="6" t="n">
        <f aca="false">(K131-$K$106)/$K$106</f>
        <v>-0.545555229913228</v>
      </c>
      <c r="L218" s="6" t="n">
        <f aca="false">(L132-$L$107)/$L$107</f>
        <v>-0.473250454118096</v>
      </c>
      <c r="M218" s="6" t="n">
        <f aca="false">(M133-$M$108)/$M$108</f>
        <v>-0.458502175811124</v>
      </c>
      <c r="N218" s="6" t="n">
        <f aca="false">(N134-$N$109)/$N$109</f>
        <v>-0.0872335910069132</v>
      </c>
      <c r="O218" s="6" t="n">
        <f aca="false">(O135-$O$110)/$O$110</f>
        <v>-0.528407278461473</v>
      </c>
      <c r="P218" s="6" t="n">
        <f aca="false">(P136-$P$111)/$P$111</f>
        <v>-0.51773522250514</v>
      </c>
      <c r="Q218" s="6" t="n">
        <f aca="false">(Q137-$Q$112)/$Q$112</f>
        <v>-0.641289859133099</v>
      </c>
      <c r="R218" s="6" t="n">
        <f aca="false">(R138-$R$113)/$R$113</f>
        <v>-0.512282931718917</v>
      </c>
      <c r="S218" s="6" t="n">
        <f aca="false">(S139-$S$114)/$S$114</f>
        <v>-0.417154529633192</v>
      </c>
      <c r="T218" s="6" t="n">
        <f aca="false">(T140-$T$115)/$T$115</f>
        <v>-0.465538462494564</v>
      </c>
      <c r="U218" s="6" t="n">
        <f aca="false">(U141-$U$116)/$U$116</f>
        <v>-0.5555089658272</v>
      </c>
      <c r="V218" s="6" t="n">
        <f aca="false">(V142-$V$117)/$V$117</f>
        <v>-0.482667194596661</v>
      </c>
      <c r="W218" s="6" t="n">
        <f aca="false">(W143-$W$118)/$W$118</f>
        <v>-0.606044473712534</v>
      </c>
      <c r="X218" s="6" t="n">
        <f aca="false">(X144-$X$119)/$X$119</f>
        <v>-0.622071502261777</v>
      </c>
      <c r="Y218" s="6" t="n">
        <f aca="false">(Y145-$Y$120)/$Y$120</f>
        <v>-0.476829950666682</v>
      </c>
      <c r="Z218" s="6" t="n">
        <f aca="false">(Z146-$Z$121)/$Z$121</f>
        <v>-0.463330486386464</v>
      </c>
      <c r="AA218" s="6" t="n">
        <f aca="false">(AA147-$AA$122)/$AA$122</f>
        <v>-0.688780729115049</v>
      </c>
      <c r="AB218" s="6" t="n">
        <f aca="false">(AB148-$AB$123)/$AB$123</f>
        <v>-0.589392956515679</v>
      </c>
      <c r="AC218" s="6" t="n">
        <f aca="false">(AC149-$AC$124)/$AC$124</f>
        <v>-0.623235105475716</v>
      </c>
      <c r="AD218" s="6" t="n">
        <f aca="false">(AD150-$AD$125)/$AD$125</f>
        <v>-0.287180142686627</v>
      </c>
      <c r="AE218" s="6" t="n">
        <f aca="false">(AE151-$AE$126)/$AE$126</f>
        <v>-0.543825359802974</v>
      </c>
      <c r="AF218" s="6" t="n">
        <f aca="false">(AF152-$AF$127)/$AF$127</f>
        <v>-0.533151131960025</v>
      </c>
      <c r="AG218" s="6" t="n">
        <f aca="false">(AG153-$AG$128)/$AG$128</f>
        <v>-0.487848659517142</v>
      </c>
      <c r="AH218" s="6" t="n">
        <f aca="false">(AH154-$AH$129)/$AH$129</f>
        <v>-0.516657342661207</v>
      </c>
      <c r="AI218" s="6" t="n">
        <f aca="false">(AI155-$AI$130)/$AI$130</f>
        <v>-0.559031327081809</v>
      </c>
      <c r="AJ218" s="6" t="n">
        <f aca="false">(AJ156-$AJ$131)/$AJ$131</f>
        <v>-0.589841680353125</v>
      </c>
      <c r="AK218" s="6" t="n">
        <f aca="false">(AK157-$AK$132)/$AK$132</f>
        <v>-0.593032813371407</v>
      </c>
      <c r="AL218" s="6" t="n">
        <f aca="false">(AL158-$AL$133)/$AL$133</f>
        <v>-0.604840016881063</v>
      </c>
      <c r="AM218" s="6" t="n">
        <f aca="false">(AM159-$AM$134)/$AM$134</f>
        <v>-0.491895352896664</v>
      </c>
      <c r="AN218" s="6" t="n">
        <f aca="false">(AN160-$AN$135)/$AN$135</f>
        <v>-0.694239373219429</v>
      </c>
      <c r="AO218" s="6" t="n">
        <f aca="false">(AO161-$AO$136)/$AO$136</f>
        <v>-0.540969198544175</v>
      </c>
      <c r="AP218" s="6" t="n">
        <f aca="false">(AP162-$AP$137)/$AP$137</f>
        <v>-0.550174440767808</v>
      </c>
      <c r="AQ218" s="6" t="n">
        <f aca="false">(AQ163-$AQ$138)/$AQ$138</f>
        <v>-0.44580423417433</v>
      </c>
      <c r="AR218" s="6" t="n">
        <f aca="false">(AR164-$AR$139)/$AR$139</f>
        <v>-0.676419480532848</v>
      </c>
      <c r="AS218" s="6" t="n">
        <f aca="false">(AS165-$AS$140)/$AS$140</f>
        <v>-0.507625912059807</v>
      </c>
      <c r="AT218" s="6" t="n">
        <f aca="false">(AT166-$AT$141)/$AT$141</f>
        <v>-0.4870321763198</v>
      </c>
      <c r="AU218" s="6" t="n">
        <f aca="false">(AU167-$AU$142)/$AU$142</f>
        <v>-0.668739090770638</v>
      </c>
      <c r="AV218" s="6" t="n">
        <f aca="false">(AV168-$AV$143)/$AV$143</f>
        <v>-0.642296718573933</v>
      </c>
      <c r="AW218" s="6" t="n">
        <f aca="false">(AW169-$AW$144)/$AW$144</f>
        <v>-0.653663325411577</v>
      </c>
      <c r="AX218" s="6" t="n">
        <f aca="false">(AX170-$AX$145)/$AX$145</f>
        <v>-0.638168440625802</v>
      </c>
      <c r="AY218" s="6" t="n">
        <f aca="false">(AY171-$AY$146)/$AY$146</f>
        <v>-0.60804960857444</v>
      </c>
      <c r="AZ218" s="6" t="n">
        <f aca="false">(AZ172-$AZ$147)/$AZ$147</f>
        <v>-0.59336840561719</v>
      </c>
      <c r="BA218" s="6" t="n">
        <f aca="false">(BA173-$BA$148)/$BA$148</f>
        <v>-0.617318826556168</v>
      </c>
      <c r="BB218" s="6" t="n">
        <f aca="false">(BB174-$BB$149)/$BB$149</f>
        <v>-0.42486485949344</v>
      </c>
      <c r="BC218" s="6" t="n">
        <f aca="false">(BC175-$BC$150)/$BC$150</f>
        <v>-0.656172925523805</v>
      </c>
      <c r="BD218" s="6" t="n">
        <f aca="false">(BD176-$BD$151)/$BD$151</f>
        <v>-0.295460269439569</v>
      </c>
      <c r="BE218" s="6" t="n">
        <f aca="false">(BE177-$BE$152)/$BE$152</f>
        <v>-0.428123214201168</v>
      </c>
      <c r="BF218" s="6" t="n">
        <f aca="false">(BF178-$BF$153)/$BF$153</f>
        <v>-0.701422691719401</v>
      </c>
      <c r="BG218" s="6" t="n">
        <f aca="false">(BG179-$BG$154)/$BG$154</f>
        <v>-0.174500308196723</v>
      </c>
      <c r="BH218" s="6" t="n">
        <f aca="false">(BH180-$BH$155)/$BH$155</f>
        <v>-0.684194452509313</v>
      </c>
      <c r="BI218" s="6" t="n">
        <f aca="false">(BI181-$BI$156)/$BI$156</f>
        <v>-0.580060618771275</v>
      </c>
      <c r="BJ218" s="6" t="n">
        <f aca="false">(BJ182-$BJ$157)/$BJ$157</f>
        <v>-0.568667531491219</v>
      </c>
      <c r="BK218" s="6" t="n">
        <f aca="false">(BK183-$BK$158)/$BK$158</f>
        <v>-0.421886392418097</v>
      </c>
      <c r="BL218" s="6" t="n">
        <f aca="false">(BL184-$BL$159)/$BL$159</f>
        <v>-0.684390281792199</v>
      </c>
      <c r="BM218" s="6" t="n">
        <f aca="false">(BM185-$BM$160)/$BM$160</f>
        <v>-0.705171210166341</v>
      </c>
      <c r="BN218" s="6" t="n">
        <f aca="false">(BN186-$BN$161)/$BN$161</f>
        <v>-0.588222684874594</v>
      </c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</row>
    <row r="219" customFormat="false" ht="11.25" hidden="false" customHeight="false" outlineLevel="0" collapsed="false">
      <c r="B219" s="4"/>
      <c r="C219" s="1" t="s">
        <v>29</v>
      </c>
      <c r="D219" s="6" t="n">
        <f aca="false">(D125-$D$99)/$D$99</f>
        <v>-0.460503101152708</v>
      </c>
      <c r="E219" s="6" t="n">
        <f aca="false">(E126-$E$100)/$E$100</f>
        <v>-0.560934047800218</v>
      </c>
      <c r="F219" s="6" t="n">
        <f aca="false">(F127-$F$101)/$F$101</f>
        <v>-0.537306144636313</v>
      </c>
      <c r="G219" s="6" t="n">
        <f aca="false">(G128-$G$102)/$G$102</f>
        <v>-0.501953476885774</v>
      </c>
      <c r="H219" s="6" t="n">
        <f aca="false">(H129-$H$103)/$H$103</f>
        <v>-0.513878476365319</v>
      </c>
      <c r="I219" s="6" t="n">
        <f aca="false">(I130-$I$104)/$I$104</f>
        <v>-0.602053288952459</v>
      </c>
      <c r="J219" s="6" t="n">
        <f aca="false">(J131-$J$105)/$J$105</f>
        <v>-0.423990234871068</v>
      </c>
      <c r="K219" s="6" t="n">
        <f aca="false">(K132-$K$106)/$K$106</f>
        <v>-0.5578536103838</v>
      </c>
      <c r="L219" s="6" t="n">
        <f aca="false">(L133-$L$107)/$L$107</f>
        <v>-0.497584726294766</v>
      </c>
      <c r="M219" s="6" t="n">
        <f aca="false">(M134-$M$108)/$M$108</f>
        <v>-0.484849912599217</v>
      </c>
      <c r="N219" s="6" t="n">
        <f aca="false">(N135-$N$109)/$N$109</f>
        <v>-0.0974369369926449</v>
      </c>
      <c r="O219" s="6" t="n">
        <f aca="false">(O136-$O$110)/$O$110</f>
        <v>-0.510364730524986</v>
      </c>
      <c r="P219" s="6" t="n">
        <f aca="false">(P137-$P$111)/$P$111</f>
        <v>-0.499782444371393</v>
      </c>
      <c r="Q219" s="6" t="n">
        <f aca="false">(Q138-$Q$112)/$Q$112</f>
        <v>-0.650803293054421</v>
      </c>
      <c r="R219" s="6" t="n">
        <f aca="false">(R139-$R$113)/$R$113</f>
        <v>-0.533421574198556</v>
      </c>
      <c r="S219" s="6" t="n">
        <f aca="false">(S140-$S$114)/$S$114</f>
        <v>-0.392384027712136</v>
      </c>
      <c r="T219" s="6" t="n">
        <f aca="false">(T141-$T$115)/$T$115</f>
        <v>-0.467597873170947</v>
      </c>
      <c r="U219" s="6" t="n">
        <f aca="false">(U142-$U$116)/$U$116</f>
        <v>-0.582341738211125</v>
      </c>
      <c r="V219" s="6" t="n">
        <f aca="false">(V143-$V$117)/$V$117</f>
        <v>-0.483529416661637</v>
      </c>
      <c r="W219" s="6" t="n">
        <f aca="false">(W144-$W$118)/$W$118</f>
        <v>-0.615665349313217</v>
      </c>
      <c r="X219" s="6" t="n">
        <f aca="false">(X145-$X$119)/$X$119</f>
        <v>-0.644865495795461</v>
      </c>
      <c r="Y219" s="6" t="n">
        <f aca="false">(Y146-$Y$120)/$Y$120</f>
        <v>-0.483239371731074</v>
      </c>
      <c r="Z219" s="6" t="n">
        <f aca="false">(Z147-$Z$121)/$Z$121</f>
        <v>-0.461185050174264</v>
      </c>
      <c r="AA219" s="6" t="n">
        <f aca="false">(AA148-$AA$122)/$AA$122</f>
        <v>-0.700584761577532</v>
      </c>
      <c r="AB219" s="6" t="n">
        <f aca="false">(AB149-$AB$123)/$AB$123</f>
        <v>-0.590390006093845</v>
      </c>
      <c r="AC219" s="6" t="n">
        <f aca="false">(AC150-$AC$124)/$AC$124</f>
        <v>-0.626236071073646</v>
      </c>
      <c r="AD219" s="6" t="n">
        <f aca="false">(AD151-$AD$125)/$AD$125</f>
        <v>-0.308575836221224</v>
      </c>
      <c r="AE219" s="6" t="n">
        <f aca="false">(AE152-$AE$126)/$AE$126</f>
        <v>-0.569170144263248</v>
      </c>
      <c r="AF219" s="6" t="n">
        <f aca="false">(AF153-$AF$127)/$AF$127</f>
        <v>-0.52851197094603</v>
      </c>
      <c r="AG219" s="6" t="n">
        <f aca="false">(AG154-$AG$128)/$AG$128</f>
        <v>-0.495217609445724</v>
      </c>
      <c r="AH219" s="6" t="n">
        <f aca="false">(AH155-$AH$129)/$AH$129</f>
        <v>-0.564887204397947</v>
      </c>
      <c r="AI219" s="6" t="n">
        <f aca="false">(AI156-$AI$130)/$AI$130</f>
        <v>-0.554344812110422</v>
      </c>
      <c r="AJ219" s="6" t="n">
        <f aca="false">(AJ157-$AJ$131)/$AJ$131</f>
        <v>-0.607845722220821</v>
      </c>
      <c r="AK219" s="6" t="n">
        <f aca="false">(AK158-$AK$132)/$AK$132</f>
        <v>-0.574863267645954</v>
      </c>
      <c r="AL219" s="6" t="n">
        <f aca="false">(AL159-$AL$133)/$AL$133</f>
        <v>-0.610283718125746</v>
      </c>
      <c r="AM219" s="6" t="n">
        <f aca="false">(AM160-$AM$134)/$AM$134</f>
        <v>-0.509740916898213</v>
      </c>
      <c r="AN219" s="6" t="n">
        <f aca="false">(AN161-$AN$135)/$AN$135</f>
        <v>-0.677023331121245</v>
      </c>
      <c r="AO219" s="6" t="n">
        <f aca="false">(AO162-$AO$136)/$AO$136</f>
        <v>-0.522191545755946</v>
      </c>
      <c r="AP219" s="6" t="n">
        <f aca="false">(AP163-$AP$137)/$AP$137</f>
        <v>-0.578041157210769</v>
      </c>
      <c r="AQ219" s="6" t="n">
        <f aca="false">(AQ164-$AQ$138)/$AQ$138</f>
        <v>-0.446247829626728</v>
      </c>
      <c r="AR219" s="6" t="n">
        <f aca="false">(AR165-$AR$139)/$AR$139</f>
        <v>-0.698801428562809</v>
      </c>
      <c r="AS219" s="6" t="n">
        <f aca="false">(AS166-$AS$140)/$AS$140</f>
        <v>-0.522246903309048</v>
      </c>
      <c r="AT219" s="6" t="n">
        <f aca="false">(AT167-$AT$141)/$AT$141</f>
        <v>-0.506212036236086</v>
      </c>
      <c r="AU219" s="6" t="n">
        <f aca="false">(AU168-$AU$142)/$AU$142</f>
        <v>-0.662529689749117</v>
      </c>
      <c r="AV219" s="6" t="n">
        <f aca="false">(AV169-$AV$143)/$AV$143</f>
        <v>-0.661315001037332</v>
      </c>
      <c r="AW219" s="6" t="n">
        <f aca="false">(AW170-$AW$144)/$AW$144</f>
        <v>-0.677034733111594</v>
      </c>
      <c r="AX219" s="6" t="n">
        <f aca="false">(AX171-$AX$145)/$AX$145</f>
        <v>-0.649825357169622</v>
      </c>
      <c r="AY219" s="6" t="n">
        <f aca="false">(AY172-$AY$146)/$AY$146</f>
        <v>-0.60581885525024</v>
      </c>
      <c r="AZ219" s="6" t="n">
        <f aca="false">(AZ173-$AZ$147)/$AZ$147</f>
        <v>-0.613948631625183</v>
      </c>
      <c r="BA219" s="6" t="n">
        <f aca="false">(BA174-$BA$148)/$BA$148</f>
        <v>-0.625195232457538</v>
      </c>
      <c r="BB219" s="6" t="n">
        <f aca="false">(BB175-$BB$149)/$BB$149</f>
        <v>-0.405532900433714</v>
      </c>
      <c r="BC219" s="6" t="n">
        <f aca="false">(BC176-$BC$150)/$BC$150</f>
        <v>-0.678474687514731</v>
      </c>
      <c r="BD219" s="6" t="n">
        <f aca="false">(BD177-$BD$151)/$BD$151</f>
        <v>-0.309829237273918</v>
      </c>
      <c r="BE219" s="6" t="n">
        <f aca="false">(BE178-$BE$152)/$BE$152</f>
        <v>-0.459225631748416</v>
      </c>
      <c r="BF219" s="6" t="n">
        <f aca="false">(BF179-$BF$153)/$BF$153</f>
        <v>-0.743520211565372</v>
      </c>
      <c r="BG219" s="6" t="n">
        <f aca="false">(BG180-$BG$154)/$BG$154</f>
        <v>-0.242902934901992</v>
      </c>
      <c r="BH219" s="6" t="n">
        <f aca="false">(BH181-$BH$155)/$BH$155</f>
        <v>-0.703468652332075</v>
      </c>
      <c r="BI219" s="6" t="n">
        <f aca="false">(BI182-$BI$156)/$BI$156</f>
        <v>-0.647858379288607</v>
      </c>
      <c r="BJ219" s="6" t="n">
        <f aca="false">(BJ183-$BJ$157)/$BJ$157</f>
        <v>-0.574029305881036</v>
      </c>
      <c r="BK219" s="6" t="n">
        <f aca="false">(BK184-$BK$158)/$BK$158</f>
        <v>-0.37633947781036</v>
      </c>
      <c r="BL219" s="6" t="n">
        <f aca="false">(BL185-$BL$159)/$BL$159</f>
        <v>-0.691579280667798</v>
      </c>
      <c r="BM219" s="6" t="n">
        <f aca="false">(BM186-$BM$160)/$BM$160</f>
        <v>-0.756544720522745</v>
      </c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</row>
    <row r="220" customFormat="false" ht="11.25" hidden="false" customHeight="false" outlineLevel="0" collapsed="false">
      <c r="B220" s="4"/>
      <c r="C220" s="1" t="s">
        <v>30</v>
      </c>
      <c r="D220" s="6" t="n">
        <f aca="false">(D126-$D$99)/$D$99</f>
        <v>-0.456125163327241</v>
      </c>
      <c r="E220" s="6" t="n">
        <f aca="false">(E127-$E$100)/$E$100</f>
        <v>-0.562657645681876</v>
      </c>
      <c r="F220" s="6" t="n">
        <f aca="false">(F128-$F$101)/$F$101</f>
        <v>-0.554093562363206</v>
      </c>
      <c r="G220" s="6" t="n">
        <f aca="false">(G129-$G$102)/$G$102</f>
        <v>-0.519143848975274</v>
      </c>
      <c r="H220" s="6" t="n">
        <f aca="false">(H130-$H$103)/$H$103</f>
        <v>-0.523338572903104</v>
      </c>
      <c r="I220" s="6" t="n">
        <f aca="false">(I131-$I$104)/$I$104</f>
        <v>-0.593171655084038</v>
      </c>
      <c r="J220" s="6" t="n">
        <f aca="false">(J132-$J$105)/$J$105</f>
        <v>-0.418374450251982</v>
      </c>
      <c r="K220" s="6" t="n">
        <f aca="false">(K133-$K$106)/$K$106</f>
        <v>-0.571750351774624</v>
      </c>
      <c r="L220" s="6" t="n">
        <f aca="false">(L134-$L$107)/$L$107</f>
        <v>-0.488628604832162</v>
      </c>
      <c r="M220" s="6" t="n">
        <f aca="false">(M135-$M$108)/$M$108</f>
        <v>-0.42596174630613</v>
      </c>
      <c r="N220" s="6" t="n">
        <f aca="false">(N136-$N$109)/$N$109</f>
        <v>-0.0959780280168265</v>
      </c>
      <c r="O220" s="6" t="n">
        <f aca="false">(O137-$O$110)/$O$110</f>
        <v>-0.507169708858375</v>
      </c>
      <c r="P220" s="6" t="n">
        <f aca="false">(P138-$P$111)/$P$111</f>
        <v>-0.51183161153367</v>
      </c>
      <c r="Q220" s="6" t="n">
        <f aca="false">(Q139-$Q$112)/$Q$112</f>
        <v>-0.663990334650794</v>
      </c>
      <c r="R220" s="6" t="n">
        <f aca="false">(R140-$R$113)/$R$113</f>
        <v>-0.578214550935069</v>
      </c>
      <c r="S220" s="6" t="n">
        <f aca="false">(S141-$S$114)/$S$114</f>
        <v>-0.408283476694338</v>
      </c>
      <c r="T220" s="6" t="n">
        <f aca="false">(T142-$T$115)/$T$115</f>
        <v>-0.511880917345663</v>
      </c>
      <c r="U220" s="6" t="n">
        <f aca="false">(U143-$U$116)/$U$116</f>
        <v>-0.581716964846603</v>
      </c>
      <c r="V220" s="6" t="n">
        <f aca="false">(V144-$V$117)/$V$117</f>
        <v>-0.482203209342627</v>
      </c>
      <c r="W220" s="6" t="n">
        <f aca="false">(W145-$W$118)/$W$118</f>
        <v>-0.628842992400569</v>
      </c>
      <c r="X220" s="6" t="n">
        <f aca="false">(X146-$X$119)/$X$119</f>
        <v>-0.637175910266662</v>
      </c>
      <c r="Y220" s="6" t="n">
        <f aca="false">(Y147-$Y$120)/$Y$120</f>
        <v>-0.473814897107459</v>
      </c>
      <c r="Z220" s="6" t="n">
        <f aca="false">(Z148-$Z$121)/$Z$121</f>
        <v>-0.458454911044662</v>
      </c>
      <c r="AA220" s="6" t="n">
        <f aca="false">(AA149-$AA$122)/$AA$122</f>
        <v>-0.708302285496715</v>
      </c>
      <c r="AB220" s="6" t="n">
        <f aca="false">(AB150-$AB$123)/$AB$123</f>
        <v>-0.602048497000434</v>
      </c>
      <c r="AC220" s="6" t="n">
        <f aca="false">(AC151-$AC$124)/$AC$124</f>
        <v>-0.648656033342496</v>
      </c>
      <c r="AD220" s="6" t="n">
        <f aca="false">(AD152-$AD$125)/$AD$125</f>
        <v>-0.31919855626913</v>
      </c>
      <c r="AE220" s="6" t="n">
        <f aca="false">(AE153-$AE$126)/$AE$126</f>
        <v>-0.563605811576976</v>
      </c>
      <c r="AF220" s="6" t="n">
        <f aca="false">(AF154-$AF$127)/$AF$127</f>
        <v>-0.555093616153376</v>
      </c>
      <c r="AG220" s="6" t="n">
        <f aca="false">(AG155-$AG$128)/$AG$128</f>
        <v>-0.479667404996843</v>
      </c>
      <c r="AH220" s="6" t="n">
        <f aca="false">(AH156-$AH$129)/$AH$129</f>
        <v>-0.585158669708917</v>
      </c>
      <c r="AI220" s="6" t="n">
        <f aca="false">(AI157-$AI$130)/$AI$130</f>
        <v>-0.572054721247052</v>
      </c>
      <c r="AJ220" s="6" t="n">
        <f aca="false">(AJ158-$AJ$131)/$AJ$131</f>
        <v>-0.60586975179427</v>
      </c>
      <c r="AK220" s="6" t="n">
        <f aca="false">(AK159-$AK$132)/$AK$132</f>
        <v>-0.602255694887586</v>
      </c>
      <c r="AL220" s="6" t="n">
        <f aca="false">(AL160-$AL$133)/$AL$133</f>
        <v>-0.616701056721443</v>
      </c>
      <c r="AM220" s="6" t="n">
        <f aca="false">(AM161-$AM$134)/$AM$134</f>
        <v>-0.525027652526667</v>
      </c>
      <c r="AN220" s="6" t="n">
        <f aca="false">(AN162-$AN$135)/$AN$135</f>
        <v>-0.683002200676307</v>
      </c>
      <c r="AO220" s="6" t="n">
        <f aca="false">(AO163-$AO$136)/$AO$136</f>
        <v>-0.489891180925936</v>
      </c>
      <c r="AP220" s="6" t="n">
        <f aca="false">(AP164-$AP$137)/$AP$137</f>
        <v>-0.624102678949081</v>
      </c>
      <c r="AQ220" s="6" t="n">
        <f aca="false">(AQ165-$AQ$138)/$AQ$138</f>
        <v>-0.448140711756646</v>
      </c>
      <c r="AR220" s="6" t="n">
        <f aca="false">(AR166-$AR$139)/$AR$139</f>
        <v>-0.704736572415668</v>
      </c>
      <c r="AS220" s="6" t="n">
        <f aca="false">(AS167-$AS$140)/$AS$140</f>
        <v>-0.537985461420018</v>
      </c>
      <c r="AT220" s="6" t="n">
        <f aca="false">(AT168-$AT$141)/$AT$141</f>
        <v>-0.522909418498908</v>
      </c>
      <c r="AU220" s="6" t="n">
        <f aca="false">(AU169-$AU$142)/$AU$142</f>
        <v>-0.69381583043594</v>
      </c>
      <c r="AV220" s="6" t="n">
        <f aca="false">(AV170-$AV$143)/$AV$143</f>
        <v>-0.67603672154355</v>
      </c>
      <c r="AW220" s="6" t="n">
        <f aca="false">(AW171-$AW$144)/$AW$144</f>
        <v>-0.69965182882817</v>
      </c>
      <c r="AX220" s="6" t="n">
        <f aca="false">(AX172-$AX$145)/$AX$145</f>
        <v>-0.650674599424954</v>
      </c>
      <c r="AY220" s="6" t="n">
        <f aca="false">(AY173-$AY$146)/$AY$146</f>
        <v>-0.608882167191024</v>
      </c>
      <c r="AZ220" s="6" t="n">
        <f aca="false">(AZ174-$AZ$147)/$AZ$147</f>
        <v>-0.628522852677941</v>
      </c>
      <c r="BA220" s="6" t="n">
        <f aca="false">(BA175-$BA$148)/$BA$148</f>
        <v>-0.63494021598895</v>
      </c>
      <c r="BB220" s="6" t="n">
        <f aca="false">(BB176-$BB$149)/$BB$149</f>
        <v>-0.444673449650743</v>
      </c>
      <c r="BC220" s="6" t="n">
        <f aca="false">(BC177-$BC$150)/$BC$150</f>
        <v>-0.694898133091865</v>
      </c>
      <c r="BD220" s="6" t="n">
        <f aca="false">(BD178-$BD$151)/$BD$151</f>
        <v>-0.330108709413952</v>
      </c>
      <c r="BE220" s="6" t="n">
        <f aca="false">(BE179-$BE$152)/$BE$152</f>
        <v>-0.610094394780045</v>
      </c>
      <c r="BF220" s="6" t="n">
        <f aca="false">(BF180-$BF$153)/$BF$153</f>
        <v>-0.737395245438365</v>
      </c>
      <c r="BG220" s="6" t="n">
        <f aca="false">(BG181-$BG$154)/$BG$154</f>
        <v>-0.294098492361222</v>
      </c>
      <c r="BH220" s="6" t="n">
        <f aca="false">(BH182-$BH$155)/$BH$155</f>
        <v>-0.699568482115918</v>
      </c>
      <c r="BI220" s="6" t="n">
        <f aca="false">(BI183-$BI$156)/$BI$156</f>
        <v>-0.595040874738356</v>
      </c>
      <c r="BJ220" s="6" t="n">
        <f aca="false">(BJ184-$BJ$157)/$BJ$157</f>
        <v>-0.573422707596622</v>
      </c>
      <c r="BK220" s="6" t="n">
        <f aca="false">(BK185-$BK$158)/$BK$158</f>
        <v>-0.394257593584879</v>
      </c>
      <c r="BL220" s="6" t="n">
        <f aca="false">(BL186-$BL$159)/$BL$159</f>
        <v>-0.798373845051374</v>
      </c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</row>
    <row r="221" customFormat="false" ht="11.25" hidden="false" customHeight="false" outlineLevel="0" collapsed="false">
      <c r="B221" s="4"/>
      <c r="C221" s="1" t="s">
        <v>31</v>
      </c>
      <c r="D221" s="6" t="n">
        <f aca="false">(D127-$D$99)/$D$99</f>
        <v>-0.4605777578066</v>
      </c>
      <c r="E221" s="6" t="n">
        <f aca="false">(E128-$E$100)/$E$100</f>
        <v>-0.568951173003053</v>
      </c>
      <c r="F221" s="6" t="n">
        <f aca="false">(F129-$F$101)/$F$101</f>
        <v>-0.551708484657598</v>
      </c>
      <c r="G221" s="6" t="n">
        <f aca="false">(G130-$G$102)/$G$102</f>
        <v>-0.519920581244265</v>
      </c>
      <c r="H221" s="6" t="n">
        <f aca="false">(H131-$H$103)/$H$103</f>
        <v>-0.532858587544593</v>
      </c>
      <c r="I221" s="6" t="n">
        <f aca="false">(I132-$I$104)/$I$104</f>
        <v>-0.605652694844268</v>
      </c>
      <c r="J221" s="6" t="n">
        <f aca="false">(J133-$J$105)/$J$105</f>
        <v>-0.458361182777013</v>
      </c>
      <c r="K221" s="6" t="n">
        <f aca="false">(K134-$K$106)/$K$106</f>
        <v>-0.59968028317627</v>
      </c>
      <c r="L221" s="6" t="n">
        <f aca="false">(L135-$L$107)/$L$107</f>
        <v>-0.496869158155526</v>
      </c>
      <c r="M221" s="6" t="n">
        <f aca="false">(M136-$M$108)/$M$108</f>
        <v>-0.41017155662485</v>
      </c>
      <c r="N221" s="6" t="n">
        <f aca="false">(N137-$N$109)/$N$109</f>
        <v>-0.168424162811793</v>
      </c>
      <c r="O221" s="6" t="n">
        <f aca="false">(O138-$O$110)/$O$110</f>
        <v>-0.501434983542242</v>
      </c>
      <c r="P221" s="6" t="n">
        <f aca="false">(P139-$P$111)/$P$111</f>
        <v>-0.508966582905707</v>
      </c>
      <c r="Q221" s="6" t="n">
        <f aca="false">(Q140-$Q$112)/$Q$112</f>
        <v>-0.639730069688281</v>
      </c>
      <c r="R221" s="6" t="n">
        <f aca="false">(R141-$R$113)/$R$113</f>
        <v>-0.53328190296247</v>
      </c>
      <c r="S221" s="6" t="n">
        <f aca="false">(S142-$S$114)/$S$114</f>
        <v>-0.439197372981409</v>
      </c>
      <c r="T221" s="6" t="n">
        <f aca="false">(T143-$T$115)/$T$115</f>
        <v>-0.511529646031022</v>
      </c>
      <c r="U221" s="6" t="n">
        <f aca="false">(U144-$U$116)/$U$116</f>
        <v>-0.6042233957613</v>
      </c>
      <c r="V221" s="6" t="n">
        <f aca="false">(V145-$V$117)/$V$117</f>
        <v>-0.493349538911077</v>
      </c>
      <c r="W221" s="6" t="n">
        <f aca="false">(W146-$W$118)/$W$118</f>
        <v>-0.623983846108574</v>
      </c>
      <c r="X221" s="6" t="n">
        <f aca="false">(X147-$X$119)/$X$119</f>
        <v>-0.63727597179787</v>
      </c>
      <c r="Y221" s="6" t="n">
        <f aca="false">(Y148-$Y$120)/$Y$120</f>
        <v>-0.451533602073696</v>
      </c>
      <c r="Z221" s="6" t="n">
        <f aca="false">(Z149-$Z$121)/$Z$121</f>
        <v>-0.444875730666972</v>
      </c>
      <c r="AA221" s="6" t="n">
        <f aca="false">(AA150-$AA$122)/$AA$122</f>
        <v>-0.728506176126148</v>
      </c>
      <c r="AB221" s="6" t="n">
        <f aca="false">(AB151-$AB$123)/$AB$123</f>
        <v>-0.618709766771924</v>
      </c>
      <c r="AC221" s="6" t="n">
        <f aca="false">(AC152-$AC$124)/$AC$124</f>
        <v>-0.658630824423284</v>
      </c>
      <c r="AD221" s="6" t="n">
        <f aca="false">(AD153-$AD$125)/$AD$125</f>
        <v>-0.317375707582398</v>
      </c>
      <c r="AE221" s="6" t="n">
        <f aca="false">(AE154-$AE$126)/$AE$126</f>
        <v>-0.605128688889079</v>
      </c>
      <c r="AF221" s="6" t="n">
        <f aca="false">(AF155-$AF$127)/$AF$127</f>
        <v>-0.561443487529031</v>
      </c>
      <c r="AG221" s="6" t="n">
        <f aca="false">(AG156-$AG$128)/$AG$128</f>
        <v>-0.475546730785682</v>
      </c>
      <c r="AH221" s="6" t="n">
        <f aca="false">(AH157-$AH$129)/$AH$129</f>
        <v>-0.607675687054882</v>
      </c>
      <c r="AI221" s="6" t="n">
        <f aca="false">(AI158-$AI$130)/$AI$130</f>
        <v>-0.592836092051884</v>
      </c>
      <c r="AJ221" s="6" t="n">
        <f aca="false">(AJ159-$AJ$131)/$AJ$131</f>
        <v>-0.60559414385187</v>
      </c>
      <c r="AK221" s="6" t="n">
        <f aca="false">(AK160-$AK$132)/$AK$132</f>
        <v>-0.616599367620343</v>
      </c>
      <c r="AL221" s="6" t="n">
        <f aca="false">(AL161-$AL$133)/$AL$133</f>
        <v>-0.622990842785934</v>
      </c>
      <c r="AM221" s="6" t="n">
        <f aca="false">(AM162-$AM$134)/$AM$134</f>
        <v>-0.517508517218558</v>
      </c>
      <c r="AN221" s="6" t="n">
        <f aca="false">(AN163-$AN$135)/$AN$135</f>
        <v>-0.680631189789808</v>
      </c>
      <c r="AO221" s="6" t="n">
        <f aca="false">(AO164-$AO$136)/$AO$136</f>
        <v>-0.537431227968293</v>
      </c>
      <c r="AP221" s="6" t="n">
        <f aca="false">(AP165-$AP$137)/$AP$137</f>
        <v>-0.603384574931542</v>
      </c>
      <c r="AQ221" s="6" t="n">
        <f aca="false">(AQ166-$AQ$138)/$AQ$138</f>
        <v>-0.459856440534339</v>
      </c>
      <c r="AR221" s="6" t="n">
        <f aca="false">(AR167-$AR$139)/$AR$139</f>
        <v>-0.722038238702143</v>
      </c>
      <c r="AS221" s="6" t="n">
        <f aca="false">(AS168-$AS$140)/$AS$140</f>
        <v>-0.544329376807089</v>
      </c>
      <c r="AT221" s="6" t="n">
        <f aca="false">(AT169-$AT$141)/$AT$141</f>
        <v>-0.5162685719446</v>
      </c>
      <c r="AU221" s="6" t="n">
        <f aca="false">(AU170-$AU$142)/$AU$142</f>
        <v>-0.678487395067214</v>
      </c>
      <c r="AV221" s="6" t="n">
        <f aca="false">(AV171-$AV$143)/$AV$143</f>
        <v>-0.682655550313956</v>
      </c>
      <c r="AW221" s="6" t="n">
        <f aca="false">(AW172-$AW$144)/$AW$144</f>
        <v>-0.696420701750798</v>
      </c>
      <c r="AX221" s="6" t="n">
        <f aca="false">(AX173-$AX$145)/$AX$145</f>
        <v>-0.666193324986614</v>
      </c>
      <c r="AY221" s="6" t="n">
        <f aca="false">(AY174-$AY$146)/$AY$146</f>
        <v>-0.614983798101866</v>
      </c>
      <c r="AZ221" s="6" t="n">
        <f aca="false">(AZ175-$AZ$147)/$AZ$147</f>
        <v>-0.635045835685212</v>
      </c>
      <c r="BA221" s="6" t="n">
        <f aca="false">(BA176-$BA$148)/$BA$148</f>
        <v>-0.637559765038022</v>
      </c>
      <c r="BB221" s="6" t="n">
        <f aca="false">(BB177-$BB$149)/$BB$149</f>
        <v>-0.460627642846483</v>
      </c>
      <c r="BC221" s="6" t="n">
        <f aca="false">(BC178-$BC$150)/$BC$150</f>
        <v>-0.68451770115276</v>
      </c>
      <c r="BD221" s="6" t="n">
        <f aca="false">(BD179-$BD$151)/$BD$151</f>
        <v>-0.448184066934421</v>
      </c>
      <c r="BE221" s="6" t="n">
        <f aca="false">(BE180-$BE$152)/$BE$152</f>
        <v>-0.464878656517732</v>
      </c>
      <c r="BF221" s="6" t="n">
        <f aca="false">(BF181-$BF$153)/$BF$153</f>
        <v>-0.739508052180987</v>
      </c>
      <c r="BG221" s="6" t="n">
        <f aca="false">(BG182-$BG$154)/$BG$154</f>
        <v>-0.311683772623721</v>
      </c>
      <c r="BH221" s="6" t="n">
        <f aca="false">(BH183-$BH$155)/$BH$155</f>
        <v>-0.680506224316106</v>
      </c>
      <c r="BI221" s="6" t="n">
        <f aca="false">(BI184-$BI$156)/$BI$156</f>
        <v>-0.63559521531159</v>
      </c>
      <c r="BJ221" s="6" t="n">
        <f aca="false">(BJ185-$BJ$157)/$BJ$157</f>
        <v>-0.59968489076494</v>
      </c>
      <c r="BK221" s="6" t="n">
        <f aca="false">(BK186-$BK$158)/$BK$158</f>
        <v>-0.617879674915002</v>
      </c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</row>
    <row r="222" customFormat="false" ht="11.25" hidden="false" customHeight="false" outlineLevel="0" collapsed="false">
      <c r="B222" s="4"/>
      <c r="C222" s="1" t="s">
        <v>32</v>
      </c>
      <c r="D222" s="6" t="n">
        <f aca="false">(D128-$D$99)/$D$99</f>
        <v>-0.455199594862685</v>
      </c>
      <c r="E222" s="6" t="n">
        <f aca="false">(E129-$E$100)/$E$100</f>
        <v>-0.603380348188011</v>
      </c>
      <c r="F222" s="6" t="n">
        <f aca="false">(F130-$F$101)/$F$101</f>
        <v>-0.523510829181552</v>
      </c>
      <c r="G222" s="6" t="n">
        <f aca="false">(G131-$G$102)/$G$102</f>
        <v>-0.538728009002663</v>
      </c>
      <c r="H222" s="6" t="n">
        <f aca="false">(H132-$H$103)/$H$103</f>
        <v>-0.53619463315141</v>
      </c>
      <c r="I222" s="6" t="n">
        <f aca="false">(I133-$I$104)/$I$104</f>
        <v>-0.614677060015207</v>
      </c>
      <c r="J222" s="6" t="n">
        <f aca="false">(J134-$J$105)/$J$105</f>
        <v>-0.476185383720775</v>
      </c>
      <c r="K222" s="6" t="n">
        <f aca="false">(K135-$K$106)/$K$106</f>
        <v>-0.604343216543293</v>
      </c>
      <c r="L222" s="6" t="n">
        <f aca="false">(L136-$L$107)/$L$107</f>
        <v>-0.493223039982349</v>
      </c>
      <c r="M222" s="6" t="n">
        <f aca="false">(M137-$M$108)/$M$108</f>
        <v>-0.459311322779303</v>
      </c>
      <c r="N222" s="6" t="n">
        <f aca="false">(N138-$N$109)/$N$109</f>
        <v>-0.164479206266161</v>
      </c>
      <c r="O222" s="6" t="n">
        <f aca="false">(O139-$O$110)/$O$110</f>
        <v>-0.521340980372599</v>
      </c>
      <c r="P222" s="6" t="n">
        <f aca="false">(P140-$P$111)/$P$111</f>
        <v>-0.524616645778848</v>
      </c>
      <c r="Q222" s="6" t="n">
        <f aca="false">(Q141-$Q$112)/$Q$112</f>
        <v>-0.6420979212743</v>
      </c>
      <c r="R222" s="6" t="n">
        <f aca="false">(R142-$R$113)/$R$113</f>
        <v>-0.537601003451096</v>
      </c>
      <c r="S222" s="6" t="n">
        <f aca="false">(S143-$S$114)/$S$114</f>
        <v>-0.437897208213557</v>
      </c>
      <c r="T222" s="6" t="n">
        <f aca="false">(T144-$T$115)/$T$115</f>
        <v>-0.510032983787123</v>
      </c>
      <c r="U222" s="6" t="n">
        <f aca="false">(U145-$U$116)/$U$116</f>
        <v>-0.610724263147411</v>
      </c>
      <c r="V222" s="6" t="n">
        <f aca="false">(V146-$V$117)/$V$117</f>
        <v>-0.522032058739669</v>
      </c>
      <c r="W222" s="6" t="n">
        <f aca="false">(W147-$W$118)/$W$118</f>
        <v>-0.63502708462866</v>
      </c>
      <c r="X222" s="6" t="n">
        <f aca="false">(X148-$X$119)/$X$119</f>
        <v>-0.654288317421711</v>
      </c>
      <c r="Y222" s="6" t="n">
        <f aca="false">(Y149-$Y$120)/$Y$120</f>
        <v>-0.456546469521773</v>
      </c>
      <c r="Z222" s="6" t="n">
        <f aca="false">(Z150-$Z$121)/$Z$121</f>
        <v>-0.428913289928123</v>
      </c>
      <c r="AA222" s="6" t="n">
        <f aca="false">(AA151-$AA$122)/$AA$122</f>
        <v>-0.732464299905709</v>
      </c>
      <c r="AB222" s="6" t="n">
        <f aca="false">(AB152-$AB$123)/$AB$123</f>
        <v>-0.609600754850504</v>
      </c>
      <c r="AC222" s="6" t="n">
        <f aca="false">(AC153-$AC$124)/$AC$124</f>
        <v>-0.66098279544125</v>
      </c>
      <c r="AD222" s="6" t="n">
        <f aca="false">(AD154-$AD$125)/$AD$125</f>
        <v>-0.373582321548245</v>
      </c>
      <c r="AE222" s="6" t="n">
        <f aca="false">(AE155-$AE$126)/$AE$126</f>
        <v>-0.620144370141698</v>
      </c>
      <c r="AF222" s="6" t="n">
        <f aca="false">(AF156-$AF$127)/$AF$127</f>
        <v>-0.620647494731117</v>
      </c>
      <c r="AG222" s="6" t="n">
        <f aca="false">(AG157-$AG$128)/$AG$128</f>
        <v>-0.493954906949895</v>
      </c>
      <c r="AH222" s="6" t="n">
        <f aca="false">(AH158-$AH$129)/$AH$129</f>
        <v>-0.599458959043167</v>
      </c>
      <c r="AI222" s="6" t="n">
        <f aca="false">(AI159-$AI$130)/$AI$130</f>
        <v>-0.617803092595042</v>
      </c>
      <c r="AJ222" s="6" t="n">
        <f aca="false">(AJ160-$AJ$131)/$AJ$131</f>
        <v>-0.606378360697333</v>
      </c>
      <c r="AK222" s="6" t="n">
        <f aca="false">(AK161-$AK$132)/$AK$132</f>
        <v>-0.626377284756746</v>
      </c>
      <c r="AL222" s="6" t="n">
        <f aca="false">(AL162-$AL$133)/$AL$133</f>
        <v>-0.608658700245768</v>
      </c>
      <c r="AM222" s="6" t="n">
        <f aca="false">(AM163-$AM$134)/$AM$134</f>
        <v>-0.5343628330814</v>
      </c>
      <c r="AN222" s="6" t="n">
        <f aca="false">(AN164-$AN$135)/$AN$135</f>
        <v>-0.698078223139777</v>
      </c>
      <c r="AO222" s="6" t="n">
        <f aca="false">(AO165-$AO$136)/$AO$136</f>
        <v>-0.57158395170974</v>
      </c>
      <c r="AP222" s="6" t="n">
        <f aca="false">(AP166-$AP$137)/$AP$137</f>
        <v>-0.642813341524261</v>
      </c>
      <c r="AQ222" s="6" t="n">
        <f aca="false">(AQ167-$AQ$138)/$AQ$138</f>
        <v>-0.474762945140684</v>
      </c>
      <c r="AR222" s="6" t="n">
        <f aca="false">(AR168-$AR$139)/$AR$139</f>
        <v>-0.725274634593349</v>
      </c>
      <c r="AS222" s="6" t="n">
        <f aca="false">(AS169-$AS$140)/$AS$140</f>
        <v>-0.53669400920239</v>
      </c>
      <c r="AT222" s="6" t="n">
        <f aca="false">(AT170-$AT$141)/$AT$141</f>
        <v>-0.525909823287294</v>
      </c>
      <c r="AU222" s="6" t="n">
        <f aca="false">(AU171-$AU$142)/$AU$142</f>
        <v>-0.700099279109077</v>
      </c>
      <c r="AV222" s="6" t="n">
        <f aca="false">(AV172-$AV$143)/$AV$143</f>
        <v>-0.69641495100133</v>
      </c>
      <c r="AW222" s="6" t="n">
        <f aca="false">(AW173-$AW$144)/$AW$144</f>
        <v>-0.696796882471768</v>
      </c>
      <c r="AX222" s="6" t="n">
        <f aca="false">(AX174-$AX$145)/$AX$145</f>
        <v>-0.673813545308514</v>
      </c>
      <c r="AY222" s="6" t="n">
        <f aca="false">(AY175-$AY$146)/$AY$146</f>
        <v>-0.609213460626767</v>
      </c>
      <c r="AZ222" s="6" t="n">
        <f aca="false">(AZ176-$AZ$147)/$AZ$147</f>
        <v>-0.649040650634085</v>
      </c>
      <c r="BA222" s="6" t="n">
        <f aca="false">(BA177-$BA$148)/$BA$148</f>
        <v>-0.640637949091571</v>
      </c>
      <c r="BB222" s="6" t="n">
        <f aca="false">(BB178-$BB$149)/$BB$149</f>
        <v>-0.457883575422772</v>
      </c>
      <c r="BC222" s="6" t="n">
        <f aca="false">(BC179-$BC$150)/$BC$150</f>
        <v>-0.720589035184735</v>
      </c>
      <c r="BD222" s="6" t="n">
        <f aca="false">(BD180-$BD$151)/$BD$151</f>
        <v>-0.447157394052386</v>
      </c>
      <c r="BE222" s="6" t="n">
        <f aca="false">(BE181-$BE$152)/$BE$152</f>
        <v>-0.536923300525101</v>
      </c>
      <c r="BF222" s="6" t="n">
        <f aca="false">(BF182-$BF$153)/$BF$153</f>
        <v>-0.730749941541421</v>
      </c>
      <c r="BG222" s="6" t="n">
        <f aca="false">(BG183-$BG$154)/$BG$154</f>
        <v>-0.369710363756657</v>
      </c>
      <c r="BH222" s="6" t="n">
        <f aca="false">(BH184-$BH$155)/$BH$155</f>
        <v>-0.695622769115161</v>
      </c>
      <c r="BI222" s="6" t="n">
        <f aca="false">(BI185-$BI$156)/$BI$156</f>
        <v>-0.645768334059935</v>
      </c>
      <c r="BJ222" s="6" t="n">
        <f aca="false">(BJ186-$BJ$157)/$BJ$157</f>
        <v>-0.780787359972213</v>
      </c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</row>
    <row r="223" customFormat="false" ht="11.25" hidden="false" customHeight="false" outlineLevel="0" collapsed="false">
      <c r="B223" s="4"/>
      <c r="C223" s="1" t="s">
        <v>33</v>
      </c>
      <c r="D223" s="6" t="n">
        <f aca="false">(D129-$D$99)/$D$99</f>
        <v>-0.490743973844267</v>
      </c>
      <c r="E223" s="6" t="n">
        <f aca="false">(E130-$E$100)/$E$100</f>
        <v>-0.60755851263763</v>
      </c>
      <c r="F223" s="6" t="n">
        <f aca="false">(F131-$F$101)/$F$101</f>
        <v>-0.569691301844512</v>
      </c>
      <c r="G223" s="6" t="n">
        <f aca="false">(G132-$G$102)/$G$102</f>
        <v>-0.553793269891873</v>
      </c>
      <c r="H223" s="6" t="n">
        <f aca="false">(H133-$H$103)/$H$103</f>
        <v>-0.555834206171811</v>
      </c>
      <c r="I223" s="6" t="n">
        <f aca="false">(I134-$I$104)/$I$104</f>
        <v>-0.715109348164769</v>
      </c>
      <c r="J223" s="6" t="n">
        <f aca="false">(J135-$J$105)/$J$105</f>
        <v>-0.505638706700481</v>
      </c>
      <c r="K223" s="6" t="n">
        <f aca="false">(K136-$K$106)/$K$106</f>
        <v>-0.593690754194265</v>
      </c>
      <c r="L223" s="6" t="n">
        <f aca="false">(L137-$L$107)/$L$107</f>
        <v>-0.499423329999061</v>
      </c>
      <c r="M223" s="6" t="n">
        <f aca="false">(M138-$M$108)/$M$108</f>
        <v>-0.472522112647945</v>
      </c>
      <c r="N223" s="6" t="n">
        <f aca="false">(N139-$N$109)/$N$109</f>
        <v>-0.198930035528437</v>
      </c>
      <c r="O223" s="6" t="n">
        <f aca="false">(O140-$O$110)/$O$110</f>
        <v>-0.555112544469196</v>
      </c>
      <c r="P223" s="6" t="n">
        <f aca="false">(P141-$P$111)/$P$111</f>
        <v>-0.566128627861755</v>
      </c>
      <c r="Q223" s="6" t="n">
        <f aca="false">(Q142-$Q$112)/$Q$112</f>
        <v>-0.663060164016843</v>
      </c>
      <c r="R223" s="6" t="n">
        <f aca="false">(R143-$R$113)/$R$113</f>
        <v>-0.549815105506776</v>
      </c>
      <c r="S223" s="6" t="n">
        <f aca="false">(S144-$S$114)/$S$114</f>
        <v>-0.46558601474941</v>
      </c>
      <c r="T223" s="6" t="n">
        <f aca="false">(T145-$T$115)/$T$115</f>
        <v>-0.529305724658078</v>
      </c>
      <c r="U223" s="6" t="n">
        <f aca="false">(U146-$U$116)/$U$116</f>
        <v>-0.590318643098279</v>
      </c>
      <c r="V223" s="6" t="n">
        <f aca="false">(V147-$V$117)/$V$117</f>
        <v>-0.537834856966848</v>
      </c>
      <c r="W223" s="6" t="n">
        <f aca="false">(W148-$W$118)/$W$118</f>
        <v>-0.647477741984183</v>
      </c>
      <c r="X223" s="6" t="n">
        <f aca="false">(X149-$X$119)/$X$119</f>
        <v>-0.633756003109984</v>
      </c>
      <c r="Y223" s="6" t="n">
        <f aca="false">(Y150-$Y$120)/$Y$120</f>
        <v>-0.458336403114169</v>
      </c>
      <c r="Z223" s="6" t="n">
        <f aca="false">(Z151-$Z$121)/$Z$121</f>
        <v>-0.451898778674099</v>
      </c>
      <c r="AA223" s="6" t="n">
        <f aca="false">(AA152-$AA$122)/$AA$122</f>
        <v>-0.745315940424874</v>
      </c>
      <c r="AB223" s="6" t="n">
        <f aca="false">(AB153-$AB$123)/$AB$123</f>
        <v>-0.609576629656833</v>
      </c>
      <c r="AC223" s="6" t="n">
        <f aca="false">(AC154-$AC$124)/$AC$124</f>
        <v>-0.687986223196435</v>
      </c>
      <c r="AD223" s="6" t="n">
        <f aca="false">(AD155-$AD$125)/$AD$125</f>
        <v>-0.374546150669131</v>
      </c>
      <c r="AE223" s="6" t="n">
        <f aca="false">(AE156-$AE$126)/$AE$126</f>
        <v>-0.609212263801355</v>
      </c>
      <c r="AF223" s="6" t="n">
        <f aca="false">(AF157-$AF$127)/$AF$127</f>
        <v>-0.604260196193246</v>
      </c>
      <c r="AG223" s="6" t="n">
        <f aca="false">(AG158-$AG$128)/$AG$128</f>
        <v>-0.511775930341977</v>
      </c>
      <c r="AH223" s="6" t="n">
        <f aca="false">(AH159-$AH$129)/$AH$129</f>
        <v>-0.617782672173533</v>
      </c>
      <c r="AI223" s="6" t="n">
        <f aca="false">(AI160-$AI$130)/$AI$130</f>
        <v>-0.626862800493244</v>
      </c>
      <c r="AJ223" s="6" t="n">
        <f aca="false">(AJ161-$AJ$131)/$AJ$131</f>
        <v>-0.608697963755661</v>
      </c>
      <c r="AK223" s="6" t="n">
        <f aca="false">(AK162-$AK$132)/$AK$132</f>
        <v>-0.580800264249486</v>
      </c>
      <c r="AL223" s="6" t="n">
        <f aca="false">(AL163-$AL$133)/$AL$133</f>
        <v>-0.621187113213294</v>
      </c>
      <c r="AM223" s="6" t="n">
        <f aca="false">(AM164-$AM$134)/$AM$134</f>
        <v>-0.540613033726383</v>
      </c>
      <c r="AN223" s="6" t="n">
        <f aca="false">(AN165-$AN$135)/$AN$135</f>
        <v>-0.708191974065854</v>
      </c>
      <c r="AO223" s="6" t="n">
        <f aca="false">(AO166-$AO$136)/$AO$136</f>
        <v>-0.564598545599843</v>
      </c>
      <c r="AP223" s="6" t="n">
        <f aca="false">(AP167-$AP$137)/$AP$137</f>
        <v>-0.660195286721896</v>
      </c>
      <c r="AQ223" s="6" t="n">
        <f aca="false">(AQ168-$AQ$138)/$AQ$138</f>
        <v>-0.530347851068404</v>
      </c>
      <c r="AR223" s="6" t="n">
        <f aca="false">(AR169-$AR$139)/$AR$139</f>
        <v>-0.734089208562473</v>
      </c>
      <c r="AS223" s="6" t="n">
        <f aca="false">(AS170-$AS$140)/$AS$140</f>
        <v>-0.549521981423026</v>
      </c>
      <c r="AT223" s="6" t="n">
        <f aca="false">(AT171-$AT$141)/$AT$141</f>
        <v>-0.543519695513036</v>
      </c>
      <c r="AU223" s="6" t="n">
        <f aca="false">(AU172-$AU$142)/$AU$142</f>
        <v>-0.674213067742997</v>
      </c>
      <c r="AV223" s="6" t="n">
        <f aca="false">(AV173-$AV$143)/$AV$143</f>
        <v>-0.700257070127694</v>
      </c>
      <c r="AW223" s="6" t="n">
        <f aca="false">(AW174-$AW$144)/$AW$144</f>
        <v>-0.689075616960421</v>
      </c>
      <c r="AX223" s="6" t="n">
        <f aca="false">(AX175-$AX$145)/$AX$145</f>
        <v>-0.677263358688463</v>
      </c>
      <c r="AY223" s="6" t="n">
        <f aca="false">(AY176-$AY$146)/$AY$146</f>
        <v>-0.615896451254232</v>
      </c>
      <c r="AZ223" s="6" t="n">
        <f aca="false">(AZ177-$AZ$147)/$AZ$147</f>
        <v>-0.683804109702392</v>
      </c>
      <c r="BA223" s="6" t="n">
        <f aca="false">(BA178-$BA$148)/$BA$148</f>
        <v>-0.627686979190383</v>
      </c>
      <c r="BB223" s="6" t="n">
        <f aca="false">(BB179-$BB$149)/$BB$149</f>
        <v>-0.446858771300993</v>
      </c>
      <c r="BC223" s="6" t="n">
        <f aca="false">(BC180-$BC$150)/$BC$150</f>
        <v>-0.657287403217933</v>
      </c>
      <c r="BD223" s="6" t="n">
        <f aca="false">(BD181-$BD$151)/$BD$151</f>
        <v>-0.431288217246173</v>
      </c>
      <c r="BE223" s="6" t="n">
        <f aca="false">(BE182-$BE$152)/$BE$152</f>
        <v>-0.491858133663361</v>
      </c>
      <c r="BF223" s="6" t="n">
        <f aca="false">(BF183-$BF$153)/$BF$153</f>
        <v>-0.750617060709355</v>
      </c>
      <c r="BG223" s="6" t="n">
        <f aca="false">(BG184-$BG$154)/$BG$154</f>
        <v>-0.296913679771666</v>
      </c>
      <c r="BH223" s="6" t="n">
        <f aca="false">(BH185-$BH$155)/$BH$155</f>
        <v>-0.7054389090985</v>
      </c>
      <c r="BI223" s="6" t="n">
        <f aca="false">(BI186-$BI$156)/$BI$156</f>
        <v>-0.778787343309281</v>
      </c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</row>
    <row r="224" customFormat="false" ht="11.25" hidden="false" customHeight="false" outlineLevel="0" collapsed="false">
      <c r="B224" s="4"/>
      <c r="C224" s="1" t="s">
        <v>34</v>
      </c>
      <c r="D224" s="6" t="n">
        <f aca="false">(D130-$D$99)/$D$99</f>
        <v>-0.501261556293234</v>
      </c>
      <c r="E224" s="6" t="n">
        <f aca="false">(E131-$E$100)/$E$100</f>
        <v>-0.603026247031968</v>
      </c>
      <c r="F224" s="6" t="n">
        <f aca="false">(F132-$F$101)/$F$101</f>
        <v>-0.588891883238781</v>
      </c>
      <c r="G224" s="6" t="n">
        <f aca="false">(G133-$G$102)/$G$102</f>
        <v>-0.570189622803005</v>
      </c>
      <c r="H224" s="6" t="n">
        <f aca="false">(H134-$H$103)/$H$103</f>
        <v>-0.574313790818936</v>
      </c>
      <c r="I224" s="6" t="n">
        <f aca="false">(I135-$I$104)/$I$104</f>
        <v>-0.632157232565859</v>
      </c>
      <c r="J224" s="6" t="n">
        <f aca="false">(J136-$J$105)/$J$105</f>
        <v>-0.598359779165051</v>
      </c>
      <c r="K224" s="6" t="n">
        <f aca="false">(K137-$K$106)/$K$106</f>
        <v>-0.609104333290857</v>
      </c>
      <c r="L224" s="6" t="n">
        <f aca="false">(L138-$L$107)/$L$107</f>
        <v>-0.391857557711285</v>
      </c>
      <c r="M224" s="6" t="n">
        <f aca="false">(M139-$M$108)/$M$108</f>
        <v>-0.460887817166494</v>
      </c>
      <c r="N224" s="6" t="n">
        <f aca="false">(N140-$N$109)/$N$109</f>
        <v>-0.219903394846278</v>
      </c>
      <c r="O224" s="6" t="n">
        <f aca="false">(O141-$O$110)/$O$110</f>
        <v>-0.575216943179173</v>
      </c>
      <c r="P224" s="6" t="n">
        <f aca="false">(P142-$P$111)/$P$111</f>
        <v>-0.585231698415971</v>
      </c>
      <c r="Q224" s="6" t="n">
        <f aca="false">(Q143-$Q$112)/$Q$112</f>
        <v>-0.670575330706361</v>
      </c>
      <c r="R224" s="6" t="n">
        <f aca="false">(R144-$R$113)/$R$113</f>
        <v>-0.589492869121703</v>
      </c>
      <c r="S224" s="6" t="n">
        <f aca="false">(S145-$S$114)/$S$114</f>
        <v>-0.480186156164338</v>
      </c>
      <c r="T224" s="6" t="n">
        <f aca="false">(T146-$T$115)/$T$115</f>
        <v>-0.539127034886867</v>
      </c>
      <c r="U224" s="6" t="n">
        <f aca="false">(U147-$U$116)/$U$116</f>
        <v>-0.588852088110767</v>
      </c>
      <c r="V224" s="6" t="n">
        <f aca="false">(V148-$V$117)/$V$117</f>
        <v>-0.555298412255746</v>
      </c>
      <c r="W224" s="6" t="n">
        <f aca="false">(W149-$W$118)/$W$118</f>
        <v>-0.634946418394108</v>
      </c>
      <c r="X224" s="6" t="n">
        <f aca="false">(X150-$X$119)/$X$119</f>
        <v>-0.658068590399065</v>
      </c>
      <c r="Y224" s="6" t="n">
        <f aca="false">(Y151-$Y$120)/$Y$120</f>
        <v>-0.463782910642355</v>
      </c>
      <c r="Z224" s="6" t="n">
        <f aca="false">(Z152-$Z$121)/$Z$121</f>
        <v>-0.474375332237473</v>
      </c>
      <c r="AA224" s="6" t="n">
        <f aca="false">(AA153-$AA$122)/$AA$122</f>
        <v>-0.751063232673209</v>
      </c>
      <c r="AB224" s="6" t="n">
        <f aca="false">(AB154-$AB$123)/$AB$123</f>
        <v>-0.652328956844496</v>
      </c>
      <c r="AC224" s="6" t="n">
        <f aca="false">(AC155-$AC$124)/$AC$124</f>
        <v>-0.675888949189814</v>
      </c>
      <c r="AD224" s="6" t="n">
        <f aca="false">(AD156-$AD$125)/$AD$125</f>
        <v>-0.440816858809343</v>
      </c>
      <c r="AE224" s="6" t="n">
        <f aca="false">(AE157-$AE$126)/$AE$126</f>
        <v>-0.62468733698766</v>
      </c>
      <c r="AF224" s="6" t="n">
        <f aca="false">(AF158-$AF$127)/$AF$127</f>
        <v>-0.612808484601265</v>
      </c>
      <c r="AG224" s="6" t="n">
        <f aca="false">(AG159-$AG$128)/$AG$128</f>
        <v>-0.523388319422016</v>
      </c>
      <c r="AH224" s="6" t="n">
        <f aca="false">(AH160-$AH$129)/$AH$129</f>
        <v>-0.664276958600587</v>
      </c>
      <c r="AI224" s="6" t="n">
        <f aca="false">(AI161-$AI$130)/$AI$130</f>
        <v>-0.636067029032964</v>
      </c>
      <c r="AJ224" s="6" t="n">
        <f aca="false">(AJ162-$AJ$131)/$AJ$131</f>
        <v>-0.595533259812407</v>
      </c>
      <c r="AK224" s="6" t="n">
        <f aca="false">(AK163-$AK$132)/$AK$132</f>
        <v>-0.638209789517944</v>
      </c>
      <c r="AL224" s="6" t="n">
        <f aca="false">(AL164-$AL$133)/$AL$133</f>
        <v>-0.634334660745639</v>
      </c>
      <c r="AM224" s="6" t="n">
        <f aca="false">(AM165-$AM$134)/$AM$134</f>
        <v>-0.57058385758541</v>
      </c>
      <c r="AN224" s="6" t="n">
        <f aca="false">(AN166-$AN$135)/$AN$135</f>
        <v>-0.711524052436584</v>
      </c>
      <c r="AO224" s="6" t="n">
        <f aca="false">(AO167-$AO$136)/$AO$136</f>
        <v>-0.551606008418518</v>
      </c>
      <c r="AP224" s="6" t="n">
        <f aca="false">(AP168-$AP$137)/$AP$137</f>
        <v>-0.657175539070946</v>
      </c>
      <c r="AQ224" s="6" t="n">
        <f aca="false">(AQ169-$AQ$138)/$AQ$138</f>
        <v>-0.544219661076939</v>
      </c>
      <c r="AR224" s="6" t="n">
        <f aca="false">(AR170-$AR$139)/$AR$139</f>
        <v>-0.74021774848892</v>
      </c>
      <c r="AS224" s="6" t="n">
        <f aca="false">(AS171-$AS$140)/$AS$140</f>
        <v>-0.54155761981653</v>
      </c>
      <c r="AT224" s="6" t="n">
        <f aca="false">(AT172-$AT$141)/$AT$141</f>
        <v>-0.547123190334509</v>
      </c>
      <c r="AU224" s="6" t="n">
        <f aca="false">(AU173-$AU$142)/$AU$142</f>
        <v>-0.624923606960329</v>
      </c>
      <c r="AV224" s="6" t="n">
        <f aca="false">(AV174-$AV$143)/$AV$143</f>
        <v>-0.7041304871798</v>
      </c>
      <c r="AW224" s="6" t="n">
        <f aca="false">(AW175-$AW$144)/$AW$144</f>
        <v>-0.6964259793372</v>
      </c>
      <c r="AX224" s="6" t="n">
        <f aca="false">(AX176-$AX$145)/$AX$145</f>
        <v>-0.68521533861584</v>
      </c>
      <c r="AY224" s="6" t="n">
        <f aca="false">(AY177-$AY$146)/$AY$146</f>
        <v>-0.638916104026071</v>
      </c>
      <c r="AZ224" s="6" t="n">
        <f aca="false">(AZ178-$AZ$147)/$AZ$147</f>
        <v>-0.680746133043006</v>
      </c>
      <c r="BA224" s="6" t="n">
        <f aca="false">(BA179-$BA$148)/$BA$148</f>
        <v>-0.660934156003825</v>
      </c>
      <c r="BB224" s="6" t="n">
        <f aca="false">(BB180-$BB$149)/$BB$149</f>
        <v>-0.429091680926558</v>
      </c>
      <c r="BC224" s="6" t="n">
        <f aca="false">(BC181-$BC$150)/$BC$150</f>
        <v>-0.616648993400887</v>
      </c>
      <c r="BD224" s="6" t="n">
        <f aca="false">(BD182-$BD$151)/$BD$151</f>
        <v>-0.430467064728905</v>
      </c>
      <c r="BE224" s="6" t="n">
        <f aca="false">(BE183-$BE$152)/$BE$152</f>
        <v>-0.441169012916974</v>
      </c>
      <c r="BF224" s="6" t="n">
        <f aca="false">(BF184-$BF$153)/$BF$153</f>
        <v>-0.75202365632501</v>
      </c>
      <c r="BG224" s="6" t="n">
        <f aca="false">(BG185-$BG$154)/$BG$154</f>
        <v>-0.323269923204744</v>
      </c>
      <c r="BH224" s="6" t="n">
        <f aca="false">(BH186-$BH$155)/$BH$155</f>
        <v>-0.787735328107299</v>
      </c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</row>
    <row r="225" customFormat="false" ht="11.25" hidden="false" customHeight="false" outlineLevel="0" collapsed="false">
      <c r="B225" s="4"/>
      <c r="C225" s="1" t="s">
        <v>35</v>
      </c>
      <c r="D225" s="6" t="n">
        <f aca="false">(D131-$D$99)/$D$99</f>
        <v>-0.514439315804856</v>
      </c>
      <c r="E225" s="6" t="n">
        <f aca="false">(E132-$E$100)/$E$100</f>
        <v>-0.610224050153253</v>
      </c>
      <c r="F225" s="6" t="n">
        <f aca="false">(F133-$F$101)/$F$101</f>
        <v>-0.599718761444751</v>
      </c>
      <c r="G225" s="6" t="n">
        <f aca="false">(G134-$G$102)/$G$102</f>
        <v>-0.585610331734669</v>
      </c>
      <c r="H225" s="6" t="n">
        <f aca="false">(H135-$H$103)/$H$103</f>
        <v>-0.568181226791774</v>
      </c>
      <c r="I225" s="6" t="n">
        <f aca="false">(I136-$I$104)/$I$104</f>
        <v>-0.649538733124545</v>
      </c>
      <c r="J225" s="6" t="n">
        <f aca="false">(J137-$J$105)/$J$105</f>
        <v>-0.551719647448323</v>
      </c>
      <c r="K225" s="6" t="n">
        <f aca="false">(K138-$K$106)/$K$106</f>
        <v>-0.620935466517292</v>
      </c>
      <c r="L225" s="6" t="n">
        <f aca="false">(L139-$L$107)/$L$107</f>
        <v>-0.532052362658566</v>
      </c>
      <c r="M225" s="6" t="n">
        <f aca="false">(M140-$M$108)/$M$108</f>
        <v>-0.487454278639534</v>
      </c>
      <c r="N225" s="6" t="n">
        <f aca="false">(N141-$N$109)/$N$109</f>
        <v>-0.182510083665981</v>
      </c>
      <c r="O225" s="6" t="n">
        <f aca="false">(O142-$O$110)/$O$110</f>
        <v>-0.559870155489798</v>
      </c>
      <c r="P225" s="6" t="n">
        <f aca="false">(P143-$P$111)/$P$111</f>
        <v>-0.582090671403915</v>
      </c>
      <c r="Q225" s="6" t="n">
        <f aca="false">(Q144-$Q$112)/$Q$112</f>
        <v>-0.691155013204409</v>
      </c>
      <c r="R225" s="6" t="n">
        <f aca="false">(R145-$R$113)/$R$113</f>
        <v>-0.587086401681778</v>
      </c>
      <c r="S225" s="6" t="n">
        <f aca="false">(S146-$S$114)/$S$114</f>
        <v>-0.481907739270166</v>
      </c>
      <c r="T225" s="6" t="n">
        <f aca="false">(T147-$T$115)/$T$115</f>
        <v>-0.56920474006109</v>
      </c>
      <c r="U225" s="6" t="n">
        <f aca="false">(U148-$U$116)/$U$116</f>
        <v>-0.596631239178954</v>
      </c>
      <c r="V225" s="6" t="n">
        <f aca="false">(V149-$V$117)/$V$117</f>
        <v>-0.558750561055694</v>
      </c>
      <c r="W225" s="6" t="n">
        <f aca="false">(W150-$W$118)/$W$118</f>
        <v>-0.653840896264937</v>
      </c>
      <c r="X225" s="6" t="n">
        <f aca="false">(X151-$X$119)/$X$119</f>
        <v>-0.677204931136532</v>
      </c>
      <c r="Y225" s="6" t="n">
        <f aca="false">(Y152-$Y$120)/$Y$120</f>
        <v>-0.484106776922671</v>
      </c>
      <c r="Z225" s="6" t="n">
        <f aca="false">(Z153-$Z$121)/$Z$121</f>
        <v>-0.483028374842963</v>
      </c>
      <c r="AA225" s="6" t="n">
        <f aca="false">(AA154-$AA$122)/$AA$122</f>
        <v>-0.768174076837768</v>
      </c>
      <c r="AB225" s="6" t="n">
        <f aca="false">(AB155-$AB$123)/$AB$123</f>
        <v>-0.66301018083173</v>
      </c>
      <c r="AC225" s="6" t="n">
        <f aca="false">(AC156-$AC$124)/$AC$124</f>
        <v>-0.680294542609652</v>
      </c>
      <c r="AD225" s="6" t="n">
        <f aca="false">(AD157-$AD$125)/$AD$125</f>
        <v>-0.519610045071504</v>
      </c>
      <c r="AE225" s="6" t="n">
        <f aca="false">(AE158-$AE$126)/$AE$126</f>
        <v>-0.520664085548876</v>
      </c>
      <c r="AF225" s="6" t="n">
        <f aca="false">(AF159-$AF$127)/$AF$127</f>
        <v>-0.611643017394598</v>
      </c>
      <c r="AG225" s="6" t="n">
        <f aca="false">(AG160-$AG$128)/$AG$128</f>
        <v>-0.516715649088375</v>
      </c>
      <c r="AH225" s="6" t="n">
        <f aca="false">(AH161-$AH$129)/$AH$129</f>
        <v>-0.645571042153069</v>
      </c>
      <c r="AI225" s="6" t="n">
        <f aca="false">(AI162-$AI$130)/$AI$130</f>
        <v>-0.643454988277574</v>
      </c>
      <c r="AJ225" s="6" t="n">
        <f aca="false">(AJ163-$AJ$131)/$AJ$131</f>
        <v>-0.626078644463653</v>
      </c>
      <c r="AK225" s="6" t="n">
        <f aca="false">(AK164-$AK$132)/$AK$132</f>
        <v>-0.694397863025896</v>
      </c>
      <c r="AL225" s="6" t="n">
        <f aca="false">(AL165-$AL$133)/$AL$133</f>
        <v>-0.614359709750858</v>
      </c>
      <c r="AM225" s="6" t="n">
        <f aca="false">(AM166-$AM$134)/$AM$134</f>
        <v>-0.568830250482192</v>
      </c>
      <c r="AN225" s="6" t="n">
        <f aca="false">(AN167-$AN$135)/$AN$135</f>
        <v>-0.708202321370222</v>
      </c>
      <c r="AO225" s="6" t="n">
        <f aca="false">(AO168-$AO$136)/$AO$136</f>
        <v>-0.593724183546578</v>
      </c>
      <c r="AP225" s="6" t="n">
        <f aca="false">(AP169-$AP$137)/$AP$137</f>
        <v>-0.63396524651518</v>
      </c>
      <c r="AQ225" s="6" t="n">
        <f aca="false">(AQ170-$AQ$138)/$AQ$138</f>
        <v>-0.52048966830754</v>
      </c>
      <c r="AR225" s="6" t="n">
        <f aca="false">(AR171-$AR$139)/$AR$139</f>
        <v>-0.760329247691918</v>
      </c>
      <c r="AS225" s="6" t="n">
        <f aca="false">(AS172-$AS$140)/$AS$140</f>
        <v>-0.555965195136164</v>
      </c>
      <c r="AT225" s="6" t="n">
        <f aca="false">(AT173-$AT$141)/$AT$141</f>
        <v>-0.576110752003346</v>
      </c>
      <c r="AU225" s="6" t="n">
        <f aca="false">(AU174-$AU$142)/$AU$142</f>
        <v>-0.676417390121299</v>
      </c>
      <c r="AV225" s="6" t="n">
        <f aca="false">(AV175-$AV$143)/$AV$143</f>
        <v>-0.705133470017045</v>
      </c>
      <c r="AW225" s="6" t="n">
        <f aca="false">(AW176-$AW$144)/$AW$144</f>
        <v>-0.713726800211736</v>
      </c>
      <c r="AX225" s="6" t="n">
        <f aca="false">(AX177-$AX$145)/$AX$145</f>
        <v>-0.695088399859613</v>
      </c>
      <c r="AY225" s="6" t="n">
        <f aca="false">(AY178-$AY$146)/$AY$146</f>
        <v>-0.626062854248472</v>
      </c>
      <c r="AZ225" s="6" t="n">
        <f aca="false">(AZ179-$AZ$147)/$AZ$147</f>
        <v>-0.710501060119167</v>
      </c>
      <c r="BA225" s="6" t="n">
        <f aca="false">(BA180-$BA$148)/$BA$148</f>
        <v>-0.65164818693745</v>
      </c>
      <c r="BB225" s="6" t="n">
        <f aca="false">(BB181-$BB$149)/$BB$149</f>
        <v>-0.46096865627319</v>
      </c>
      <c r="BC225" s="6" t="n">
        <f aca="false">(BC182-$BC$150)/$BC$150</f>
        <v>-0.640566697972608</v>
      </c>
      <c r="BD225" s="6" t="n">
        <f aca="false">(BD183-$BD$151)/$BD$151</f>
        <v>-0.380588810445296</v>
      </c>
      <c r="BE225" s="6" t="n">
        <f aca="false">(BE184-$BE$152)/$BE$152</f>
        <v>-0.503747493688113</v>
      </c>
      <c r="BF225" s="6" t="n">
        <f aca="false">(BF185-$BF$153)/$BF$153</f>
        <v>-0.764227880653882</v>
      </c>
      <c r="BG225" s="6" t="n">
        <f aca="false">(BG186-$BG$154)/$BG$154</f>
        <v>-0.710242252978267</v>
      </c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</row>
    <row r="226" customFormat="false" ht="11.25" hidden="false" customHeight="false" outlineLevel="0" collapsed="false">
      <c r="B226" s="4"/>
      <c r="C226" s="1" t="s">
        <v>36</v>
      </c>
      <c r="D226" s="6" t="n">
        <f aca="false">(D132-$D$99)/$D$99</f>
        <v>-0.507442374395277</v>
      </c>
      <c r="E226" s="6" t="n">
        <f aca="false">(E133-$E$100)/$E$100</f>
        <v>-0.60634494265624</v>
      </c>
      <c r="F226" s="6" t="n">
        <f aca="false">(F134-$F$101)/$F$101</f>
        <v>-0.613845888761313</v>
      </c>
      <c r="G226" s="6" t="n">
        <f aca="false">(G135-$G$102)/$G$102</f>
        <v>-0.581125737810664</v>
      </c>
      <c r="H226" s="6" t="n">
        <f aca="false">(H136-$H$103)/$H$103</f>
        <v>-0.567312222575009</v>
      </c>
      <c r="I226" s="6" t="n">
        <f aca="false">(I137-$I$104)/$I$104</f>
        <v>-0.663742633466086</v>
      </c>
      <c r="J226" s="6" t="n">
        <f aca="false">(J138-$J$105)/$J$105</f>
        <v>-0.557392690523614</v>
      </c>
      <c r="K226" s="6" t="n">
        <f aca="false">(K139-$K$106)/$K$106</f>
        <v>-0.628616913747602</v>
      </c>
      <c r="L226" s="6" t="n">
        <f aca="false">(L140-$L$107)/$L$107</f>
        <v>-0.527789605813609</v>
      </c>
      <c r="M226" s="6" t="n">
        <f aca="false">(M141-$M$108)/$M$108</f>
        <v>-0.50008790757737</v>
      </c>
      <c r="N226" s="6" t="n">
        <f aca="false">(N142-$N$109)/$N$109</f>
        <v>-0.187720554406919</v>
      </c>
      <c r="O226" s="6" t="n">
        <f aca="false">(O143-$O$110)/$O$110</f>
        <v>-0.542240914984872</v>
      </c>
      <c r="P226" s="6" t="n">
        <f aca="false">(P144-$P$111)/$P$111</f>
        <v>-0.595932746078</v>
      </c>
      <c r="Q226" s="6" t="n">
        <f aca="false">(Q145-$Q$112)/$Q$112</f>
        <v>-0.703139251372603</v>
      </c>
      <c r="R226" s="6" t="n">
        <f aca="false">(R146-$R$113)/$R$113</f>
        <v>-0.597052731256715</v>
      </c>
      <c r="S226" s="6" t="n">
        <f aca="false">(S147-$S$114)/$S$114</f>
        <v>-0.499798417203956</v>
      </c>
      <c r="T226" s="6" t="n">
        <f aca="false">(T148-$T$115)/$T$115</f>
        <v>-0.550683093234836</v>
      </c>
      <c r="U226" s="6" t="n">
        <f aca="false">(U149-$U$116)/$U$116</f>
        <v>-0.59776476556741</v>
      </c>
      <c r="V226" s="6" t="n">
        <f aca="false">(V150-$V$117)/$V$117</f>
        <v>-0.573993273575265</v>
      </c>
      <c r="W226" s="6" t="n">
        <f aca="false">(W151-$W$118)/$W$118</f>
        <v>-0.668879484979947</v>
      </c>
      <c r="X226" s="6" t="n">
        <f aca="false">(X152-$X$119)/$X$119</f>
        <v>-0.648201950843743</v>
      </c>
      <c r="Y226" s="6" t="n">
        <f aca="false">(Y153-$Y$120)/$Y$120</f>
        <v>-0.480807823988577</v>
      </c>
      <c r="Z226" s="6" t="n">
        <f aca="false">(Z154-$Z$121)/$Z$121</f>
        <v>-0.494911383924785</v>
      </c>
      <c r="AA226" s="6" t="n">
        <f aca="false">(AA155-$AA$122)/$AA$122</f>
        <v>-0.765425889764771</v>
      </c>
      <c r="AB226" s="6" t="n">
        <f aca="false">(AB156-$AB$123)/$AB$123</f>
        <v>-0.659445460085314</v>
      </c>
      <c r="AC226" s="6" t="n">
        <f aca="false">(AC157-$AC$124)/$AC$124</f>
        <v>-0.700643497015104</v>
      </c>
      <c r="AD226" s="6" t="n">
        <f aca="false">(AD158-$AD$125)/$AD$125</f>
        <v>-0.489926077571823</v>
      </c>
      <c r="AE226" s="6" t="n">
        <f aca="false">(AE159-$AE$126)/$AE$126</f>
        <v>-0.650943814723916</v>
      </c>
      <c r="AF226" s="6" t="n">
        <f aca="false">(AF160-$AF$127)/$AF$127</f>
        <v>-0.611812122926714</v>
      </c>
      <c r="AG226" s="6" t="n">
        <f aca="false">(AG161-$AG$128)/$AG$128</f>
        <v>-0.509163872300223</v>
      </c>
      <c r="AH226" s="6" t="n">
        <f aca="false">(AH162-$AH$129)/$AH$129</f>
        <v>-0.605285426455146</v>
      </c>
      <c r="AI226" s="6" t="n">
        <f aca="false">(AI163-$AI$130)/$AI$130</f>
        <v>-0.654164749308392</v>
      </c>
      <c r="AJ226" s="6" t="n">
        <f aca="false">(AJ164-$AJ$131)/$AJ$131</f>
        <v>-0.628260007290953</v>
      </c>
      <c r="AK226" s="6" t="n">
        <f aca="false">(AK165-$AK$132)/$AK$132</f>
        <v>-0.639573754090003</v>
      </c>
      <c r="AL226" s="6" t="n">
        <f aca="false">(AL166-$AL$133)/$AL$133</f>
        <v>-0.628314007891134</v>
      </c>
      <c r="AM226" s="6" t="n">
        <f aca="false">(AM167-$AM$134)/$AM$134</f>
        <v>-0.58333998573382</v>
      </c>
      <c r="AN226" s="6" t="n">
        <f aca="false">(AN168-$AN$135)/$AN$135</f>
        <v>-0.70908928244603</v>
      </c>
      <c r="AO226" s="6" t="n">
        <f aca="false">(AO169-$AO$136)/$AO$136</f>
        <v>-0.565216611639845</v>
      </c>
      <c r="AP226" s="6" t="n">
        <f aca="false">(AP170-$AP$137)/$AP$137</f>
        <v>-0.645579892763622</v>
      </c>
      <c r="AQ226" s="6" t="n">
        <f aca="false">(AQ171-$AQ$138)/$AQ$138</f>
        <v>-0.587308784406849</v>
      </c>
      <c r="AR226" s="6" t="n">
        <f aca="false">(AR172-$AR$139)/$AR$139</f>
        <v>-0.756977304932103</v>
      </c>
      <c r="AS226" s="6" t="n">
        <f aca="false">(AS173-$AS$140)/$AS$140</f>
        <v>-0.561511189413898</v>
      </c>
      <c r="AT226" s="6" t="n">
        <f aca="false">(AT174-$AT$141)/$AT$141</f>
        <v>-0.585906234850141</v>
      </c>
      <c r="AU226" s="6" t="n">
        <f aca="false">(AU175-$AU$142)/$AU$142</f>
        <v>-0.679936109674661</v>
      </c>
      <c r="AV226" s="6" t="n">
        <f aca="false">(AV176-$AV$143)/$AV$143</f>
        <v>-0.709107009921773</v>
      </c>
      <c r="AW226" s="6" t="n">
        <f aca="false">(AW177-$AW$144)/$AW$144</f>
        <v>-0.716590321498505</v>
      </c>
      <c r="AX226" s="6" t="n">
        <f aca="false">(AX178-$AX$145)/$AX$145</f>
        <v>-0.700242963220439</v>
      </c>
      <c r="AY226" s="6" t="n">
        <f aca="false">(AY179-$AY$146)/$AY$146</f>
        <v>-0.647183758256515</v>
      </c>
      <c r="AZ226" s="6" t="n">
        <f aca="false">(AZ180-$AZ$147)/$AZ$147</f>
        <v>-0.690484818414891</v>
      </c>
      <c r="BA226" s="6" t="n">
        <f aca="false">(BA181-$BA$148)/$BA$148</f>
        <v>-0.678847160876099</v>
      </c>
      <c r="BB226" s="6" t="n">
        <f aca="false">(BB182-$BB$149)/$BB$149</f>
        <v>-0.492747617526175</v>
      </c>
      <c r="BC226" s="6" t="n">
        <f aca="false">(BC183-$BC$150)/$BC$150</f>
        <v>-0.695960712141463</v>
      </c>
      <c r="BD226" s="6" t="n">
        <f aca="false">(BD184-$BD$151)/$BD$151</f>
        <v>-0.368249746322812</v>
      </c>
      <c r="BE226" s="6" t="n">
        <f aca="false">(BE185-$BE$152)/$BE$152</f>
        <v>-0.463963887087415</v>
      </c>
      <c r="BF226" s="6" t="n">
        <f aca="false">(BF186-$BF$153)/$BF$153</f>
        <v>-0.77982233799943</v>
      </c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</row>
    <row r="227" customFormat="false" ht="11.25" hidden="false" customHeight="false" outlineLevel="0" collapsed="false">
      <c r="B227" s="4"/>
      <c r="C227" s="1" t="s">
        <v>37</v>
      </c>
      <c r="D227" s="6" t="n">
        <f aca="false">(D133-$D$99)/$D$99</f>
        <v>-0.507175318498081</v>
      </c>
      <c r="E227" s="6" t="n">
        <f aca="false">(E134-$E$100)/$E$100</f>
        <v>-0.617455009671889</v>
      </c>
      <c r="F227" s="6" t="n">
        <f aca="false">(F135-$F$101)/$F$101</f>
        <v>-0.606231472460043</v>
      </c>
      <c r="G227" s="6" t="n">
        <f aca="false">(G136-$G$102)/$G$102</f>
        <v>-0.6218393159323</v>
      </c>
      <c r="H227" s="6" t="n">
        <f aca="false">(H137-$H$103)/$H$103</f>
        <v>-0.57576650258343</v>
      </c>
      <c r="I227" s="6" t="n">
        <f aca="false">(I138-$I$104)/$I$104</f>
        <v>-0.674036656758956</v>
      </c>
      <c r="J227" s="6" t="n">
        <f aca="false">(J139-$J$105)/$J$105</f>
        <v>-0.523233983227951</v>
      </c>
      <c r="K227" s="6" t="n">
        <f aca="false">(K140-$K$106)/$K$106</f>
        <v>-0.634913824121932</v>
      </c>
      <c r="L227" s="6" t="n">
        <f aca="false">(L141-$L$107)/$L$107</f>
        <v>-0.551614745513363</v>
      </c>
      <c r="M227" s="6" t="n">
        <f aca="false">(M142-$M$108)/$M$108</f>
        <v>-0.474594534879825</v>
      </c>
      <c r="N227" s="6" t="n">
        <f aca="false">(N143-$N$109)/$N$109</f>
        <v>-0.20760871988472</v>
      </c>
      <c r="O227" s="6" t="n">
        <f aca="false">(O144-$O$110)/$O$110</f>
        <v>-0.561483525617582</v>
      </c>
      <c r="P227" s="6" t="n">
        <f aca="false">(P145-$P$111)/$P$111</f>
        <v>-0.608843374433778</v>
      </c>
      <c r="Q227" s="6" t="n">
        <f aca="false">(Q146-$Q$112)/$Q$112</f>
        <v>-0.707259146214239</v>
      </c>
      <c r="R227" s="6" t="n">
        <f aca="false">(R147-$R$113)/$R$113</f>
        <v>-0.616678909509224</v>
      </c>
      <c r="S227" s="6" t="n">
        <f aca="false">(S148-$S$114)/$S$114</f>
        <v>-0.519177198649979</v>
      </c>
      <c r="T227" s="6" t="n">
        <f aca="false">(T149-$T$115)/$T$115</f>
        <v>-0.567246401844169</v>
      </c>
      <c r="U227" s="6" t="n">
        <f aca="false">(U150-$U$116)/$U$116</f>
        <v>-0.629285134244812</v>
      </c>
      <c r="V227" s="6" t="n">
        <f aca="false">(V151-$V$117)/$V$117</f>
        <v>-0.603423792507557</v>
      </c>
      <c r="W227" s="6" t="n">
        <f aca="false">(W152-$W$118)/$W$118</f>
        <v>-0.69140315602335</v>
      </c>
      <c r="X227" s="6" t="n">
        <f aca="false">(X153-$X$119)/$X$119</f>
        <v>-0.577958476629174</v>
      </c>
      <c r="Y227" s="6" t="n">
        <f aca="false">(Y154-$Y$120)/$Y$120</f>
        <v>-0.464293570051909</v>
      </c>
      <c r="Z227" s="6" t="n">
        <f aca="false">(Z155-$Z$121)/$Z$121</f>
        <v>-0.491739051261598</v>
      </c>
      <c r="AA227" s="6" t="n">
        <f aca="false">(AA156-$AA$122)/$AA$122</f>
        <v>-0.748710307182334</v>
      </c>
      <c r="AB227" s="6" t="n">
        <f aca="false">(AB157-$AB$123)/$AB$123</f>
        <v>-0.681491687530492</v>
      </c>
      <c r="AC227" s="6" t="n">
        <f aca="false">(AC158-$AC$124)/$AC$124</f>
        <v>-0.690439875670456</v>
      </c>
      <c r="AD227" s="6" t="n">
        <f aca="false">(AD159-$AD$125)/$AD$125</f>
        <v>-0.561309982591621</v>
      </c>
      <c r="AE227" s="6" t="n">
        <f aca="false">(AE160-$AE$126)/$AE$126</f>
        <v>-0.650376478334858</v>
      </c>
      <c r="AF227" s="6" t="n">
        <f aca="false">(AF161-$AF$127)/$AF$127</f>
        <v>-0.61888802773812</v>
      </c>
      <c r="AG227" s="6" t="n">
        <f aca="false">(AG162-$AG$128)/$AG$128</f>
        <v>-0.547279407657943</v>
      </c>
      <c r="AH227" s="6" t="n">
        <f aca="false">(AH163-$AH$129)/$AH$129</f>
        <v>-0.632313549589481</v>
      </c>
      <c r="AI227" s="6" t="n">
        <f aca="false">(AI164-$AI$130)/$AI$130</f>
        <v>-0.650963278511967</v>
      </c>
      <c r="AJ227" s="6" t="n">
        <f aca="false">(AJ165-$AJ$131)/$AJ$131</f>
        <v>-0.641447536857905</v>
      </c>
      <c r="AK227" s="6" t="n">
        <f aca="false">(AK166-$AK$132)/$AK$132</f>
        <v>-0.640208256041157</v>
      </c>
      <c r="AL227" s="6" t="n">
        <f aca="false">(AL167-$AL$133)/$AL$133</f>
        <v>-0.651418705366552</v>
      </c>
      <c r="AM227" s="6" t="n">
        <f aca="false">(AM168-$AM$134)/$AM$134</f>
        <v>-0.564854243759405</v>
      </c>
      <c r="AN227" s="6" t="n">
        <f aca="false">(AN169-$AN$135)/$AN$135</f>
        <v>-0.724531845848499</v>
      </c>
      <c r="AO227" s="6" t="n">
        <f aca="false">(AO170-$AO$136)/$AO$136</f>
        <v>-0.600153527935394</v>
      </c>
      <c r="AP227" s="6" t="n">
        <f aca="false">(AP171-$AP$137)/$AP$137</f>
        <v>-0.670722307272319</v>
      </c>
      <c r="AQ227" s="6" t="n">
        <f aca="false">(AQ172-$AQ$138)/$AQ$138</f>
        <v>-0.565845535786706</v>
      </c>
      <c r="AR227" s="6" t="n">
        <f aca="false">(AR173-$AR$139)/$AR$139</f>
        <v>-0.763789100751483</v>
      </c>
      <c r="AS227" s="6" t="n">
        <f aca="false">(AS174-$AS$140)/$AS$140</f>
        <v>-0.578458214497072</v>
      </c>
      <c r="AT227" s="6" t="n">
        <f aca="false">(AT175-$AT$141)/$AT$141</f>
        <v>-0.596274818043264</v>
      </c>
      <c r="AU227" s="6" t="n">
        <f aca="false">(AU176-$AU$142)/$AU$142</f>
        <v>-0.68834564468143</v>
      </c>
      <c r="AV227" s="6" t="n">
        <f aca="false">(AV177-$AV$143)/$AV$143</f>
        <v>-0.722886741679989</v>
      </c>
      <c r="AW227" s="6" t="n">
        <f aca="false">(AW178-$AW$144)/$AW$144</f>
        <v>-0.724813176964973</v>
      </c>
      <c r="AX227" s="6" t="n">
        <f aca="false">(AX179-$AX$145)/$AX$145</f>
        <v>-0.710417060379854</v>
      </c>
      <c r="AY227" s="6" t="n">
        <f aca="false">(AY180-$AY$146)/$AY$146</f>
        <v>-0.651984713315773</v>
      </c>
      <c r="AZ227" s="6" t="n">
        <f aca="false">(AZ181-$AZ$147)/$AZ$147</f>
        <v>-0.703314954824169</v>
      </c>
      <c r="BA227" s="6" t="n">
        <f aca="false">(BA182-$BA$148)/$BA$148</f>
        <v>-0.691486043440645</v>
      </c>
      <c r="BB227" s="6" t="n">
        <f aca="false">(BB183-$BB$149)/$BB$149</f>
        <v>-0.505370502700412</v>
      </c>
      <c r="BC227" s="6" t="n">
        <f aca="false">(BC184-$BC$150)/$BC$150</f>
        <v>-0.705100105625175</v>
      </c>
      <c r="BD227" s="6" t="n">
        <f aca="false">(BD185-$BD$151)/$BD$151</f>
        <v>-0.385441528038787</v>
      </c>
      <c r="BE227" s="6" t="n">
        <f aca="false">(BE186-$BE$152)/$BE$152</f>
        <v>-0.526873278889064</v>
      </c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</row>
    <row r="228" customFormat="false" ht="11.25" hidden="false" customHeight="false" outlineLevel="0" collapsed="false">
      <c r="B228" s="4"/>
      <c r="C228" s="1" t="s">
        <v>38</v>
      </c>
      <c r="D228" s="6" t="n">
        <f aca="false">(D134-$D$99)/$D$99</f>
        <v>-0.536254378634759</v>
      </c>
      <c r="E228" s="6" t="n">
        <f aca="false">(E135-$E$100)/$E$100</f>
        <v>-0.608573504393277</v>
      </c>
      <c r="F228" s="6" t="n">
        <f aca="false">(F136-$F$101)/$F$101</f>
        <v>-0.625259711557173</v>
      </c>
      <c r="G228" s="6" t="n">
        <f aca="false">(G137-$G$102)/$G$102</f>
        <v>-0.589180845580566</v>
      </c>
      <c r="H228" s="6" t="n">
        <f aca="false">(H138-$H$103)/$H$103</f>
        <v>-0.591725585530808</v>
      </c>
      <c r="I228" s="6" t="n">
        <f aca="false">(I139-$I$104)/$I$104</f>
        <v>-0.687517613216426</v>
      </c>
      <c r="J228" s="6" t="n">
        <f aca="false">(J140-$J$105)/$J$105</f>
        <v>-0.515336967128745</v>
      </c>
      <c r="K228" s="6" t="n">
        <f aca="false">(K141-$K$106)/$K$106</f>
        <v>-0.65277918180936</v>
      </c>
      <c r="L228" s="6" t="n">
        <f aca="false">(L142-$L$107)/$L$107</f>
        <v>-0.562500148551161</v>
      </c>
      <c r="M228" s="6" t="n">
        <f aca="false">(M143-$M$108)/$M$108</f>
        <v>-0.489843950978681</v>
      </c>
      <c r="N228" s="6" t="n">
        <f aca="false">(N144-$N$109)/$N$109</f>
        <v>-0.187570663835432</v>
      </c>
      <c r="O228" s="6" t="n">
        <f aca="false">(O145-$O$110)/$O$110</f>
        <v>-0.570849486318449</v>
      </c>
      <c r="P228" s="6" t="n">
        <f aca="false">(P146-$P$111)/$P$111</f>
        <v>-0.61769350677921</v>
      </c>
      <c r="Q228" s="6" t="n">
        <f aca="false">(Q147-$Q$112)/$Q$112</f>
        <v>-0.71940571217369</v>
      </c>
      <c r="R228" s="6" t="n">
        <f aca="false">(R148-$R$113)/$R$113</f>
        <v>-0.644158912245421</v>
      </c>
      <c r="S228" s="6" t="n">
        <f aca="false">(S149-$S$114)/$S$114</f>
        <v>-0.51506391009495</v>
      </c>
      <c r="T228" s="6" t="n">
        <f aca="false">(T150-$T$115)/$T$115</f>
        <v>-0.577806346177934</v>
      </c>
      <c r="U228" s="6" t="n">
        <f aca="false">(U151-$U$116)/$U$116</f>
        <v>-0.64513368301166</v>
      </c>
      <c r="V228" s="6" t="n">
        <f aca="false">(V152-$V$117)/$V$117</f>
        <v>-0.627890520777618</v>
      </c>
      <c r="W228" s="6" t="n">
        <f aca="false">(W153-$W$118)/$W$118</f>
        <v>-0.709140936987162</v>
      </c>
      <c r="X228" s="6" t="n">
        <f aca="false">(X154-$X$119)/$X$119</f>
        <v>-0.584597660473419</v>
      </c>
      <c r="Y228" s="6" t="n">
        <f aca="false">(Y155-$Y$120)/$Y$120</f>
        <v>-0.493184992771155</v>
      </c>
      <c r="Z228" s="6" t="n">
        <f aca="false">(Z156-$Z$121)/$Z$121</f>
        <v>-0.505408892488618</v>
      </c>
      <c r="AA228" s="6" t="n">
        <f aca="false">(AA157-$AA$122)/$AA$122</f>
        <v>-0.777655524416648</v>
      </c>
      <c r="AB228" s="6" t="n">
        <f aca="false">(AB158-$AB$123)/$AB$123</f>
        <v>-0.661230813769588</v>
      </c>
      <c r="AC228" s="6" t="n">
        <f aca="false">(AC159-$AC$124)/$AC$124</f>
        <v>-0.693917890948854</v>
      </c>
      <c r="AD228" s="6" t="n">
        <f aca="false">(AD160-$AD$125)/$AD$125</f>
        <v>-0.614549845036168</v>
      </c>
      <c r="AE228" s="6" t="n">
        <f aca="false">(AE161-$AE$126)/$AE$126</f>
        <v>-0.651450809823925</v>
      </c>
      <c r="AF228" s="6" t="n">
        <f aca="false">(AF162-$AF$127)/$AF$127</f>
        <v>-0.628220246985059</v>
      </c>
      <c r="AG228" s="6" t="n">
        <f aca="false">(AG163-$AG$128)/$AG$128</f>
        <v>-0.534046518336064</v>
      </c>
      <c r="AH228" s="6" t="n">
        <f aca="false">(AH164-$AH$129)/$AH$129</f>
        <v>-0.588340600532256</v>
      </c>
      <c r="AI228" s="6" t="n">
        <f aca="false">(AI165-$AI$130)/$AI$130</f>
        <v>-0.666600248382168</v>
      </c>
      <c r="AJ228" s="6" t="n">
        <f aca="false">(AJ166-$AJ$131)/$AJ$131</f>
        <v>-0.644228518120259</v>
      </c>
      <c r="AK228" s="6" t="n">
        <f aca="false">(AK167-$AK$132)/$AK$132</f>
        <v>-0.633499366902273</v>
      </c>
      <c r="AL228" s="6" t="n">
        <f aca="false">(AL168-$AL$133)/$AL$133</f>
        <v>-0.655983601809409</v>
      </c>
      <c r="AM228" s="6" t="n">
        <f aca="false">(AM169-$AM$134)/$AM$134</f>
        <v>-0.59334176256853</v>
      </c>
      <c r="AN228" s="6" t="n">
        <f aca="false">(AN170-$AN$135)/$AN$135</f>
        <v>-0.724538497687021</v>
      </c>
      <c r="AO228" s="6" t="n">
        <f aca="false">(AO171-$AO$136)/$AO$136</f>
        <v>-0.593443357802497</v>
      </c>
      <c r="AP228" s="6" t="n">
        <f aca="false">(AP172-$AP$137)/$AP$137</f>
        <v>-0.666547837128385</v>
      </c>
      <c r="AQ228" s="6" t="n">
        <f aca="false">(AQ173-$AQ$138)/$AQ$138</f>
        <v>-0.581593224950939</v>
      </c>
      <c r="AR228" s="6" t="n">
        <f aca="false">(AR174-$AR$139)/$AR$139</f>
        <v>-0.763007353183137</v>
      </c>
      <c r="AS228" s="6" t="n">
        <f aca="false">(AS175-$AS$140)/$AS$140</f>
        <v>-0.591522001361236</v>
      </c>
      <c r="AT228" s="6" t="n">
        <f aca="false">(AT176-$AT$141)/$AT$141</f>
        <v>-0.599076512134146</v>
      </c>
      <c r="AU228" s="6" t="n">
        <f aca="false">(AU177-$AU$142)/$AU$142</f>
        <v>-0.699897485469345</v>
      </c>
      <c r="AV228" s="6" t="n">
        <f aca="false">(AV178-$AV$143)/$AV$143</f>
        <v>-0.73467521600908</v>
      </c>
      <c r="AW228" s="6" t="n">
        <f aca="false">(AW179-$AW$144)/$AW$144</f>
        <v>-0.743843339185608</v>
      </c>
      <c r="AX228" s="6" t="n">
        <f aca="false">(AX180-$AX$145)/$AX$145</f>
        <v>-0.736162162587798</v>
      </c>
      <c r="AY228" s="6" t="n">
        <f aca="false">(AY181-$AY$146)/$AY$146</f>
        <v>-0.632293478934459</v>
      </c>
      <c r="AZ228" s="6" t="n">
        <f aca="false">(AZ182-$AZ$147)/$AZ$147</f>
        <v>-0.7336387497741</v>
      </c>
      <c r="BA228" s="6" t="n">
        <f aca="false">(BA183-$BA$148)/$BA$148</f>
        <v>-0.686078669492022</v>
      </c>
      <c r="BB228" s="6" t="n">
        <f aca="false">(BB184-$BB$149)/$BB$149</f>
        <v>-0.515273408484339</v>
      </c>
      <c r="BC228" s="6" t="n">
        <f aca="false">(BC185-$BC$150)/$BC$150</f>
        <v>-0.714332388284153</v>
      </c>
      <c r="BD228" s="6" t="n">
        <f aca="false">(BD186-$BD$151)/$BD$151</f>
        <v>-0.557646724555223</v>
      </c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</row>
    <row r="229" customFormat="false" ht="11.25" hidden="false" customHeight="false" outlineLevel="0" collapsed="false">
      <c r="B229" s="4"/>
      <c r="C229" s="1" t="s">
        <v>39</v>
      </c>
      <c r="D229" s="6" t="n">
        <f aca="false">(D135-$D$99)/$D$99</f>
        <v>-0.544063165982109</v>
      </c>
      <c r="E229" s="6" t="n">
        <f aca="false">(E136-$E$100)/$E$100</f>
        <v>-0.618981426305705</v>
      </c>
      <c r="F229" s="6" t="n">
        <f aca="false">(F137-$F$101)/$F$101</f>
        <v>-0.628503677292002</v>
      </c>
      <c r="G229" s="6" t="n">
        <f aca="false">(G138-$G$102)/$G$102</f>
        <v>-0.59149180976542</v>
      </c>
      <c r="H229" s="6" t="n">
        <f aca="false">(H139-$H$103)/$H$103</f>
        <v>-0.607520244303373</v>
      </c>
      <c r="I229" s="6" t="n">
        <f aca="false">(I140-$I$104)/$I$104</f>
        <v>-0.677402974440232</v>
      </c>
      <c r="J229" s="6" t="n">
        <f aca="false">(J141-$J$105)/$J$105</f>
        <v>-0.534172938361383</v>
      </c>
      <c r="K229" s="6" t="n">
        <f aca="false">(K142-$K$106)/$K$106</f>
        <v>-0.660850352040602</v>
      </c>
      <c r="L229" s="6" t="n">
        <f aca="false">(L143-$L$107)/$L$107</f>
        <v>-0.553693340625233</v>
      </c>
      <c r="M229" s="6" t="n">
        <f aca="false">(M144-$M$108)/$M$108</f>
        <v>-0.507748909085805</v>
      </c>
      <c r="N229" s="6" t="n">
        <f aca="false">(N145-$N$109)/$N$109</f>
        <v>-0.211370605523744</v>
      </c>
      <c r="O229" s="6" t="n">
        <f aca="false">(O146-$O$110)/$O$110</f>
        <v>-0.584829604016358</v>
      </c>
      <c r="P229" s="6" t="n">
        <f aca="false">(P147-$P$111)/$P$111</f>
        <v>-0.630165646120159</v>
      </c>
      <c r="Q229" s="6" t="n">
        <f aca="false">(Q148-$Q$112)/$Q$112</f>
        <v>-0.724519663540928</v>
      </c>
      <c r="R229" s="6" t="n">
        <f aca="false">(R149-$R$113)/$R$113</f>
        <v>-0.649595293204529</v>
      </c>
      <c r="S229" s="6" t="n">
        <f aca="false">(S150-$S$114)/$S$114</f>
        <v>-0.521481214796857</v>
      </c>
      <c r="T229" s="6" t="n">
        <f aca="false">(T151-$T$115)/$T$115</f>
        <v>-0.58651683900391</v>
      </c>
      <c r="U229" s="6" t="n">
        <f aca="false">(U152-$U$116)/$U$116</f>
        <v>-0.644008396365661</v>
      </c>
      <c r="V229" s="6" t="n">
        <f aca="false">(V153-$V$117)/$V$117</f>
        <v>-0.624076209226773</v>
      </c>
      <c r="W229" s="6" t="n">
        <f aca="false">(W154-$W$118)/$W$118</f>
        <v>-0.690088602454561</v>
      </c>
      <c r="X229" s="6" t="n">
        <f aca="false">(X155-$X$119)/$X$119</f>
        <v>-0.6111685706521</v>
      </c>
      <c r="Y229" s="6" t="n">
        <f aca="false">(Y156-$Y$120)/$Y$120</f>
        <v>-0.507063960333295</v>
      </c>
      <c r="Z229" s="6" t="n">
        <f aca="false">(Z157-$Z$121)/$Z$121</f>
        <v>-0.547463591064797</v>
      </c>
      <c r="AA229" s="6" t="n">
        <f aca="false">(AA158-$AA$122)/$AA$122</f>
        <v>-0.780498680057125</v>
      </c>
      <c r="AB229" s="6" t="n">
        <f aca="false">(AB159-$AB$123)/$AB$123</f>
        <v>-0.655070751917187</v>
      </c>
      <c r="AC229" s="6" t="n">
        <f aca="false">(AC160-$AC$124)/$AC$124</f>
        <v>-0.700202987010241</v>
      </c>
      <c r="AD229" s="6" t="n">
        <f aca="false">(AD161-$AD$125)/$AD$125</f>
        <v>-0.604211427508781</v>
      </c>
      <c r="AE229" s="6" t="n">
        <f aca="false">(AE162-$AE$126)/$AE$126</f>
        <v>-0.641737893260589</v>
      </c>
      <c r="AF229" s="6" t="n">
        <f aca="false">(AF163-$AF$127)/$AF$127</f>
        <v>-0.61259201849208</v>
      </c>
      <c r="AG229" s="6" t="n">
        <f aca="false">(AG164-$AG$128)/$AG$128</f>
        <v>-0.549121109008217</v>
      </c>
      <c r="AH229" s="6" t="n">
        <f aca="false">(AH165-$AH$129)/$AH$129</f>
        <v>-0.606125830147286</v>
      </c>
      <c r="AI229" s="6" t="n">
        <f aca="false">(AI166-$AI$130)/$AI$130</f>
        <v>-0.661237268205595</v>
      </c>
      <c r="AJ229" s="6" t="n">
        <f aca="false">(AJ167-$AJ$131)/$AJ$131</f>
        <v>-0.639174654998086</v>
      </c>
      <c r="AK229" s="6" t="n">
        <f aca="false">(AK168-$AK$132)/$AK$132</f>
        <v>-0.644743884642972</v>
      </c>
      <c r="AL229" s="6" t="n">
        <f aca="false">(AL169-$AL$133)/$AL$133</f>
        <v>-0.6686210342523</v>
      </c>
      <c r="AM229" s="6" t="n">
        <f aca="false">(AM170-$AM$134)/$AM$134</f>
        <v>-0.591757032016501</v>
      </c>
      <c r="AN229" s="6" t="n">
        <f aca="false">(AN171-$AN$135)/$AN$135</f>
        <v>-0.729108794985073</v>
      </c>
      <c r="AO229" s="6" t="n">
        <f aca="false">(AO172-$AO$136)/$AO$136</f>
        <v>-0.679075576988466</v>
      </c>
      <c r="AP229" s="6" t="n">
        <f aca="false">(AP173-$AP$137)/$AP$137</f>
        <v>-0.624673849141604</v>
      </c>
      <c r="AQ229" s="6" t="n">
        <f aca="false">(AQ174-$AQ$138)/$AQ$138</f>
        <v>-0.669322947639081</v>
      </c>
      <c r="AR229" s="6" t="n">
        <f aca="false">(AR175-$AR$139)/$AR$139</f>
        <v>-0.744380384433417</v>
      </c>
      <c r="AS229" s="6" t="n">
        <f aca="false">(AS176-$AS$140)/$AS$140</f>
        <v>-0.60868408722423</v>
      </c>
      <c r="AT229" s="6" t="n">
        <f aca="false">(AT177-$AT$141)/$AT$141</f>
        <v>-0.62038315478284</v>
      </c>
      <c r="AU229" s="6" t="n">
        <f aca="false">(AU178-$AU$142)/$AU$142</f>
        <v>-0.696369847527328</v>
      </c>
      <c r="AV229" s="6" t="n">
        <f aca="false">(AV179-$AV$143)/$AV$143</f>
        <v>-0.744031910154867</v>
      </c>
      <c r="AW229" s="6" t="n">
        <f aca="false">(AW180-$AW$144)/$AW$144</f>
        <v>-0.747633429247071</v>
      </c>
      <c r="AX229" s="6" t="n">
        <f aca="false">(AX181-$AX$145)/$AX$145</f>
        <v>-0.711184379260539</v>
      </c>
      <c r="AY229" s="6" t="n">
        <f aca="false">(AY182-$AY$146)/$AY$146</f>
        <v>-0.626089793393149</v>
      </c>
      <c r="AZ229" s="6" t="n">
        <f aca="false">(AZ183-$AZ$147)/$AZ$147</f>
        <v>-0.698848399751722</v>
      </c>
      <c r="BA229" s="6" t="n">
        <f aca="false">(BA184-$BA$148)/$BA$148</f>
        <v>-0.714044783935158</v>
      </c>
      <c r="BB229" s="6" t="n">
        <f aca="false">(BB185-$BB$149)/$BB$149</f>
        <v>-0.523176158338327</v>
      </c>
      <c r="BC229" s="6" t="n">
        <f aca="false">(BC186-$BC$150)/$BC$150</f>
        <v>-0.682232436512225</v>
      </c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</row>
    <row r="230" customFormat="false" ht="11.25" hidden="false" customHeight="false" outlineLevel="0" collapsed="false">
      <c r="B230" s="4"/>
      <c r="C230" s="1" t="s">
        <v>40</v>
      </c>
      <c r="D230" s="6" t="n">
        <f aca="false">(D136-$D$99)/$D$99</f>
        <v>-0.582713422799386</v>
      </c>
      <c r="E230" s="6" t="n">
        <f aca="false">(E137-$E$100)/$E$100</f>
        <v>-0.6402637461534</v>
      </c>
      <c r="F230" s="6" t="n">
        <f aca="false">(F138-$F$101)/$F$101</f>
        <v>-0.657994903066653</v>
      </c>
      <c r="G230" s="6" t="n">
        <f aca="false">(G139-$G$102)/$G$102</f>
        <v>-0.624951782806073</v>
      </c>
      <c r="H230" s="6" t="n">
        <f aca="false">(H140-$H$103)/$H$103</f>
        <v>-0.605754836446427</v>
      </c>
      <c r="I230" s="6" t="n">
        <f aca="false">(I141-$I$104)/$I$104</f>
        <v>-0.680273197603007</v>
      </c>
      <c r="J230" s="6" t="n">
        <f aca="false">(J142-$J$105)/$J$105</f>
        <v>-0.550758758093048</v>
      </c>
      <c r="K230" s="6" t="n">
        <f aca="false">(K143-$K$106)/$K$106</f>
        <v>-0.672474208355741</v>
      </c>
      <c r="L230" s="6" t="n">
        <f aca="false">(L144-$L$107)/$L$107</f>
        <v>-0.529919773403983</v>
      </c>
      <c r="M230" s="6" t="n">
        <f aca="false">(M145-$M$108)/$M$108</f>
        <v>-0.534997979688457</v>
      </c>
      <c r="N230" s="6" t="n">
        <f aca="false">(N146-$N$109)/$N$109</f>
        <v>-0.255150696917327</v>
      </c>
      <c r="O230" s="6" t="n">
        <f aca="false">(O147-$O$110)/$O$110</f>
        <v>-0.569972712894048</v>
      </c>
      <c r="P230" s="6" t="n">
        <f aca="false">(P148-$P$111)/$P$111</f>
        <v>-0.637626182881671</v>
      </c>
      <c r="Q230" s="6" t="n">
        <f aca="false">(Q149-$Q$112)/$Q$112</f>
        <v>-0.735343046373408</v>
      </c>
      <c r="R230" s="6" t="n">
        <f aca="false">(R150-$R$113)/$R$113</f>
        <v>-0.65276653219659</v>
      </c>
      <c r="S230" s="6" t="n">
        <f aca="false">(S151-$S$114)/$S$114</f>
        <v>-0.526474593501586</v>
      </c>
      <c r="T230" s="6" t="n">
        <f aca="false">(T152-$T$115)/$T$115</f>
        <v>-0.62101861109358</v>
      </c>
      <c r="U230" s="6" t="n">
        <f aca="false">(U153-$U$116)/$U$116</f>
        <v>-0.659741367422714</v>
      </c>
      <c r="V230" s="6" t="n">
        <f aca="false">(V154-$V$117)/$V$117</f>
        <v>-0.640377019020048</v>
      </c>
      <c r="W230" s="6" t="n">
        <f aca="false">(W155-$W$118)/$W$118</f>
        <v>-0.708985779536514</v>
      </c>
      <c r="X230" s="6" t="n">
        <f aca="false">(X156-$X$119)/$X$119</f>
        <v>-0.615695383185622</v>
      </c>
      <c r="Y230" s="6" t="n">
        <f aca="false">(Y157-$Y$120)/$Y$120</f>
        <v>-0.541519154385277</v>
      </c>
      <c r="Z230" s="6" t="n">
        <f aca="false">(Z158-$Z$121)/$Z$121</f>
        <v>-0.540632757955765</v>
      </c>
      <c r="AA230" s="6" t="n">
        <f aca="false">(AA159-$AA$122)/$AA$122</f>
        <v>-0.77180196042101</v>
      </c>
      <c r="AB230" s="6" t="n">
        <f aca="false">(AB160-$AB$123)/$AB$123</f>
        <v>-0.608474912479159</v>
      </c>
      <c r="AC230" s="6" t="n">
        <f aca="false">(AC161-$AC$124)/$AC$124</f>
        <v>-0.68988856858917</v>
      </c>
      <c r="AD230" s="6" t="n">
        <f aca="false">(AD162-$AD$125)/$AD$125</f>
        <v>-0.616158207646442</v>
      </c>
      <c r="AE230" s="6" t="n">
        <f aca="false">(AE163-$AE$126)/$AE$126</f>
        <v>-0.647906262381812</v>
      </c>
      <c r="AF230" s="6" t="n">
        <f aca="false">(AF164-$AF$127)/$AF$127</f>
        <v>-0.609458856657872</v>
      </c>
      <c r="AG230" s="6" t="n">
        <f aca="false">(AG165-$AG$128)/$AG$128</f>
        <v>-0.570894897179334</v>
      </c>
      <c r="AH230" s="6" t="n">
        <f aca="false">(AH166-$AH$129)/$AH$129</f>
        <v>-0.593949894590392</v>
      </c>
      <c r="AI230" s="6" t="n">
        <f aca="false">(AI167-$AI$130)/$AI$130</f>
        <v>-0.688473638464895</v>
      </c>
      <c r="AJ230" s="6" t="n">
        <f aca="false">(AJ168-$AJ$131)/$AJ$131</f>
        <v>-0.664340465576488</v>
      </c>
      <c r="AK230" s="6" t="n">
        <f aca="false">(AK169-$AK$132)/$AK$132</f>
        <v>-0.650545373599466</v>
      </c>
      <c r="AL230" s="6" t="n">
        <f aca="false">(AL170-$AL$133)/$AL$133</f>
        <v>-0.68484350212936</v>
      </c>
      <c r="AM230" s="6" t="n">
        <f aca="false">(AM171-$AM$134)/$AM$134</f>
        <v>-0.629290440904529</v>
      </c>
      <c r="AN230" s="6" t="n">
        <f aca="false">(AN172-$AN$135)/$AN$135</f>
        <v>-0.739566479094499</v>
      </c>
      <c r="AO230" s="6" t="n">
        <f aca="false">(AO173-$AO$136)/$AO$136</f>
        <v>-0.624153337577307</v>
      </c>
      <c r="AP230" s="6" t="n">
        <f aca="false">(AP174-$AP$137)/$AP$137</f>
        <v>-0.630442977057092</v>
      </c>
      <c r="AQ230" s="6" t="n">
        <f aca="false">(AQ175-$AQ$138)/$AQ$138</f>
        <v>-0.671374596486602</v>
      </c>
      <c r="AR230" s="6" t="n">
        <f aca="false">(AR176-$AR$139)/$AR$139</f>
        <v>-0.761561541021289</v>
      </c>
      <c r="AS230" s="6" t="n">
        <f aca="false">(AS177-$AS$140)/$AS$140</f>
        <v>-0.620047507315964</v>
      </c>
      <c r="AT230" s="6" t="n">
        <f aca="false">(AT178-$AT$141)/$AT$141</f>
        <v>-0.62613752665583</v>
      </c>
      <c r="AU230" s="6" t="n">
        <f aca="false">(AU179-$AU$142)/$AU$142</f>
        <v>-0.70084366512411</v>
      </c>
      <c r="AV230" s="6" t="n">
        <f aca="false">(AV180-$AV$143)/$AV$143</f>
        <v>-0.744074128031144</v>
      </c>
      <c r="AW230" s="6" t="n">
        <f aca="false">(AW181-$AW$144)/$AW$144</f>
        <v>-0.750561221200293</v>
      </c>
      <c r="AX230" s="6" t="n">
        <f aca="false">(AX182-$AX$145)/$AX$145</f>
        <v>-0.73206692674235</v>
      </c>
      <c r="AY230" s="6" t="n">
        <f aca="false">(AY183-$AY$146)/$AY$146</f>
        <v>-0.641036153254028</v>
      </c>
      <c r="AZ230" s="6" t="n">
        <f aca="false">(AZ184-$AZ$147)/$AZ$147</f>
        <v>-0.707255224766582</v>
      </c>
      <c r="BA230" s="6" t="n">
        <f aca="false">(BA185-$BA$148)/$BA$148</f>
        <v>-0.724896350348345</v>
      </c>
      <c r="BB230" s="6" t="n">
        <f aca="false">(BB186-$BB$149)/$BB$149</f>
        <v>-0.727505550405547</v>
      </c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</row>
    <row r="231" customFormat="false" ht="11.25" hidden="false" customHeight="false" outlineLevel="0" collapsed="false">
      <c r="B231" s="4"/>
      <c r="C231" s="1" t="s">
        <v>41</v>
      </c>
      <c r="D231" s="6" t="n">
        <f aca="false">(D137-$D$99)/$D$99</f>
        <v>-0.574495969560161</v>
      </c>
      <c r="E231" s="6" t="n">
        <f aca="false">(E138-$E$100)/$E$100</f>
        <v>-0.6620958204604</v>
      </c>
      <c r="F231" s="6" t="n">
        <f aca="false">(F139-$F$101)/$F$101</f>
        <v>-0.656302185184417</v>
      </c>
      <c r="G231" s="6" t="n">
        <f aca="false">(G140-$G$102)/$G$102</f>
        <v>-0.635444338116232</v>
      </c>
      <c r="H231" s="6" t="n">
        <f aca="false">(H141-$H$103)/$H$103</f>
        <v>-0.603356661496735</v>
      </c>
      <c r="I231" s="6" t="n">
        <f aca="false">(I142-$I$104)/$I$104</f>
        <v>-0.686540702259986</v>
      </c>
      <c r="J231" s="6" t="n">
        <f aca="false">(J143-$J$105)/$J$105</f>
        <v>-0.574766565963078</v>
      </c>
      <c r="K231" s="6" t="n">
        <f aca="false">(K144-$K$106)/$K$106</f>
        <v>-0.684789458905148</v>
      </c>
      <c r="L231" s="6" t="n">
        <f aca="false">(L145-$L$107)/$L$107</f>
        <v>-0.54356674812876</v>
      </c>
      <c r="M231" s="6" t="n">
        <f aca="false">(M146-$M$108)/$M$108</f>
        <v>-0.51778655526118</v>
      </c>
      <c r="N231" s="6" t="n">
        <f aca="false">(N147-$N$109)/$N$109</f>
        <v>-0.301979546982953</v>
      </c>
      <c r="O231" s="6" t="n">
        <f aca="false">(O148-$O$110)/$O$110</f>
        <v>-0.604144030322173</v>
      </c>
      <c r="P231" s="6" t="n">
        <f aca="false">(P149-$P$111)/$P$111</f>
        <v>-0.627492464299445</v>
      </c>
      <c r="Q231" s="6" t="n">
        <f aca="false">(Q150-$Q$112)/$Q$112</f>
        <v>-0.736824503567873</v>
      </c>
      <c r="R231" s="6" t="n">
        <f aca="false">(R151-$R$113)/$R$113</f>
        <v>-0.64563484913584</v>
      </c>
      <c r="S231" s="6" t="n">
        <f aca="false">(S152-$S$114)/$S$114</f>
        <v>-0.511706348103131</v>
      </c>
      <c r="T231" s="6" t="n">
        <f aca="false">(T153-$T$115)/$T$115</f>
        <v>-0.624219698188115</v>
      </c>
      <c r="U231" s="6" t="n">
        <f aca="false">(U154-$U$116)/$U$116</f>
        <v>-0.69769251460256</v>
      </c>
      <c r="V231" s="6" t="n">
        <f aca="false">(V155-$V$117)/$V$117</f>
        <v>-0.651779006145771</v>
      </c>
      <c r="W231" s="6" t="n">
        <f aca="false">(W156-$W$118)/$W$118</f>
        <v>-0.707952453565924</v>
      </c>
      <c r="X231" s="6" t="n">
        <f aca="false">(X157-$X$119)/$X$119</f>
        <v>-0.606461558915364</v>
      </c>
      <c r="Y231" s="6" t="n">
        <f aca="false">(Y158-$Y$120)/$Y$120</f>
        <v>-0.492184429160956</v>
      </c>
      <c r="Z231" s="6" t="n">
        <f aca="false">(Z159-$Z$121)/$Z$121</f>
        <v>-0.545052299181854</v>
      </c>
      <c r="AA231" s="6" t="n">
        <f aca="false">(AA160-$AA$122)/$AA$122</f>
        <v>-0.764753131995599</v>
      </c>
      <c r="AB231" s="6" t="n">
        <f aca="false">(AB161-$AB$123)/$AB$123</f>
        <v>-0.720583347182982</v>
      </c>
      <c r="AC231" s="6" t="n">
        <f aca="false">(AC162-$AC$124)/$AC$124</f>
        <v>-0.6956068818235</v>
      </c>
      <c r="AD231" s="6" t="n">
        <f aca="false">(AD163-$AD$125)/$AD$125</f>
        <v>-0.625242249478659</v>
      </c>
      <c r="AE231" s="6" t="n">
        <f aca="false">(AE164-$AE$126)/$AE$126</f>
        <v>-0.646289411573556</v>
      </c>
      <c r="AF231" s="6" t="n">
        <f aca="false">(AF165-$AF$127)/$AF$127</f>
        <v>-0.636494312238064</v>
      </c>
      <c r="AG231" s="6" t="n">
        <f aca="false">(AG166-$AG$128)/$AG$128</f>
        <v>-0.59473577418267</v>
      </c>
      <c r="AH231" s="6" t="n">
        <f aca="false">(AH167-$AH$129)/$AH$129</f>
        <v>-0.602846266626774</v>
      </c>
      <c r="AI231" s="6" t="n">
        <f aca="false">(AI168-$AI$130)/$AI$130</f>
        <v>-0.68799905890866</v>
      </c>
      <c r="AJ231" s="6" t="n">
        <f aca="false">(AJ169-$AJ$131)/$AJ$131</f>
        <v>-0.675674508644059</v>
      </c>
      <c r="AK231" s="6" t="n">
        <f aca="false">(AK170-$AK$132)/$AK$132</f>
        <v>-0.650835952291479</v>
      </c>
      <c r="AL231" s="6" t="n">
        <f aca="false">(AL171-$AL$133)/$AL$133</f>
        <v>-0.673666721738424</v>
      </c>
      <c r="AM231" s="6" t="n">
        <f aca="false">(AM172-$AM$134)/$AM$134</f>
        <v>-0.63550733781233</v>
      </c>
      <c r="AN231" s="6" t="n">
        <f aca="false">(AN173-$AN$135)/$AN$135</f>
        <v>-0.731500927795094</v>
      </c>
      <c r="AO231" s="6" t="n">
        <f aca="false">(AO174-$AO$136)/$AO$136</f>
        <v>-0.635044923818832</v>
      </c>
      <c r="AP231" s="6" t="n">
        <f aca="false">(AP175-$AP$137)/$AP$137</f>
        <v>-0.612237730672603</v>
      </c>
      <c r="AQ231" s="6" t="n">
        <f aca="false">(AQ176-$AQ$138)/$AQ$138</f>
        <v>-0.678352307698314</v>
      </c>
      <c r="AR231" s="6" t="n">
        <f aca="false">(AR177-$AR$139)/$AR$139</f>
        <v>-0.765029284604638</v>
      </c>
      <c r="AS231" s="6" t="n">
        <f aca="false">(AS178-$AS$140)/$AS$140</f>
        <v>-0.622014170025198</v>
      </c>
      <c r="AT231" s="6" t="n">
        <f aca="false">(AT179-$AT$141)/$AT$141</f>
        <v>-0.623427979353416</v>
      </c>
      <c r="AU231" s="6" t="n">
        <f aca="false">(AU180-$AU$142)/$AU$142</f>
        <v>-0.70371365314314</v>
      </c>
      <c r="AV231" s="6" t="n">
        <f aca="false">(AV181-$AV$143)/$AV$143</f>
        <v>-0.755126401923335</v>
      </c>
      <c r="AW231" s="6" t="n">
        <f aca="false">(AW182-$AW$144)/$AW$144</f>
        <v>-0.743284729372651</v>
      </c>
      <c r="AX231" s="6" t="n">
        <f aca="false">(AX183-$AX$145)/$AX$145</f>
        <v>-0.731258448763612</v>
      </c>
      <c r="AY231" s="6" t="n">
        <f aca="false">(AY184-$AY$146)/$AY$146</f>
        <v>-0.667795788991723</v>
      </c>
      <c r="AZ231" s="6" t="n">
        <f aca="false">(AZ185-$AZ$147)/$AZ$147</f>
        <v>-0.720682804738173</v>
      </c>
      <c r="BA231" s="6" t="n">
        <f aca="false">(BA186-$BA$148)/$BA$148</f>
        <v>-0.78273701106507</v>
      </c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</row>
    <row r="232" customFormat="false" ht="11.25" hidden="false" customHeight="false" outlineLevel="0" collapsed="false">
      <c r="B232" s="4"/>
      <c r="C232" s="1" t="s">
        <v>42</v>
      </c>
      <c r="D232" s="6" t="n">
        <f aca="false">(D138-$D$99)/$D$99</f>
        <v>-0.560335247636996</v>
      </c>
      <c r="E232" s="6" t="n">
        <f aca="false">(E139-$E$100)/$E$100</f>
        <v>-0.653184083706916</v>
      </c>
      <c r="F232" s="6" t="n">
        <f aca="false">(F140-$F$101)/$F$101</f>
        <v>-0.646383252563903</v>
      </c>
      <c r="G232" s="6" t="n">
        <f aca="false">(G141-$G$102)/$G$102</f>
        <v>-0.656777955822966</v>
      </c>
      <c r="H232" s="6" t="n">
        <f aca="false">(H142-$H$103)/$H$103</f>
        <v>-0.593362162210784</v>
      </c>
      <c r="I232" s="6" t="n">
        <f aca="false">(I143-$I$104)/$I$104</f>
        <v>-0.691925304010762</v>
      </c>
      <c r="J232" s="6" t="n">
        <f aca="false">(J144-$J$105)/$J$105</f>
        <v>-0.583414319515553</v>
      </c>
      <c r="K232" s="6" t="n">
        <f aca="false">(K145-$K$106)/$K$106</f>
        <v>-0.697400447330507</v>
      </c>
      <c r="L232" s="6" t="n">
        <f aca="false">(L146-$L$107)/$L$107</f>
        <v>-0.537242168438854</v>
      </c>
      <c r="M232" s="6" t="n">
        <f aca="false">(M147-$M$108)/$M$108</f>
        <v>-0.561953305910153</v>
      </c>
      <c r="N232" s="6" t="n">
        <f aca="false">(N148-$N$109)/$N$109</f>
        <v>-0.296660280562028</v>
      </c>
      <c r="O232" s="6" t="n">
        <f aca="false">(O149-$O$110)/$O$110</f>
        <v>-0.622056366437256</v>
      </c>
      <c r="P232" s="6" t="n">
        <f aca="false">(P150-$P$111)/$P$111</f>
        <v>-0.632831732133636</v>
      </c>
      <c r="Q232" s="6" t="n">
        <f aca="false">(Q151-$Q$112)/$Q$112</f>
        <v>-0.743413970642297</v>
      </c>
      <c r="R232" s="6" t="n">
        <f aca="false">(R152-$R$113)/$R$113</f>
        <v>-0.666894161483019</v>
      </c>
      <c r="S232" s="6" t="n">
        <f aca="false">(S153-$S$114)/$S$114</f>
        <v>-0.51719915039839</v>
      </c>
      <c r="T232" s="6" t="n">
        <f aca="false">(T154-$T$115)/$T$115</f>
        <v>-0.642400497801634</v>
      </c>
      <c r="U232" s="6" t="n">
        <f aca="false">(U155-$U$116)/$U$116</f>
        <v>-0.714610391268597</v>
      </c>
      <c r="V232" s="6" t="n">
        <f aca="false">(V156-$V$117)/$V$117</f>
        <v>-0.659227831276071</v>
      </c>
      <c r="W232" s="6" t="n">
        <f aca="false">(W157-$W$118)/$W$118</f>
        <v>-0.734047671692573</v>
      </c>
      <c r="X232" s="6" t="n">
        <f aca="false">(X158-$X$119)/$X$119</f>
        <v>-0.616811119300997</v>
      </c>
      <c r="Y232" s="6" t="n">
        <f aca="false">(Y159-$Y$120)/$Y$120</f>
        <v>-0.496763424327792</v>
      </c>
      <c r="Z232" s="6" t="n">
        <f aca="false">(Z160-$Z$121)/$Z$121</f>
        <v>-0.540339070758995</v>
      </c>
      <c r="AA232" s="6" t="n">
        <f aca="false">(AA161-$AA$122)/$AA$122</f>
        <v>-0.768346178679043</v>
      </c>
      <c r="AB232" s="6" t="n">
        <f aca="false">(AB162-$AB$123)/$AB$123</f>
        <v>-0.638869439813003</v>
      </c>
      <c r="AC232" s="6" t="n">
        <f aca="false">(AC163-$AC$124)/$AC$124</f>
        <v>-0.728418345890805</v>
      </c>
      <c r="AD232" s="6" t="n">
        <f aca="false">(AD164-$AD$125)/$AD$125</f>
        <v>-0.6404488972869</v>
      </c>
      <c r="AE232" s="6" t="n">
        <f aca="false">(AE165-$AE$126)/$AE$126</f>
        <v>-0.658190381309914</v>
      </c>
      <c r="AF232" s="6" t="n">
        <f aca="false">(AF166-$AF$127)/$AF$127</f>
        <v>-0.636862873070909</v>
      </c>
      <c r="AG232" s="6" t="n">
        <f aca="false">(AG167-$AG$128)/$AG$128</f>
        <v>-0.586336202051252</v>
      </c>
      <c r="AH232" s="6" t="n">
        <f aca="false">(AH168-$AH$129)/$AH$129</f>
        <v>-0.58633111850217</v>
      </c>
      <c r="AI232" s="6" t="n">
        <f aca="false">(AI169-$AI$130)/$AI$130</f>
        <v>-0.68918347491185</v>
      </c>
      <c r="AJ232" s="6" t="n">
        <f aca="false">(AJ170-$AJ$131)/$AJ$131</f>
        <v>-0.670080574961157</v>
      </c>
      <c r="AK232" s="6" t="n">
        <f aca="false">(AK171-$AK$132)/$AK$132</f>
        <v>-0.665488328774694</v>
      </c>
      <c r="AL232" s="6" t="n">
        <f aca="false">(AL172-$AL$133)/$AL$133</f>
        <v>-0.673686326679722</v>
      </c>
      <c r="AM232" s="6" t="n">
        <f aca="false">(AM173-$AM$134)/$AM$134</f>
        <v>-0.635953503583283</v>
      </c>
      <c r="AN232" s="6" t="n">
        <f aca="false">(AN174-$AN$135)/$AN$135</f>
        <v>-0.74994186900244</v>
      </c>
      <c r="AO232" s="6" t="n">
        <f aca="false">(AO175-$AO$136)/$AO$136</f>
        <v>-0.624229595762647</v>
      </c>
      <c r="AP232" s="6" t="n">
        <f aca="false">(AP176-$AP$137)/$AP$137</f>
        <v>-0.615356135961732</v>
      </c>
      <c r="AQ232" s="6" t="n">
        <f aca="false">(AQ177-$AQ$138)/$AQ$138</f>
        <v>-0.684043532818993</v>
      </c>
      <c r="AR232" s="6" t="n">
        <f aca="false">(AR178-$AR$139)/$AR$139</f>
        <v>-0.764586401638455</v>
      </c>
      <c r="AS232" s="6" t="n">
        <f aca="false">(AS179-$AS$140)/$AS$140</f>
        <v>-0.626492986734747</v>
      </c>
      <c r="AT232" s="6" t="n">
        <f aca="false">(AT180-$AT$141)/$AT$141</f>
        <v>-0.64368815292921</v>
      </c>
      <c r="AU232" s="6" t="n">
        <f aca="false">(AU181-$AU$142)/$AU$142</f>
        <v>-0.699709549384512</v>
      </c>
      <c r="AV232" s="6" t="n">
        <f aca="false">(AV182-$AV$143)/$AV$143</f>
        <v>-0.757339884795157</v>
      </c>
      <c r="AW232" s="6" t="n">
        <f aca="false">(AW183-$AW$144)/$AW$144</f>
        <v>-0.739726284860681</v>
      </c>
      <c r="AX232" s="6" t="n">
        <f aca="false">(AX184-$AX$145)/$AX$145</f>
        <v>-0.755742025620605</v>
      </c>
      <c r="AY232" s="6" t="n">
        <f aca="false">(AY185-$AY$146)/$AY$146</f>
        <v>-0.664691351322468</v>
      </c>
      <c r="AZ232" s="6" t="n">
        <f aca="false">(AZ186-$AZ$147)/$AZ$147</f>
        <v>-0.800844233403373</v>
      </c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</row>
    <row r="233" customFormat="false" ht="11.25" hidden="false" customHeight="false" outlineLevel="0" collapsed="false">
      <c r="B233" s="4"/>
      <c r="C233" s="1" t="s">
        <v>43</v>
      </c>
      <c r="D233" s="6" t="n">
        <f aca="false">(D139-$D$99)/$D$99</f>
        <v>-0.561785203709934</v>
      </c>
      <c r="E233" s="6" t="n">
        <f aca="false">(E140-$E$100)/$E$100</f>
        <v>-0.644534007462481</v>
      </c>
      <c r="F233" s="6" t="n">
        <f aca="false">(F141-$F$101)/$F$101</f>
        <v>-0.639783608809808</v>
      </c>
      <c r="G233" s="6" t="n">
        <f aca="false">(G142-$G$102)/$G$102</f>
        <v>-0.666972499034159</v>
      </c>
      <c r="H233" s="6" t="n">
        <f aca="false">(H143-$H$103)/$H$103</f>
        <v>-0.589219325866203</v>
      </c>
      <c r="I233" s="6" t="n">
        <f aca="false">(I144-$I$104)/$I$104</f>
        <v>-0.693614240872588</v>
      </c>
      <c r="J233" s="6" t="n">
        <f aca="false">(J145-$J$105)/$J$105</f>
        <v>-0.581256600318152</v>
      </c>
      <c r="K233" s="6" t="n">
        <f aca="false">(K146-$K$106)/$K$106</f>
        <v>-0.721596269551273</v>
      </c>
      <c r="L233" s="6" t="n">
        <f aca="false">(L147-$L$107)/$L$107</f>
        <v>-0.567361977392611</v>
      </c>
      <c r="M233" s="6" t="n">
        <f aca="false">(M148-$M$108)/$M$108</f>
        <v>-0.548751521075663</v>
      </c>
      <c r="N233" s="6" t="n">
        <f aca="false">(N149-$N$109)/$N$109</f>
        <v>-0.301159593841043</v>
      </c>
      <c r="O233" s="6" t="n">
        <f aca="false">(O150-$O$110)/$O$110</f>
        <v>-0.623106027861821</v>
      </c>
      <c r="P233" s="6" t="n">
        <f aca="false">(P151-$P$111)/$P$111</f>
        <v>-0.640398412441938</v>
      </c>
      <c r="Q233" s="6" t="n">
        <f aca="false">(Q152-$Q$112)/$Q$112</f>
        <v>-0.744664286097516</v>
      </c>
      <c r="R233" s="6" t="n">
        <f aca="false">(R153-$R$113)/$R$113</f>
        <v>-0.670517610691914</v>
      </c>
      <c r="S233" s="6" t="n">
        <f aca="false">(S154-$S$114)/$S$114</f>
        <v>-0.541145882564448</v>
      </c>
      <c r="T233" s="6" t="n">
        <f aca="false">(T155-$T$115)/$T$115</f>
        <v>-0.666380292147013</v>
      </c>
      <c r="U233" s="6" t="n">
        <f aca="false">(U156-$U$116)/$U$116</f>
        <v>-0.707123444620929</v>
      </c>
      <c r="V233" s="6" t="n">
        <f aca="false">(V157-$V$117)/$V$117</f>
        <v>-0.665206360966757</v>
      </c>
      <c r="W233" s="6" t="n">
        <f aca="false">(W158-$W$118)/$W$118</f>
        <v>-0.726890043312334</v>
      </c>
      <c r="X233" s="6" t="n">
        <f aca="false">(X159-$X$119)/$X$119</f>
        <v>-0.586295808699669</v>
      </c>
      <c r="Y233" s="6" t="n">
        <f aca="false">(Y160-$Y$120)/$Y$120</f>
        <v>-0.503353325955023</v>
      </c>
      <c r="Z233" s="6" t="n">
        <f aca="false">(Z161-$Z$121)/$Z$121</f>
        <v>-0.531957724576182</v>
      </c>
      <c r="AA233" s="6" t="n">
        <f aca="false">(AA162-$AA$122)/$AA$122</f>
        <v>-0.777336849683883</v>
      </c>
      <c r="AB233" s="6" t="n">
        <f aca="false">(AB163-$AB$123)/$AB$123</f>
        <v>-0.716547005706055</v>
      </c>
      <c r="AC233" s="6" t="n">
        <f aca="false">(AC164-$AC$124)/$AC$124</f>
        <v>-0.675196819870173</v>
      </c>
      <c r="AD233" s="6" t="n">
        <f aca="false">(AD165-$AD$125)/$AD$125</f>
        <v>-0.659707935988602</v>
      </c>
      <c r="AE233" s="6" t="n">
        <f aca="false">(AE166-$AE$126)/$AE$126</f>
        <v>-0.648076917595214</v>
      </c>
      <c r="AF233" s="6" t="n">
        <f aca="false">(AF167-$AF$127)/$AF$127</f>
        <v>-0.655756251932655</v>
      </c>
      <c r="AG233" s="6" t="n">
        <f aca="false">(AG168-$AG$128)/$AG$128</f>
        <v>-0.585568060585965</v>
      </c>
      <c r="AH233" s="6" t="n">
        <f aca="false">(AH169-$AH$129)/$AH$129</f>
        <v>-0.581793076698026</v>
      </c>
      <c r="AI233" s="6" t="n">
        <f aca="false">(AI170-$AI$130)/$AI$130</f>
        <v>-0.664464999123945</v>
      </c>
      <c r="AJ233" s="6" t="n">
        <f aca="false">(AJ171-$AJ$131)/$AJ$131</f>
        <v>-0.678783243690668</v>
      </c>
      <c r="AK233" s="6" t="n">
        <f aca="false">(AK172-$AK$132)/$AK$132</f>
        <v>-0.676231189577464</v>
      </c>
      <c r="AL233" s="6" t="n">
        <f aca="false">(AL173-$AL$133)/$AL$133</f>
        <v>-0.685796444949384</v>
      </c>
      <c r="AM233" s="6" t="n">
        <f aca="false">(AM174-$AM$134)/$AM$134</f>
        <v>-0.649420211108565</v>
      </c>
      <c r="AN233" s="6" t="n">
        <f aca="false">(AN175-$AN$135)/$AN$135</f>
        <v>-0.771608951892945</v>
      </c>
      <c r="AO233" s="6" t="n">
        <f aca="false">(AO176-$AO$136)/$AO$136</f>
        <v>-0.634624204858407</v>
      </c>
      <c r="AP233" s="6" t="n">
        <f aca="false">(AP177-$AP$137)/$AP$137</f>
        <v>-0.641185046570454</v>
      </c>
      <c r="AQ233" s="6" t="n">
        <f aca="false">(AQ178-$AQ$138)/$AQ$138</f>
        <v>-0.623641377778761</v>
      </c>
      <c r="AR233" s="6" t="n">
        <f aca="false">(AR179-$AR$139)/$AR$139</f>
        <v>-0.776334151502963</v>
      </c>
      <c r="AS233" s="6" t="n">
        <f aca="false">(AS180-$AS$140)/$AS$140</f>
        <v>-0.646985720314649</v>
      </c>
      <c r="AT233" s="6" t="n">
        <f aca="false">(AT181-$AT$141)/$AT$141</f>
        <v>-0.65745218585728</v>
      </c>
      <c r="AU233" s="6" t="n">
        <f aca="false">(AU182-$AU$142)/$AU$142</f>
        <v>-0.733554292730979</v>
      </c>
      <c r="AV233" s="6" t="n">
        <f aca="false">(AV183-$AV$143)/$AV$143</f>
        <v>-0.772962228811846</v>
      </c>
      <c r="AW233" s="6" t="n">
        <f aca="false">(AW184-$AW$144)/$AW$144</f>
        <v>-0.73734908902203</v>
      </c>
      <c r="AX233" s="6" t="n">
        <f aca="false">(AX185-$AX$145)/$AX$145</f>
        <v>-0.761406250703059</v>
      </c>
      <c r="AY233" s="6" t="n">
        <f aca="false">(AY186-$AY$146)/$AY$146</f>
        <v>-0.798041431994792</v>
      </c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</row>
    <row r="234" customFormat="false" ht="11.25" hidden="false" customHeight="false" outlineLevel="0" collapsed="false">
      <c r="B234" s="4"/>
      <c r="C234" s="1" t="s">
        <v>44</v>
      </c>
      <c r="D234" s="6" t="n">
        <f aca="false">(D140-$D$99)/$D$99</f>
        <v>-0.596930870827419</v>
      </c>
      <c r="E234" s="6" t="n">
        <f aca="false">(E141-$E$100)/$E$100</f>
        <v>-0.649097213945856</v>
      </c>
      <c r="F234" s="6" t="n">
        <f aca="false">(F142-$F$101)/$F$101</f>
        <v>-0.653922828693243</v>
      </c>
      <c r="G234" s="6" t="n">
        <f aca="false">(G143-$G$102)/$G$102</f>
        <v>-0.675825548143762</v>
      </c>
      <c r="H234" s="6" t="n">
        <f aca="false">(H144-$H$103)/$H$103</f>
        <v>-0.596795242260766</v>
      </c>
      <c r="I234" s="6" t="n">
        <f aca="false">(I145-$I$104)/$I$104</f>
        <v>-0.713648182316065</v>
      </c>
      <c r="J234" s="6" t="n">
        <f aca="false">(J146-$J$105)/$J$105</f>
        <v>-0.564827656502734</v>
      </c>
      <c r="K234" s="6" t="n">
        <f aca="false">(K147-$K$106)/$K$106</f>
        <v>-0.703888167091549</v>
      </c>
      <c r="L234" s="6" t="n">
        <f aca="false">(L148-$L$107)/$L$107</f>
        <v>-0.566389587920201</v>
      </c>
      <c r="M234" s="6" t="n">
        <f aca="false">(M149-$M$108)/$M$108</f>
        <v>-0.567226483656887</v>
      </c>
      <c r="N234" s="6" t="n">
        <f aca="false">(N150-$N$109)/$N$109</f>
        <v>-0.302310781611146</v>
      </c>
      <c r="O234" s="6" t="n">
        <f aca="false">(O151-$O$110)/$O$110</f>
        <v>-0.626339218228768</v>
      </c>
      <c r="P234" s="6" t="n">
        <f aca="false">(P152-$P$111)/$P$111</f>
        <v>-0.646476315227103</v>
      </c>
      <c r="Q234" s="6" t="n">
        <f aca="false">(Q153-$Q$112)/$Q$112</f>
        <v>-0.753785760699148</v>
      </c>
      <c r="R234" s="6" t="n">
        <f aca="false">(R154-$R$113)/$R$113</f>
        <v>-0.684992584995357</v>
      </c>
      <c r="S234" s="6" t="n">
        <f aca="false">(S155-$S$114)/$S$114</f>
        <v>-0.516916274207808</v>
      </c>
      <c r="T234" s="6" t="n">
        <f aca="false">(T156-$T$115)/$T$115</f>
        <v>-0.651191745527702</v>
      </c>
      <c r="U234" s="6" t="n">
        <f aca="false">(U157-$U$116)/$U$116</f>
        <v>-0.733793328872977</v>
      </c>
      <c r="V234" s="6" t="n">
        <f aca="false">(V158-$V$117)/$V$117</f>
        <v>-0.6530703881222</v>
      </c>
      <c r="W234" s="6" t="n">
        <f aca="false">(W159-$W$118)/$W$118</f>
        <v>-0.736049004612102</v>
      </c>
      <c r="X234" s="6" t="n">
        <f aca="false">(X160-$X$119)/$X$119</f>
        <v>-0.604102676398076</v>
      </c>
      <c r="Y234" s="6" t="n">
        <f aca="false">(Y161-$Y$120)/$Y$120</f>
        <v>-0.50690843692678</v>
      </c>
      <c r="Z234" s="6" t="n">
        <f aca="false">(Z162-$Z$121)/$Z$121</f>
        <v>-0.547250836456698</v>
      </c>
      <c r="AA234" s="6" t="n">
        <f aca="false">(AA163-$AA$122)/$AA$122</f>
        <v>-0.781619025012688</v>
      </c>
      <c r="AB234" s="6" t="n">
        <f aca="false">(AB164-$AB$123)/$AB$123</f>
        <v>-0.734070670733996</v>
      </c>
      <c r="AC234" s="6" t="n">
        <f aca="false">(AC165-$AC$124)/$AC$124</f>
        <v>-0.725617947434822</v>
      </c>
      <c r="AD234" s="6" t="n">
        <f aca="false">(AD166-$AD$125)/$AD$125</f>
        <v>-0.677372816830739</v>
      </c>
      <c r="AE234" s="6" t="n">
        <f aca="false">(AE167-$AE$126)/$AE$126</f>
        <v>-0.640090666928912</v>
      </c>
      <c r="AF234" s="6" t="n">
        <f aca="false">(AF168-$AF$127)/$AF$127</f>
        <v>-0.672899585287919</v>
      </c>
      <c r="AG234" s="6" t="n">
        <f aca="false">(AG169-$AG$128)/$AG$128</f>
        <v>-0.580094920085715</v>
      </c>
      <c r="AH234" s="6" t="n">
        <f aca="false">(AH170-$AH$129)/$AH$129</f>
        <v>-0.557789357041448</v>
      </c>
      <c r="AI234" s="6" t="n">
        <f aca="false">(AI171-$AI$130)/$AI$130</f>
        <v>-0.667219153322197</v>
      </c>
      <c r="AJ234" s="6" t="n">
        <f aca="false">(AJ172-$AJ$131)/$AJ$131</f>
        <v>-0.693282082675122</v>
      </c>
      <c r="AK234" s="6" t="n">
        <f aca="false">(AK173-$AK$132)/$AK$132</f>
        <v>-0.694431995251169</v>
      </c>
      <c r="AL234" s="6" t="n">
        <f aca="false">(AL174-$AL$133)/$AL$133</f>
        <v>-0.684239911642141</v>
      </c>
      <c r="AM234" s="6" t="n">
        <f aca="false">(AM175-$AM$134)/$AM$134</f>
        <v>-0.641613898109259</v>
      </c>
      <c r="AN234" s="6" t="n">
        <f aca="false">(AN176-$AN$135)/$AN$135</f>
        <v>-0.766574421680052</v>
      </c>
      <c r="AO234" s="6" t="n">
        <f aca="false">(AO177-$AO$136)/$AO$136</f>
        <v>-0.649155561870172</v>
      </c>
      <c r="AP234" s="6" t="n">
        <f aca="false">(AP178-$AP$137)/$AP$137</f>
        <v>-0.631120351593378</v>
      </c>
      <c r="AQ234" s="6" t="n">
        <f aca="false">(AQ179-$AQ$138)/$AQ$138</f>
        <v>-0.65001849940945</v>
      </c>
      <c r="AR234" s="6" t="n">
        <f aca="false">(AR180-$AR$139)/$AR$139</f>
        <v>-0.789824963180339</v>
      </c>
      <c r="AS234" s="6" t="n">
        <f aca="false">(AS181-$AS$140)/$AS$140</f>
        <v>-0.646601124333769</v>
      </c>
      <c r="AT234" s="6" t="n">
        <f aca="false">(AT182-$AT$141)/$AT$141</f>
        <v>-0.663882855350336</v>
      </c>
      <c r="AU234" s="6" t="n">
        <f aca="false">(AU183-$AU$142)/$AU$142</f>
        <v>-0.734910755660281</v>
      </c>
      <c r="AV234" s="6" t="n">
        <f aca="false">(AV184-$AV$143)/$AV$143</f>
        <v>-0.785926764379248</v>
      </c>
      <c r="AW234" s="6" t="n">
        <f aca="false">(AW185-$AW$144)/$AW$144</f>
        <v>-0.748953436606877</v>
      </c>
      <c r="AX234" s="6" t="n">
        <f aca="false">(AX186-$AX$145)/$AX$145</f>
        <v>-0.807293283702974</v>
      </c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</row>
    <row r="235" customFormat="false" ht="11.25" hidden="false" customHeight="false" outlineLevel="0" collapsed="false">
      <c r="B235" s="4"/>
      <c r="C235" s="1" t="s">
        <v>45</v>
      </c>
      <c r="D235" s="6" t="n">
        <f aca="false">(D141-$D$99)/$D$99</f>
        <v>-0.589749443091769</v>
      </c>
      <c r="E235" s="6" t="n">
        <f aca="false">(E142-$E$100)/$E$100</f>
        <v>-0.666844519415592</v>
      </c>
      <c r="F235" s="6" t="n">
        <f aca="false">(F143-$F$101)/$F$101</f>
        <v>-0.647804825747783</v>
      </c>
      <c r="G235" s="6" t="n">
        <f aca="false">(G144-$G$102)/$G$102</f>
        <v>-0.669807402501551</v>
      </c>
      <c r="H235" s="6" t="n">
        <f aca="false">(H145-$H$103)/$H$103</f>
        <v>-0.606741381495302</v>
      </c>
      <c r="I235" s="6" t="n">
        <f aca="false">(I146-$I$104)/$I$104</f>
        <v>-0.712146074047291</v>
      </c>
      <c r="J235" s="6" t="n">
        <f aca="false">(J147-$J$105)/$J$105</f>
        <v>-0.579882856885051</v>
      </c>
      <c r="K235" s="6" t="n">
        <f aca="false">(K148-$K$106)/$K$106</f>
        <v>-0.70168083458791</v>
      </c>
      <c r="L235" s="6" t="n">
        <f aca="false">(L149-$L$107)/$L$107</f>
        <v>-0.567675917648169</v>
      </c>
      <c r="M235" s="6" t="n">
        <f aca="false">(M150-$M$108)/$M$108</f>
        <v>-0.56350755060221</v>
      </c>
      <c r="N235" s="6" t="n">
        <f aca="false">(N151-$N$109)/$N$109</f>
        <v>-0.329850324647092</v>
      </c>
      <c r="O235" s="6" t="n">
        <f aca="false">(O152-$O$110)/$O$110</f>
        <v>-0.648562689097982</v>
      </c>
      <c r="P235" s="6" t="n">
        <f aca="false">(P153-$P$111)/$P$111</f>
        <v>-0.653250043270405</v>
      </c>
      <c r="Q235" s="6" t="n">
        <f aca="false">(Q154-$Q$112)/$Q$112</f>
        <v>-0.760096673363259</v>
      </c>
      <c r="R235" s="6" t="n">
        <f aca="false">(R155-$R$113)/$R$113</f>
        <v>-0.704710685162524</v>
      </c>
      <c r="S235" s="6" t="n">
        <f aca="false">(S156-$S$114)/$S$114</f>
        <v>-0.538156754647881</v>
      </c>
      <c r="T235" s="6" t="n">
        <f aca="false">(T157-$T$115)/$T$115</f>
        <v>-0.690818917905054</v>
      </c>
      <c r="U235" s="6" t="n">
        <f aca="false">(U158-$U$116)/$U$116</f>
        <v>-0.716930117109893</v>
      </c>
      <c r="V235" s="6" t="n">
        <f aca="false">(V159-$V$117)/$V$117</f>
        <v>-0.649183253301445</v>
      </c>
      <c r="W235" s="6" t="n">
        <f aca="false">(W160-$W$118)/$W$118</f>
        <v>-0.72800162752993</v>
      </c>
      <c r="X235" s="6" t="n">
        <f aca="false">(X161-$X$119)/$X$119</f>
        <v>-0.618111681796231</v>
      </c>
      <c r="Y235" s="6" t="n">
        <f aca="false">(Y162-$Y$120)/$Y$120</f>
        <v>-0.494532049590321</v>
      </c>
      <c r="Z235" s="6" t="n">
        <f aca="false">(Z163-$Z$121)/$Z$121</f>
        <v>-0.566722604165453</v>
      </c>
      <c r="AA235" s="6" t="n">
        <f aca="false">(AA164-$AA$122)/$AA$122</f>
        <v>-0.783029062348777</v>
      </c>
      <c r="AB235" s="6" t="n">
        <f aca="false">(AB165-$AB$123)/$AB$123</f>
        <v>-0.696526508226691</v>
      </c>
      <c r="AC235" s="6" t="n">
        <f aca="false">(AC166-$AC$124)/$AC$124</f>
        <v>-0.724392977213298</v>
      </c>
      <c r="AD235" s="6" t="n">
        <f aca="false">(AD167-$AD$125)/$AD$125</f>
        <v>-0.678621193706884</v>
      </c>
      <c r="AE235" s="6" t="n">
        <f aca="false">(AE168-$AE$126)/$AE$126</f>
        <v>-0.63911945187947</v>
      </c>
      <c r="AF235" s="6" t="n">
        <f aca="false">(AF169-$AF$127)/$AF$127</f>
        <v>-0.66927634825288</v>
      </c>
      <c r="AG235" s="6" t="n">
        <f aca="false">(AG170-$AG$128)/$AG$128</f>
        <v>-0.591904432314117</v>
      </c>
      <c r="AH235" s="6" t="n">
        <f aca="false">(AH171-$AH$129)/$AH$129</f>
        <v>-0.588426795782732</v>
      </c>
      <c r="AI235" s="6" t="n">
        <f aca="false">(AI172-$AI$130)/$AI$130</f>
        <v>-0.677792130582865</v>
      </c>
      <c r="AJ235" s="6" t="n">
        <f aca="false">(AJ173-$AJ$131)/$AJ$131</f>
        <v>-0.702152537834872</v>
      </c>
      <c r="AK235" s="6" t="n">
        <f aca="false">(AK174-$AK$132)/$AK$132</f>
        <v>-0.7036729242413</v>
      </c>
      <c r="AL235" s="6" t="n">
        <f aca="false">(AL175-$AL$133)/$AL$133</f>
        <v>-0.686998093011022</v>
      </c>
      <c r="AM235" s="6" t="n">
        <f aca="false">(AM176-$AM$134)/$AM$134</f>
        <v>-0.643295539114827</v>
      </c>
      <c r="AN235" s="6" t="n">
        <f aca="false">(AN177-$AN$135)/$AN$135</f>
        <v>-0.758937371963657</v>
      </c>
      <c r="AO235" s="6" t="n">
        <f aca="false">(AO178-$AO$136)/$AO$136</f>
        <v>-0.636443021203546</v>
      </c>
      <c r="AP235" s="6" t="n">
        <f aca="false">(AP179-$AP$137)/$AP$137</f>
        <v>-0.697197760833855</v>
      </c>
      <c r="AQ235" s="6" t="n">
        <f aca="false">(AQ180-$AQ$138)/$AQ$138</f>
        <v>-0.59380777993062</v>
      </c>
      <c r="AR235" s="6" t="n">
        <f aca="false">(AR181-$AR$139)/$AR$139</f>
        <v>-0.794893938028784</v>
      </c>
      <c r="AS235" s="6" t="n">
        <f aca="false">(AS182-$AS$140)/$AS$140</f>
        <v>-0.649979744591534</v>
      </c>
      <c r="AT235" s="6" t="n">
        <f aca="false">(AT183-$AT$141)/$AT$141</f>
        <v>-0.65157556834462</v>
      </c>
      <c r="AU235" s="6" t="n">
        <f aca="false">(AU184-$AU$142)/$AU$142</f>
        <v>-0.734858471671262</v>
      </c>
      <c r="AV235" s="6" t="n">
        <f aca="false">(AV185-$AV$143)/$AV$143</f>
        <v>-0.758539782689171</v>
      </c>
      <c r="AW235" s="6" t="n">
        <f aca="false">(AW186-$AW$144)/$AW$144</f>
        <v>-0.809228876190282</v>
      </c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</row>
    <row r="236" customFormat="false" ht="11.25" hidden="false" customHeight="false" outlineLevel="0" collapsed="false">
      <c r="B236" s="4"/>
      <c r="C236" s="1" t="s">
        <v>46</v>
      </c>
      <c r="D236" s="6" t="n">
        <f aca="false">(D142-$D$99)/$D$99</f>
        <v>-0.578899771089524</v>
      </c>
      <c r="E236" s="6" t="n">
        <f aca="false">(E143-$E$100)/$E$100</f>
        <v>-0.687311489837641</v>
      </c>
      <c r="F236" s="6" t="n">
        <f aca="false">(F144-$F$101)/$F$101</f>
        <v>-0.67592151117929</v>
      </c>
      <c r="G236" s="6" t="n">
        <f aca="false">(G145-$G$102)/$G$102</f>
        <v>-0.676036583141335</v>
      </c>
      <c r="H236" s="6" t="n">
        <f aca="false">(H146-$H$103)/$H$103</f>
        <v>-0.619283560829896</v>
      </c>
      <c r="I236" s="6" t="n">
        <f aca="false">(I147-$I$104)/$I$104</f>
        <v>-0.72962717710749</v>
      </c>
      <c r="J236" s="6" t="n">
        <f aca="false">(J148-$J$105)/$J$105</f>
        <v>-0.589526214124347</v>
      </c>
      <c r="K236" s="6" t="n">
        <f aca="false">(K149-$K$106)/$K$106</f>
        <v>-0.705235548057247</v>
      </c>
      <c r="L236" s="6" t="n">
        <f aca="false">(L150-$L$107)/$L$107</f>
        <v>-0.569165756860877</v>
      </c>
      <c r="M236" s="6" t="n">
        <f aca="false">(M151-$M$108)/$M$108</f>
        <v>-0.569348095574859</v>
      </c>
      <c r="N236" s="6" t="n">
        <f aca="false">(N152-$N$109)/$N$109</f>
        <v>-0.35139943709243</v>
      </c>
      <c r="O236" s="6" t="n">
        <f aca="false">(O153-$O$110)/$O$110</f>
        <v>-0.684025667453536</v>
      </c>
      <c r="P236" s="6" t="n">
        <f aca="false">(P154-$P$111)/$P$111</f>
        <v>-0.658563880268258</v>
      </c>
      <c r="Q236" s="6" t="n">
        <f aca="false">(Q155-$Q$112)/$Q$112</f>
        <v>-0.747274168837595</v>
      </c>
      <c r="R236" s="6" t="n">
        <f aca="false">(R156-$R$113)/$R$113</f>
        <v>-0.694211445440812</v>
      </c>
      <c r="S236" s="6" t="n">
        <f aca="false">(S157-$S$114)/$S$114</f>
        <v>-0.567520531112211</v>
      </c>
      <c r="T236" s="6" t="n">
        <f aca="false">(T158-$T$115)/$T$115</f>
        <v>-0.674755621778622</v>
      </c>
      <c r="U236" s="6" t="n">
        <f aca="false">(U159-$U$116)/$U$116</f>
        <v>-0.728810248556647</v>
      </c>
      <c r="V236" s="6" t="n">
        <f aca="false">(V160-$V$117)/$V$117</f>
        <v>-0.678612383531082</v>
      </c>
      <c r="W236" s="6" t="n">
        <f aca="false">(W161-$W$118)/$W$118</f>
        <v>-0.725345849166346</v>
      </c>
      <c r="X236" s="6" t="n">
        <f aca="false">(X162-$X$119)/$X$119</f>
        <v>-0.612533261905367</v>
      </c>
      <c r="Y236" s="6" t="n">
        <f aca="false">(Y163-$Y$120)/$Y$120</f>
        <v>-0.487546015063968</v>
      </c>
      <c r="Z236" s="6" t="n">
        <f aca="false">(Z164-$Z$121)/$Z$121</f>
        <v>-0.56009520615431</v>
      </c>
      <c r="AA236" s="6" t="n">
        <f aca="false">(AA165-$AA$122)/$AA$122</f>
        <v>-0.767484161341214</v>
      </c>
      <c r="AB236" s="6" t="n">
        <f aca="false">(AB166-$AB$123)/$AB$123</f>
        <v>-0.699131904049637</v>
      </c>
      <c r="AC236" s="6" t="n">
        <f aca="false">(AC167-$AC$124)/$AC$124</f>
        <v>-0.725137967733523</v>
      </c>
      <c r="AD236" s="6" t="n">
        <f aca="false">(AD168-$AD$125)/$AD$125</f>
        <v>-0.667083427387144</v>
      </c>
      <c r="AE236" s="6" t="n">
        <f aca="false">(AE169-$AE$126)/$AE$126</f>
        <v>-0.652672547225476</v>
      </c>
      <c r="AF236" s="6" t="n">
        <f aca="false">(AF170-$AF$127)/$AF$127</f>
        <v>-0.685565519464712</v>
      </c>
      <c r="AG236" s="6" t="n">
        <f aca="false">(AG171-$AG$128)/$AG$128</f>
        <v>-0.590261613743848</v>
      </c>
      <c r="AH236" s="6" t="n">
        <f aca="false">(AH172-$AH$129)/$AH$129</f>
        <v>-0.575774327573446</v>
      </c>
      <c r="AI236" s="6" t="n">
        <f aca="false">(AI173-$AI$130)/$AI$130</f>
        <v>-0.678806118873083</v>
      </c>
      <c r="AJ236" s="6" t="n">
        <f aca="false">(AJ174-$AJ$131)/$AJ$131</f>
        <v>-0.700101110379978</v>
      </c>
      <c r="AK236" s="6" t="n">
        <f aca="false">(AK175-$AK$132)/$AK$132</f>
        <v>-0.691064282357597</v>
      </c>
      <c r="AL236" s="6" t="n">
        <f aca="false">(AL176-$AL$133)/$AL$133</f>
        <v>-0.711107963354269</v>
      </c>
      <c r="AM236" s="6" t="n">
        <f aca="false">(AM177-$AM$134)/$AM$134</f>
        <v>-0.661092727595788</v>
      </c>
      <c r="AN236" s="6" t="n">
        <f aca="false">(AN178-$AN$135)/$AN$135</f>
        <v>-0.724651800669846</v>
      </c>
      <c r="AO236" s="6" t="n">
        <f aca="false">(AO179-$AO$136)/$AO$136</f>
        <v>-0.668292067240546</v>
      </c>
      <c r="AP236" s="6" t="n">
        <f aca="false">(AP180-$AP$137)/$AP$137</f>
        <v>-0.684441750832854</v>
      </c>
      <c r="AQ236" s="6" t="n">
        <f aca="false">(AQ181-$AQ$138)/$AQ$138</f>
        <v>-0.634277302027041</v>
      </c>
      <c r="AR236" s="6" t="n">
        <f aca="false">(AR182-$AR$139)/$AR$139</f>
        <v>-0.806412140177713</v>
      </c>
      <c r="AS236" s="6" t="n">
        <f aca="false">(AS183-$AS$140)/$AS$140</f>
        <v>-0.662313647329063</v>
      </c>
      <c r="AT236" s="6" t="n">
        <f aca="false">(AT184-$AT$141)/$AT$141</f>
        <v>-0.665492899172045</v>
      </c>
      <c r="AU236" s="6" t="n">
        <f aca="false">(AU185-$AU$142)/$AU$142</f>
        <v>-0.745990624643219</v>
      </c>
      <c r="AV236" s="6" t="n">
        <f aca="false">(AV186-$AV$143)/$AV$143</f>
        <v>-0.727379303401228</v>
      </c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</row>
    <row r="237" customFormat="false" ht="11.25" hidden="false" customHeight="false" outlineLevel="0" collapsed="false">
      <c r="B237" s="4"/>
      <c r="C237" s="1" t="s">
        <v>47</v>
      </c>
      <c r="D237" s="6" t="n">
        <f aca="false">(D143-$D$99)/$D$99</f>
        <v>-0.602721365567138</v>
      </c>
      <c r="E237" s="6" t="n">
        <f aca="false">(E144-$E$100)/$E$100</f>
        <v>-0.684462407979538</v>
      </c>
      <c r="F237" s="6" t="n">
        <f aca="false">(F145-$F$101)/$F$101</f>
        <v>-0.668020031086256</v>
      </c>
      <c r="G237" s="6" t="n">
        <f aca="false">(G146-$G$102)/$G$102</f>
        <v>-0.676497380303587</v>
      </c>
      <c r="H237" s="6" t="n">
        <f aca="false">(H147-$H$103)/$H$103</f>
        <v>-0.622540558478385</v>
      </c>
      <c r="I237" s="6" t="n">
        <f aca="false">(I148-$I$104)/$I$104</f>
        <v>-0.746825899005152</v>
      </c>
      <c r="J237" s="6" t="n">
        <f aca="false">(J149-$J$105)/$J$105</f>
        <v>-0.595736667914322</v>
      </c>
      <c r="K237" s="6" t="n">
        <f aca="false">(K150-$K$106)/$K$106</f>
        <v>-0.709455392749478</v>
      </c>
      <c r="L237" s="6" t="n">
        <f aca="false">(L151-$L$107)/$L$107</f>
        <v>-0.579346769533581</v>
      </c>
      <c r="M237" s="6" t="n">
        <f aca="false">(M152-$M$108)/$M$108</f>
        <v>-0.594734530362202</v>
      </c>
      <c r="N237" s="6" t="n">
        <f aca="false">(N153-$N$109)/$N$109</f>
        <v>-0.363822085074264</v>
      </c>
      <c r="O237" s="6" t="n">
        <f aca="false">(O154-$O$110)/$O$110</f>
        <v>-0.669369750972504</v>
      </c>
      <c r="P237" s="6" t="n">
        <f aca="false">(P155-$P$111)/$P$111</f>
        <v>-0.674509283052074</v>
      </c>
      <c r="Q237" s="6" t="n">
        <f aca="false">(Q156-$Q$112)/$Q$112</f>
        <v>-0.763262949560946</v>
      </c>
      <c r="R237" s="6" t="n">
        <f aca="false">(R157-$R$113)/$R$113</f>
        <v>-0.680447055257321</v>
      </c>
      <c r="S237" s="6" t="n">
        <f aca="false">(S158-$S$114)/$S$114</f>
        <v>-0.563023703217699</v>
      </c>
      <c r="T237" s="6" t="n">
        <f aca="false">(T159-$T$115)/$T$115</f>
        <v>-0.694068968429804</v>
      </c>
      <c r="U237" s="6" t="n">
        <f aca="false">(U160-$U$116)/$U$116</f>
        <v>-0.712178816030725</v>
      </c>
      <c r="V237" s="6" t="n">
        <f aca="false">(V161-$V$117)/$V$117</f>
        <v>-0.675480218581055</v>
      </c>
      <c r="W237" s="6" t="n">
        <f aca="false">(W162-$W$118)/$W$118</f>
        <v>-0.749030558505288</v>
      </c>
      <c r="X237" s="6" t="n">
        <f aca="false">(X163-$X$119)/$X$119</f>
        <v>-0.608943485228553</v>
      </c>
      <c r="Y237" s="6" t="n">
        <f aca="false">(Y164-$Y$120)/$Y$120</f>
        <v>-0.493268451216616</v>
      </c>
      <c r="Z237" s="6" t="n">
        <f aca="false">(Z165-$Z$121)/$Z$121</f>
        <v>-0.57872135093658</v>
      </c>
      <c r="AA237" s="6" t="n">
        <f aca="false">(AA166-$AA$122)/$AA$122</f>
        <v>-0.768848255310481</v>
      </c>
      <c r="AB237" s="6" t="n">
        <f aca="false">(AB167-$AB$123)/$AB$123</f>
        <v>-0.701100108831429</v>
      </c>
      <c r="AC237" s="6" t="n">
        <f aca="false">(AC168-$AC$124)/$AC$124</f>
        <v>-0.731821009625437</v>
      </c>
      <c r="AD237" s="6" t="n">
        <f aca="false">(AD169-$AD$125)/$AD$125</f>
        <v>-0.684595677899939</v>
      </c>
      <c r="AE237" s="6" t="n">
        <f aca="false">(AE170-$AE$126)/$AE$126</f>
        <v>-0.652619635023388</v>
      </c>
      <c r="AF237" s="6" t="n">
        <f aca="false">(AF171-$AF$127)/$AF$127</f>
        <v>-0.678494377123084</v>
      </c>
      <c r="AG237" s="6" t="n">
        <f aca="false">(AG172-$AG$128)/$AG$128</f>
        <v>-0.586305094619616</v>
      </c>
      <c r="AH237" s="6" t="n">
        <f aca="false">(AH173-$AH$129)/$AH$129</f>
        <v>-0.581138600581431</v>
      </c>
      <c r="AI237" s="6" t="n">
        <f aca="false">(AI174-$AI$130)/$AI$130</f>
        <v>-0.680165586411562</v>
      </c>
      <c r="AJ237" s="6" t="n">
        <f aca="false">(AJ175-$AJ$131)/$AJ$131</f>
        <v>-0.711581074399051</v>
      </c>
      <c r="AK237" s="6" t="n">
        <f aca="false">(AK176-$AK$132)/$AK$132</f>
        <v>-0.689013779749011</v>
      </c>
      <c r="AL237" s="6" t="n">
        <f aca="false">(AL177-$AL$133)/$AL$133</f>
        <v>-0.706003729605091</v>
      </c>
      <c r="AM237" s="6" t="n">
        <f aca="false">(AM178-$AM$134)/$AM$134</f>
        <v>-0.656407772407216</v>
      </c>
      <c r="AN237" s="6" t="n">
        <f aca="false">(AN179-$AN$135)/$AN$135</f>
        <v>-0.73422800913403</v>
      </c>
      <c r="AO237" s="6" t="n">
        <f aca="false">(AO180-$AO$136)/$AO$136</f>
        <v>-0.684287549224693</v>
      </c>
      <c r="AP237" s="6" t="n">
        <f aca="false">(AP181-$AP$137)/$AP$137</f>
        <v>-0.66196760833216</v>
      </c>
      <c r="AQ237" s="6" t="n">
        <f aca="false">(AQ182-$AQ$138)/$AQ$138</f>
        <v>-0.585665711984364</v>
      </c>
      <c r="AR237" s="6" t="n">
        <f aca="false">(AR183-$AR$139)/$AR$139</f>
        <v>-0.807080748172826</v>
      </c>
      <c r="AS237" s="6" t="n">
        <f aca="false">(AS184-$AS$140)/$AS$140</f>
        <v>-0.670120508351844</v>
      </c>
      <c r="AT237" s="6" t="n">
        <f aca="false">(AT185-$AT$141)/$AT$141</f>
        <v>-0.679919624552832</v>
      </c>
      <c r="AU237" s="6" t="n">
        <f aca="false">(AU186-$AU$142)/$AU$142</f>
        <v>-0.77102885636722</v>
      </c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</row>
    <row r="238" customFormat="false" ht="11.25" hidden="false" customHeight="false" outlineLevel="0" collapsed="false">
      <c r="B238" s="4"/>
      <c r="C238" s="1" t="s">
        <v>48</v>
      </c>
      <c r="D238" s="6" t="n">
        <f aca="false">(D144-$D$99)/$D$99</f>
        <v>-0.614958621235897</v>
      </c>
      <c r="E238" s="6" t="n">
        <f aca="false">(E145-$E$100)/$E$100</f>
        <v>-0.731058453047791</v>
      </c>
      <c r="F238" s="6" t="n">
        <f aca="false">(F146-$F$101)/$F$101</f>
        <v>-0.657894038799196</v>
      </c>
      <c r="G238" s="6" t="n">
        <f aca="false">(G147-$G$102)/$G$102</f>
        <v>-0.693626855325968</v>
      </c>
      <c r="H238" s="6" t="n">
        <f aca="false">(H148-$H$103)/$H$103</f>
        <v>-0.628721024863619</v>
      </c>
      <c r="I238" s="6" t="n">
        <f aca="false">(I149-$I$104)/$I$104</f>
        <v>-0.762617230909932</v>
      </c>
      <c r="J238" s="6" t="n">
        <f aca="false">(J150-$J$105)/$J$105</f>
        <v>-0.607529208496531</v>
      </c>
      <c r="K238" s="6" t="n">
        <f aca="false">(K151-$K$106)/$K$106</f>
        <v>-0.71549434157654</v>
      </c>
      <c r="L238" s="6" t="n">
        <f aca="false">(L152-$L$107)/$L$107</f>
        <v>-0.584776073419477</v>
      </c>
      <c r="M238" s="6" t="n">
        <f aca="false">(M153-$M$108)/$M$108</f>
        <v>-0.611251048238345</v>
      </c>
      <c r="N238" s="6" t="n">
        <f aca="false">(N154-$N$109)/$N$109</f>
        <v>-0.3130945931978</v>
      </c>
      <c r="O238" s="6" t="n">
        <f aca="false">(O155-$O$110)/$O$110</f>
        <v>-0.72049406523257</v>
      </c>
      <c r="P238" s="6" t="n">
        <f aca="false">(P156-$P$111)/$P$111</f>
        <v>-0.694436155019064</v>
      </c>
      <c r="Q238" s="6" t="n">
        <f aca="false">(Q157-$Q$112)/$Q$112</f>
        <v>-0.778120025991523</v>
      </c>
      <c r="R238" s="6" t="n">
        <f aca="false">(R158-$R$113)/$R$113</f>
        <v>-0.650855888702949</v>
      </c>
      <c r="S238" s="6" t="n">
        <f aca="false">(S159-$S$114)/$S$114</f>
        <v>-0.581333308974275</v>
      </c>
      <c r="T238" s="6" t="n">
        <f aca="false">(T160-$T$115)/$T$115</f>
        <v>-0.700729162101658</v>
      </c>
      <c r="U238" s="6" t="n">
        <f aca="false">(U161-$U$116)/$U$116</f>
        <v>-0.704895275256768</v>
      </c>
      <c r="V238" s="6" t="n">
        <f aca="false">(V162-$V$117)/$V$117</f>
        <v>-0.702339576226917</v>
      </c>
      <c r="W238" s="6" t="n">
        <f aca="false">(W163-$W$118)/$W$118</f>
        <v>-0.759192314488977</v>
      </c>
      <c r="X238" s="6" t="n">
        <f aca="false">(X164-$X$119)/$X$119</f>
        <v>-0.647925297817472</v>
      </c>
      <c r="Y238" s="6" t="n">
        <f aca="false">(Y165-$Y$120)/$Y$120</f>
        <v>-0.511044162364624</v>
      </c>
      <c r="Z238" s="6" t="n">
        <f aca="false">(Z166-$Z$121)/$Z$121</f>
        <v>-0.585102905990871</v>
      </c>
      <c r="AA238" s="6" t="n">
        <f aca="false">(AA167-$AA$122)/$AA$122</f>
        <v>-0.783406095211617</v>
      </c>
      <c r="AB238" s="6" t="n">
        <f aca="false">(AB168-$AB$123)/$AB$123</f>
        <v>-0.676425128801728</v>
      </c>
      <c r="AC238" s="6" t="n">
        <f aca="false">(AC169-$AC$124)/$AC$124</f>
        <v>-0.748211529380255</v>
      </c>
      <c r="AD238" s="6" t="n">
        <f aca="false">(AD170-$AD$125)/$AD$125</f>
        <v>-0.636143895747015</v>
      </c>
      <c r="AE238" s="6" t="n">
        <f aca="false">(AE171-$AE$126)/$AE$126</f>
        <v>-0.665919709539103</v>
      </c>
      <c r="AF238" s="6" t="n">
        <f aca="false">(AF172-$AF$127)/$AF$127</f>
        <v>-0.669071075641641</v>
      </c>
      <c r="AG238" s="6" t="n">
        <f aca="false">(AG173-$AG$128)/$AG$128</f>
        <v>-0.604160642547567</v>
      </c>
      <c r="AH238" s="6" t="n">
        <f aca="false">(AH174-$AH$129)/$AH$129</f>
        <v>-0.591910244222639</v>
      </c>
      <c r="AI238" s="6" t="n">
        <f aca="false">(AI175-$AI$130)/$AI$130</f>
        <v>-0.684597982486013</v>
      </c>
      <c r="AJ238" s="6" t="n">
        <f aca="false">(AJ176-$AJ$131)/$AJ$131</f>
        <v>-0.71136769557751</v>
      </c>
      <c r="AK238" s="6" t="n">
        <f aca="false">(AK177-$AK$132)/$AK$132</f>
        <v>-0.695743046097653</v>
      </c>
      <c r="AL238" s="6" t="n">
        <f aca="false">(AL178-$AL$133)/$AL$133</f>
        <v>-0.717059917226976</v>
      </c>
      <c r="AM238" s="6" t="n">
        <f aca="false">(AM179-$AM$134)/$AM$134</f>
        <v>-0.664770002909889</v>
      </c>
      <c r="AN238" s="6" t="n">
        <f aca="false">(AN180-$AN$135)/$AN$135</f>
        <v>-0.742815581938777</v>
      </c>
      <c r="AO238" s="6" t="n">
        <f aca="false">(AO181-$AO$136)/$AO$136</f>
        <v>-0.680234968090881</v>
      </c>
      <c r="AP238" s="6" t="n">
        <f aca="false">(AP182-$AP$137)/$AP$137</f>
        <v>-0.690856930017215</v>
      </c>
      <c r="AQ238" s="6" t="n">
        <f aca="false">(AQ183-$AQ$138)/$AQ$138</f>
        <v>-0.604788899462046</v>
      </c>
      <c r="AR238" s="6" t="n">
        <f aca="false">(AR184-$AR$139)/$AR$139</f>
        <v>-0.808483127298551</v>
      </c>
      <c r="AS238" s="6" t="n">
        <f aca="false">(AS185-$AS$140)/$AS$140</f>
        <v>-0.676626149807853</v>
      </c>
      <c r="AT238" s="6" t="n">
        <f aca="false">(AT186-$AT$141)/$AT$141</f>
        <v>-0.715440498483826</v>
      </c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</row>
    <row r="239" customFormat="false" ht="11.25" hidden="false" customHeight="false" outlineLevel="0" collapsed="false">
      <c r="B239" s="4"/>
      <c r="C239" s="1" t="s">
        <v>49</v>
      </c>
      <c r="D239" s="6" t="n">
        <f aca="false">(D145-$D$99)/$D$99</f>
        <v>-0.622177124327993</v>
      </c>
      <c r="E239" s="6" t="n">
        <f aca="false">(E146-$E$100)/$E$100</f>
        <v>-0.686300754499033</v>
      </c>
      <c r="F239" s="6" t="n">
        <f aca="false">(F147-$F$101)/$F$101</f>
        <v>-0.659026632274419</v>
      </c>
      <c r="G239" s="6" t="n">
        <f aca="false">(G148-$G$102)/$G$102</f>
        <v>-0.687313485192471</v>
      </c>
      <c r="H239" s="6" t="n">
        <f aca="false">(H149-$H$103)/$H$103</f>
        <v>-0.633791552074502</v>
      </c>
      <c r="I239" s="6" t="n">
        <f aca="false">(I150-$I$104)/$I$104</f>
        <v>-0.763969606899595</v>
      </c>
      <c r="J239" s="6" t="n">
        <f aca="false">(J151-$J$105)/$J$105</f>
        <v>-0.62691679366013</v>
      </c>
      <c r="K239" s="6" t="n">
        <f aca="false">(K152-$K$106)/$K$106</f>
        <v>-0.717543544658754</v>
      </c>
      <c r="L239" s="6" t="n">
        <f aca="false">(L153-$L$107)/$L$107</f>
        <v>-0.609332421173148</v>
      </c>
      <c r="M239" s="6" t="n">
        <f aca="false">(M154-$M$108)/$M$108</f>
        <v>-0.627016459470693</v>
      </c>
      <c r="N239" s="6" t="n">
        <f aca="false">(N155-$N$109)/$N$109</f>
        <v>-0.339394293850954</v>
      </c>
      <c r="O239" s="6" t="n">
        <f aca="false">(O156-$O$110)/$O$110</f>
        <v>-0.688945262714588</v>
      </c>
      <c r="P239" s="6" t="n">
        <f aca="false">(P157-$P$111)/$P$111</f>
        <v>-0.708280796261725</v>
      </c>
      <c r="Q239" s="6" t="n">
        <f aca="false">(Q158-$Q$112)/$Q$112</f>
        <v>-0.781817260517327</v>
      </c>
      <c r="R239" s="6" t="n">
        <f aca="false">(R159-$R$113)/$R$113</f>
        <v>-0.675952664748731</v>
      </c>
      <c r="S239" s="6" t="n">
        <f aca="false">(S160-$S$114)/$S$114</f>
        <v>-0.589769751291361</v>
      </c>
      <c r="T239" s="6" t="n">
        <f aca="false">(T161-$T$115)/$T$115</f>
        <v>-0.713461791842298</v>
      </c>
      <c r="U239" s="6" t="n">
        <f aca="false">(U162-$U$116)/$U$116</f>
        <v>-0.705550590146017</v>
      </c>
      <c r="V239" s="6" t="n">
        <f aca="false">(V163-$V$117)/$V$117</f>
        <v>-0.716889961629687</v>
      </c>
      <c r="W239" s="6" t="n">
        <f aca="false">(W164-$W$118)/$W$118</f>
        <v>-0.766009540257904</v>
      </c>
      <c r="X239" s="6" t="n">
        <f aca="false">(X165-$X$119)/$X$119</f>
        <v>-0.621101685139529</v>
      </c>
      <c r="Y239" s="6" t="n">
        <f aca="false">(Y166-$Y$120)/$Y$120</f>
        <v>-0.498861433005265</v>
      </c>
      <c r="Z239" s="6" t="n">
        <f aca="false">(Z167-$Z$121)/$Z$121</f>
        <v>-0.589883303790895</v>
      </c>
      <c r="AA239" s="6" t="n">
        <f aca="false">(AA168-$AA$122)/$AA$122</f>
        <v>-0.787711701220363</v>
      </c>
      <c r="AB239" s="6" t="n">
        <f aca="false">(AB169-$AB$123)/$AB$123</f>
        <v>-0.669599575396591</v>
      </c>
      <c r="AC239" s="6" t="n">
        <f aca="false">(AC170-$AC$124)/$AC$124</f>
        <v>-0.759466736208513</v>
      </c>
      <c r="AD239" s="6" t="n">
        <f aca="false">(AD171-$AD$125)/$AD$125</f>
        <v>-0.641798455935207</v>
      </c>
      <c r="AE239" s="6" t="n">
        <f aca="false">(AE172-$AE$126)/$AE$126</f>
        <v>-0.658965358007166</v>
      </c>
      <c r="AF239" s="6" t="n">
        <f aca="false">(AF173-$AF$127)/$AF$127</f>
        <v>-0.655875994289211</v>
      </c>
      <c r="AG239" s="6" t="n">
        <f aca="false">(AG174-$AG$128)/$AG$128</f>
        <v>-0.612232431901237</v>
      </c>
      <c r="AH239" s="6" t="n">
        <f aca="false">(AH175-$AH$129)/$AH$129</f>
        <v>-0.590670634963391</v>
      </c>
      <c r="AI239" s="6" t="n">
        <f aca="false">(AI176-$AI$130)/$AI$130</f>
        <v>-0.700243339013247</v>
      </c>
      <c r="AJ239" s="6" t="n">
        <f aca="false">(AJ177-$AJ$131)/$AJ$131</f>
        <v>-0.711611873706028</v>
      </c>
      <c r="AK239" s="6" t="n">
        <f aca="false">(AK178-$AK$132)/$AK$132</f>
        <v>-0.706826939724469</v>
      </c>
      <c r="AL239" s="6" t="n">
        <f aca="false">(AL179-$AL$133)/$AL$133</f>
        <v>-0.732703360100624</v>
      </c>
      <c r="AM239" s="6" t="n">
        <f aca="false">(AM180-$AM$134)/$AM$134</f>
        <v>-0.674765736789835</v>
      </c>
      <c r="AN239" s="6" t="n">
        <f aca="false">(AN181-$AN$135)/$AN$135</f>
        <v>-0.734684768712539</v>
      </c>
      <c r="AO239" s="6" t="n">
        <f aca="false">(AO182-$AO$136)/$AO$136</f>
        <v>-0.681885427881528</v>
      </c>
      <c r="AP239" s="6" t="n">
        <f aca="false">(AP183-$AP$137)/$AP$137</f>
        <v>-0.671168570805759</v>
      </c>
      <c r="AQ239" s="6" t="n">
        <f aca="false">(AQ184-$AQ$138)/$AQ$138</f>
        <v>-0.652725962804259</v>
      </c>
      <c r="AR239" s="6" t="n">
        <f aca="false">(AR185-$AR$139)/$AR$139</f>
        <v>-0.817374086188658</v>
      </c>
      <c r="AS239" s="6" t="n">
        <f aca="false">(AS186-$AS$140)/$AS$140</f>
        <v>-0.83021028467232</v>
      </c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</row>
    <row r="240" customFormat="false" ht="11.25" hidden="false" customHeight="false" outlineLevel="0" collapsed="false">
      <c r="B240" s="4"/>
      <c r="C240" s="1" t="s">
        <v>50</v>
      </c>
      <c r="D240" s="6" t="n">
        <f aca="false">(D146-$D$99)/$D$99</f>
        <v>-0.623772963428738</v>
      </c>
      <c r="E240" s="6" t="n">
        <f aca="false">(E147-$E$100)/$E$100</f>
        <v>-0.70328365385245</v>
      </c>
      <c r="F240" s="6" t="n">
        <f aca="false">(F148-$F$101)/$F$101</f>
        <v>-0.647506133773436</v>
      </c>
      <c r="G240" s="6" t="n">
        <f aca="false">(G149-$G$102)/$G$102</f>
        <v>-0.701025558994852</v>
      </c>
      <c r="H240" s="6" t="n">
        <f aca="false">(H150-$H$103)/$H$103</f>
        <v>-0.627145454388504</v>
      </c>
      <c r="I240" s="6" t="n">
        <f aca="false">(I151-$I$104)/$I$104</f>
        <v>-0.758469480173057</v>
      </c>
      <c r="J240" s="6" t="n">
        <f aca="false">(J152-$J$105)/$J$105</f>
        <v>-0.621084925207534</v>
      </c>
      <c r="K240" s="6" t="n">
        <f aca="false">(K153-$K$106)/$K$106</f>
        <v>-0.725729903862684</v>
      </c>
      <c r="L240" s="6" t="n">
        <f aca="false">(L154-$L$107)/$L$107</f>
        <v>-0.636226706337114</v>
      </c>
      <c r="M240" s="6" t="n">
        <f aca="false">(M155-$M$108)/$M$108</f>
        <v>-0.633191868197113</v>
      </c>
      <c r="N240" s="6" t="n">
        <f aca="false">(N156-$N$109)/$N$109</f>
        <v>-0.329181351956786</v>
      </c>
      <c r="O240" s="6" t="n">
        <f aca="false">(O157-$O$110)/$O$110</f>
        <v>-0.681909764936663</v>
      </c>
      <c r="P240" s="6" t="n">
        <f aca="false">(P158-$P$111)/$P$111</f>
        <v>-0.716946236319498</v>
      </c>
      <c r="Q240" s="6" t="n">
        <f aca="false">(Q159-$Q$112)/$Q$112</f>
        <v>-0.784955681557856</v>
      </c>
      <c r="R240" s="6" t="n">
        <f aca="false">(R160-$R$113)/$R$113</f>
        <v>-0.699086727164044</v>
      </c>
      <c r="S240" s="6" t="n">
        <f aca="false">(S161-$S$114)/$S$114</f>
        <v>-0.584825789041548</v>
      </c>
      <c r="T240" s="6" t="n">
        <f aca="false">(T162-$T$115)/$T$115</f>
        <v>-0.718552386446592</v>
      </c>
      <c r="U240" s="6" t="n">
        <f aca="false">(U163-$U$116)/$U$116</f>
        <v>-0.708429103315134</v>
      </c>
      <c r="V240" s="6" t="n">
        <f aca="false">(V164-$V$117)/$V$117</f>
        <v>-0.717717011486119</v>
      </c>
      <c r="W240" s="6" t="n">
        <f aca="false">(W165-$W$118)/$W$118</f>
        <v>-0.766963135684511</v>
      </c>
      <c r="X240" s="6" t="n">
        <f aca="false">(X166-$X$119)/$X$119</f>
        <v>-0.594946732072786</v>
      </c>
      <c r="Y240" s="6" t="n">
        <f aca="false">(Y167-$Y$120)/$Y$120</f>
        <v>-0.49335284739742</v>
      </c>
      <c r="Z240" s="6" t="n">
        <f aca="false">(Z168-$Z$121)/$Z$121</f>
        <v>-0.593323388434938</v>
      </c>
      <c r="AA240" s="6" t="n">
        <f aca="false">(AA169-$AA$122)/$AA$122</f>
        <v>-0.785447974054893</v>
      </c>
      <c r="AB240" s="6" t="n">
        <f aca="false">(AB170-$AB$123)/$AB$123</f>
        <v>-0.639963651374868</v>
      </c>
      <c r="AC240" s="6" t="n">
        <f aca="false">(AC171-$AC$124)/$AC$124</f>
        <v>-0.739331868450224</v>
      </c>
      <c r="AD240" s="6" t="n">
        <f aca="false">(AD172-$AD$125)/$AD$125</f>
        <v>-0.634207295869338</v>
      </c>
      <c r="AE240" s="6" t="n">
        <f aca="false">(AE173-$AE$126)/$AE$126</f>
        <v>-0.660894283914406</v>
      </c>
      <c r="AF240" s="6" t="n">
        <f aca="false">(AF174-$AF$127)/$AF$127</f>
        <v>-0.70282684070977</v>
      </c>
      <c r="AG240" s="6" t="n">
        <f aca="false">(AG175-$AG$128)/$AG$128</f>
        <v>-0.623792071328398</v>
      </c>
      <c r="AH240" s="6" t="n">
        <f aca="false">(AH176-$AH$129)/$AH$129</f>
        <v>-0.618840458392972</v>
      </c>
      <c r="AI240" s="6" t="n">
        <f aca="false">(AI177-$AI$130)/$AI$130</f>
        <v>-0.715095375184357</v>
      </c>
      <c r="AJ240" s="6" t="n">
        <f aca="false">(AJ178-$AJ$131)/$AJ$131</f>
        <v>-0.723185305597144</v>
      </c>
      <c r="AK240" s="6" t="n">
        <f aca="false">(AK179-$AK$132)/$AK$132</f>
        <v>-0.729587564955348</v>
      </c>
      <c r="AL240" s="6" t="n">
        <f aca="false">(AL180-$AL$133)/$AL$133</f>
        <v>-0.748727292138932</v>
      </c>
      <c r="AM240" s="6" t="n">
        <f aca="false">(AM181-$AM$134)/$AM$134</f>
        <v>-0.672127643685413</v>
      </c>
      <c r="AN240" s="6" t="n">
        <f aca="false">(AN182-$AN$135)/$AN$135</f>
        <v>-0.747747501383358</v>
      </c>
      <c r="AO240" s="6" t="n">
        <f aca="false">(AO183-$AO$136)/$AO$136</f>
        <v>-0.661633573885393</v>
      </c>
      <c r="AP240" s="6" t="n">
        <f aca="false">(AP184-$AP$137)/$AP$137</f>
        <v>-0.670317816099179</v>
      </c>
      <c r="AQ240" s="6" t="n">
        <f aca="false">(AQ185-$AQ$138)/$AQ$138</f>
        <v>-0.666098295986792</v>
      </c>
      <c r="AR240" s="6" t="n">
        <f aca="false">(AR186-$AR$139)/$AR$139</f>
        <v>-0.834716898418297</v>
      </c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</row>
    <row r="241" customFormat="false" ht="11.25" hidden="false" customHeight="false" outlineLevel="0" collapsed="false">
      <c r="B241" s="4"/>
      <c r="C241" s="1" t="s">
        <v>51</v>
      </c>
      <c r="D241" s="6" t="n">
        <f aca="false">(D147-$D$99)/$D$99</f>
        <v>-0.598388316995469</v>
      </c>
      <c r="E241" s="6" t="n">
        <f aca="false">(E148-$E$100)/$E$100</f>
        <v>-0.684381274122425</v>
      </c>
      <c r="F241" s="6" t="n">
        <f aca="false">(F149-$F$101)/$F$101</f>
        <v>-0.655126327015255</v>
      </c>
      <c r="G241" s="6" t="n">
        <f aca="false">(G150-$G$102)/$G$102</f>
        <v>-0.702128029769405</v>
      </c>
      <c r="H241" s="6" t="n">
        <f aca="false">(H151-$H$103)/$H$103</f>
        <v>-0.671189637195399</v>
      </c>
      <c r="I241" s="6" t="n">
        <f aca="false">(I152-$I$104)/$I$104</f>
        <v>-0.785367072723309</v>
      </c>
      <c r="J241" s="6" t="n">
        <f aca="false">(J153-$J$105)/$J$105</f>
        <v>-0.641589356611012</v>
      </c>
      <c r="K241" s="6" t="n">
        <f aca="false">(K154-$K$106)/$K$106</f>
        <v>-0.729195412372709</v>
      </c>
      <c r="L241" s="6" t="n">
        <f aca="false">(L155-$L$107)/$L$107</f>
        <v>-0.650301598096572</v>
      </c>
      <c r="M241" s="6" t="n">
        <f aca="false">(M156-$M$108)/$M$108</f>
        <v>-0.644620495875851</v>
      </c>
      <c r="N241" s="6" t="n">
        <f aca="false">(N157-$N$109)/$N$109</f>
        <v>-0.383808170179796</v>
      </c>
      <c r="O241" s="6" t="n">
        <f aca="false">(O158-$O$110)/$O$110</f>
        <v>-0.682980350433886</v>
      </c>
      <c r="P241" s="6" t="n">
        <f aca="false">(P159-$P$111)/$P$111</f>
        <v>-0.702376879746377</v>
      </c>
      <c r="Q241" s="6" t="n">
        <f aca="false">(Q160-$Q$112)/$Q$112</f>
        <v>-0.789487740466298</v>
      </c>
      <c r="R241" s="6" t="n">
        <f aca="false">(R161-$R$113)/$R$113</f>
        <v>-0.693041676484041</v>
      </c>
      <c r="S241" s="6" t="n">
        <f aca="false">(S162-$S$114)/$S$114</f>
        <v>-0.586807544106445</v>
      </c>
      <c r="T241" s="6" t="n">
        <f aca="false">(T163-$T$115)/$T$115</f>
        <v>-0.721765313545275</v>
      </c>
      <c r="U241" s="6" t="n">
        <f aca="false">(U164-$U$116)/$U$116</f>
        <v>-0.718978646469083</v>
      </c>
      <c r="V241" s="6" t="n">
        <f aca="false">(V165-$V$117)/$V$117</f>
        <v>-0.71369978334752</v>
      </c>
      <c r="W241" s="6" t="n">
        <f aca="false">(W166-$W$118)/$W$118</f>
        <v>-0.771424742917129</v>
      </c>
      <c r="X241" s="6" t="n">
        <f aca="false">(X167-$X$119)/$X$119</f>
        <v>-0.615172707739051</v>
      </c>
      <c r="Y241" s="6" t="n">
        <f aca="false">(Y168-$Y$120)/$Y$120</f>
        <v>-0.528497605133338</v>
      </c>
      <c r="Z241" s="6" t="n">
        <f aca="false">(Z169-$Z$121)/$Z$121</f>
        <v>-0.601955135142095</v>
      </c>
      <c r="AA241" s="6" t="n">
        <f aca="false">(AA170-$AA$122)/$AA$122</f>
        <v>-0.783315607324536</v>
      </c>
      <c r="AB241" s="6" t="n">
        <f aca="false">(AB171-$AB$123)/$AB$123</f>
        <v>-0.623414692853008</v>
      </c>
      <c r="AC241" s="6" t="n">
        <f aca="false">(AC172-$AC$124)/$AC$124</f>
        <v>-0.758580782486732</v>
      </c>
      <c r="AD241" s="6" t="n">
        <f aca="false">(AD173-$AD$125)/$AD$125</f>
        <v>-0.630098934862522</v>
      </c>
      <c r="AE241" s="6" t="n">
        <f aca="false">(AE174-$AE$126)/$AE$126</f>
        <v>-0.712641847458932</v>
      </c>
      <c r="AF241" s="6" t="n">
        <f aca="false">(AF175-$AF$127)/$AF$127</f>
        <v>-0.705454891562989</v>
      </c>
      <c r="AG241" s="6" t="n">
        <f aca="false">(AG176-$AG$128)/$AG$128</f>
        <v>-0.626271781388282</v>
      </c>
      <c r="AH241" s="6" t="n">
        <f aca="false">(AH177-$AH$129)/$AH$129</f>
        <v>-0.662946733821607</v>
      </c>
      <c r="AI241" s="6" t="n">
        <f aca="false">(AI178-$AI$130)/$AI$130</f>
        <v>-0.716123059555166</v>
      </c>
      <c r="AJ241" s="6" t="n">
        <f aca="false">(AJ179-$AJ$131)/$AJ$131</f>
        <v>-0.729201487843445</v>
      </c>
      <c r="AK241" s="6" t="n">
        <f aca="false">(AK180-$AK$132)/$AK$132</f>
        <v>-0.731774133709283</v>
      </c>
      <c r="AL241" s="6" t="n">
        <f aca="false">(AL181-$AL$133)/$AL$133</f>
        <v>-0.741098135538191</v>
      </c>
      <c r="AM241" s="6" t="n">
        <f aca="false">(AM182-$AM$134)/$AM$134</f>
        <v>-0.681028813048662</v>
      </c>
      <c r="AN241" s="6" t="n">
        <f aca="false">(AN183-$AN$135)/$AN$135</f>
        <v>-0.723623711513142</v>
      </c>
      <c r="AO241" s="6" t="n">
        <f aca="false">(AO184-$AO$136)/$AO$136</f>
        <v>-0.677747208598668</v>
      </c>
      <c r="AP241" s="6" t="n">
        <f aca="false">(AP185-$AP$137)/$AP$137</f>
        <v>-0.681126296621683</v>
      </c>
      <c r="AQ241" s="6" t="n">
        <f aca="false">(AQ186-$AQ$138)/$AQ$138</f>
        <v>-0.821011165141821</v>
      </c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</row>
    <row r="242" customFormat="false" ht="11.25" hidden="false" customHeight="false" outlineLevel="0" collapsed="false">
      <c r="B242" s="4"/>
      <c r="C242" s="1" t="s">
        <v>52</v>
      </c>
      <c r="D242" s="6" t="n">
        <f aca="false">(D148-$D$99)/$D$99</f>
        <v>-0.593188222877433</v>
      </c>
      <c r="E242" s="6" t="n">
        <f aca="false">(E149-$E$100)/$E$100</f>
        <v>-0.696594096938916</v>
      </c>
      <c r="F242" s="6" t="n">
        <f aca="false">(F150-$F$101)/$F$101</f>
        <v>-0.657082109309226</v>
      </c>
      <c r="G242" s="6" t="n">
        <f aca="false">(G151-$G$102)/$G$102</f>
        <v>-0.704352858747803</v>
      </c>
      <c r="H242" s="6" t="n">
        <f aca="false">(H152-$H$103)/$H$103</f>
        <v>-0.689751167949647</v>
      </c>
      <c r="I242" s="6" t="n">
        <f aca="false">(I153-$I$104)/$I$104</f>
        <v>-0.787372187867219</v>
      </c>
      <c r="J242" s="6" t="n">
        <f aca="false">(J154-$J$105)/$J$105</f>
        <v>-0.65025181466975</v>
      </c>
      <c r="K242" s="6" t="n">
        <f aca="false">(K155-$K$106)/$K$106</f>
        <v>-0.730497979617411</v>
      </c>
      <c r="L242" s="6" t="n">
        <f aca="false">(L156-$L$107)/$L$107</f>
        <v>-0.663178102415319</v>
      </c>
      <c r="M242" s="6" t="n">
        <f aca="false">(M157-$M$108)/$M$108</f>
        <v>-0.652720231995385</v>
      </c>
      <c r="N242" s="6" t="n">
        <f aca="false">(N158-$N$109)/$N$109</f>
        <v>-0.358712429278258</v>
      </c>
      <c r="O242" s="6" t="n">
        <f aca="false">(O159-$O$110)/$O$110</f>
        <v>-0.680887246543396</v>
      </c>
      <c r="P242" s="6" t="n">
        <f aca="false">(P160-$P$111)/$P$111</f>
        <v>-0.708221412910379</v>
      </c>
      <c r="Q242" s="6" t="n">
        <f aca="false">(Q161-$Q$112)/$Q$112</f>
        <v>-0.79651808974229</v>
      </c>
      <c r="R242" s="6" t="n">
        <f aca="false">(R162-$R$113)/$R$113</f>
        <v>-0.686530399283581</v>
      </c>
      <c r="S242" s="6" t="n">
        <f aca="false">(S163-$S$114)/$S$114</f>
        <v>-0.58197239999481</v>
      </c>
      <c r="T242" s="6" t="n">
        <f aca="false">(T164-$T$115)/$T$115</f>
        <v>-0.710560115772739</v>
      </c>
      <c r="U242" s="6" t="n">
        <f aca="false">(U165-$U$116)/$U$116</f>
        <v>-0.724324945479803</v>
      </c>
      <c r="V242" s="6" t="n">
        <f aca="false">(V166-$V$117)/$V$117</f>
        <v>-0.696843433029548</v>
      </c>
      <c r="W242" s="6" t="n">
        <f aca="false">(W167-$W$118)/$W$118</f>
        <v>-0.776601584470906</v>
      </c>
      <c r="X242" s="6" t="n">
        <f aca="false">(X168-$X$119)/$X$119</f>
        <v>-0.636523836802738</v>
      </c>
      <c r="Y242" s="6" t="n">
        <f aca="false">(Y169-$Y$120)/$Y$120</f>
        <v>-0.576393062896504</v>
      </c>
      <c r="Z242" s="6" t="n">
        <f aca="false">(Z170-$Z$121)/$Z$121</f>
        <v>-0.59921568964069</v>
      </c>
      <c r="AA242" s="6" t="n">
        <f aca="false">(AA171-$AA$122)/$AA$122</f>
        <v>-0.795835020277472</v>
      </c>
      <c r="AB242" s="6" t="n">
        <f aca="false">(AB172-$AB$123)/$AB$123</f>
        <v>-0.604071796576367</v>
      </c>
      <c r="AC242" s="6" t="n">
        <f aca="false">(AC173-$AC$124)/$AC$124</f>
        <v>-0.755719041544205</v>
      </c>
      <c r="AD242" s="6" t="n">
        <f aca="false">(AD174-$AD$125)/$AD$125</f>
        <v>-0.651052092876659</v>
      </c>
      <c r="AE242" s="6" t="n">
        <f aca="false">(AE175-$AE$126)/$AE$126</f>
        <v>-0.726499891681418</v>
      </c>
      <c r="AF242" s="6" t="n">
        <f aca="false">(AF176-$AF$127)/$AF$127</f>
        <v>-0.710997743317127</v>
      </c>
      <c r="AG242" s="6" t="n">
        <f aca="false">(AG177-$AG$128)/$AG$128</f>
        <v>-0.62397265939554</v>
      </c>
      <c r="AH242" s="6" t="n">
        <f aca="false">(AH178-$AH$129)/$AH$129</f>
        <v>-0.655431088140445</v>
      </c>
      <c r="AI242" s="6" t="n">
        <f aca="false">(AI179-$AI$130)/$AI$130</f>
        <v>-0.718152359505438</v>
      </c>
      <c r="AJ242" s="6" t="n">
        <f aca="false">(AJ180-$AJ$131)/$AJ$131</f>
        <v>-0.745835036975727</v>
      </c>
      <c r="AK242" s="6" t="n">
        <f aca="false">(AK181-$AK$132)/$AK$132</f>
        <v>-0.748212366588716</v>
      </c>
      <c r="AL242" s="6" t="n">
        <f aca="false">(AL182-$AL$133)/$AL$133</f>
        <v>-0.748643016628431</v>
      </c>
      <c r="AM242" s="6" t="n">
        <f aca="false">(AM183-$AM$134)/$AM$134</f>
        <v>-0.687566589915746</v>
      </c>
      <c r="AN242" s="6" t="n">
        <f aca="false">(AN184-$AN$135)/$AN$135</f>
        <v>-0.717529677164368</v>
      </c>
      <c r="AO242" s="6" t="n">
        <f aca="false">(AO185-$AO$136)/$AO$136</f>
        <v>-0.687065627789706</v>
      </c>
      <c r="AP242" s="6" t="n">
        <f aca="false">(AP186-$AP$137)/$AP$137</f>
        <v>-0.742261181927029</v>
      </c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</row>
    <row r="243" customFormat="false" ht="11.25" hidden="false" customHeight="false" outlineLevel="0" collapsed="false">
      <c r="B243" s="4"/>
      <c r="C243" s="1" t="s">
        <v>53</v>
      </c>
      <c r="D243" s="6" t="n">
        <f aca="false">(D149-$D$99)/$D$99</f>
        <v>-0.611953534075038</v>
      </c>
      <c r="E243" s="6" t="n">
        <f aca="false">(E150-$E$100)/$E$100</f>
        <v>-0.675109324434584</v>
      </c>
      <c r="F243" s="6" t="n">
        <f aca="false">(F151-$F$101)/$F$101</f>
        <v>-0.670763167653651</v>
      </c>
      <c r="G243" s="6" t="n">
        <f aca="false">(G152-$G$102)/$G$102</f>
        <v>-0.705084203525295</v>
      </c>
      <c r="H243" s="6" t="n">
        <f aca="false">(H153-$H$103)/$H$103</f>
        <v>-0.673227989182534</v>
      </c>
      <c r="I243" s="6" t="n">
        <f aca="false">(I154-$I$104)/$I$104</f>
        <v>-0.791921262940729</v>
      </c>
      <c r="J243" s="6" t="n">
        <f aca="false">(J155-$J$105)/$J$105</f>
        <v>-0.642200930394214</v>
      </c>
      <c r="K243" s="6" t="n">
        <f aca="false">(K156-$K$106)/$K$106</f>
        <v>-0.737048071373342</v>
      </c>
      <c r="L243" s="6" t="n">
        <f aca="false">(L157-$L$107)/$L$107</f>
        <v>-0.659612896976351</v>
      </c>
      <c r="M243" s="6" t="n">
        <f aca="false">(M158-$M$108)/$M$108</f>
        <v>-0.65976569059705</v>
      </c>
      <c r="N243" s="6" t="n">
        <f aca="false">(N159-$N$109)/$N$109</f>
        <v>-0.328999277866529</v>
      </c>
      <c r="O243" s="6" t="n">
        <f aca="false">(O160-$O$110)/$O$110</f>
        <v>-0.69249260232071</v>
      </c>
      <c r="P243" s="6" t="n">
        <f aca="false">(P161-$P$111)/$P$111</f>
        <v>-0.704393048768937</v>
      </c>
      <c r="Q243" s="6" t="n">
        <f aca="false">(Q162-$Q$112)/$Q$112</f>
        <v>-0.796631236326134</v>
      </c>
      <c r="R243" s="6" t="n">
        <f aca="false">(R163-$R$113)/$R$113</f>
        <v>-0.672315006029023</v>
      </c>
      <c r="S243" s="6" t="n">
        <f aca="false">(S164-$S$114)/$S$114</f>
        <v>-0.583536744713621</v>
      </c>
      <c r="T243" s="6" t="n">
        <f aca="false">(T165-$T$115)/$T$115</f>
        <v>-0.740612832185782</v>
      </c>
      <c r="U243" s="6" t="n">
        <f aca="false">(U166-$U$116)/$U$116</f>
        <v>-0.751072528460309</v>
      </c>
      <c r="V243" s="6" t="n">
        <f aca="false">(V167-$V$117)/$V$117</f>
        <v>-0.729739559161112</v>
      </c>
      <c r="W243" s="6" t="n">
        <f aca="false">(W168-$W$118)/$W$118</f>
        <v>-0.765206421132581</v>
      </c>
      <c r="X243" s="6" t="n">
        <f aca="false">(X169-$X$119)/$X$119</f>
        <v>-0.651723167100383</v>
      </c>
      <c r="Y243" s="6" t="n">
        <f aca="false">(Y170-$Y$120)/$Y$120</f>
        <v>-0.575373275711789</v>
      </c>
      <c r="Z243" s="6" t="n">
        <f aca="false">(Z171-$Z$121)/$Z$121</f>
        <v>-0.599921228150765</v>
      </c>
      <c r="AA243" s="6" t="n">
        <f aca="false">(AA172-$AA$122)/$AA$122</f>
        <v>-0.800254546360617</v>
      </c>
      <c r="AB243" s="6" t="n">
        <f aca="false">(AB173-$AB$123)/$AB$123</f>
        <v>-0.60683452440308</v>
      </c>
      <c r="AC243" s="6" t="n">
        <f aca="false">(AC174-$AC$124)/$AC$124</f>
        <v>-0.761438811398285</v>
      </c>
      <c r="AD243" s="6" t="n">
        <f aca="false">(AD175-$AD$125)/$AD$125</f>
        <v>-0.660241378140764</v>
      </c>
      <c r="AE243" s="6" t="n">
        <f aca="false">(AE176-$AE$126)/$AE$126</f>
        <v>-0.726900884221688</v>
      </c>
      <c r="AF243" s="6" t="n">
        <f aca="false">(AF177-$AF$127)/$AF$127</f>
        <v>-0.736704716664583</v>
      </c>
      <c r="AG243" s="6" t="n">
        <f aca="false">(AG178-$AG$128)/$AG$128</f>
        <v>-0.649987521677992</v>
      </c>
      <c r="AH243" s="6" t="n">
        <f aca="false">(AH179-$AH$129)/$AH$129</f>
        <v>-0.651684164026246</v>
      </c>
      <c r="AI243" s="6" t="n">
        <f aca="false">(AI180-$AI$130)/$AI$130</f>
        <v>-0.724085265643296</v>
      </c>
      <c r="AJ243" s="6" t="n">
        <f aca="false">(AJ181-$AJ$131)/$AJ$131</f>
        <v>-0.738479110350936</v>
      </c>
      <c r="AK243" s="6" t="n">
        <f aca="false">(AK182-$AK$132)/$AK$132</f>
        <v>-0.744910205439614</v>
      </c>
      <c r="AL243" s="6" t="n">
        <f aca="false">(AL183-$AL$133)/$AL$133</f>
        <v>-0.745762297582488</v>
      </c>
      <c r="AM243" s="6" t="n">
        <f aca="false">(AM184-$AM$134)/$AM$134</f>
        <v>-0.705823640142044</v>
      </c>
      <c r="AN243" s="6" t="n">
        <f aca="false">(AN185-$AN$135)/$AN$135</f>
        <v>-0.737894872073927</v>
      </c>
      <c r="AO243" s="6" t="n">
        <f aca="false">(AO186-$AO$136)/$AO$136</f>
        <v>-0.721908215675713</v>
      </c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</row>
    <row r="244" customFormat="false" ht="11.25" hidden="false" customHeight="false" outlineLevel="0" collapsed="false">
      <c r="B244" s="4"/>
      <c r="C244" s="1" t="s">
        <v>54</v>
      </c>
      <c r="D244" s="6" t="n">
        <f aca="false">(D150-$D$99)/$D$99</f>
        <v>-0.618166732401051</v>
      </c>
      <c r="E244" s="6" t="n">
        <f aca="false">(E151-$E$100)/$E$100</f>
        <v>-0.702032930261553</v>
      </c>
      <c r="F244" s="6" t="n">
        <f aca="false">(F152-$F$101)/$F$101</f>
        <v>-0.66600274573712</v>
      </c>
      <c r="G244" s="6" t="n">
        <f aca="false">(G153-$G$102)/$G$102</f>
        <v>-0.745423318805969</v>
      </c>
      <c r="H244" s="6" t="n">
        <f aca="false">(H154-$H$103)/$H$103</f>
        <v>-0.690371409789076</v>
      </c>
      <c r="I244" s="6" t="n">
        <f aca="false">(I155-$I$104)/$I$104</f>
        <v>-0.792524552159048</v>
      </c>
      <c r="J244" s="6" t="n">
        <f aca="false">(J156-$J$105)/$J$105</f>
        <v>-0.637808599685413</v>
      </c>
      <c r="K244" s="6" t="n">
        <f aca="false">(K157-$K$106)/$K$106</f>
        <v>-0.74980743093307</v>
      </c>
      <c r="L244" s="6" t="n">
        <f aca="false">(L158-$L$107)/$L$107</f>
        <v>-0.659054568839505</v>
      </c>
      <c r="M244" s="6" t="n">
        <f aca="false">(M159-$M$108)/$M$108</f>
        <v>-0.6708901417422</v>
      </c>
      <c r="N244" s="6" t="n">
        <f aca="false">(N160-$N$109)/$N$109</f>
        <v>-0.284615761006621</v>
      </c>
      <c r="O244" s="6" t="n">
        <f aca="false">(O161-$O$110)/$O$110</f>
        <v>-0.670608637829571</v>
      </c>
      <c r="P244" s="6" t="n">
        <f aca="false">(P162-$P$111)/$P$111</f>
        <v>-0.714973501257852</v>
      </c>
      <c r="Q244" s="6" t="n">
        <f aca="false">(Q163-$Q$112)/$Q$112</f>
        <v>-0.79482037433357</v>
      </c>
      <c r="R244" s="6" t="n">
        <f aca="false">(R164-$R$113)/$R$113</f>
        <v>-0.672363202441475</v>
      </c>
      <c r="S244" s="6" t="n">
        <f aca="false">(S165-$S$114)/$S$114</f>
        <v>-0.587938353841278</v>
      </c>
      <c r="T244" s="6" t="n">
        <f aca="false">(T166-$T$115)/$T$115</f>
        <v>-0.713596871467308</v>
      </c>
      <c r="U244" s="6" t="n">
        <f aca="false">(U167-$U$116)/$U$116</f>
        <v>-0.772193422846899</v>
      </c>
      <c r="V244" s="6" t="n">
        <f aca="false">(V168-$V$117)/$V$117</f>
        <v>-0.735013343933557</v>
      </c>
      <c r="W244" s="6" t="n">
        <f aca="false">(W169-$W$118)/$W$118</f>
        <v>-0.761111321469212</v>
      </c>
      <c r="X244" s="6" t="n">
        <f aca="false">(X170-$X$119)/$X$119</f>
        <v>-0.724185730960309</v>
      </c>
      <c r="Y244" s="6" t="n">
        <f aca="false">(Y171-$Y$120)/$Y$120</f>
        <v>-0.570194050241495</v>
      </c>
      <c r="Z244" s="6" t="n">
        <f aca="false">(Z172-$Z$121)/$Z$121</f>
        <v>-0.602700082833278</v>
      </c>
      <c r="AA244" s="6" t="n">
        <f aca="false">(AA173-$AA$122)/$AA$122</f>
        <v>-0.801792206588655</v>
      </c>
      <c r="AB244" s="6" t="n">
        <f aca="false">(AB174-$AB$123)/$AB$123</f>
        <v>-0.612525800554343</v>
      </c>
      <c r="AC244" s="6" t="n">
        <f aca="false">(AC175-$AC$124)/$AC$124</f>
        <v>-0.762390359996523</v>
      </c>
      <c r="AD244" s="6" t="n">
        <f aca="false">(AD176-$AD$125)/$AD$125</f>
        <v>-0.665172520564537</v>
      </c>
      <c r="AE244" s="6" t="n">
        <f aca="false">(AE177-$AE$126)/$AE$126</f>
        <v>-0.740710434500039</v>
      </c>
      <c r="AF244" s="6" t="n">
        <f aca="false">(AF178-$AF$127)/$AF$127</f>
        <v>-0.693478550547284</v>
      </c>
      <c r="AG244" s="6" t="n">
        <f aca="false">(AG179-$AG$128)/$AG$128</f>
        <v>-0.684888080409883</v>
      </c>
      <c r="AH244" s="6" t="n">
        <f aca="false">(AH180-$AH$129)/$AH$129</f>
        <v>-0.684825381407077</v>
      </c>
      <c r="AI244" s="6" t="n">
        <f aca="false">(AI181-$AI$130)/$AI$130</f>
        <v>-0.737901501838217</v>
      </c>
      <c r="AJ244" s="6" t="n">
        <f aca="false">(AJ182-$AJ$131)/$AJ$131</f>
        <v>-0.761212132328496</v>
      </c>
      <c r="AK244" s="6" t="n">
        <f aca="false">(AK183-$AK$132)/$AK$132</f>
        <v>-0.739767752467166</v>
      </c>
      <c r="AL244" s="6" t="n">
        <f aca="false">(AL184-$AL$133)/$AL$133</f>
        <v>-0.755991244043803</v>
      </c>
      <c r="AM244" s="6" t="n">
        <f aca="false">(AM185-$AM$134)/$AM$134</f>
        <v>-0.74068730026704</v>
      </c>
      <c r="AN244" s="6" t="n">
        <f aca="false">(AN186-$AN$135)/$AN$135</f>
        <v>-0.745346926770095</v>
      </c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</row>
    <row r="245" customFormat="false" ht="11.25" hidden="false" customHeight="false" outlineLevel="0" collapsed="false">
      <c r="B245" s="4"/>
      <c r="C245" s="1" t="s">
        <v>55</v>
      </c>
      <c r="D245" s="6" t="n">
        <f aca="false">(D151-$D$99)/$D$99</f>
        <v>-0.605845804209788</v>
      </c>
      <c r="E245" s="6" t="n">
        <f aca="false">(E152-$E$100)/$E$100</f>
        <v>-0.705312204915703</v>
      </c>
      <c r="F245" s="6" t="n">
        <f aca="false">(F153-$F$101)/$F$101</f>
        <v>-0.681197585409744</v>
      </c>
      <c r="G245" s="6" t="n">
        <f aca="false">(G154-$G$102)/$G$102</f>
        <v>-0.718081377564622</v>
      </c>
      <c r="H245" s="6" t="n">
        <f aca="false">(H155-$H$103)/$H$103</f>
        <v>-0.677544849172133</v>
      </c>
      <c r="I245" s="6" t="n">
        <f aca="false">(I156-$I$104)/$I$104</f>
        <v>-0.816589088756432</v>
      </c>
      <c r="J245" s="6" t="n">
        <f aca="false">(J157-$J$105)/$J$105</f>
        <v>-0.638979306749368</v>
      </c>
      <c r="K245" s="6" t="n">
        <f aca="false">(K158-$K$106)/$K$106</f>
        <v>-0.746453317022987</v>
      </c>
      <c r="L245" s="6" t="n">
        <f aca="false">(L159-$L$107)/$L$107</f>
        <v>-0.662632145266795</v>
      </c>
      <c r="M245" s="6" t="n">
        <f aca="false">(M160-$M$108)/$M$108</f>
        <v>-0.69179360930753</v>
      </c>
      <c r="N245" s="6" t="n">
        <f aca="false">(N161-$N$109)/$N$109</f>
        <v>-0.34777107383165</v>
      </c>
      <c r="O245" s="6" t="n">
        <f aca="false">(O162-$O$110)/$O$110</f>
        <v>-0.683679223326795</v>
      </c>
      <c r="P245" s="6" t="n">
        <f aca="false">(P163-$P$111)/$P$111</f>
        <v>-0.712246966683196</v>
      </c>
      <c r="Q245" s="6" t="n">
        <f aca="false">(Q164-$Q$112)/$Q$112</f>
        <v>-0.774309525654706</v>
      </c>
      <c r="R245" s="6" t="n">
        <f aca="false">(R165-$R$113)/$R$113</f>
        <v>-0.67545148369392</v>
      </c>
      <c r="S245" s="6" t="n">
        <f aca="false">(S166-$S$114)/$S$114</f>
        <v>-0.609486453450765</v>
      </c>
      <c r="T245" s="6" t="n">
        <f aca="false">(T167-$T$115)/$T$115</f>
        <v>-0.736183813439251</v>
      </c>
      <c r="U245" s="6" t="n">
        <f aca="false">(U168-$U$116)/$U$116</f>
        <v>-0.748132949265999</v>
      </c>
      <c r="V245" s="6" t="n">
        <f aca="false">(V169-$V$117)/$V$117</f>
        <v>-0.730822301261413</v>
      </c>
      <c r="W245" s="6" t="n">
        <f aca="false">(W170-$W$118)/$W$118</f>
        <v>-0.760390462218576</v>
      </c>
      <c r="X245" s="6" t="n">
        <f aca="false">(X171-$X$119)/$X$119</f>
        <v>-0.702248531433238</v>
      </c>
      <c r="Y245" s="6" t="n">
        <f aca="false">(Y172-$Y$120)/$Y$120</f>
        <v>-0.584535418873406</v>
      </c>
      <c r="Z245" s="6" t="n">
        <f aca="false">(Z173-$Z$121)/$Z$121</f>
        <v>-0.611008671436376</v>
      </c>
      <c r="AA245" s="6" t="n">
        <f aca="false">(AA174-$AA$122)/$AA$122</f>
        <v>-0.795837688336112</v>
      </c>
      <c r="AB245" s="6" t="n">
        <f aca="false">(AB175-$AB$123)/$AB$123</f>
        <v>-0.627918674865658</v>
      </c>
      <c r="AC245" s="6" t="n">
        <f aca="false">(AC176-$AC$124)/$AC$124</f>
        <v>-0.766550137086714</v>
      </c>
      <c r="AD245" s="6" t="n">
        <f aca="false">(AD177-$AD$125)/$AD$125</f>
        <v>-0.683802815121265</v>
      </c>
      <c r="AE245" s="6" t="n">
        <f aca="false">(AE178-$AE$126)/$AE$126</f>
        <v>-0.720818564237195</v>
      </c>
      <c r="AF245" s="6" t="n">
        <f aca="false">(AF179-$AF$127)/$AF$127</f>
        <v>-0.700304619291678</v>
      </c>
      <c r="AG245" s="6" t="n">
        <f aca="false">(AG180-$AG$128)/$AG$128</f>
        <v>-0.667280449285578</v>
      </c>
      <c r="AH245" s="6" t="n">
        <f aca="false">(AH181-$AH$129)/$AH$129</f>
        <v>-0.684944756303649</v>
      </c>
      <c r="AI245" s="6" t="n">
        <f aca="false">(AI182-$AI$130)/$AI$130</f>
        <v>-0.735367328323416</v>
      </c>
      <c r="AJ245" s="6" t="n">
        <f aca="false">(AJ183-$AJ$131)/$AJ$131</f>
        <v>-0.735048961727085</v>
      </c>
      <c r="AK245" s="6" t="n">
        <f aca="false">(AK184-$AK$132)/$AK$132</f>
        <v>-0.744474576758013</v>
      </c>
      <c r="AL245" s="6" t="n">
        <f aca="false">(AL185-$AL$133)/$AL$133</f>
        <v>-0.76254347839138</v>
      </c>
      <c r="AM245" s="6" t="n">
        <f aca="false">(AM186-$AM$134)/$AM$134</f>
        <v>-0.760494011552001</v>
      </c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</row>
    <row r="246" customFormat="false" ht="11.25" hidden="false" customHeight="false" outlineLevel="0" collapsed="false">
      <c r="B246" s="4"/>
      <c r="C246" s="1" t="s">
        <v>56</v>
      </c>
      <c r="D246" s="6" t="n">
        <f aca="false">(D152-$D$99)/$D$99</f>
        <v>-0.617045971898873</v>
      </c>
      <c r="E246" s="6" t="n">
        <f aca="false">(E153-$E$100)/$E$100</f>
        <v>-0.699556055702748</v>
      </c>
      <c r="F246" s="6" t="n">
        <f aca="false">(F154-$F$101)/$F$101</f>
        <v>-0.690152734877957</v>
      </c>
      <c r="G246" s="6" t="n">
        <f aca="false">(G155-$G$102)/$G$102</f>
        <v>-0.729734326021008</v>
      </c>
      <c r="H246" s="6" t="n">
        <f aca="false">(H156-$H$103)/$H$103</f>
        <v>-0.678421592724269</v>
      </c>
      <c r="I246" s="6" t="n">
        <f aca="false">(I157-$I$104)/$I$104</f>
        <v>-0.809155682223014</v>
      </c>
      <c r="J246" s="6" t="n">
        <f aca="false">(J158-$J$105)/$J$105</f>
        <v>-0.655803434170599</v>
      </c>
      <c r="K246" s="6" t="n">
        <f aca="false">(K159-$K$106)/$K$106</f>
        <v>-0.742407447509802</v>
      </c>
      <c r="L246" s="6" t="n">
        <f aca="false">(L160-$L$107)/$L$107</f>
        <v>-0.665571536297047</v>
      </c>
      <c r="M246" s="6" t="n">
        <f aca="false">(M161-$M$108)/$M$108</f>
        <v>-0.673718181480673</v>
      </c>
      <c r="N246" s="6" t="n">
        <f aca="false">(N162-$N$109)/$N$109</f>
        <v>-0.380685860110433</v>
      </c>
      <c r="O246" s="6" t="n">
        <f aca="false">(O163-$O$110)/$O$110</f>
        <v>-0.720333144928018</v>
      </c>
      <c r="P246" s="6" t="n">
        <f aca="false">(P164-$P$111)/$P$111</f>
        <v>-0.737006737601973</v>
      </c>
      <c r="Q246" s="6" t="n">
        <f aca="false">(Q165-$Q$112)/$Q$112</f>
        <v>-0.777374260046379</v>
      </c>
      <c r="R246" s="6" t="n">
        <f aca="false">(R166-$R$113)/$R$113</f>
        <v>-0.697081121536777</v>
      </c>
      <c r="S246" s="6" t="n">
        <f aca="false">(S167-$S$114)/$S$114</f>
        <v>-0.605021434647955</v>
      </c>
      <c r="T246" s="6" t="n">
        <f aca="false">(T168-$T$115)/$T$115</f>
        <v>-0.743923908097138</v>
      </c>
      <c r="U246" s="6" t="n">
        <f aca="false">(U169-$U$116)/$U$116</f>
        <v>-0.751112620595611</v>
      </c>
      <c r="V246" s="6" t="n">
        <f aca="false">(V170-$V$117)/$V$117</f>
        <v>-0.725476749921435</v>
      </c>
      <c r="W246" s="6" t="n">
        <f aca="false">(W171-$W$118)/$W$118</f>
        <v>-0.774470698204323</v>
      </c>
      <c r="X246" s="6" t="n">
        <f aca="false">(X172-$X$119)/$X$119</f>
        <v>-0.656223911033079</v>
      </c>
      <c r="Y246" s="6" t="n">
        <f aca="false">(Y173-$Y$120)/$Y$120</f>
        <v>-0.585255412069198</v>
      </c>
      <c r="Z246" s="6" t="n">
        <f aca="false">(Z174-$Z$121)/$Z$121</f>
        <v>-0.618511367656517</v>
      </c>
      <c r="AA246" s="6" t="n">
        <f aca="false">(AA175-$AA$122)/$AA$122</f>
        <v>-0.799895020936799</v>
      </c>
      <c r="AB246" s="6" t="n">
        <f aca="false">(AB176-$AB$123)/$AB$123</f>
        <v>-0.645418625721746</v>
      </c>
      <c r="AC246" s="6" t="n">
        <f aca="false">(AC177-$AC$124)/$AC$124</f>
        <v>-0.766791888977383</v>
      </c>
      <c r="AD246" s="6" t="n">
        <f aca="false">(AD178-$AD$125)/$AD$125</f>
        <v>-0.68139091258902</v>
      </c>
      <c r="AE246" s="6" t="n">
        <f aca="false">(AE179-$AE$126)/$AE$126</f>
        <v>-0.712847082667032</v>
      </c>
      <c r="AF246" s="6" t="n">
        <f aca="false">(AF180-$AF$127)/$AF$127</f>
        <v>-0.717930518730029</v>
      </c>
      <c r="AG246" s="6" t="n">
        <f aca="false">(AG181-$AG$128)/$AG$128</f>
        <v>-0.669419910028824</v>
      </c>
      <c r="AH246" s="6" t="n">
        <f aca="false">(AH182-$AH$129)/$AH$129</f>
        <v>-0.679159728915937</v>
      </c>
      <c r="AI246" s="6" t="n">
        <f aca="false">(AI183-$AI$130)/$AI$130</f>
        <v>-0.727913533137776</v>
      </c>
      <c r="AJ246" s="6" t="n">
        <f aca="false">(AJ184-$AJ$131)/$AJ$131</f>
        <v>-0.723287333078074</v>
      </c>
      <c r="AK246" s="6" t="n">
        <f aca="false">(AK185-$AK$132)/$AK$132</f>
        <v>-0.754401820385348</v>
      </c>
      <c r="AL246" s="6" t="n">
        <f aca="false">(AL186-$AL$133)/$AL$133</f>
        <v>-0.841384694989664</v>
      </c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</row>
    <row r="247" customFormat="false" ht="11.25" hidden="false" customHeight="false" outlineLevel="0" collapsed="false">
      <c r="B247" s="4"/>
      <c r="C247" s="1" t="s">
        <v>57</v>
      </c>
      <c r="D247" s="6" t="n">
        <f aca="false">(D153-$D$99)/$D$99</f>
        <v>-0.636326877450288</v>
      </c>
      <c r="E247" s="6" t="n">
        <f aca="false">(E154-$E$100)/$E$100</f>
        <v>-0.720749716566281</v>
      </c>
      <c r="F247" s="6" t="n">
        <f aca="false">(F155-$F$101)/$F$101</f>
        <v>-0.682949614453303</v>
      </c>
      <c r="G247" s="6" t="n">
        <f aca="false">(G156-$G$102)/$G$102</f>
        <v>-0.736737339069444</v>
      </c>
      <c r="H247" s="6" t="n">
        <f aca="false">(H157-$H$103)/$H$103</f>
        <v>-0.697664564963012</v>
      </c>
      <c r="I247" s="6" t="n">
        <f aca="false">(I158-$I$104)/$I$104</f>
        <v>-0.808166683504459</v>
      </c>
      <c r="J247" s="6" t="n">
        <f aca="false">(J159-$J$105)/$J$105</f>
        <v>-0.650427934551579</v>
      </c>
      <c r="K247" s="6" t="n">
        <f aca="false">(K160-$K$106)/$K$106</f>
        <v>-0.743892115418049</v>
      </c>
      <c r="L247" s="6" t="n">
        <f aca="false">(L161-$L$107)/$L$107</f>
        <v>-0.623586874849066</v>
      </c>
      <c r="M247" s="6" t="n">
        <f aca="false">(M162-$M$108)/$M$108</f>
        <v>-0.652948070208871</v>
      </c>
      <c r="N247" s="6" t="n">
        <f aca="false">(N163-$N$109)/$N$109</f>
        <v>-0.331687905265993</v>
      </c>
      <c r="O247" s="6" t="n">
        <f aca="false">(O164-$O$110)/$O$110</f>
        <v>-0.677721182298767</v>
      </c>
      <c r="P247" s="6" t="n">
        <f aca="false">(P165-$P$111)/$P$111</f>
        <v>-0.744230370019028</v>
      </c>
      <c r="Q247" s="6" t="n">
        <f aca="false">(Q166-$Q$112)/$Q$112</f>
        <v>-0.791895572896485</v>
      </c>
      <c r="R247" s="6" t="n">
        <f aca="false">(R167-$R$113)/$R$113</f>
        <v>-0.710901331034689</v>
      </c>
      <c r="S247" s="6" t="n">
        <f aca="false">(S168-$S$114)/$S$114</f>
        <v>-0.625416738486175</v>
      </c>
      <c r="T247" s="6" t="n">
        <f aca="false">(T169-$T$115)/$T$115</f>
        <v>-0.748222043901878</v>
      </c>
      <c r="U247" s="6" t="n">
        <f aca="false">(U170-$U$116)/$U$116</f>
        <v>-0.757929305052631</v>
      </c>
      <c r="V247" s="6" t="n">
        <f aca="false">(V171-$V$117)/$V$117</f>
        <v>-0.754491417830408</v>
      </c>
      <c r="W247" s="6" t="n">
        <f aca="false">(W172-$W$118)/$W$118</f>
        <v>-0.772048222935661</v>
      </c>
      <c r="X247" s="6" t="n">
        <f aca="false">(X173-$X$119)/$X$119</f>
        <v>-0.666732620226758</v>
      </c>
      <c r="Y247" s="6" t="n">
        <f aca="false">(Y174-$Y$120)/$Y$120</f>
        <v>-0.592843754005888</v>
      </c>
      <c r="Z247" s="6" t="n">
        <f aca="false">(Z175-$Z$121)/$Z$121</f>
        <v>-0.631949202129345</v>
      </c>
      <c r="AA247" s="6" t="n">
        <f aca="false">(AA176-$AA$122)/$AA$122</f>
        <v>-0.810877037452805</v>
      </c>
      <c r="AB247" s="6" t="n">
        <f aca="false">(AB177-$AB$123)/$AB$123</f>
        <v>-0.652932819377356</v>
      </c>
      <c r="AC247" s="6" t="n">
        <f aca="false">(AC178-$AC$124)/$AC$124</f>
        <v>-0.772079066259753</v>
      </c>
      <c r="AD247" s="6" t="n">
        <f aca="false">(AD179-$AD$125)/$AD$125</f>
        <v>-0.70849531245113</v>
      </c>
      <c r="AE247" s="6" t="n">
        <f aca="false">(AE180-$AE$126)/$AE$126</f>
        <v>-0.696526982016265</v>
      </c>
      <c r="AF247" s="6" t="n">
        <f aca="false">(AF181-$AF$127)/$AF$127</f>
        <v>-0.728382228128927</v>
      </c>
      <c r="AG247" s="6" t="n">
        <f aca="false">(AG182-$AG$128)/$AG$128</f>
        <v>-0.666333204426022</v>
      </c>
      <c r="AH247" s="6" t="n">
        <f aca="false">(AH183-$AH$129)/$AH$129</f>
        <v>-0.677677212047775</v>
      </c>
      <c r="AI247" s="6" t="n">
        <f aca="false">(AI184-$AI$130)/$AI$130</f>
        <v>-0.727196077633849</v>
      </c>
      <c r="AJ247" s="6" t="n">
        <f aca="false">(AJ185-$AJ$131)/$AJ$131</f>
        <v>-0.735382620886006</v>
      </c>
      <c r="AK247" s="6" t="n">
        <f aca="false">(AK186-$AK$132)/$AK$132</f>
        <v>-0.800590731640764</v>
      </c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</row>
    <row r="248" customFormat="false" ht="11.25" hidden="false" customHeight="false" outlineLevel="0" collapsed="false">
      <c r="B248" s="4"/>
      <c r="C248" s="1" t="s">
        <v>58</v>
      </c>
      <c r="D248" s="6" t="n">
        <f aca="false">(D154-$D$99)/$D$99</f>
        <v>-0.651500543848629</v>
      </c>
      <c r="E248" s="6" t="n">
        <f aca="false">(E155-$E$100)/$E$100</f>
        <v>-0.71467353936138</v>
      </c>
      <c r="F248" s="6" t="n">
        <f aca="false">(F156-$F$101)/$F$101</f>
        <v>-0.687997954628689</v>
      </c>
      <c r="G248" s="6" t="n">
        <f aca="false">(G157-$G$102)/$G$102</f>
        <v>-0.767274421267389</v>
      </c>
      <c r="H248" s="6" t="n">
        <f aca="false">(H158-$H$103)/$H$103</f>
        <v>-0.693345528771099</v>
      </c>
      <c r="I248" s="6" t="n">
        <f aca="false">(I159-$I$104)/$I$104</f>
        <v>-0.778361855033449</v>
      </c>
      <c r="J248" s="6" t="n">
        <f aca="false">(J160-$J$105)/$J$105</f>
        <v>-0.663339493630275</v>
      </c>
      <c r="K248" s="6" t="n">
        <f aca="false">(K161-$K$106)/$K$106</f>
        <v>-0.744367379204609</v>
      </c>
      <c r="L248" s="6" t="n">
        <f aca="false">(L162-$L$107)/$L$107</f>
        <v>-0.676153536201526</v>
      </c>
      <c r="M248" s="6" t="n">
        <f aca="false">(M163-$M$108)/$M$108</f>
        <v>-0.646935887115396</v>
      </c>
      <c r="N248" s="6" t="n">
        <f aca="false">(N164-$N$109)/$N$109</f>
        <v>-0.332679474198815</v>
      </c>
      <c r="O248" s="6" t="n">
        <f aca="false">(O165-$O$110)/$O$110</f>
        <v>-0.673621704292317</v>
      </c>
      <c r="P248" s="6" t="n">
        <f aca="false">(P166-$P$111)/$P$111</f>
        <v>-0.750913848788252</v>
      </c>
      <c r="Q248" s="6" t="n">
        <f aca="false">(Q167-$Q$112)/$Q$112</f>
        <v>-0.7819978896791</v>
      </c>
      <c r="R248" s="6" t="n">
        <f aca="false">(R168-$R$113)/$R$113</f>
        <v>-0.746431095896107</v>
      </c>
      <c r="S248" s="6" t="n">
        <f aca="false">(S169-$S$114)/$S$114</f>
        <v>-0.620112566653137</v>
      </c>
      <c r="T248" s="6" t="n">
        <f aca="false">(T170-$T$115)/$T$115</f>
        <v>-0.745090603890572</v>
      </c>
      <c r="U248" s="6" t="n">
        <f aca="false">(U171-$U$116)/$U$116</f>
        <v>-0.754316838996219</v>
      </c>
      <c r="V248" s="6" t="n">
        <f aca="false">(V172-$V$117)/$V$117</f>
        <v>-0.765374313465545</v>
      </c>
      <c r="W248" s="6" t="n">
        <f aca="false">(W173-$W$118)/$W$118</f>
        <v>-0.766649970567273</v>
      </c>
      <c r="X248" s="6" t="n">
        <f aca="false">(X174-$X$119)/$X$119</f>
        <v>-0.693861431048877</v>
      </c>
      <c r="Y248" s="6" t="n">
        <f aca="false">(Y175-$Y$120)/$Y$120</f>
        <v>-0.618858157808293</v>
      </c>
      <c r="Z248" s="6" t="n">
        <f aca="false">(Z176-$Z$121)/$Z$121</f>
        <v>-0.656526998682393</v>
      </c>
      <c r="AA248" s="6" t="n">
        <f aca="false">(AA177-$AA$122)/$AA$122</f>
        <v>-0.788475384016167</v>
      </c>
      <c r="AB248" s="6" t="n">
        <f aca="false">(AB178-$AB$123)/$AB$123</f>
        <v>-0.691445903274057</v>
      </c>
      <c r="AC248" s="6" t="n">
        <f aca="false">(AC179-$AC$124)/$AC$124</f>
        <v>-0.785930462852672</v>
      </c>
      <c r="AD248" s="6" t="n">
        <f aca="false">(AD180-$AD$125)/$AD$125</f>
        <v>-0.720369540834169</v>
      </c>
      <c r="AE248" s="6" t="n">
        <f aca="false">(AE181-$AE$126)/$AE$126</f>
        <v>-0.734775716399148</v>
      </c>
      <c r="AF248" s="6" t="n">
        <f aca="false">(AF182-$AF$127)/$AF$127</f>
        <v>-0.729087523767542</v>
      </c>
      <c r="AG248" s="6" t="n">
        <f aca="false">(AG183-$AG$128)/$AG$128</f>
        <v>-0.656809532933024</v>
      </c>
      <c r="AH248" s="6" t="n">
        <f aca="false">(AH184-$AH$129)/$AH$129</f>
        <v>-0.645269248269672</v>
      </c>
      <c r="AI248" s="6" t="n">
        <f aca="false">(AI185-$AI$130)/$AI$130</f>
        <v>-0.735907231328061</v>
      </c>
      <c r="AJ248" s="6" t="n">
        <f aca="false">(AJ186-$AJ$131)/$AJ$131</f>
        <v>-0.766021562571887</v>
      </c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</row>
    <row r="249" customFormat="false" ht="11.25" hidden="false" customHeight="false" outlineLevel="0" collapsed="false">
      <c r="B249" s="4"/>
      <c r="C249" s="1" t="s">
        <v>59</v>
      </c>
      <c r="D249" s="6" t="n">
        <f aca="false">(D155-$D$99)/$D$99</f>
        <v>-0.652279197165739</v>
      </c>
      <c r="E249" s="6" t="n">
        <f aca="false">(E156-$E$100)/$E$100</f>
        <v>-0.687548321247292</v>
      </c>
      <c r="F249" s="6" t="n">
        <f aca="false">(F157-$F$101)/$F$101</f>
        <v>-0.709270730170364</v>
      </c>
      <c r="G249" s="6" t="n">
        <f aca="false">(G158-$G$102)/$G$102</f>
        <v>-0.751009572345435</v>
      </c>
      <c r="H249" s="6" t="n">
        <f aca="false">(H159-$H$103)/$H$103</f>
        <v>-0.702081789330745</v>
      </c>
      <c r="I249" s="6" t="n">
        <f aca="false">(I160-$I$104)/$I$104</f>
        <v>-0.788144244931382</v>
      </c>
      <c r="J249" s="6" t="n">
        <f aca="false">(J161-$J$105)/$J$105</f>
        <v>-0.667343213201973</v>
      </c>
      <c r="K249" s="6" t="n">
        <f aca="false">(K162-$K$106)/$K$106</f>
        <v>-0.744325678304113</v>
      </c>
      <c r="L249" s="6" t="n">
        <f aca="false">(L163-$L$107)/$L$107</f>
        <v>-0.703324025622104</v>
      </c>
      <c r="M249" s="6" t="n">
        <f aca="false">(M164-$M$108)/$M$108</f>
        <v>-0.643199223574105</v>
      </c>
      <c r="N249" s="6" t="n">
        <f aca="false">(N165-$N$109)/$N$109</f>
        <v>-0.343351613401034</v>
      </c>
      <c r="O249" s="6" t="n">
        <f aca="false">(O166-$O$110)/$O$110</f>
        <v>-0.679415522381443</v>
      </c>
      <c r="P249" s="6" t="n">
        <f aca="false">(P167-$P$111)/$P$111</f>
        <v>-0.745422063035859</v>
      </c>
      <c r="Q249" s="6" t="n">
        <f aca="false">(Q168-$Q$112)/$Q$112</f>
        <v>-0.785027710381309</v>
      </c>
      <c r="R249" s="6" t="n">
        <f aca="false">(R169-$R$113)/$R$113</f>
        <v>-0.733783449673869</v>
      </c>
      <c r="S249" s="6" t="n">
        <f aca="false">(S170-$S$114)/$S$114</f>
        <v>-0.620836785303227</v>
      </c>
      <c r="T249" s="6" t="n">
        <f aca="false">(T171-$T$115)/$T$115</f>
        <v>-0.745398196446474</v>
      </c>
      <c r="U249" s="6" t="n">
        <f aca="false">(U172-$U$116)/$U$116</f>
        <v>-0.757343500222167</v>
      </c>
      <c r="V249" s="6" t="n">
        <f aca="false">(V173-$V$117)/$V$117</f>
        <v>-0.782047362465912</v>
      </c>
      <c r="W249" s="6" t="n">
        <f aca="false">(W174-$W$118)/$W$118</f>
        <v>-0.784161263179465</v>
      </c>
      <c r="X249" s="6" t="n">
        <f aca="false">(X175-$X$119)/$X$119</f>
        <v>-0.697723266161066</v>
      </c>
      <c r="Y249" s="6" t="n">
        <f aca="false">(Y176-$Y$120)/$Y$120</f>
        <v>-0.617060769219925</v>
      </c>
      <c r="Z249" s="6" t="n">
        <f aca="false">(Z177-$Z$121)/$Z$121</f>
        <v>-0.652595023749423</v>
      </c>
      <c r="AA249" s="6" t="n">
        <f aca="false">(AA178-$AA$122)/$AA$122</f>
        <v>-0.798171292258827</v>
      </c>
      <c r="AB249" s="6" t="n">
        <f aca="false">(AB179-$AB$123)/$AB$123</f>
        <v>-0.76836972663475</v>
      </c>
      <c r="AC249" s="6" t="n">
        <f aca="false">(AC180-$AC$124)/$AC$124</f>
        <v>-0.793562750943866</v>
      </c>
      <c r="AD249" s="6" t="n">
        <f aca="false">(AD181-$AD$125)/$AD$125</f>
        <v>-0.733307786161494</v>
      </c>
      <c r="AE249" s="6" t="n">
        <f aca="false">(AE182-$AE$126)/$AE$126</f>
        <v>-0.726877367687427</v>
      </c>
      <c r="AF249" s="6" t="n">
        <f aca="false">(AF183-$AF$127)/$AF$127</f>
        <v>-0.708599982517992</v>
      </c>
      <c r="AG249" s="6" t="n">
        <f aca="false">(AG184-$AG$128)/$AG$128</f>
        <v>-0.660169691039575</v>
      </c>
      <c r="AH249" s="6" t="n">
        <f aca="false">(AH185-$AH$129)/$AH$129</f>
        <v>-0.652340242490446</v>
      </c>
      <c r="AI249" s="6" t="n">
        <f aca="false">(AI186-$AI$130)/$AI$130</f>
        <v>-0.773711411273003</v>
      </c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</row>
    <row r="250" customFormat="false" ht="11.25" hidden="false" customHeight="false" outlineLevel="0" collapsed="false">
      <c r="B250" s="4"/>
      <c r="C250" s="1" t="s">
        <v>60</v>
      </c>
      <c r="D250" s="6" t="n">
        <f aca="false">(D156-$D$99)/$D$99</f>
        <v>-0.690969760134131</v>
      </c>
      <c r="E250" s="6" t="n">
        <f aca="false">(E157-$E$100)/$E$100</f>
        <v>-0.719817746770689</v>
      </c>
      <c r="F250" s="6" t="n">
        <f aca="false">(F158-$F$101)/$F$101</f>
        <v>-0.720807150418381</v>
      </c>
      <c r="G250" s="6" t="n">
        <f aca="false">(G159-$G$102)/$G$102</f>
        <v>-0.763698873424303</v>
      </c>
      <c r="H250" s="6" t="n">
        <f aca="false">(H160-$H$103)/$H$103</f>
        <v>-0.713468146165064</v>
      </c>
      <c r="I250" s="6" t="n">
        <f aca="false">(I161-$I$104)/$I$104</f>
        <v>-0.824876348574194</v>
      </c>
      <c r="J250" s="6" t="n">
        <f aca="false">(J162-$J$105)/$J$105</f>
        <v>-0.667488503749649</v>
      </c>
      <c r="K250" s="6" t="n">
        <f aca="false">(K163-$K$106)/$K$106</f>
        <v>-0.691623849619187</v>
      </c>
      <c r="L250" s="6" t="n">
        <f aca="false">(L164-$L$107)/$L$107</f>
        <v>-0.673299335858591</v>
      </c>
      <c r="M250" s="6" t="n">
        <f aca="false">(M165-$M$108)/$M$108</f>
        <v>-0.61591997901318</v>
      </c>
      <c r="N250" s="6" t="n">
        <f aca="false">(N166-$N$109)/$N$109</f>
        <v>-0.308129355823771</v>
      </c>
      <c r="O250" s="6" t="n">
        <f aca="false">(O167-$O$110)/$O$110</f>
        <v>-0.721992219968747</v>
      </c>
      <c r="P250" s="6" t="n">
        <f aca="false">(P168-$P$111)/$P$111</f>
        <v>-0.73668756047597</v>
      </c>
      <c r="Q250" s="6" t="n">
        <f aca="false">(Q169-$Q$112)/$Q$112</f>
        <v>-0.778407959605835</v>
      </c>
      <c r="R250" s="6" t="n">
        <f aca="false">(R170-$R$113)/$R$113</f>
        <v>-0.742889352571958</v>
      </c>
      <c r="S250" s="6" t="n">
        <f aca="false">(S171-$S$114)/$S$114</f>
        <v>-0.616403588374232</v>
      </c>
      <c r="T250" s="6" t="n">
        <f aca="false">(T172-$T$115)/$T$115</f>
        <v>-0.756454864886266</v>
      </c>
      <c r="U250" s="6" t="n">
        <f aca="false">(U173-$U$116)/$U$116</f>
        <v>-0.759320238271561</v>
      </c>
      <c r="V250" s="6" t="n">
        <f aca="false">(V174-$V$117)/$V$117</f>
        <v>-0.768330652059447</v>
      </c>
      <c r="W250" s="6" t="n">
        <f aca="false">(W175-$W$118)/$W$118</f>
        <v>-0.785105401929336</v>
      </c>
      <c r="X250" s="6" t="n">
        <f aca="false">(X176-$X$119)/$X$119</f>
        <v>-0.672035169149375</v>
      </c>
      <c r="Y250" s="6" t="n">
        <f aca="false">(Y177-$Y$120)/$Y$120</f>
        <v>-0.61772468584225</v>
      </c>
      <c r="Z250" s="6" t="n">
        <f aca="false">(Z178-$Z$121)/$Z$121</f>
        <v>-0.656377498206097</v>
      </c>
      <c r="AA250" s="6" t="n">
        <f aca="false">(AA179-$AA$122)/$AA$122</f>
        <v>-0.804721238293949</v>
      </c>
      <c r="AB250" s="6" t="n">
        <f aca="false">(AB180-$AB$123)/$AB$123</f>
        <v>-0.776045094454601</v>
      </c>
      <c r="AC250" s="6" t="n">
        <f aca="false">(AC181-$AC$124)/$AC$124</f>
        <v>-0.798407820638422</v>
      </c>
      <c r="AD250" s="6" t="n">
        <f aca="false">(AD182-$AD$125)/$AD$125</f>
        <v>-0.690881987497027</v>
      </c>
      <c r="AE250" s="6" t="n">
        <f aca="false">(AE183-$AE$126)/$AE$126</f>
        <v>-0.738064958012297</v>
      </c>
      <c r="AF250" s="6" t="n">
        <f aca="false">(AF184-$AF$127)/$AF$127</f>
        <v>-0.699814596724849</v>
      </c>
      <c r="AG250" s="6" t="n">
        <f aca="false">(AG185-$AG$128)/$AG$128</f>
        <v>-0.672996298451298</v>
      </c>
      <c r="AH250" s="6" t="n">
        <f aca="false">(AH186-$AH$129)/$AH$129</f>
        <v>-0.744296816660216</v>
      </c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</row>
    <row r="251" customFormat="false" ht="11.25" hidden="false" customHeight="false" outlineLevel="0" collapsed="false">
      <c r="B251" s="4"/>
      <c r="C251" s="1" t="s">
        <v>61</v>
      </c>
      <c r="D251" s="6" t="n">
        <f aca="false">(D157-$D$99)/$D$99</f>
        <v>-0.696484577742021</v>
      </c>
      <c r="E251" s="6" t="n">
        <f aca="false">(E158-$E$100)/$E$100</f>
        <v>-0.709091575830361</v>
      </c>
      <c r="F251" s="6" t="n">
        <f aca="false">(F159-$F$101)/$F$101</f>
        <v>-0.718098821443626</v>
      </c>
      <c r="G251" s="6" t="n">
        <f aca="false">(G160-$G$102)/$G$102</f>
        <v>-0.778228596925961</v>
      </c>
      <c r="H251" s="6" t="n">
        <f aca="false">(H161-$H$103)/$H$103</f>
        <v>-0.704090987115456</v>
      </c>
      <c r="I251" s="6" t="n">
        <f aca="false">(I162-$I$104)/$I$104</f>
        <v>-0.804388814743525</v>
      </c>
      <c r="J251" s="6" t="n">
        <f aca="false">(J163-$J$105)/$J$105</f>
        <v>-0.660806920920948</v>
      </c>
      <c r="K251" s="6" t="n">
        <f aca="false">(K164-$K$106)/$K$106</f>
        <v>-0.743338025397634</v>
      </c>
      <c r="L251" s="6" t="n">
        <f aca="false">(L165-$L$107)/$L$107</f>
        <v>-0.71007096148814</v>
      </c>
      <c r="M251" s="6" t="n">
        <f aca="false">(M166-$M$108)/$M$108</f>
        <v>-0.618187728698084</v>
      </c>
      <c r="N251" s="6" t="n">
        <f aca="false">(N167-$N$109)/$N$109</f>
        <v>-0.315073629364075</v>
      </c>
      <c r="O251" s="6" t="n">
        <f aca="false">(O168-$O$110)/$O$110</f>
        <v>-0.694418215469185</v>
      </c>
      <c r="P251" s="6" t="n">
        <f aca="false">(P169-$P$111)/$P$111</f>
        <v>-0.745965571675292</v>
      </c>
      <c r="Q251" s="6" t="n">
        <f aca="false">(Q170-$Q$112)/$Q$112</f>
        <v>-0.780775215056007</v>
      </c>
      <c r="R251" s="6" t="n">
        <f aca="false">(R171-$R$113)/$R$113</f>
        <v>-0.744180906040445</v>
      </c>
      <c r="S251" s="6" t="n">
        <f aca="false">(S172-$S$114)/$S$114</f>
        <v>-0.622920477734099</v>
      </c>
      <c r="T251" s="6" t="n">
        <f aca="false">(T173-$T$115)/$T$115</f>
        <v>-0.752338150804222</v>
      </c>
      <c r="U251" s="6" t="n">
        <f aca="false">(U174-$U$116)/$U$116</f>
        <v>-0.766973784340063</v>
      </c>
      <c r="V251" s="6" t="n">
        <f aca="false">(V175-$V$117)/$V$117</f>
        <v>-0.773534872863219</v>
      </c>
      <c r="W251" s="6" t="n">
        <f aca="false">(W176-$W$118)/$W$118</f>
        <v>-0.775816170660511</v>
      </c>
      <c r="X251" s="6" t="n">
        <f aca="false">(X177-$X$119)/$X$119</f>
        <v>-0.639771365336451</v>
      </c>
      <c r="Y251" s="6" t="n">
        <f aca="false">(Y178-$Y$120)/$Y$120</f>
        <v>-0.644414384122465</v>
      </c>
      <c r="Z251" s="6" t="n">
        <f aca="false">(Z179-$Z$121)/$Z$121</f>
        <v>-0.650801018033865</v>
      </c>
      <c r="AA251" s="6" t="n">
        <f aca="false">(AA180-$AA$122)/$AA$122</f>
        <v>-0.808842961550517</v>
      </c>
      <c r="AB251" s="6" t="n">
        <f aca="false">(AB181-$AB$123)/$AB$123</f>
        <v>-0.744583894020705</v>
      </c>
      <c r="AC251" s="6" t="n">
        <f aca="false">(AC182-$AC$124)/$AC$124</f>
        <v>-0.80916119846914</v>
      </c>
      <c r="AD251" s="6" t="n">
        <f aca="false">(AD183-$AD$125)/$AD$125</f>
        <v>-0.672114839828379</v>
      </c>
      <c r="AE251" s="6" t="n">
        <f aca="false">(AE184-$AE$126)/$AE$126</f>
        <v>-0.736136468586186</v>
      </c>
      <c r="AF251" s="6" t="n">
        <f aca="false">(AF185-$AF$127)/$AF$127</f>
        <v>-0.707093072268679</v>
      </c>
      <c r="AG251" s="6" t="n">
        <f aca="false">(AG186-$AG$128)/$AG$128</f>
        <v>-0.77288393463763</v>
      </c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</row>
    <row r="252" customFormat="false" ht="11.25" hidden="false" customHeight="false" outlineLevel="0" collapsed="false">
      <c r="B252" s="4"/>
      <c r="C252" s="1" t="s">
        <v>62</v>
      </c>
      <c r="D252" s="6" t="n">
        <f aca="false">(D158-$D$99)/$D$99</f>
        <v>-0.687559778510161</v>
      </c>
      <c r="E252" s="6" t="n">
        <f aca="false">(E159-$E$100)/$E$100</f>
        <v>-0.725956032194229</v>
      </c>
      <c r="F252" s="6" t="n">
        <f aca="false">(F160-$F$101)/$F$101</f>
        <v>-0.720440472584201</v>
      </c>
      <c r="G252" s="6" t="n">
        <f aca="false">(G161-$G$102)/$G$102</f>
        <v>-0.754325571997452</v>
      </c>
      <c r="H252" s="6" t="n">
        <f aca="false">(H162-$H$103)/$H$103</f>
        <v>-0.707564834688781</v>
      </c>
      <c r="I252" s="6" t="n">
        <f aca="false">(I163-$I$104)/$I$104</f>
        <v>-0.809258959920738</v>
      </c>
      <c r="J252" s="6" t="n">
        <f aca="false">(J164-$J$105)/$J$105</f>
        <v>-0.670333324421512</v>
      </c>
      <c r="K252" s="6" t="n">
        <f aca="false">(K165-$K$106)/$K$106</f>
        <v>-0.752798289452126</v>
      </c>
      <c r="L252" s="6" t="n">
        <f aca="false">(L166-$L$107)/$L$107</f>
        <v>-0.69491670259923</v>
      </c>
      <c r="M252" s="6" t="n">
        <f aca="false">(M167-$M$108)/$M$108</f>
        <v>-0.620311122427725</v>
      </c>
      <c r="N252" s="6" t="n">
        <f aca="false">(N168-$N$109)/$N$109</f>
        <v>-0.312314623697071</v>
      </c>
      <c r="O252" s="6" t="n">
        <f aca="false">(O169-$O$110)/$O$110</f>
        <v>-0.747438241845929</v>
      </c>
      <c r="P252" s="6" t="n">
        <f aca="false">(P170-$P$111)/$P$111</f>
        <v>-0.753371883385045</v>
      </c>
      <c r="Q252" s="6" t="n">
        <f aca="false">(Q171-$Q$112)/$Q$112</f>
        <v>-0.784378630133269</v>
      </c>
      <c r="R252" s="6" t="n">
        <f aca="false">(R172-$R$113)/$R$113</f>
        <v>-0.724181946375008</v>
      </c>
      <c r="S252" s="6" t="n">
        <f aca="false">(S173-$S$114)/$S$114</f>
        <v>-0.631958059260824</v>
      </c>
      <c r="T252" s="6" t="n">
        <f aca="false">(T174-$T$115)/$T$115</f>
        <v>-0.729893074583347</v>
      </c>
      <c r="U252" s="6" t="n">
        <f aca="false">(U175-$U$116)/$U$116</f>
        <v>-0.787216686499931</v>
      </c>
      <c r="V252" s="6" t="n">
        <f aca="false">(V176-$V$117)/$V$117</f>
        <v>-0.759641139413061</v>
      </c>
      <c r="W252" s="6" t="n">
        <f aca="false">(W177-$W$118)/$W$118</f>
        <v>-0.784034985400288</v>
      </c>
      <c r="X252" s="6" t="n">
        <f aca="false">(X178-$X$119)/$X$119</f>
        <v>-0.655617848649614</v>
      </c>
      <c r="Y252" s="6" t="n">
        <f aca="false">(Y179-$Y$120)/$Y$120</f>
        <v>-0.658650738252466</v>
      </c>
      <c r="Z252" s="6" t="n">
        <f aca="false">(Z180-$Z$121)/$Z$121</f>
        <v>-0.656591642565718</v>
      </c>
      <c r="AA252" s="6" t="n">
        <f aca="false">(AA181-$AA$122)/$AA$122</f>
        <v>-0.819799929970244</v>
      </c>
      <c r="AB252" s="6" t="n">
        <f aca="false">(AB182-$AB$123)/$AB$123</f>
        <v>-0.814612361749238</v>
      </c>
      <c r="AC252" s="6" t="n">
        <f aca="false">(AC183-$AC$124)/$AC$124</f>
        <v>-0.743430737227475</v>
      </c>
      <c r="AD252" s="6" t="n">
        <f aca="false">(AD184-$AD$125)/$AD$125</f>
        <v>-0.738697668462779</v>
      </c>
      <c r="AE252" s="6" t="n">
        <f aca="false">(AE185-$AE$126)/$AE$126</f>
        <v>-0.740362728288538</v>
      </c>
      <c r="AF252" s="6" t="n">
        <f aca="false">(AF186-$AF$127)/$AF$127</f>
        <v>-0.789397143289494</v>
      </c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</row>
    <row r="253" customFormat="false" ht="11.25" hidden="false" customHeight="false" outlineLevel="0" collapsed="false">
      <c r="B253" s="4"/>
      <c r="C253" s="1" t="s">
        <v>63</v>
      </c>
      <c r="D253" s="6" t="n">
        <f aca="false">(D159-$D$99)/$D$99</f>
        <v>-0.68991520128897</v>
      </c>
      <c r="E253" s="6" t="n">
        <f aca="false">(E160-$E$100)/$E$100</f>
        <v>-0.749123341798146</v>
      </c>
      <c r="F253" s="6" t="n">
        <f aca="false">(F161-$F$101)/$F$101</f>
        <v>-0.723692332851934</v>
      </c>
      <c r="G253" s="6" t="n">
        <f aca="false">(G162-$G$102)/$G$102</f>
        <v>-0.760412416266533</v>
      </c>
      <c r="H253" s="6" t="n">
        <f aca="false">(H163-$H$103)/$H$103</f>
        <v>-0.703471833377184</v>
      </c>
      <c r="I253" s="6" t="n">
        <f aca="false">(I164-$I$104)/$I$104</f>
        <v>-0.812497009076456</v>
      </c>
      <c r="J253" s="6" t="n">
        <f aca="false">(J165-$J$105)/$J$105</f>
        <v>-0.690455939952144</v>
      </c>
      <c r="K253" s="6" t="n">
        <f aca="false">(K166-$K$106)/$K$106</f>
        <v>-0.770617482271119</v>
      </c>
      <c r="L253" s="6" t="n">
        <f aca="false">(L167-$L$107)/$L$107</f>
        <v>-0.712643979709145</v>
      </c>
      <c r="M253" s="6" t="n">
        <f aca="false">(M168-$M$108)/$M$108</f>
        <v>-0.618140642133963</v>
      </c>
      <c r="N253" s="6" t="n">
        <f aca="false">(N169-$N$109)/$N$109</f>
        <v>-0.331462282847591</v>
      </c>
      <c r="O253" s="6" t="n">
        <f aca="false">(O170-$O$110)/$O$110</f>
        <v>-0.742812780529973</v>
      </c>
      <c r="P253" s="6" t="n">
        <f aca="false">(P171-$P$111)/$P$111</f>
        <v>-0.757156105670609</v>
      </c>
      <c r="Q253" s="6" t="n">
        <f aca="false">(Q172-$Q$112)/$Q$112</f>
        <v>-0.78424472568809</v>
      </c>
      <c r="R253" s="6" t="n">
        <f aca="false">(R173-$R$113)/$R$113</f>
        <v>-0.721042674391207</v>
      </c>
      <c r="S253" s="6" t="n">
        <f aca="false">(S174-$S$114)/$S$114</f>
        <v>-0.64191001896035</v>
      </c>
      <c r="T253" s="6" t="n">
        <f aca="false">(T175-$T$115)/$T$115</f>
        <v>-0.758692982834923</v>
      </c>
      <c r="U253" s="6" t="n">
        <f aca="false">(U176-$U$116)/$U$116</f>
        <v>-0.808992385047932</v>
      </c>
      <c r="V253" s="6" t="n">
        <f aca="false">(V177-$V$117)/$V$117</f>
        <v>-0.781152378910827</v>
      </c>
      <c r="W253" s="6" t="n">
        <f aca="false">(W178-$W$118)/$W$118</f>
        <v>-0.776976000917505</v>
      </c>
      <c r="X253" s="6" t="n">
        <f aca="false">(X179-$X$119)/$X$119</f>
        <v>-0.658117469025614</v>
      </c>
      <c r="Y253" s="6" t="n">
        <f aca="false">(Y180-$Y$120)/$Y$120</f>
        <v>-0.678628080065969</v>
      </c>
      <c r="Z253" s="6" t="n">
        <f aca="false">(Z181-$Z$121)/$Z$121</f>
        <v>-0.663057400212264</v>
      </c>
      <c r="AA253" s="6" t="n">
        <f aca="false">(AA182-$AA$122)/$AA$122</f>
        <v>-0.817034803739641</v>
      </c>
      <c r="AB253" s="6" t="n">
        <f aca="false">(AB183-$AB$123)/$AB$123</f>
        <v>-0.734771124670576</v>
      </c>
      <c r="AC253" s="6" t="n">
        <f aca="false">(AC184-$AC$124)/$AC$124</f>
        <v>-0.777848337691446</v>
      </c>
      <c r="AD253" s="6" t="n">
        <f aca="false">(AD185-$AD$125)/$AD$125</f>
        <v>-0.737828462223116</v>
      </c>
      <c r="AE253" s="6" t="n">
        <f aca="false">(AE186-$AE$126)/$AE$126</f>
        <v>-0.785136908986737</v>
      </c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</row>
    <row r="254" customFormat="false" ht="11.25" hidden="false" customHeight="false" outlineLevel="0" collapsed="false">
      <c r="B254" s="4"/>
      <c r="C254" s="1" t="s">
        <v>64</v>
      </c>
      <c r="D254" s="6" t="n">
        <f aca="false">(D160-$D$99)/$D$99</f>
        <v>-0.722305782594471</v>
      </c>
      <c r="E254" s="6" t="n">
        <f aca="false">(E161-$E$100)/$E$100</f>
        <v>-0.744162869724389</v>
      </c>
      <c r="F254" s="6" t="n">
        <f aca="false">(F162-$F$101)/$F$101</f>
        <v>-0.727028971115372</v>
      </c>
      <c r="G254" s="6" t="n">
        <f aca="false">(G163-$G$102)/$G$102</f>
        <v>-0.754650356355418</v>
      </c>
      <c r="H254" s="6" t="n">
        <f aca="false">(H164-$H$103)/$H$103</f>
        <v>-0.710496179205328</v>
      </c>
      <c r="I254" s="6" t="n">
        <f aca="false">(I165-$I$104)/$I$104</f>
        <v>-0.820876380477378</v>
      </c>
      <c r="J254" s="6" t="n">
        <f aca="false">(J166-$J$105)/$J$105</f>
        <v>-0.717834365990705</v>
      </c>
      <c r="K254" s="6" t="n">
        <f aca="false">(K167-$K$106)/$K$106</f>
        <v>-0.76558197763712</v>
      </c>
      <c r="L254" s="6" t="n">
        <f aca="false">(L168-$L$107)/$L$107</f>
        <v>-0.720738549284118</v>
      </c>
      <c r="M254" s="6" t="n">
        <f aca="false">(M169-$M$108)/$M$108</f>
        <v>-0.626472393500898</v>
      </c>
      <c r="N254" s="6" t="n">
        <f aca="false">(N170-$N$109)/$N$109</f>
        <v>-0.331301303211225</v>
      </c>
      <c r="O254" s="6" t="n">
        <f aca="false">(O171-$O$110)/$O$110</f>
        <v>-0.741917171214572</v>
      </c>
      <c r="P254" s="6" t="n">
        <f aca="false">(P172-$P$111)/$P$111</f>
        <v>-0.758601141044626</v>
      </c>
      <c r="Q254" s="6" t="n">
        <f aca="false">(Q173-$Q$112)/$Q$112</f>
        <v>-0.787032813304162</v>
      </c>
      <c r="R254" s="6" t="n">
        <f aca="false">(R174-$R$113)/$R$113</f>
        <v>-0.72587798617684</v>
      </c>
      <c r="S254" s="6" t="n">
        <f aca="false">(S175-$S$114)/$S$114</f>
        <v>-0.637895377974486</v>
      </c>
      <c r="T254" s="6" t="n">
        <f aca="false">(T176-$T$115)/$T$115</f>
        <v>-0.76301454863279</v>
      </c>
      <c r="U254" s="6" t="n">
        <f aca="false">(U177-$U$116)/$U$116</f>
        <v>-0.791065837925628</v>
      </c>
      <c r="V254" s="6" t="n">
        <f aca="false">(V178-$V$117)/$V$117</f>
        <v>-0.742299471584394</v>
      </c>
      <c r="W254" s="6" t="n">
        <f aca="false">(W179-$W$118)/$W$118</f>
        <v>-0.646699689658673</v>
      </c>
      <c r="X254" s="6" t="n">
        <f aca="false">(X180-$X$119)/$X$119</f>
        <v>-0.671495516526515</v>
      </c>
      <c r="Y254" s="6" t="n">
        <f aca="false">(Y181-$Y$120)/$Y$120</f>
        <v>-0.677436859231765</v>
      </c>
      <c r="Z254" s="6" t="n">
        <f aca="false">(Z182-$Z$121)/$Z$121</f>
        <v>-0.660437514216852</v>
      </c>
      <c r="AA254" s="6" t="n">
        <f aca="false">(AA183-$AA$122)/$AA$122</f>
        <v>-0.813141974558103</v>
      </c>
      <c r="AB254" s="6" t="n">
        <f aca="false">(AB184-$AB$123)/$AB$123</f>
        <v>-0.74286832469294</v>
      </c>
      <c r="AC254" s="6" t="n">
        <f aca="false">(AC185-$AC$124)/$AC$124</f>
        <v>-0.727235570654281</v>
      </c>
      <c r="AD254" s="6" t="n">
        <f aca="false">(AD186-$AD$125)/$AD$125</f>
        <v>-0.791323723174951</v>
      </c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</row>
    <row r="255" customFormat="false" ht="11.25" hidden="false" customHeight="false" outlineLevel="0" collapsed="false">
      <c r="B255" s="4"/>
      <c r="C255" s="1" t="s">
        <v>65</v>
      </c>
      <c r="D255" s="6" t="n">
        <f aca="false">(D161-$D$99)/$D$99</f>
        <v>-0.668259707913684</v>
      </c>
      <c r="E255" s="6" t="n">
        <f aca="false">(E162-$E$100)/$E$100</f>
        <v>-0.739615324672943</v>
      </c>
      <c r="F255" s="6" t="n">
        <f aca="false">(F163-$F$101)/$F$101</f>
        <v>-0.718417094513199</v>
      </c>
      <c r="G255" s="6" t="n">
        <f aca="false">(G164-$G$102)/$G$102</f>
        <v>-0.745368876266701</v>
      </c>
      <c r="H255" s="6" t="n">
        <f aca="false">(H165-$H$103)/$H$103</f>
        <v>-0.710876289209453</v>
      </c>
      <c r="I255" s="6" t="n">
        <f aca="false">(I166-$I$104)/$I$104</f>
        <v>-0.816116017702723</v>
      </c>
      <c r="J255" s="6" t="n">
        <f aca="false">(J167-$J$105)/$J$105</f>
        <v>-0.705970865026</v>
      </c>
      <c r="K255" s="6" t="n">
        <f aca="false">(K168-$K$106)/$K$106</f>
        <v>-0.763223216978211</v>
      </c>
      <c r="L255" s="6" t="n">
        <f aca="false">(L169-$L$107)/$L$107</f>
        <v>-0.729359516904898</v>
      </c>
      <c r="M255" s="6" t="n">
        <f aca="false">(M170-$M$108)/$M$108</f>
        <v>-0.634995295286942</v>
      </c>
      <c r="N255" s="6" t="n">
        <f aca="false">(N171-$N$109)/$N$109</f>
        <v>-0.352119592334945</v>
      </c>
      <c r="O255" s="6" t="n">
        <f aca="false">(O172-$O$110)/$O$110</f>
        <v>-0.74907271336902</v>
      </c>
      <c r="P255" s="6" t="n">
        <f aca="false">(P173-$P$111)/$P$111</f>
        <v>-0.75728465911518</v>
      </c>
      <c r="Q255" s="6" t="n">
        <f aca="false">(Q174-$Q$112)/$Q$112</f>
        <v>-0.791843669335368</v>
      </c>
      <c r="R255" s="6" t="n">
        <f aca="false">(R175-$R$113)/$R$113</f>
        <v>-0.735917035106929</v>
      </c>
      <c r="S255" s="6" t="n">
        <f aca="false">(S176-$S$114)/$S$114</f>
        <v>-0.632591785331028</v>
      </c>
      <c r="T255" s="6" t="n">
        <f aca="false">(T177-$T$115)/$T$115</f>
        <v>-0.766139023935774</v>
      </c>
      <c r="U255" s="6" t="n">
        <f aca="false">(U178-$U$116)/$U$116</f>
        <v>-0.79404738192398</v>
      </c>
      <c r="V255" s="6" t="n">
        <f aca="false">(V179-$V$117)/$V$117</f>
        <v>-0.789788821065031</v>
      </c>
      <c r="W255" s="6" t="n">
        <f aca="false">(W180-$W$118)/$W$118</f>
        <v>-0.714086514661945</v>
      </c>
      <c r="X255" s="6" t="n">
        <f aca="false">(X181-$X$119)/$X$119</f>
        <v>-0.673310901302322</v>
      </c>
      <c r="Y255" s="6" t="n">
        <f aca="false">(Y182-$Y$120)/$Y$120</f>
        <v>-0.706640750995977</v>
      </c>
      <c r="Z255" s="6" t="n">
        <f aca="false">(Z183-$Z$121)/$Z$121</f>
        <v>-0.670491023446013</v>
      </c>
      <c r="AA255" s="6" t="n">
        <f aca="false">(AA184-$AA$122)/$AA$122</f>
        <v>-0.818009843508412</v>
      </c>
      <c r="AB255" s="6" t="n">
        <f aca="false">(AB185-$AB$123)/$AB$123</f>
        <v>-0.682490720735693</v>
      </c>
      <c r="AC255" s="6" t="n">
        <f aca="false">(AC186-$AC$124)/$AC$124</f>
        <v>-0.849766353493421</v>
      </c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</row>
    <row r="256" customFormat="false" ht="11.25" hidden="false" customHeight="false" outlineLevel="0" collapsed="false">
      <c r="B256" s="4"/>
      <c r="C256" s="1" t="s">
        <v>66</v>
      </c>
      <c r="D256" s="6" t="n">
        <f aca="false">(D162-$D$99)/$D$99</f>
        <v>-0.656406765028174</v>
      </c>
      <c r="E256" s="6" t="n">
        <f aca="false">(E163-$E$100)/$E$100</f>
        <v>-0.733711499616486</v>
      </c>
      <c r="F256" s="6" t="n">
        <f aca="false">(F164-$F$101)/$F$101</f>
        <v>-0.729215106591798</v>
      </c>
      <c r="G256" s="6" t="n">
        <f aca="false">(G165-$G$102)/$G$102</f>
        <v>-0.749385276380076</v>
      </c>
      <c r="H256" s="6" t="n">
        <f aca="false">(H166-$H$103)/$H$103</f>
        <v>-0.720263942390218</v>
      </c>
      <c r="I256" s="6" t="n">
        <f aca="false">(I167-$I$104)/$I$104</f>
        <v>-0.819786886727744</v>
      </c>
      <c r="J256" s="6" t="n">
        <f aca="false">(J168-$J$105)/$J$105</f>
        <v>-0.705666554154914</v>
      </c>
      <c r="K256" s="6" t="n">
        <f aca="false">(K169-$K$106)/$K$106</f>
        <v>-0.768778736677357</v>
      </c>
      <c r="L256" s="6" t="n">
        <f aca="false">(L170-$L$107)/$L$107</f>
        <v>-0.749935590458912</v>
      </c>
      <c r="M256" s="6" t="n">
        <f aca="false">(M171-$M$108)/$M$108</f>
        <v>-0.595665675527798</v>
      </c>
      <c r="N256" s="6" t="n">
        <f aca="false">(N172-$N$109)/$N$109</f>
        <v>-0.36741748997424</v>
      </c>
      <c r="O256" s="6" t="n">
        <f aca="false">(O173-$O$110)/$O$110</f>
        <v>-0.744811295452782</v>
      </c>
      <c r="P256" s="6" t="n">
        <f aca="false">(P174-$P$111)/$P$111</f>
        <v>-0.764265708864493</v>
      </c>
      <c r="Q256" s="6" t="n">
        <f aca="false">(Q175-$Q$112)/$Q$112</f>
        <v>-0.791416935424578</v>
      </c>
      <c r="R256" s="6" t="n">
        <f aca="false">(R176-$R$113)/$R$113</f>
        <v>-0.746224428069984</v>
      </c>
      <c r="S256" s="6" t="n">
        <f aca="false">(S177-$S$114)/$S$114</f>
        <v>-0.631689639642144</v>
      </c>
      <c r="T256" s="6" t="n">
        <f aca="false">(T178-$T$115)/$T$115</f>
        <v>-0.76290536343616</v>
      </c>
      <c r="U256" s="6" t="n">
        <f aca="false">(U179-$U$116)/$U$116</f>
        <v>-0.83330149796475</v>
      </c>
      <c r="V256" s="6" t="n">
        <f aca="false">(V180-$V$117)/$V$117</f>
        <v>-0.795284114440793</v>
      </c>
      <c r="W256" s="6" t="n">
        <f aca="false">(W181-$W$118)/$W$118</f>
        <v>-0.819711572492071</v>
      </c>
      <c r="X256" s="6" t="n">
        <f aca="false">(X182-$X$119)/$X$119</f>
        <v>-0.680681798186017</v>
      </c>
      <c r="Y256" s="6" t="n">
        <f aca="false">(Y183-$Y$120)/$Y$120</f>
        <v>-0.681427743631535</v>
      </c>
      <c r="Z256" s="6" t="n">
        <f aca="false">(Z184-$Z$121)/$Z$121</f>
        <v>-0.6698164976177</v>
      </c>
      <c r="AA256" s="6" t="n">
        <f aca="false">(AA185-$AA$122)/$AA$122</f>
        <v>-0.82487756814022</v>
      </c>
      <c r="AB256" s="6" t="n">
        <f aca="false">(AB186-$AB$123)/$AB$123</f>
        <v>-0.825886332809727</v>
      </c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</row>
    <row r="257" customFormat="false" ht="11.25" hidden="false" customHeight="false" outlineLevel="0" collapsed="false">
      <c r="B257" s="4"/>
      <c r="C257" s="1" t="s">
        <v>67</v>
      </c>
      <c r="D257" s="6" t="n">
        <f aca="false">(D163-$D$99)/$D$99</f>
        <v>-0.673135602989717</v>
      </c>
      <c r="E257" s="6" t="n">
        <f aca="false">(E164-$E$100)/$E$100</f>
        <v>-0.736339029510722</v>
      </c>
      <c r="F257" s="6" t="n">
        <f aca="false">(F165-$F$101)/$F$101</f>
        <v>-0.739625302063404</v>
      </c>
      <c r="G257" s="6" t="n">
        <f aca="false">(G166-$G$102)/$G$102</f>
        <v>-0.754208997611825</v>
      </c>
      <c r="H257" s="6" t="n">
        <f aca="false">(H167-$H$103)/$H$103</f>
        <v>-0.714110851248375</v>
      </c>
      <c r="I257" s="6" t="n">
        <f aca="false">(I168-$I$104)/$I$104</f>
        <v>-0.830186172805371</v>
      </c>
      <c r="J257" s="6" t="n">
        <f aca="false">(J169-$J$105)/$J$105</f>
        <v>-0.730224945526488</v>
      </c>
      <c r="K257" s="6" t="n">
        <f aca="false">(K170-$K$106)/$K$106</f>
        <v>-0.77633679239389</v>
      </c>
      <c r="L257" s="6" t="n">
        <f aca="false">(L171-$L$107)/$L$107</f>
        <v>-0.765504826870842</v>
      </c>
      <c r="M257" s="6" t="n">
        <f aca="false">(M172-$M$108)/$M$108</f>
        <v>-0.629620942351119</v>
      </c>
      <c r="N257" s="6" t="n">
        <f aca="false">(N173-$N$109)/$N$109</f>
        <v>-0.377118211651355</v>
      </c>
      <c r="O257" s="6" t="n">
        <f aca="false">(O174-$O$110)/$O$110</f>
        <v>-0.758823685872926</v>
      </c>
      <c r="P257" s="6" t="n">
        <f aca="false">(P175-$P$111)/$P$111</f>
        <v>-0.771219214132758</v>
      </c>
      <c r="Q257" s="6" t="n">
        <f aca="false">(Q176-$Q$112)/$Q$112</f>
        <v>-0.79244338199789</v>
      </c>
      <c r="R257" s="6" t="n">
        <f aca="false">(R177-$R$113)/$R$113</f>
        <v>-0.755385323164099</v>
      </c>
      <c r="S257" s="6" t="n">
        <f aca="false">(S178-$S$114)/$S$114</f>
        <v>-0.625607060181968</v>
      </c>
      <c r="T257" s="6" t="n">
        <f aca="false">(T179-$T$115)/$T$115</f>
        <v>-0.80466136141618</v>
      </c>
      <c r="U257" s="6" t="n">
        <f aca="false">(U180-$U$116)/$U$116</f>
        <v>-0.819089746798162</v>
      </c>
      <c r="V257" s="6" t="n">
        <f aca="false">(V181-$V$117)/$V$117</f>
        <v>-0.808802625636586</v>
      </c>
      <c r="W257" s="6" t="n">
        <f aca="false">(W182-$W$118)/$W$118</f>
        <v>-0.823788136314013</v>
      </c>
      <c r="X257" s="6" t="n">
        <f aca="false">(X183-$X$119)/$X$119</f>
        <v>-0.67514067268721</v>
      </c>
      <c r="Y257" s="6" t="n">
        <f aca="false">(Y184-$Y$120)/$Y$120</f>
        <v>-0.674151972327805</v>
      </c>
      <c r="Z257" s="6" t="n">
        <f aca="false">(Z185-$Z$121)/$Z$121</f>
        <v>-0.667318501005833</v>
      </c>
      <c r="AA257" s="6" t="n">
        <f aca="false">(AA186-$AA$122)/$AA$122</f>
        <v>-0.84337071313635</v>
      </c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</row>
    <row r="258" customFormat="false" ht="11.25" hidden="false" customHeight="false" outlineLevel="0" collapsed="false">
      <c r="B258" s="4"/>
      <c r="C258" s="1" t="s">
        <v>68</v>
      </c>
      <c r="D258" s="6" t="n">
        <f aca="false">(D164-$D$99)/$D$99</f>
        <v>-0.675041988675978</v>
      </c>
      <c r="E258" s="6" t="n">
        <f aca="false">(E165-$E$100)/$E$100</f>
        <v>-0.74354825401773</v>
      </c>
      <c r="F258" s="6" t="n">
        <f aca="false">(F166-$F$101)/$F$101</f>
        <v>-0.769739675827074</v>
      </c>
      <c r="G258" s="6" t="n">
        <f aca="false">(G167-$G$102)/$G$102</f>
        <v>-0.76104159241621</v>
      </c>
      <c r="H258" s="6" t="n">
        <f aca="false">(H168-$H$103)/$H$103</f>
        <v>-0.722729313631352</v>
      </c>
      <c r="I258" s="6" t="n">
        <f aca="false">(I169-$I$104)/$I$104</f>
        <v>-0.832083437461783</v>
      </c>
      <c r="J258" s="6" t="n">
        <f aca="false">(J170-$J$105)/$J$105</f>
        <v>-0.723282079217186</v>
      </c>
      <c r="K258" s="6" t="n">
        <f aca="false">(K171-$K$106)/$K$106</f>
        <v>-0.781852313401004</v>
      </c>
      <c r="L258" s="6" t="n">
        <f aca="false">(L172-$L$107)/$L$107</f>
        <v>-0.76126157942285</v>
      </c>
      <c r="M258" s="6" t="n">
        <f aca="false">(M173-$M$108)/$M$108</f>
        <v>-0.642779592320906</v>
      </c>
      <c r="N258" s="6" t="n">
        <f aca="false">(N174-$N$109)/$N$109</f>
        <v>-0.377924017032572</v>
      </c>
      <c r="O258" s="6" t="n">
        <f aca="false">(O175-$O$110)/$O$110</f>
        <v>-0.771436712438076</v>
      </c>
      <c r="P258" s="6" t="n">
        <f aca="false">(P176-$P$111)/$P$111</f>
        <v>-0.774580295043952</v>
      </c>
      <c r="Q258" s="6" t="n">
        <f aca="false">(Q177-$Q$112)/$Q$112</f>
        <v>-0.798358838012006</v>
      </c>
      <c r="R258" s="6" t="n">
        <f aca="false">(R178-$R$113)/$R$113</f>
        <v>-0.746556527283059</v>
      </c>
      <c r="S258" s="6" t="n">
        <f aca="false">(S179-$S$114)/$S$114</f>
        <v>-0.644393352201013</v>
      </c>
      <c r="T258" s="6" t="n">
        <f aca="false">(T180-$T$115)/$T$115</f>
        <v>-0.804800530575052</v>
      </c>
      <c r="U258" s="6" t="n">
        <f aca="false">(U181-$U$116)/$U$116</f>
        <v>-0.846916480676612</v>
      </c>
      <c r="V258" s="6" t="n">
        <f aca="false">(V182-$V$117)/$V$117</f>
        <v>-0.802977878970141</v>
      </c>
      <c r="W258" s="6" t="n">
        <f aca="false">(W183-$W$118)/$W$118</f>
        <v>-0.81643207142364</v>
      </c>
      <c r="X258" s="6" t="n">
        <f aca="false">(X184-$X$119)/$X$119</f>
        <v>-0.687448555245557</v>
      </c>
      <c r="Y258" s="6" t="n">
        <f aca="false">(Y185-$Y$120)/$Y$120</f>
        <v>-0.674888250860708</v>
      </c>
      <c r="Z258" s="6" t="n">
        <f aca="false">(Z186-$Z$121)/$Z$121</f>
        <v>-0.697814268292758</v>
      </c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</row>
    <row r="259" customFormat="false" ht="11.25" hidden="false" customHeight="false" outlineLevel="0" collapsed="false">
      <c r="B259" s="4"/>
      <c r="C259" s="1" t="s">
        <v>69</v>
      </c>
      <c r="D259" s="6" t="n">
        <f aca="false">(D165-$D$99)/$D$99</f>
        <v>-0.681496682759891</v>
      </c>
      <c r="E259" s="6" t="n">
        <f aca="false">(E166-$E$100)/$E$100</f>
        <v>-0.753065362413175</v>
      </c>
      <c r="F259" s="6" t="n">
        <f aca="false">(F167-$F$101)/$F$101</f>
        <v>-0.743364524354207</v>
      </c>
      <c r="G259" s="6" t="n">
        <f aca="false">(G168-$G$102)/$G$102</f>
        <v>-0.761948144884506</v>
      </c>
      <c r="H259" s="6" t="n">
        <f aca="false">(H169-$H$103)/$H$103</f>
        <v>-0.730391020757126</v>
      </c>
      <c r="I259" s="6" t="n">
        <f aca="false">(I170-$I$104)/$I$104</f>
        <v>-0.833263323567414</v>
      </c>
      <c r="J259" s="6" t="n">
        <f aca="false">(J171-$J$105)/$J$105</f>
        <v>-0.736713280105172</v>
      </c>
      <c r="K259" s="6" t="n">
        <f aca="false">(K172-$K$106)/$K$106</f>
        <v>-0.775890395600001</v>
      </c>
      <c r="L259" s="6" t="n">
        <f aca="false">(L173-$L$107)/$L$107</f>
        <v>-0.778032074942435</v>
      </c>
      <c r="M259" s="6" t="n">
        <f aca="false">(M174-$M$108)/$M$108</f>
        <v>-0.670683522527168</v>
      </c>
      <c r="N259" s="6" t="n">
        <f aca="false">(N175-$N$109)/$N$109</f>
        <v>-0.38789238183173</v>
      </c>
      <c r="O259" s="6" t="n">
        <f aca="false">(O176-$O$110)/$O$110</f>
        <v>-0.767795990291585</v>
      </c>
      <c r="P259" s="6" t="n">
        <f aca="false">(P177-$P$111)/$P$111</f>
        <v>-0.786782063999221</v>
      </c>
      <c r="Q259" s="6" t="n">
        <f aca="false">(Q178-$Q$112)/$Q$112</f>
        <v>-0.789431544727079</v>
      </c>
      <c r="R259" s="6" t="n">
        <f aca="false">(R179-$R$113)/$R$113</f>
        <v>-0.761600111951593</v>
      </c>
      <c r="S259" s="6" t="n">
        <f aca="false">(S180-$S$114)/$S$114</f>
        <v>-0.671267748685471</v>
      </c>
      <c r="T259" s="6" t="n">
        <f aca="false">(T181-$T$115)/$T$115</f>
        <v>-0.79364694307701</v>
      </c>
      <c r="U259" s="6" t="n">
        <f aca="false">(U182-$U$116)/$U$116</f>
        <v>-0.836524701351897</v>
      </c>
      <c r="V259" s="6" t="n">
        <f aca="false">(V183-$V$117)/$V$117</f>
        <v>-0.779223166176644</v>
      </c>
      <c r="W259" s="6" t="n">
        <f aca="false">(W184-$W$118)/$W$118</f>
        <v>-0.816452133492336</v>
      </c>
      <c r="X259" s="6" t="n">
        <f aca="false">(X185-$X$119)/$X$119</f>
        <v>-0.692144161969431</v>
      </c>
      <c r="Y259" s="6" t="n">
        <f aca="false">(Y186-$Y$120)/$Y$120</f>
        <v>-0.734845485753003</v>
      </c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</row>
    <row r="260" customFormat="false" ht="11.25" hidden="false" customHeight="false" outlineLevel="0" collapsed="false">
      <c r="B260" s="4"/>
      <c r="C260" s="1" t="s">
        <v>70</v>
      </c>
      <c r="D260" s="6" t="n">
        <f aca="false">(D166-$D$99)/$D$99</f>
        <v>-0.680758423772184</v>
      </c>
      <c r="E260" s="6" t="n">
        <f aca="false">(E167-$E$100)/$E$100</f>
        <v>-0.753842398628517</v>
      </c>
      <c r="F260" s="6" t="n">
        <f aca="false">(F168-$F$101)/$F$101</f>
        <v>-0.748077281867369</v>
      </c>
      <c r="G260" s="6" t="n">
        <f aca="false">(G169-$G$102)/$G$102</f>
        <v>-0.766228226492189</v>
      </c>
      <c r="H260" s="6" t="n">
        <f aca="false">(H170-$H$103)/$H$103</f>
        <v>-0.734111601312772</v>
      </c>
      <c r="I260" s="6" t="n">
        <f aca="false">(I171-$I$104)/$I$104</f>
        <v>-0.835608519323704</v>
      </c>
      <c r="J260" s="6" t="n">
        <f aca="false">(J172-$J$105)/$J$105</f>
        <v>-0.66983203443528</v>
      </c>
      <c r="K260" s="6" t="n">
        <f aca="false">(K173-$K$106)/$K$106</f>
        <v>-0.780045977753779</v>
      </c>
      <c r="L260" s="6" t="n">
        <f aca="false">(L174-$L$107)/$L$107</f>
        <v>-0.770162540756272</v>
      </c>
      <c r="M260" s="6" t="n">
        <f aca="false">(M175-$M$108)/$M$108</f>
        <v>-0.701217640437941</v>
      </c>
      <c r="N260" s="6" t="n">
        <f aca="false">(N176-$N$109)/$N$109</f>
        <v>-0.404171225584876</v>
      </c>
      <c r="O260" s="6" t="n">
        <f aca="false">(O177-$O$110)/$O$110</f>
        <v>-0.784890780330485</v>
      </c>
      <c r="P260" s="6" t="n">
        <f aca="false">(P178-$P$111)/$P$111</f>
        <v>-0.78599568751776</v>
      </c>
      <c r="Q260" s="6" t="n">
        <f aca="false">(Q179-$Q$112)/$Q$112</f>
        <v>-0.403051023267182</v>
      </c>
      <c r="R260" s="6" t="n">
        <f aca="false">(R180-$R$113)/$R$113</f>
        <v>-0.773242228104947</v>
      </c>
      <c r="S260" s="6" t="n">
        <f aca="false">(S181-$S$114)/$S$114</f>
        <v>-0.67315776012099</v>
      </c>
      <c r="T260" s="6" t="n">
        <f aca="false">(T182-$T$115)/$T$115</f>
        <v>-0.789648129006114</v>
      </c>
      <c r="U260" s="6" t="n">
        <f aca="false">(U183-$U$116)/$U$116</f>
        <v>-0.747674747353883</v>
      </c>
      <c r="V260" s="6" t="n">
        <f aca="false">(V184-$V$117)/$V$117</f>
        <v>-0.771245366737913</v>
      </c>
      <c r="W260" s="6" t="n">
        <f aca="false">(W185-$W$118)/$W$118</f>
        <v>-0.829952568254083</v>
      </c>
      <c r="X260" s="6" t="n">
        <f aca="false">(X186-$X$119)/$X$119</f>
        <v>-0.727138977576441</v>
      </c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</row>
    <row r="261" customFormat="false" ht="11.25" hidden="false" customHeight="false" outlineLevel="0" collapsed="false">
      <c r="B261" s="4"/>
      <c r="C261" s="1" t="s">
        <v>71</v>
      </c>
      <c r="D261" s="6" t="n">
        <f aca="false">(D167-$D$99)/$D$99</f>
        <v>-0.679125843236053</v>
      </c>
      <c r="E261" s="6" t="n">
        <f aca="false">(E168-$E$100)/$E$100</f>
        <v>-0.752131062502101</v>
      </c>
      <c r="F261" s="6" t="n">
        <f aca="false">(F169-$F$101)/$F$101</f>
        <v>-0.759310552051869</v>
      </c>
      <c r="G261" s="6" t="n">
        <f aca="false">(G170-$G$102)/$G$102</f>
        <v>-0.779022223220024</v>
      </c>
      <c r="H261" s="6" t="n">
        <f aca="false">(H171-$H$103)/$H$103</f>
        <v>-0.736346586102757</v>
      </c>
      <c r="I261" s="6" t="n">
        <f aca="false">(I172-$I$104)/$I$104</f>
        <v>-0.836264349786515</v>
      </c>
      <c r="J261" s="6" t="n">
        <f aca="false">(J173-$J$105)/$J$105</f>
        <v>-0.685390321092946</v>
      </c>
      <c r="K261" s="6" t="n">
        <f aca="false">(K174-$K$106)/$K$106</f>
        <v>-0.785583343983307</v>
      </c>
      <c r="L261" s="6" t="n">
        <f aca="false">(L175-$L$107)/$L$107</f>
        <v>-0.771797657398644</v>
      </c>
      <c r="M261" s="6" t="n">
        <f aca="false">(M176-$M$108)/$M$108</f>
        <v>-0.694907982425729</v>
      </c>
      <c r="N261" s="6" t="n">
        <f aca="false">(N177-$N$109)/$N$109</f>
        <v>-0.420534979340464</v>
      </c>
      <c r="O261" s="6" t="n">
        <f aca="false">(O178-$O$110)/$O$110</f>
        <v>-0.789848921102504</v>
      </c>
      <c r="P261" s="6" t="n">
        <f aca="false">(P179-$P$111)/$P$111</f>
        <v>-0.792899052436542</v>
      </c>
      <c r="Q261" s="6" t="n">
        <f aca="false">(Q180-$Q$112)/$Q$112</f>
        <v>-0.804640758602737</v>
      </c>
      <c r="R261" s="6" t="n">
        <f aca="false">(R181-$R$113)/$R$113</f>
        <v>-0.765517299963651</v>
      </c>
      <c r="S261" s="6" t="n">
        <f aca="false">(S182-$S$114)/$S$114</f>
        <v>-0.665219851097309</v>
      </c>
      <c r="T261" s="6" t="n">
        <f aca="false">(T183-$T$115)/$T$115</f>
        <v>-0.792408200820063</v>
      </c>
      <c r="U261" s="6" t="n">
        <f aca="false">(U184-$U$116)/$U$116</f>
        <v>-0.834574231737649</v>
      </c>
      <c r="V261" s="6" t="n">
        <f aca="false">(V185-$V$117)/$V$117</f>
        <v>-0.78214306278482</v>
      </c>
      <c r="W261" s="6" t="n">
        <f aca="false">(W186-$W$118)/$W$118</f>
        <v>-0.840709924991754</v>
      </c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</row>
    <row r="262" customFormat="false" ht="11.25" hidden="false" customHeight="false" outlineLevel="0" collapsed="false">
      <c r="B262" s="4"/>
      <c r="C262" s="1" t="s">
        <v>72</v>
      </c>
      <c r="D262" s="6" t="n">
        <f aca="false">(D168-$D$99)/$D$99</f>
        <v>-0.668659340590399</v>
      </c>
      <c r="E262" s="6" t="n">
        <f aca="false">(E169-$E$100)/$E$100</f>
        <v>-0.754851988008691</v>
      </c>
      <c r="F262" s="6" t="n">
        <f aca="false">(F170-$F$101)/$F$101</f>
        <v>-0.776038417137608</v>
      </c>
      <c r="G262" s="6" t="n">
        <f aca="false">(G171-$G$102)/$G$102</f>
        <v>-0.760207148733127</v>
      </c>
      <c r="H262" s="6" t="n">
        <f aca="false">(H172-$H$103)/$H$103</f>
        <v>-0.743134136105351</v>
      </c>
      <c r="I262" s="6" t="n">
        <f aca="false">(I173-$I$104)/$I$104</f>
        <v>-0.841212959073531</v>
      </c>
      <c r="J262" s="6" t="n">
        <f aca="false">(J174-$J$105)/$J$105</f>
        <v>-0.699936169075087</v>
      </c>
      <c r="K262" s="6" t="n">
        <f aca="false">(K175-$K$106)/$K$106</f>
        <v>-0.779557601061398</v>
      </c>
      <c r="L262" s="6" t="n">
        <f aca="false">(L176-$L$107)/$L$107</f>
        <v>-0.787724987740325</v>
      </c>
      <c r="M262" s="6" t="n">
        <f aca="false">(M177-$M$108)/$M$108</f>
        <v>-0.701130594556379</v>
      </c>
      <c r="N262" s="6" t="n">
        <f aca="false">(N178-$N$109)/$N$109</f>
        <v>-0.45042995942985</v>
      </c>
      <c r="O262" s="6" t="n">
        <f aca="false">(O179-$O$110)/$O$110</f>
        <v>-0.794321242145161</v>
      </c>
      <c r="P262" s="6" t="n">
        <f aca="false">(P180-$P$111)/$P$111</f>
        <v>-0.797342084589283</v>
      </c>
      <c r="Q262" s="6" t="n">
        <f aca="false">(Q181-$Q$112)/$Q$112</f>
        <v>-0.807349162727202</v>
      </c>
      <c r="R262" s="6" t="n">
        <f aca="false">(R182-$R$113)/$R$113</f>
        <v>-0.760089167833947</v>
      </c>
      <c r="S262" s="6" t="n">
        <f aca="false">(S183-$S$114)/$S$114</f>
        <v>-0.678022629896667</v>
      </c>
      <c r="T262" s="6" t="n">
        <f aca="false">(T184-$T$115)/$T$115</f>
        <v>-0.797862734599503</v>
      </c>
      <c r="U262" s="6" t="n">
        <f aca="false">(U185-$U$116)/$U$116</f>
        <v>-0.830940420192817</v>
      </c>
      <c r="V262" s="6" t="n">
        <f aca="false">(V186-$V$117)/$V$117</f>
        <v>-0.861815364635905</v>
      </c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</row>
    <row r="263" customFormat="false" ht="11.25" hidden="false" customHeight="false" outlineLevel="0" collapsed="false">
      <c r="B263" s="4"/>
      <c r="C263" s="1" t="s">
        <v>73</v>
      </c>
      <c r="D263" s="6" t="n">
        <f aca="false">(D169-$D$99)/$D$99</f>
        <v>-0.68065398743106</v>
      </c>
      <c r="E263" s="6" t="n">
        <f aca="false">(E170-$E$100)/$E$100</f>
        <v>-0.758505303495632</v>
      </c>
      <c r="F263" s="6" t="n">
        <f aca="false">(F171-$F$101)/$F$101</f>
        <v>-0.769174343361705</v>
      </c>
      <c r="G263" s="6" t="n">
        <f aca="false">(G172-$G$102)/$G$102</f>
        <v>-0.776139574955309</v>
      </c>
      <c r="H263" s="6" t="n">
        <f aca="false">(H173-$H$103)/$H$103</f>
        <v>-0.737036562302532</v>
      </c>
      <c r="I263" s="6" t="n">
        <f aca="false">(I174-$I$104)/$I$104</f>
        <v>-0.833659986494319</v>
      </c>
      <c r="J263" s="6" t="n">
        <f aca="false">(J175-$J$105)/$J$105</f>
        <v>-0.713709362091783</v>
      </c>
      <c r="K263" s="6" t="n">
        <f aca="false">(K176-$K$106)/$K$106</f>
        <v>-0.779077668708368</v>
      </c>
      <c r="L263" s="6" t="n">
        <f aca="false">(L177-$L$107)/$L$107</f>
        <v>-0.770778047075807</v>
      </c>
      <c r="M263" s="6" t="n">
        <f aca="false">(M178-$M$108)/$M$108</f>
        <v>-0.693672924048467</v>
      </c>
      <c r="N263" s="6" t="n">
        <f aca="false">(N179-$N$109)/$N$109</f>
        <v>-0.456333549806549</v>
      </c>
      <c r="O263" s="6" t="n">
        <f aca="false">(O180-$O$110)/$O$110</f>
        <v>-0.769241347208831</v>
      </c>
      <c r="P263" s="6" t="n">
        <f aca="false">(P181-$P$111)/$P$111</f>
        <v>-0.803414938112088</v>
      </c>
      <c r="Q263" s="6" t="n">
        <f aca="false">(Q182-$Q$112)/$Q$112</f>
        <v>-0.806515764812485</v>
      </c>
      <c r="R263" s="6" t="n">
        <f aca="false">(R183-$R$113)/$R$113</f>
        <v>-0.759773896807687</v>
      </c>
      <c r="S263" s="6" t="n">
        <f aca="false">(S184-$S$114)/$S$114</f>
        <v>-0.680354074807199</v>
      </c>
      <c r="T263" s="6" t="n">
        <f aca="false">(T185-$T$115)/$T$115</f>
        <v>-0.795866452753687</v>
      </c>
      <c r="U263" s="6" t="n">
        <f aca="false">(U186-$U$116)/$U$116</f>
        <v>-0.888909544992569</v>
      </c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</row>
    <row r="264" customFormat="false" ht="11.25" hidden="false" customHeight="false" outlineLevel="0" collapsed="false">
      <c r="B264" s="4"/>
      <c r="C264" s="1" t="s">
        <v>74</v>
      </c>
      <c r="D264" s="6" t="n">
        <f aca="false">(D170-$D$99)/$D$99</f>
        <v>-0.682639299913249</v>
      </c>
      <c r="E264" s="6" t="n">
        <f aca="false">(E171-$E$100)/$E$100</f>
        <v>-0.757094273021357</v>
      </c>
      <c r="F264" s="6" t="n">
        <f aca="false">(F172-$F$101)/$F$101</f>
        <v>-0.77126101733149</v>
      </c>
      <c r="G264" s="6" t="n">
        <f aca="false">(G173-$G$102)/$G$102</f>
        <v>-0.781827847452379</v>
      </c>
      <c r="H264" s="6" t="n">
        <f aca="false">(H174-$H$103)/$H$103</f>
        <v>-0.745604851132166</v>
      </c>
      <c r="I264" s="6" t="n">
        <f aca="false">(I175-$I$104)/$I$104</f>
        <v>-0.844605774121909</v>
      </c>
      <c r="J264" s="6" t="n">
        <f aca="false">(J176-$J$105)/$J$105</f>
        <v>-0.695275843169757</v>
      </c>
      <c r="K264" s="6" t="n">
        <f aca="false">(K177-$K$106)/$K$106</f>
        <v>-0.787911303263438</v>
      </c>
      <c r="L264" s="6" t="n">
        <f aca="false">(L178-$L$107)/$L$107</f>
        <v>-0.787325659796988</v>
      </c>
      <c r="M264" s="6" t="n">
        <f aca="false">(M179-$M$108)/$M$108</f>
        <v>-0.70669510477038</v>
      </c>
      <c r="N264" s="6" t="n">
        <f aca="false">(N180-$N$109)/$N$109</f>
        <v>-0.42533241378059</v>
      </c>
      <c r="O264" s="6" t="n">
        <f aca="false">(O181-$O$110)/$O$110</f>
        <v>-0.781619842404495</v>
      </c>
      <c r="P264" s="6" t="n">
        <f aca="false">(P182-$P$111)/$P$111</f>
        <v>-0.801140253806313</v>
      </c>
      <c r="Q264" s="6" t="n">
        <f aca="false">(Q183-$Q$112)/$Q$112</f>
        <v>-0.811165241192306</v>
      </c>
      <c r="R264" s="6" t="n">
        <f aca="false">(R184-$R$113)/$R$113</f>
        <v>-0.759509067229524</v>
      </c>
      <c r="S264" s="6" t="n">
        <f aca="false">(S185-$S$114)/$S$114</f>
        <v>-0.670754957399448</v>
      </c>
      <c r="T264" s="6" t="n">
        <f aca="false">(T186-$T$115)/$T$115</f>
        <v>-0.822445476245148</v>
      </c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</row>
    <row r="265" customFormat="false" ht="11.25" hidden="false" customHeight="false" outlineLevel="0" collapsed="false">
      <c r="B265" s="4"/>
      <c r="C265" s="1" t="s">
        <v>75</v>
      </c>
      <c r="D265" s="6" t="n">
        <f aca="false">(D171-$D$99)/$D$99</f>
        <v>-0.675091365028285</v>
      </c>
      <c r="E265" s="6" t="n">
        <f aca="false">(E172-$E$100)/$E$100</f>
        <v>-0.763594504900118</v>
      </c>
      <c r="F265" s="6" t="n">
        <f aca="false">(F173-$F$101)/$F$101</f>
        <v>-0.775743347360711</v>
      </c>
      <c r="G265" s="6" t="n">
        <f aca="false">(G174-$G$102)/$G$102</f>
        <v>-0.780382725438417</v>
      </c>
      <c r="H265" s="6" t="n">
        <f aca="false">(H175-$H$103)/$H$103</f>
        <v>-0.755135190644632</v>
      </c>
      <c r="I265" s="6" t="n">
        <f aca="false">(I176-$I$104)/$I$104</f>
        <v>-0.846109672513811</v>
      </c>
      <c r="J265" s="6" t="n">
        <f aca="false">(J177-$J$105)/$J$105</f>
        <v>-0.696224116727044</v>
      </c>
      <c r="K265" s="6" t="n">
        <f aca="false">(K178-$K$106)/$K$106</f>
        <v>-0.783989893427787</v>
      </c>
      <c r="L265" s="6" t="n">
        <f aca="false">(L179-$L$107)/$L$107</f>
        <v>-0.790575151976246</v>
      </c>
      <c r="M265" s="6" t="n">
        <f aca="false">(M180-$M$108)/$M$108</f>
        <v>-0.706617201627384</v>
      </c>
      <c r="N265" s="6" t="n">
        <f aca="false">(N181-$N$109)/$N$109</f>
        <v>-0.499732617456504</v>
      </c>
      <c r="O265" s="6" t="n">
        <f aca="false">(O182-$O$110)/$O$110</f>
        <v>-0.783514313262626</v>
      </c>
      <c r="P265" s="6" t="n">
        <f aca="false">(P183-$P$111)/$P$111</f>
        <v>-0.743424578920096</v>
      </c>
      <c r="Q265" s="6" t="n">
        <f aca="false">(Q184-$Q$112)/$Q$112</f>
        <v>-0.809642497332292</v>
      </c>
      <c r="R265" s="6" t="n">
        <f aca="false">(R185-$R$113)/$R$113</f>
        <v>-0.757297889149146</v>
      </c>
      <c r="S265" s="6" t="n">
        <f aca="false">(S186-$S$114)/$S$114</f>
        <v>-0.758956124304278</v>
      </c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</row>
    <row r="266" customFormat="false" ht="11.25" hidden="false" customHeight="false" outlineLevel="0" collapsed="false">
      <c r="B266" s="4"/>
      <c r="C266" s="1" t="s">
        <v>76</v>
      </c>
      <c r="D266" s="6" t="n">
        <f aca="false">(D172-$D$99)/$D$99</f>
        <v>-0.691064735378564</v>
      </c>
      <c r="E266" s="6" t="n">
        <f aca="false">(E173-$E$100)/$E$100</f>
        <v>-0.774059282721697</v>
      </c>
      <c r="F266" s="6" t="n">
        <f aca="false">(F174-$F$101)/$F$101</f>
        <v>-0.782594037261155</v>
      </c>
      <c r="G266" s="6" t="n">
        <f aca="false">(G175-$G$102)/$G$102</f>
        <v>-0.782541213095769</v>
      </c>
      <c r="H266" s="6" t="n">
        <f aca="false">(H176-$H$103)/$H$103</f>
        <v>-0.758759268717679</v>
      </c>
      <c r="I266" s="6" t="n">
        <f aca="false">(I177-$I$104)/$I$104</f>
        <v>-0.861570487427487</v>
      </c>
      <c r="J266" s="6" t="n">
        <f aca="false">(J178-$J$105)/$J$105</f>
        <v>-0.701610616876317</v>
      </c>
      <c r="K266" s="6" t="n">
        <f aca="false">(K179-$K$106)/$K$106</f>
        <v>-0.78918799809396</v>
      </c>
      <c r="L266" s="6" t="n">
        <f aca="false">(L180-$L$107)/$L$107</f>
        <v>-0.790504385566612</v>
      </c>
      <c r="M266" s="6" t="n">
        <f aca="false">(M181-$M$108)/$M$108</f>
        <v>-0.711102021599705</v>
      </c>
      <c r="N266" s="6" t="n">
        <f aca="false">(N182-$N$109)/$N$109</f>
        <v>-0.496936609635674</v>
      </c>
      <c r="O266" s="6" t="n">
        <f aca="false">(O183-$O$110)/$O$110</f>
        <v>-0.790296239651561</v>
      </c>
      <c r="P266" s="6" t="n">
        <f aca="false">(P184-$P$111)/$P$111</f>
        <v>-0.818509884074855</v>
      </c>
      <c r="Q266" s="6" t="n">
        <f aca="false">(Q185-$Q$112)/$Q$112</f>
        <v>-0.813494627822455</v>
      </c>
      <c r="R266" s="6" t="n">
        <f aca="false">(R186-$R$113)/$R$113</f>
        <v>-0.765514617417504</v>
      </c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</row>
    <row r="267" customFormat="false" ht="11.25" hidden="false" customHeight="false" outlineLevel="0" collapsed="false">
      <c r="B267" s="4"/>
      <c r="C267" s="1" t="s">
        <v>77</v>
      </c>
      <c r="D267" s="6" t="n">
        <f aca="false">(D173-$D$99)/$D$99</f>
        <v>-0.701198349084162</v>
      </c>
      <c r="E267" s="6" t="n">
        <f aca="false">(E174-$E$100)/$E$100</f>
        <v>-0.774084608403084</v>
      </c>
      <c r="F267" s="6" t="n">
        <f aca="false">(F175-$F$101)/$F$101</f>
        <v>-0.77865708014032</v>
      </c>
      <c r="G267" s="6" t="n">
        <f aca="false">(G176-$G$102)/$G$102</f>
        <v>-0.791258885499482</v>
      </c>
      <c r="H267" s="6" t="n">
        <f aca="false">(H177-$H$103)/$H$103</f>
        <v>-0.755386155131453</v>
      </c>
      <c r="I267" s="6" t="n">
        <f aca="false">(I178-$I$104)/$I$104</f>
        <v>-0.858657797581384</v>
      </c>
      <c r="J267" s="6" t="n">
        <f aca="false">(J179-$J$105)/$J$105</f>
        <v>-0.730955993423075</v>
      </c>
      <c r="K267" s="6" t="n">
        <f aca="false">(K180-$K$106)/$K$106</f>
        <v>-0.791492558742145</v>
      </c>
      <c r="L267" s="6" t="n">
        <f aca="false">(L181-$L$107)/$L$107</f>
        <v>-0.801074411686952</v>
      </c>
      <c r="M267" s="6" t="n">
        <f aca="false">(M182-$M$108)/$M$108</f>
        <v>-0.742342145872014</v>
      </c>
      <c r="N267" s="6" t="n">
        <f aca="false">(N183-$N$109)/$N$109</f>
        <v>-0.436701551654258</v>
      </c>
      <c r="O267" s="6" t="n">
        <f aca="false">(O184-$O$110)/$O$110</f>
        <v>-0.792748611896133</v>
      </c>
      <c r="P267" s="6" t="n">
        <f aca="false">(P185-$P$111)/$P$111</f>
        <v>-0.814033285231141</v>
      </c>
      <c r="Q267" s="6" t="n">
        <f aca="false">(Q186-$Q$112)/$Q$112</f>
        <v>-0.860351004786971</v>
      </c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</row>
    <row r="268" customFormat="false" ht="11.25" hidden="false" customHeight="false" outlineLevel="0" collapsed="false">
      <c r="B268" s="4"/>
      <c r="C268" s="1" t="s">
        <v>78</v>
      </c>
      <c r="D268" s="6" t="n">
        <f aca="false">(D174-$D$99)/$D$99</f>
        <v>-0.641282265976168</v>
      </c>
      <c r="E268" s="6" t="n">
        <f aca="false">(E175-$E$100)/$E$100</f>
        <v>-0.781684069955415</v>
      </c>
      <c r="F268" s="6" t="n">
        <f aca="false">(F176-$F$101)/$F$101</f>
        <v>-0.782758986560422</v>
      </c>
      <c r="G268" s="6" t="n">
        <f aca="false">(G177-$G$102)/$G$102</f>
        <v>-0.801123087846124</v>
      </c>
      <c r="H268" s="6" t="n">
        <f aca="false">(H178-$H$103)/$H$103</f>
        <v>-0.756876466835922</v>
      </c>
      <c r="I268" s="6" t="n">
        <f aca="false">(I179-$I$104)/$I$104</f>
        <v>-0.865111740903605</v>
      </c>
      <c r="J268" s="6" t="n">
        <f aca="false">(J180-$J$105)/$J$105</f>
        <v>-0.747038323062459</v>
      </c>
      <c r="K268" s="6" t="n">
        <f aca="false">(K181-$K$106)/$K$106</f>
        <v>-0.792562757855761</v>
      </c>
      <c r="L268" s="6" t="n">
        <f aca="false">(L182-$L$107)/$L$107</f>
        <v>-0.797661883207171</v>
      </c>
      <c r="M268" s="6" t="n">
        <f aca="false">(M183-$M$108)/$M$108</f>
        <v>-0.748201687794606</v>
      </c>
      <c r="N268" s="6" t="n">
        <f aca="false">(N184-$N$109)/$N$109</f>
        <v>-0.483477438095947</v>
      </c>
      <c r="O268" s="6" t="n">
        <f aca="false">(O185-$O$110)/$O$110</f>
        <v>-0.805767552171648</v>
      </c>
      <c r="P268" s="6" t="n">
        <f aca="false">(P186-$P$111)/$P$111</f>
        <v>-0.831324609995706</v>
      </c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</row>
    <row r="269" customFormat="false" ht="11.25" hidden="false" customHeight="false" outlineLevel="0" collapsed="false">
      <c r="B269" s="4"/>
      <c r="C269" s="1" t="s">
        <v>79</v>
      </c>
      <c r="D269" s="6" t="n">
        <f aca="false">(D175-$D$99)/$D$99</f>
        <v>-0.699575978437402</v>
      </c>
      <c r="E269" s="6" t="n">
        <f aca="false">(E176-$E$100)/$E$100</f>
        <v>-0.77900764583467</v>
      </c>
      <c r="F269" s="6" t="n">
        <f aca="false">(F177-$F$101)/$F$101</f>
        <v>-0.780852038918227</v>
      </c>
      <c r="G269" s="6" t="n">
        <f aca="false">(G178-$G$102)/$G$102</f>
        <v>-0.792230806432452</v>
      </c>
      <c r="H269" s="6" t="n">
        <f aca="false">(H179-$H$103)/$H$103</f>
        <v>-0.751767130683778</v>
      </c>
      <c r="I269" s="6" t="n">
        <f aca="false">(I180-$I$104)/$I$104</f>
        <v>-0.86750384167513</v>
      </c>
      <c r="J269" s="6" t="n">
        <f aca="false">(J181-$J$105)/$J$105</f>
        <v>-0.737509524509738</v>
      </c>
      <c r="K269" s="6" t="n">
        <f aca="false">(K182-$K$106)/$K$106</f>
        <v>-0.800823330526675</v>
      </c>
      <c r="L269" s="6" t="n">
        <f aca="false">(L183-$L$107)/$L$107</f>
        <v>-0.797545028299357</v>
      </c>
      <c r="M269" s="6" t="n">
        <f aca="false">(M184-$M$108)/$M$108</f>
        <v>-0.761241325680735</v>
      </c>
      <c r="N269" s="6" t="n">
        <f aca="false">(N185-$N$109)/$N$109</f>
        <v>-0.497782215977345</v>
      </c>
      <c r="O269" s="6" t="n">
        <f aca="false">(O186-$O$110)/$O$110</f>
        <v>-0.856262260198823</v>
      </c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</row>
    <row r="270" customFormat="false" ht="11.25" hidden="false" customHeight="false" outlineLevel="0" collapsed="false">
      <c r="B270" s="4"/>
      <c r="C270" s="1" t="s">
        <v>80</v>
      </c>
      <c r="D270" s="6" t="n">
        <f aca="false">(D176-$D$99)/$D$99</f>
        <v>-0.719548505335186</v>
      </c>
      <c r="E270" s="6" t="n">
        <f aca="false">(E177-$E$100)/$E$100</f>
        <v>-0.793956673603535</v>
      </c>
      <c r="F270" s="6" t="n">
        <f aca="false">(F178-$F$101)/$F$101</f>
        <v>-0.786684817033705</v>
      </c>
      <c r="G270" s="6" t="n">
        <f aca="false">(G179-$G$102)/$G$102</f>
        <v>-0.803308647102899</v>
      </c>
      <c r="H270" s="6" t="n">
        <f aca="false">(H180-$H$103)/$H$103</f>
        <v>-0.768667372771777</v>
      </c>
      <c r="I270" s="6" t="n">
        <f aca="false">(I181-$I$104)/$I$104</f>
        <v>-0.876948354061541</v>
      </c>
      <c r="J270" s="6" t="n">
        <f aca="false">(J182-$J$105)/$J$105</f>
        <v>-0.733434872404989</v>
      </c>
      <c r="K270" s="6" t="n">
        <f aca="false">(K183-$K$106)/$K$106</f>
        <v>-0.802070909923454</v>
      </c>
      <c r="L270" s="6" t="n">
        <f aca="false">(L184-$L$107)/$L$107</f>
        <v>-0.804768794973163</v>
      </c>
      <c r="M270" s="6" t="n">
        <f aca="false">(M185-$M$108)/$M$108</f>
        <v>-0.748451802826824</v>
      </c>
      <c r="N270" s="6" t="n">
        <f aca="false">(N186-$N$109)/$N$109</f>
        <v>-0.646409965913431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</row>
    <row r="271" customFormat="false" ht="11.25" hidden="false" customHeight="false" outlineLevel="0" collapsed="false">
      <c r="B271" s="4"/>
      <c r="C271" s="1" t="s">
        <v>81</v>
      </c>
      <c r="D271" s="6" t="n">
        <f aca="false">(D177-$D$99)/$D$99</f>
        <v>-0.726709594242655</v>
      </c>
      <c r="E271" s="6" t="n">
        <f aca="false">(E178-$E$100)/$E$100</f>
        <v>-0.7865474029526</v>
      </c>
      <c r="F271" s="6" t="n">
        <f aca="false">(F179-$F$101)/$F$101</f>
        <v>-0.799913156422981</v>
      </c>
      <c r="G271" s="6" t="n">
        <f aca="false">(G180-$G$102)/$G$102</f>
        <v>-0.807053152569136</v>
      </c>
      <c r="H271" s="6" t="n">
        <f aca="false">(H181-$H$103)/$H$103</f>
        <v>-0.774565751522816</v>
      </c>
      <c r="I271" s="6" t="n">
        <f aca="false">(I182-$I$104)/$I$104</f>
        <v>-0.874165864656057</v>
      </c>
      <c r="J271" s="6" t="n">
        <f aca="false">(J183-$J$105)/$J$105</f>
        <v>-0.748908918474016</v>
      </c>
      <c r="K271" s="6" t="n">
        <f aca="false">(K184-$K$106)/$K$106</f>
        <v>-0.808206733497599</v>
      </c>
      <c r="L271" s="6" t="n">
        <f aca="false">(L185-$L$107)/$L$107</f>
        <v>-0.822069904028102</v>
      </c>
      <c r="M271" s="6" t="n">
        <f aca="false">(M186-$M$108)/$M$108</f>
        <v>-0.78012035057057</v>
      </c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</row>
    <row r="272" customFormat="false" ht="11.25" hidden="false" customHeight="false" outlineLevel="0" collapsed="false">
      <c r="B272" s="4"/>
      <c r="C272" s="1" t="s">
        <v>82</v>
      </c>
      <c r="D272" s="6" t="n">
        <f aca="false">(D178-$D$99)/$D$99</f>
        <v>-0.727158788899685</v>
      </c>
      <c r="E272" s="6" t="n">
        <f aca="false">(E179-$E$100)/$E$100</f>
        <v>-0.801019215431018</v>
      </c>
      <c r="F272" s="6" t="n">
        <f aca="false">(F180-$F$101)/$F$101</f>
        <v>-0.802595180018012</v>
      </c>
      <c r="G272" s="6" t="n">
        <f aca="false">(G181-$G$102)/$G$102</f>
        <v>-0.814694995495862</v>
      </c>
      <c r="H272" s="6" t="n">
        <f aca="false">(H182-$H$103)/$H$103</f>
        <v>-0.775374573382739</v>
      </c>
      <c r="I272" s="6" t="n">
        <f aca="false">(I183-$I$104)/$I$104</f>
        <v>-0.867426487846786</v>
      </c>
      <c r="J272" s="6" t="n">
        <f aca="false">(J184-$J$105)/$J$105</f>
        <v>-0.743244281952224</v>
      </c>
      <c r="K272" s="6" t="n">
        <f aca="false">(K185-$K$106)/$K$106</f>
        <v>-0.824273763100979</v>
      </c>
      <c r="L272" s="6" t="n">
        <f aca="false">(L186-$L$107)/$L$107</f>
        <v>-0.850685566410441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</row>
    <row r="273" customFormat="false" ht="11.25" hidden="false" customHeight="false" outlineLevel="0" collapsed="false">
      <c r="B273" s="4"/>
      <c r="C273" s="1" t="s">
        <v>83</v>
      </c>
      <c r="D273" s="6" t="n">
        <f aca="false">(D179-$D$99)/$D$99</f>
        <v>-0.715549041733834</v>
      </c>
      <c r="E273" s="6" t="n">
        <f aca="false">(E180-$E$100)/$E$100</f>
        <v>-0.792972639096435</v>
      </c>
      <c r="F273" s="6" t="n">
        <f aca="false">(F181-$F$101)/$F$101</f>
        <v>-0.805576044190363</v>
      </c>
      <c r="G273" s="6" t="n">
        <f aca="false">(G182-$G$102)/$G$102</f>
        <v>-0.812065476975577</v>
      </c>
      <c r="H273" s="6" t="n">
        <f aca="false">(H183-$H$103)/$H$103</f>
        <v>-0.77603730470877</v>
      </c>
      <c r="I273" s="6" t="n">
        <f aca="false">(I184-$I$104)/$I$104</f>
        <v>-0.86706900127081</v>
      </c>
      <c r="J273" s="6" t="n">
        <f aca="false">(J185-$J$105)/$J$105</f>
        <v>-0.75860525530142</v>
      </c>
      <c r="K273" s="6" t="n">
        <f aca="false">(K186-$K$106)/$K$106</f>
        <v>-0.839017040211814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</row>
    <row r="274" customFormat="false" ht="11.25" hidden="false" customHeight="false" outlineLevel="0" collapsed="false">
      <c r="B274" s="4"/>
      <c r="C274" s="1" t="s">
        <v>84</v>
      </c>
      <c r="D274" s="6" t="n">
        <f aca="false">(D180-$D$99)/$D$99</f>
        <v>-0.72448840194766</v>
      </c>
      <c r="E274" s="6" t="n">
        <f aca="false">(E181-$E$100)/$E$100</f>
        <v>-0.788764335940007</v>
      </c>
      <c r="F274" s="6" t="n">
        <f aca="false">(F182-$F$101)/$F$101</f>
        <v>-0.814710668898386</v>
      </c>
      <c r="G274" s="6" t="n">
        <f aca="false">(G183-$G$102)/$G$102</f>
        <v>-0.81064305538907</v>
      </c>
      <c r="H274" s="6" t="n">
        <f aca="false">(H184-$H$103)/$H$103</f>
        <v>-0.776302360969144</v>
      </c>
      <c r="I274" s="6" t="n">
        <f aca="false">(I185-$I$104)/$I$104</f>
        <v>-0.859286910655132</v>
      </c>
      <c r="J274" s="6" t="n">
        <f aca="false">(J186-$J$105)/$J$105</f>
        <v>-0.835728942478645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</row>
    <row r="275" customFormat="false" ht="11.25" hidden="false" customHeight="false" outlineLevel="0" collapsed="false">
      <c r="B275" s="4"/>
      <c r="C275" s="1" t="s">
        <v>85</v>
      </c>
      <c r="D275" s="6" t="n">
        <f aca="false">(D181-$D$99)/$D$99</f>
        <v>-0.708528503236037</v>
      </c>
      <c r="E275" s="6" t="n">
        <f aca="false">(E182-$E$100)/$E$100</f>
        <v>-0.776836054602628</v>
      </c>
      <c r="F275" s="6" t="n">
        <f aca="false">(F183-$F$101)/$F$101</f>
        <v>-0.814972621441454</v>
      </c>
      <c r="G275" s="6" t="n">
        <f aca="false">(G184-$G$102)/$G$102</f>
        <v>-0.820099960992201</v>
      </c>
      <c r="H275" s="6" t="n">
        <f aca="false">(H185-$H$103)/$H$103</f>
        <v>-0.786254037429568</v>
      </c>
      <c r="I275" s="6" t="n">
        <f aca="false">(I186-$I$104)/$I$104</f>
        <v>-0.885828605458635</v>
      </c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</row>
    <row r="276" customFormat="false" ht="11.25" hidden="false" customHeight="false" outlineLevel="0" collapsed="false">
      <c r="B276" s="4"/>
      <c r="C276" s="1" t="s">
        <v>86</v>
      </c>
      <c r="D276" s="6" t="n">
        <f aca="false">(D182-$D$99)/$D$99</f>
        <v>-0.709812277928266</v>
      </c>
      <c r="E276" s="6" t="n">
        <f aca="false">(E183-$E$100)/$E$100</f>
        <v>-0.794154596995886</v>
      </c>
      <c r="F276" s="6" t="n">
        <f aca="false">(F184-$F$101)/$F$101</f>
        <v>-0.813697568134649</v>
      </c>
      <c r="G276" s="6" t="n">
        <f aca="false">(G185-$G$102)/$G$102</f>
        <v>-0.824385617815245</v>
      </c>
      <c r="H276" s="6" t="n">
        <f aca="false">(H186-$H$103)/$H$103</f>
        <v>-0.835945537780577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</row>
    <row r="277" customFormat="false" ht="11.25" hidden="false" customHeight="false" outlineLevel="0" collapsed="false">
      <c r="B277" s="4"/>
      <c r="C277" s="1" t="s">
        <v>87</v>
      </c>
      <c r="D277" s="6" t="n">
        <f aca="false">(D183-$D$99)/$D$99</f>
        <v>-0.709152285122096</v>
      </c>
      <c r="E277" s="6" t="n">
        <f aca="false">(E184-$E$100)/$E$100</f>
        <v>-0.795844067143997</v>
      </c>
      <c r="F277" s="6" t="n">
        <f aca="false">(F185-$F$101)/$F$101</f>
        <v>-0.83059177567252</v>
      </c>
      <c r="G277" s="6" t="n">
        <f aca="false">(G186-$G$102)/$G$102</f>
        <v>-0.892259898579723</v>
      </c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</row>
    <row r="278" customFormat="false" ht="11.25" hidden="false" customHeight="false" outlineLevel="0" collapsed="false">
      <c r="B278" s="4"/>
      <c r="C278" s="1" t="s">
        <v>88</v>
      </c>
      <c r="D278" s="6" t="n">
        <f aca="false">(D184-$D$99)/$D$99</f>
        <v>-0.727358615356863</v>
      </c>
      <c r="E278" s="6" t="n">
        <f aca="false">(E185-$E$100)/$E$100</f>
        <v>-0.769469490002659</v>
      </c>
      <c r="F278" s="6" t="n">
        <f aca="false">(F186-$F$101)/$F$101</f>
        <v>-0.864472974729099</v>
      </c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</row>
    <row r="279" customFormat="false" ht="11.25" hidden="false" customHeight="false" outlineLevel="0" collapsed="false">
      <c r="B279" s="4"/>
      <c r="C279" s="1" t="s">
        <v>89</v>
      </c>
      <c r="D279" s="6" t="n">
        <f aca="false">(D185-$D$99)/$D$99</f>
        <v>-0.729678607810247</v>
      </c>
      <c r="E279" s="6" t="n">
        <f aca="false">(E186-$E$100)/$E$100</f>
        <v>-0.793336710090852</v>
      </c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</row>
    <row r="280" customFormat="false" ht="11.25" hidden="false" customHeight="false" outlineLevel="0" collapsed="false">
      <c r="B280" s="4"/>
      <c r="C280" s="1" t="s">
        <v>90</v>
      </c>
      <c r="D280" s="6" t="n">
        <f aca="false">(D186-$D$99)/$D$99</f>
        <v>-0.877061497710326</v>
      </c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</row>
    <row r="281" customFormat="false" ht="11.25" hidden="false" customHeight="false" outlineLevel="0" collapsed="false">
      <c r="B281" s="4"/>
      <c r="C281" s="1" t="s">
        <v>91</v>
      </c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</row>
    <row r="282" customFormat="false" ht="11.25" hidden="false" customHeight="false" outlineLevel="0" collapsed="false">
      <c r="B282" s="4"/>
      <c r="C282" s="1" t="s">
        <v>92</v>
      </c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</row>
    <row r="283" customFormat="false" ht="11.25" hidden="false" customHeight="false" outlineLevel="0" collapsed="false">
      <c r="B283" s="4"/>
    </row>
    <row r="284" customFormat="false" ht="11.25" hidden="false" customHeight="false" outlineLevel="0" collapsed="false">
      <c r="B284" s="4"/>
    </row>
    <row r="285" customFormat="false" ht="11.25" hidden="false" customHeight="false" outlineLevel="0" collapsed="false">
      <c r="B285" s="4"/>
    </row>
    <row r="286" customFormat="false" ht="11.25" hidden="false" customHeight="false" outlineLevel="0" collapsed="false">
      <c r="B286" s="4"/>
    </row>
    <row r="287" customFormat="false" ht="11.25" hidden="false" customHeight="false" outlineLevel="0" collapsed="false">
      <c r="B287" s="4"/>
    </row>
    <row r="288" customFormat="false" ht="11.25" hidden="false" customHeight="false" outlineLevel="0" collapsed="false">
      <c r="B288" s="4"/>
    </row>
    <row r="289" customFormat="false" ht="11.25" hidden="false" customHeight="false" outlineLevel="0" collapsed="false">
      <c r="B289" s="4"/>
    </row>
    <row r="290" customFormat="false" ht="11.25" hidden="false" customHeight="false" outlineLevel="0" collapsed="false">
      <c r="B290" s="4"/>
    </row>
    <row r="291" customFormat="false" ht="11.25" hidden="false" customHeight="false" outlineLevel="0" collapsed="false">
      <c r="B291" s="4"/>
    </row>
    <row r="292" customFormat="false" ht="11.25" hidden="false" customHeight="false" outlineLevel="0" collapsed="false">
      <c r="B292" s="4"/>
    </row>
    <row r="293" customFormat="false" ht="11.25" hidden="false" customHeight="false" outlineLevel="0" collapsed="false">
      <c r="B293" s="4"/>
    </row>
    <row r="294" customFormat="false" ht="11.25" hidden="false" customHeight="false" outlineLevel="0" collapsed="false">
      <c r="B294" s="4"/>
    </row>
    <row r="295" customFormat="false" ht="11.25" hidden="false" customHeight="false" outlineLevel="0" collapsed="false">
      <c r="B295" s="4"/>
    </row>
    <row r="296" customFormat="false" ht="11.25" hidden="false" customHeight="false" outlineLevel="0" collapsed="false">
      <c r="B296" s="4"/>
    </row>
    <row r="297" customFormat="false" ht="11.25" hidden="false" customHeight="false" outlineLevel="0" collapsed="false">
      <c r="B297" s="4"/>
    </row>
    <row r="298" customFormat="false" ht="11.25" hidden="false" customHeight="false" outlineLevel="0" collapsed="false">
      <c r="B298" s="4"/>
    </row>
    <row r="299" customFormat="false" ht="11.25" hidden="false" customHeight="false" outlineLevel="0" collapsed="false">
      <c r="B299" s="4"/>
    </row>
    <row r="300" customFormat="false" ht="11.25" hidden="false" customHeight="false" outlineLevel="0" collapsed="false">
      <c r="B300" s="4"/>
    </row>
    <row r="301" customFormat="false" ht="11.25" hidden="false" customHeight="false" outlineLevel="0" collapsed="false">
      <c r="B301" s="4"/>
    </row>
    <row r="302" customFormat="false" ht="11.25" hidden="false" customHeight="false" outlineLevel="0" collapsed="false">
      <c r="B302" s="4"/>
    </row>
    <row r="303" customFormat="false" ht="11.25" hidden="false" customHeight="false" outlineLevel="0" collapsed="false">
      <c r="B303" s="4"/>
    </row>
    <row r="304" customFormat="false" ht="11.25" hidden="false" customHeight="false" outlineLevel="0" collapsed="false">
      <c r="B304" s="4"/>
    </row>
    <row r="305" customFormat="false" ht="11.25" hidden="false" customHeight="false" outlineLevel="0" collapsed="false">
      <c r="B305" s="4"/>
    </row>
    <row r="306" customFormat="false" ht="11.25" hidden="false" customHeight="false" outlineLevel="0" collapsed="false">
      <c r="B306" s="4"/>
    </row>
    <row r="307" customFormat="false" ht="11.25" hidden="false" customHeight="false" outlineLevel="0" collapsed="false">
      <c r="B307" s="4"/>
    </row>
    <row r="308" customFormat="false" ht="11.25" hidden="false" customHeight="false" outlineLevel="0" collapsed="false">
      <c r="B308" s="4"/>
    </row>
    <row r="309" customFormat="false" ht="11.25" hidden="false" customHeight="false" outlineLevel="0" collapsed="false">
      <c r="B309" s="4"/>
    </row>
    <row r="310" customFormat="false" ht="11.25" hidden="false" customHeight="false" outlineLevel="0" collapsed="false">
      <c r="B310" s="4"/>
    </row>
    <row r="311" customFormat="false" ht="11.25" hidden="false" customHeight="false" outlineLevel="0" collapsed="false">
      <c r="B311" s="4"/>
    </row>
    <row r="312" customFormat="false" ht="11.25" hidden="false" customHeight="false" outlineLevel="0" collapsed="false">
      <c r="B312" s="4"/>
    </row>
    <row r="313" customFormat="false" ht="11.25" hidden="false" customHeight="false" outlineLevel="0" collapsed="false">
      <c r="B313" s="4"/>
    </row>
    <row r="314" customFormat="false" ht="11.25" hidden="false" customHeight="false" outlineLevel="0" collapsed="false">
      <c r="B314" s="4"/>
    </row>
    <row r="315" customFormat="false" ht="11.25" hidden="false" customHeight="false" outlineLevel="0" collapsed="false">
      <c r="B315" s="4"/>
    </row>
    <row r="316" customFormat="false" ht="11.25" hidden="false" customHeight="false" outlineLevel="0" collapsed="false">
      <c r="B316" s="4"/>
    </row>
    <row r="317" customFormat="false" ht="11.25" hidden="false" customHeight="false" outlineLevel="0" collapsed="false">
      <c r="B317" s="4"/>
    </row>
    <row r="318" customFormat="false" ht="11.25" hidden="false" customHeight="false" outlineLevel="0" collapsed="false">
      <c r="B318" s="4"/>
    </row>
    <row r="319" customFormat="false" ht="11.25" hidden="false" customHeight="false" outlineLevel="0" collapsed="false">
      <c r="B319" s="4"/>
    </row>
    <row r="320" customFormat="false" ht="11.25" hidden="false" customHeight="false" outlineLevel="0" collapsed="false">
      <c r="B320" s="4"/>
    </row>
    <row r="321" customFormat="false" ht="11.25" hidden="false" customHeight="false" outlineLevel="0" collapsed="false">
      <c r="B321" s="4"/>
    </row>
    <row r="322" customFormat="false" ht="11.25" hidden="false" customHeight="false" outlineLevel="0" collapsed="false">
      <c r="B322" s="4"/>
    </row>
    <row r="323" customFormat="false" ht="11.25" hidden="false" customHeight="false" outlineLevel="0" collapsed="false">
      <c r="B323" s="4"/>
    </row>
    <row r="324" customFormat="false" ht="11.25" hidden="false" customHeight="false" outlineLevel="0" collapsed="false">
      <c r="B324" s="4"/>
    </row>
    <row r="325" customFormat="false" ht="11.25" hidden="false" customHeight="false" outlineLevel="0" collapsed="false">
      <c r="B325" s="4"/>
    </row>
    <row r="326" customFormat="false" ht="11.25" hidden="false" customHeight="false" outlineLevel="0" collapsed="false">
      <c r="B326" s="4"/>
    </row>
    <row r="327" customFormat="false" ht="11.25" hidden="false" customHeight="false" outlineLevel="0" collapsed="false">
      <c r="B327" s="4"/>
    </row>
    <row r="328" customFormat="false" ht="11.25" hidden="false" customHeight="false" outlineLevel="0" collapsed="false">
      <c r="B328" s="4"/>
    </row>
    <row r="329" customFormat="false" ht="11.25" hidden="false" customHeight="false" outlineLevel="0" collapsed="false">
      <c r="B329" s="4"/>
    </row>
    <row r="330" customFormat="false" ht="11.25" hidden="false" customHeight="false" outlineLevel="0" collapsed="false">
      <c r="B330" s="4"/>
    </row>
    <row r="331" customFormat="false" ht="11.25" hidden="false" customHeight="false" outlineLevel="0" collapsed="false">
      <c r="B331" s="4"/>
    </row>
    <row r="332" customFormat="false" ht="11.25" hidden="false" customHeight="false" outlineLevel="0" collapsed="false">
      <c r="B332" s="4"/>
    </row>
    <row r="333" customFormat="false" ht="11.25" hidden="false" customHeight="false" outlineLevel="0" collapsed="false">
      <c r="B333" s="4"/>
    </row>
    <row r="334" customFormat="false" ht="11.25" hidden="false" customHeight="false" outlineLevel="0" collapsed="false">
      <c r="B334" s="4"/>
    </row>
    <row r="335" customFormat="false" ht="11.25" hidden="false" customHeight="false" outlineLevel="0" collapsed="false">
      <c r="B335" s="4"/>
    </row>
    <row r="336" customFormat="false" ht="11.25" hidden="false" customHeight="false" outlineLevel="0" collapsed="false">
      <c r="B336" s="4"/>
    </row>
    <row r="337" customFormat="false" ht="11.25" hidden="false" customHeight="false" outlineLevel="0" collapsed="false">
      <c r="B337" s="4"/>
    </row>
    <row r="338" customFormat="false" ht="11.25" hidden="false" customHeight="false" outlineLevel="0" collapsed="false">
      <c r="B338" s="4"/>
    </row>
    <row r="339" customFormat="false" ht="11.25" hidden="false" customHeight="false" outlineLevel="0" collapsed="false">
      <c r="B339" s="4"/>
    </row>
    <row r="340" customFormat="false" ht="11.25" hidden="false" customHeight="false" outlineLevel="0" collapsed="false">
      <c r="B340" s="4"/>
    </row>
    <row r="341" customFormat="false" ht="11.25" hidden="false" customHeight="false" outlineLevel="0" collapsed="false">
      <c r="B341" s="4"/>
    </row>
    <row r="342" customFormat="false" ht="11.25" hidden="false" customHeight="false" outlineLevel="0" collapsed="false">
      <c r="B342" s="4"/>
    </row>
    <row r="343" customFormat="false" ht="11.25" hidden="false" customHeight="false" outlineLevel="0" collapsed="false">
      <c r="B343" s="4"/>
    </row>
    <row r="344" customFormat="false" ht="11.25" hidden="false" customHeight="false" outlineLevel="0" collapsed="false">
      <c r="B344" s="4"/>
    </row>
    <row r="345" customFormat="false" ht="11.25" hidden="false" customHeight="false" outlineLevel="0" collapsed="false">
      <c r="B345" s="4"/>
    </row>
    <row r="346" customFormat="false" ht="11.25" hidden="false" customHeight="false" outlineLevel="0" collapsed="false">
      <c r="B346" s="4"/>
    </row>
    <row r="347" customFormat="false" ht="11.25" hidden="false" customHeight="false" outlineLevel="0" collapsed="false">
      <c r="B347" s="4"/>
    </row>
    <row r="348" customFormat="false" ht="11.25" hidden="false" customHeight="false" outlineLevel="0" collapsed="false">
      <c r="B348" s="4"/>
    </row>
    <row r="349" customFormat="false" ht="11.25" hidden="false" customHeight="false" outlineLevel="0" collapsed="false">
      <c r="B349" s="4"/>
    </row>
    <row r="350" customFormat="false" ht="11.25" hidden="false" customHeight="false" outlineLevel="0" collapsed="false">
      <c r="B350" s="4"/>
    </row>
    <row r="351" customFormat="false" ht="11.25" hidden="false" customHeight="false" outlineLevel="0" collapsed="false">
      <c r="B351" s="4"/>
    </row>
    <row r="352" customFormat="false" ht="11.25" hidden="false" customHeight="false" outlineLevel="0" collapsed="false">
      <c r="B352" s="4"/>
    </row>
    <row r="353" customFormat="false" ht="11.25" hidden="false" customHeight="false" outlineLevel="0" collapsed="false">
      <c r="B353" s="4"/>
    </row>
    <row r="354" customFormat="false" ht="11.25" hidden="false" customHeight="false" outlineLevel="0" collapsed="false">
      <c r="B354" s="4"/>
    </row>
    <row r="355" customFormat="false" ht="11.25" hidden="false" customHeight="false" outlineLevel="0" collapsed="false">
      <c r="B355" s="4"/>
    </row>
    <row r="356" customFormat="false" ht="11.25" hidden="false" customHeight="false" outlineLevel="0" collapsed="false">
      <c r="B356" s="4"/>
    </row>
    <row r="357" customFormat="false" ht="11.25" hidden="false" customHeight="false" outlineLevel="0" collapsed="false">
      <c r="B357" s="4"/>
    </row>
    <row r="358" customFormat="false" ht="11.25" hidden="false" customHeight="false" outlineLevel="0" collapsed="false">
      <c r="B358" s="4"/>
    </row>
    <row r="359" customFormat="false" ht="11.25" hidden="false" customHeight="false" outlineLevel="0" collapsed="false">
      <c r="B359" s="4"/>
    </row>
    <row r="360" customFormat="false" ht="11.25" hidden="false" customHeight="false" outlineLevel="0" collapsed="false">
      <c r="B360" s="4"/>
    </row>
    <row r="361" customFormat="false" ht="11.25" hidden="false" customHeight="false" outlineLevel="0" collapsed="false">
      <c r="B361" s="4"/>
    </row>
    <row r="362" customFormat="false" ht="11.25" hidden="false" customHeight="false" outlineLevel="0" collapsed="false">
      <c r="B362" s="4"/>
    </row>
    <row r="363" customFormat="false" ht="11.25" hidden="false" customHeight="false" outlineLevel="0" collapsed="false">
      <c r="B363" s="4"/>
    </row>
    <row r="364" customFormat="false" ht="11.25" hidden="false" customHeight="false" outlineLevel="0" collapsed="false">
      <c r="B364" s="4"/>
    </row>
    <row r="365" customFormat="false" ht="11.25" hidden="false" customHeight="false" outlineLevel="0" collapsed="false">
      <c r="B365" s="4"/>
    </row>
    <row r="366" customFormat="false" ht="11.25" hidden="false" customHeight="false" outlineLevel="0" collapsed="false">
      <c r="B366" s="4"/>
    </row>
    <row r="367" customFormat="false" ht="11.25" hidden="false" customHeight="false" outlineLevel="0" collapsed="false">
      <c r="B367" s="4"/>
    </row>
    <row r="368" customFormat="false" ht="11.25" hidden="false" customHeight="false" outlineLevel="0" collapsed="false">
      <c r="B368" s="4"/>
    </row>
    <row r="369" customFormat="false" ht="11.25" hidden="false" customHeight="false" outlineLevel="0" collapsed="false">
      <c r="B369" s="4"/>
    </row>
    <row r="370" customFormat="false" ht="11.25" hidden="false" customHeight="false" outlineLevel="0" collapsed="false">
      <c r="B370" s="4"/>
    </row>
    <row r="371" customFormat="false" ht="11.25" hidden="false" customHeight="false" outlineLevel="0" collapsed="false">
      <c r="B371" s="4"/>
    </row>
    <row r="372" customFormat="false" ht="11.25" hidden="false" customHeight="false" outlineLevel="0" collapsed="false">
      <c r="B372" s="4"/>
    </row>
    <row r="373" customFormat="false" ht="11.25" hidden="false" customHeight="false" outlineLevel="0" collapsed="false">
      <c r="B373" s="4"/>
    </row>
    <row r="374" customFormat="false" ht="11.25" hidden="false" customHeight="false" outlineLevel="0" collapsed="false">
      <c r="B374" s="4"/>
    </row>
    <row r="375" customFormat="false" ht="11.25" hidden="false" customHeight="false" outlineLevel="0" collapsed="false">
      <c r="B375" s="4"/>
    </row>
    <row r="376" customFormat="false" ht="11.25" hidden="false" customHeight="false" outlineLevel="0" collapsed="false">
      <c r="B376" s="4"/>
    </row>
    <row r="377" customFormat="false" ht="11.25" hidden="false" customHeight="false" outlineLevel="0" collapsed="false">
      <c r="B377" s="4"/>
    </row>
    <row r="378" customFormat="false" ht="11.25" hidden="false" customHeight="false" outlineLevel="0" collapsed="false">
      <c r="B378" s="4"/>
    </row>
    <row r="379" customFormat="false" ht="11.25" hidden="false" customHeight="false" outlineLevel="0" collapsed="false">
      <c r="B379" s="4"/>
    </row>
    <row r="380" customFormat="false" ht="11.25" hidden="false" customHeight="false" outlineLevel="0" collapsed="false">
      <c r="B380" s="4"/>
    </row>
    <row r="381" customFormat="false" ht="11.25" hidden="false" customHeight="false" outlineLevel="0" collapsed="false">
      <c r="B381" s="4"/>
    </row>
    <row r="382" customFormat="false" ht="11.25" hidden="false" customHeight="false" outlineLevel="0" collapsed="false">
      <c r="B382" s="4"/>
    </row>
    <row r="383" customFormat="false" ht="11.25" hidden="false" customHeight="false" outlineLevel="0" collapsed="false">
      <c r="B383" s="4"/>
    </row>
    <row r="384" customFormat="false" ht="11.25" hidden="false" customHeight="false" outlineLevel="0" collapsed="false">
      <c r="B384" s="4"/>
    </row>
    <row r="385" customFormat="false" ht="11.25" hidden="false" customHeight="false" outlineLevel="0" collapsed="false">
      <c r="B385" s="4"/>
    </row>
    <row r="386" customFormat="false" ht="11.25" hidden="false" customHeight="false" outlineLevel="0" collapsed="false">
      <c r="B386" s="4"/>
    </row>
    <row r="387" customFormat="false" ht="11.25" hidden="false" customHeight="false" outlineLevel="0" collapsed="false">
      <c r="B387" s="4"/>
    </row>
    <row r="388" customFormat="false" ht="11.25" hidden="false" customHeight="false" outlineLevel="0" collapsed="false">
      <c r="B388" s="4"/>
    </row>
    <row r="389" customFormat="false" ht="11.25" hidden="false" customHeight="false" outlineLevel="0" collapsed="false">
      <c r="B389" s="4"/>
    </row>
    <row r="390" customFormat="false" ht="11.25" hidden="false" customHeight="false" outlineLevel="0" collapsed="false">
      <c r="B390" s="4"/>
    </row>
    <row r="391" customFormat="false" ht="11.25" hidden="false" customHeight="false" outlineLevel="0" collapsed="false">
      <c r="B391" s="4"/>
    </row>
    <row r="392" customFormat="false" ht="11.25" hidden="false" customHeight="false" outlineLevel="0" collapsed="false">
      <c r="B392" s="4"/>
    </row>
    <row r="393" customFormat="false" ht="11.25" hidden="false" customHeight="false" outlineLevel="0" collapsed="false">
      <c r="B393" s="4"/>
    </row>
    <row r="394" customFormat="false" ht="11.25" hidden="false" customHeight="false" outlineLevel="0" collapsed="false">
      <c r="B394" s="4"/>
    </row>
    <row r="395" customFormat="false" ht="11.25" hidden="false" customHeight="false" outlineLevel="0" collapsed="false">
      <c r="B395" s="4"/>
    </row>
    <row r="396" customFormat="false" ht="11.25" hidden="false" customHeight="false" outlineLevel="0" collapsed="false">
      <c r="B396" s="4"/>
    </row>
    <row r="397" customFormat="false" ht="11.25" hidden="false" customHeight="false" outlineLevel="0" collapsed="false">
      <c r="B397" s="4"/>
    </row>
    <row r="398" customFormat="false" ht="11.25" hidden="false" customHeight="false" outlineLevel="0" collapsed="false">
      <c r="B398" s="4"/>
    </row>
    <row r="399" customFormat="false" ht="11.25" hidden="false" customHeight="false" outlineLevel="0" collapsed="false">
      <c r="B399" s="4"/>
    </row>
    <row r="400" customFormat="false" ht="11.25" hidden="false" customHeight="false" outlineLevel="0" collapsed="false">
      <c r="B400" s="4"/>
    </row>
    <row r="401" customFormat="false" ht="11.25" hidden="false" customHeight="false" outlineLevel="0" collapsed="false">
      <c r="B401" s="4"/>
    </row>
    <row r="402" customFormat="false" ht="11.25" hidden="false" customHeight="false" outlineLevel="0" collapsed="false">
      <c r="B402" s="4"/>
    </row>
    <row r="403" customFormat="false" ht="11.25" hidden="false" customHeight="false" outlineLevel="0" collapsed="false">
      <c r="B403" s="4"/>
    </row>
    <row r="404" customFormat="false" ht="11.25" hidden="false" customHeight="false" outlineLevel="0" collapsed="false">
      <c r="B404" s="4"/>
    </row>
    <row r="405" customFormat="false" ht="11.25" hidden="false" customHeight="false" outlineLevel="0" collapsed="false">
      <c r="B405" s="4"/>
    </row>
    <row r="406" customFormat="false" ht="11.25" hidden="false" customHeight="false" outlineLevel="0" collapsed="false">
      <c r="B406" s="4"/>
    </row>
    <row r="407" customFormat="false" ht="11.25" hidden="false" customHeight="false" outlineLevel="0" collapsed="false">
      <c r="B407" s="4"/>
    </row>
    <row r="408" customFormat="false" ht="11.25" hidden="false" customHeight="false" outlineLevel="0" collapsed="false">
      <c r="B408" s="4"/>
    </row>
    <row r="409" customFormat="false" ht="11.25" hidden="false" customHeight="false" outlineLevel="0" collapsed="false">
      <c r="B409" s="4"/>
    </row>
    <row r="410" customFormat="false" ht="11.25" hidden="false" customHeight="false" outlineLevel="0" collapsed="false">
      <c r="B410" s="4"/>
    </row>
    <row r="411" customFormat="false" ht="11.25" hidden="false" customHeight="false" outlineLevel="0" collapsed="false">
      <c r="B411" s="4"/>
    </row>
    <row r="412" customFormat="false" ht="11.25" hidden="false" customHeight="false" outlineLevel="0" collapsed="false">
      <c r="B412" s="4"/>
    </row>
    <row r="413" customFormat="false" ht="11.25" hidden="false" customHeight="false" outlineLevel="0" collapsed="false">
      <c r="B413" s="4"/>
    </row>
    <row r="414" customFormat="false" ht="11.25" hidden="false" customHeight="false" outlineLevel="0" collapsed="false">
      <c r="B414" s="4"/>
    </row>
    <row r="415" customFormat="false" ht="11.25" hidden="false" customHeight="false" outlineLevel="0" collapsed="false">
      <c r="B415" s="4"/>
    </row>
    <row r="416" customFormat="false" ht="11.25" hidden="false" customHeight="false" outlineLevel="0" collapsed="false">
      <c r="B416" s="4"/>
    </row>
    <row r="417" customFormat="false" ht="11.25" hidden="false" customHeight="false" outlineLevel="0" collapsed="false">
      <c r="B417" s="4"/>
    </row>
    <row r="418" customFormat="false" ht="11.25" hidden="false" customHeight="false" outlineLevel="0" collapsed="false">
      <c r="B418" s="4"/>
    </row>
    <row r="419" customFormat="false" ht="11.25" hidden="false" customHeight="false" outlineLevel="0" collapsed="false">
      <c r="B419" s="4"/>
    </row>
    <row r="420" customFormat="false" ht="11.25" hidden="false" customHeight="false" outlineLevel="0" collapsed="false">
      <c r="B420" s="4"/>
    </row>
    <row r="421" customFormat="false" ht="11.25" hidden="false" customHeight="false" outlineLevel="0" collapsed="false">
      <c r="B421" s="4"/>
    </row>
    <row r="422" customFormat="false" ht="11.25" hidden="false" customHeight="false" outlineLevel="0" collapsed="false">
      <c r="B422" s="4"/>
    </row>
    <row r="423" customFormat="false" ht="11.25" hidden="false" customHeight="false" outlineLevel="0" collapsed="false">
      <c r="B423" s="4"/>
    </row>
    <row r="424" customFormat="false" ht="11.25" hidden="false" customHeight="false" outlineLevel="0" collapsed="false">
      <c r="B424" s="4"/>
    </row>
    <row r="425" customFormat="false" ht="11.25" hidden="false" customHeight="false" outlineLevel="0" collapsed="false">
      <c r="B425" s="4"/>
    </row>
    <row r="426" customFormat="false" ht="11.25" hidden="false" customHeight="false" outlineLevel="0" collapsed="false">
      <c r="B426" s="4"/>
    </row>
    <row r="427" customFormat="false" ht="11.25" hidden="false" customHeight="false" outlineLevel="0" collapsed="false">
      <c r="B427" s="4"/>
    </row>
    <row r="428" customFormat="false" ht="11.25" hidden="false" customHeight="false" outlineLevel="0" collapsed="false">
      <c r="B428" s="4"/>
    </row>
    <row r="429" customFormat="false" ht="11.25" hidden="false" customHeight="false" outlineLevel="0" collapsed="false">
      <c r="B429" s="4"/>
    </row>
    <row r="430" customFormat="false" ht="11.25" hidden="false" customHeight="false" outlineLevel="0" collapsed="false">
      <c r="B430" s="4"/>
    </row>
    <row r="431" customFormat="false" ht="11.25" hidden="false" customHeight="false" outlineLevel="0" collapsed="false">
      <c r="B431" s="4"/>
    </row>
    <row r="432" customFormat="false" ht="11.25" hidden="false" customHeight="false" outlineLevel="0" collapsed="false">
      <c r="B432" s="4"/>
    </row>
    <row r="433" customFormat="false" ht="11.25" hidden="false" customHeight="false" outlineLevel="0" collapsed="false">
      <c r="B433" s="4"/>
    </row>
    <row r="434" customFormat="false" ht="11.25" hidden="false" customHeight="false" outlineLevel="0" collapsed="false">
      <c r="B434" s="4"/>
    </row>
    <row r="435" customFormat="false" ht="11.25" hidden="false" customHeight="false" outlineLevel="0" collapsed="false">
      <c r="B435" s="4"/>
    </row>
    <row r="436" customFormat="false" ht="11.25" hidden="false" customHeight="false" outlineLevel="0" collapsed="false">
      <c r="B436" s="4"/>
    </row>
    <row r="437" customFormat="false" ht="11.25" hidden="false" customHeight="false" outlineLevel="0" collapsed="false">
      <c r="B437" s="4"/>
    </row>
    <row r="438" customFormat="false" ht="11.25" hidden="false" customHeight="false" outlineLevel="0" collapsed="false">
      <c r="B438" s="4"/>
    </row>
    <row r="439" customFormat="false" ht="11.25" hidden="false" customHeight="false" outlineLevel="0" collapsed="false">
      <c r="B439" s="4"/>
    </row>
    <row r="440" customFormat="false" ht="11.25" hidden="false" customHeight="false" outlineLevel="0" collapsed="false">
      <c r="B440" s="4"/>
    </row>
    <row r="441" customFormat="false" ht="11.25" hidden="false" customHeight="false" outlineLevel="0" collapsed="false">
      <c r="B441" s="4"/>
    </row>
    <row r="442" customFormat="false" ht="11.25" hidden="false" customHeight="false" outlineLevel="0" collapsed="false">
      <c r="B442" s="4"/>
    </row>
    <row r="443" customFormat="false" ht="11.25" hidden="false" customHeight="false" outlineLevel="0" collapsed="false">
      <c r="B443" s="4"/>
    </row>
    <row r="444" customFormat="false" ht="11.25" hidden="false" customHeight="false" outlineLevel="0" collapsed="false">
      <c r="B444" s="4"/>
    </row>
    <row r="445" customFormat="false" ht="11.25" hidden="false" customHeight="false" outlineLevel="0" collapsed="false">
      <c r="B445" s="4"/>
    </row>
    <row r="446" customFormat="false" ht="11.25" hidden="false" customHeight="false" outlineLevel="0" collapsed="false">
      <c r="B446" s="4"/>
    </row>
    <row r="447" customFormat="false" ht="11.25" hidden="false" customHeight="false" outlineLevel="0" collapsed="false">
      <c r="B447" s="4"/>
    </row>
    <row r="448" customFormat="false" ht="11.25" hidden="false" customHeight="false" outlineLevel="0" collapsed="false">
      <c r="B448" s="4"/>
    </row>
    <row r="449" customFormat="false" ht="11.25" hidden="false" customHeight="false" outlineLevel="0" collapsed="false">
      <c r="B449" s="4"/>
    </row>
    <row r="450" customFormat="false" ht="11.25" hidden="false" customHeight="false" outlineLevel="0" collapsed="false">
      <c r="B450" s="4"/>
    </row>
    <row r="451" customFormat="false" ht="11.25" hidden="false" customHeight="false" outlineLevel="0" collapsed="false">
      <c r="B451" s="4"/>
    </row>
    <row r="452" customFormat="false" ht="11.25" hidden="false" customHeight="false" outlineLevel="0" collapsed="false">
      <c r="B452" s="4"/>
    </row>
    <row r="453" customFormat="false" ht="11.25" hidden="false" customHeight="false" outlineLevel="0" collapsed="false">
      <c r="B453" s="4"/>
    </row>
    <row r="454" customFormat="false" ht="11.25" hidden="false" customHeight="false" outlineLevel="0" collapsed="false">
      <c r="B454" s="4"/>
    </row>
    <row r="455" customFormat="false" ht="11.25" hidden="false" customHeight="false" outlineLevel="0" collapsed="false">
      <c r="B455" s="4"/>
    </row>
    <row r="456" customFormat="false" ht="11.25" hidden="false" customHeight="false" outlineLevel="0" collapsed="false">
      <c r="B456" s="4"/>
    </row>
    <row r="457" customFormat="false" ht="11.25" hidden="false" customHeight="false" outlineLevel="0" collapsed="false">
      <c r="B457" s="4"/>
    </row>
    <row r="458" customFormat="false" ht="11.25" hidden="false" customHeight="false" outlineLevel="0" collapsed="false">
      <c r="B458" s="4"/>
    </row>
    <row r="459" customFormat="false" ht="11.25" hidden="false" customHeight="false" outlineLevel="0" collapsed="false">
      <c r="B459" s="4"/>
    </row>
    <row r="460" customFormat="false" ht="11.25" hidden="false" customHeight="false" outlineLevel="0" collapsed="false">
      <c r="B460" s="4"/>
    </row>
    <row r="461" customFormat="false" ht="11.25" hidden="false" customHeight="false" outlineLevel="0" collapsed="false">
      <c r="B461" s="4"/>
    </row>
    <row r="462" customFormat="false" ht="11.25" hidden="false" customHeight="false" outlineLevel="0" collapsed="false">
      <c r="B462" s="4"/>
    </row>
    <row r="463" customFormat="false" ht="11.25" hidden="false" customHeight="false" outlineLevel="0" collapsed="false">
      <c r="B463" s="4"/>
    </row>
    <row r="464" customFormat="false" ht="11.25" hidden="false" customHeight="false" outlineLevel="0" collapsed="false">
      <c r="B464" s="4"/>
    </row>
    <row r="465" customFormat="false" ht="11.25" hidden="false" customHeight="false" outlineLevel="0" collapsed="false">
      <c r="B465" s="4"/>
    </row>
    <row r="466" customFormat="false" ht="11.25" hidden="false" customHeight="false" outlineLevel="0" collapsed="false">
      <c r="B466" s="4"/>
    </row>
    <row r="467" customFormat="false" ht="11.25" hidden="false" customHeight="false" outlineLevel="0" collapsed="false">
      <c r="B467" s="4"/>
    </row>
    <row r="468" customFormat="false" ht="11.25" hidden="false" customHeight="false" outlineLevel="0" collapsed="false">
      <c r="B468" s="4"/>
    </row>
    <row r="469" customFormat="false" ht="11.25" hidden="false" customHeight="false" outlineLevel="0" collapsed="false">
      <c r="B469" s="4"/>
    </row>
    <row r="470" customFormat="false" ht="11.25" hidden="false" customHeight="false" outlineLevel="0" collapsed="false">
      <c r="B470" s="4"/>
    </row>
    <row r="471" customFormat="false" ht="11.25" hidden="false" customHeight="false" outlineLevel="0" collapsed="false">
      <c r="B471" s="4"/>
    </row>
    <row r="472" customFormat="false" ht="11.25" hidden="false" customHeight="false" outlineLevel="0" collapsed="false">
      <c r="B472" s="4"/>
    </row>
    <row r="473" customFormat="false" ht="11.25" hidden="false" customHeight="false" outlineLevel="0" collapsed="false">
      <c r="B473" s="4"/>
    </row>
    <row r="474" customFormat="false" ht="11.25" hidden="false" customHeight="false" outlineLevel="0" collapsed="false">
      <c r="B474" s="4"/>
    </row>
    <row r="475" customFormat="false" ht="11.25" hidden="false" customHeight="false" outlineLevel="0" collapsed="false">
      <c r="B475" s="4"/>
    </row>
    <row r="476" customFormat="false" ht="11.25" hidden="false" customHeight="false" outlineLevel="0" collapsed="false">
      <c r="B476" s="4"/>
    </row>
    <row r="477" customFormat="false" ht="11.25" hidden="false" customHeight="false" outlineLevel="0" collapsed="false">
      <c r="B477" s="4"/>
    </row>
    <row r="478" customFormat="false" ht="11.25" hidden="false" customHeight="false" outlineLevel="0" collapsed="false">
      <c r="B478" s="4"/>
    </row>
    <row r="479" customFormat="false" ht="11.25" hidden="false" customHeight="false" outlineLevel="0" collapsed="false">
      <c r="B479" s="4"/>
    </row>
    <row r="480" customFormat="false" ht="11.25" hidden="false" customHeight="false" outlineLevel="0" collapsed="false">
      <c r="B480" s="4"/>
    </row>
    <row r="481" customFormat="false" ht="11.25" hidden="false" customHeight="false" outlineLevel="0" collapsed="false">
      <c r="B481" s="4"/>
    </row>
    <row r="482" customFormat="false" ht="11.25" hidden="false" customHeight="false" outlineLevel="0" collapsed="false">
      <c r="B482" s="4"/>
    </row>
    <row r="483" customFormat="false" ht="11.25" hidden="false" customHeight="false" outlineLevel="0" collapsed="false">
      <c r="B483" s="4"/>
    </row>
    <row r="484" customFormat="false" ht="11.25" hidden="false" customHeight="false" outlineLevel="0" collapsed="false">
      <c r="B484" s="4"/>
    </row>
    <row r="485" customFormat="false" ht="11.25" hidden="false" customHeight="false" outlineLevel="0" collapsed="false">
      <c r="B485" s="4"/>
    </row>
    <row r="486" customFormat="false" ht="11.25" hidden="false" customHeight="false" outlineLevel="0" collapsed="false">
      <c r="B486" s="4"/>
    </row>
    <row r="487" customFormat="false" ht="11.25" hidden="false" customHeight="false" outlineLevel="0" collapsed="false">
      <c r="B487" s="4"/>
    </row>
    <row r="488" customFormat="false" ht="11.25" hidden="false" customHeight="false" outlineLevel="0" collapsed="false">
      <c r="B488" s="4"/>
    </row>
    <row r="489" customFormat="false" ht="11.25" hidden="false" customHeight="false" outlineLevel="0" collapsed="false">
      <c r="B489" s="4"/>
    </row>
    <row r="490" customFormat="false" ht="11.25" hidden="false" customHeight="false" outlineLevel="0" collapsed="false">
      <c r="B490" s="4"/>
    </row>
    <row r="491" customFormat="false" ht="11.25" hidden="false" customHeight="false" outlineLevel="0" collapsed="false">
      <c r="B491" s="4"/>
    </row>
    <row r="492" customFormat="false" ht="11.25" hidden="false" customHeight="false" outlineLevel="0" collapsed="false">
      <c r="B492" s="4"/>
    </row>
    <row r="493" customFormat="false" ht="11.25" hidden="false" customHeight="false" outlineLevel="0" collapsed="false">
      <c r="B493" s="4"/>
    </row>
    <row r="494" customFormat="false" ht="11.25" hidden="false" customHeight="false" outlineLevel="0" collapsed="false">
      <c r="B494" s="4"/>
    </row>
    <row r="495" customFormat="false" ht="11.25" hidden="false" customHeight="false" outlineLevel="0" collapsed="false">
      <c r="B495" s="4"/>
    </row>
    <row r="496" customFormat="false" ht="11.25" hidden="false" customHeight="false" outlineLevel="0" collapsed="false">
      <c r="B496" s="4"/>
    </row>
    <row r="497" customFormat="false" ht="11.25" hidden="false" customHeight="false" outlineLevel="0" collapsed="false">
      <c r="B497" s="4"/>
    </row>
    <row r="498" customFormat="false" ht="11.25" hidden="false" customHeight="false" outlineLevel="0" collapsed="false">
      <c r="B498" s="4"/>
    </row>
    <row r="499" customFormat="false" ht="11.25" hidden="false" customHeight="false" outlineLevel="0" collapsed="false">
      <c r="B499" s="4"/>
    </row>
    <row r="500" customFormat="false" ht="11.25" hidden="false" customHeight="false" outlineLevel="0" collapsed="false">
      <c r="B500" s="4"/>
    </row>
    <row r="501" customFormat="false" ht="11.25" hidden="false" customHeight="false" outlineLevel="0" collapsed="false">
      <c r="B501" s="4"/>
    </row>
    <row r="502" customFormat="false" ht="11.25" hidden="false" customHeight="false" outlineLevel="0" collapsed="false">
      <c r="B502" s="4"/>
    </row>
    <row r="503" customFormat="false" ht="11.25" hidden="false" customHeight="false" outlineLevel="0" collapsed="false">
      <c r="B503" s="4"/>
    </row>
    <row r="504" customFormat="false" ht="11.25" hidden="false" customHeight="false" outlineLevel="0" collapsed="false">
      <c r="B504" s="4"/>
    </row>
    <row r="505" customFormat="false" ht="11.25" hidden="false" customHeight="false" outlineLevel="0" collapsed="false">
      <c r="B505" s="4"/>
    </row>
    <row r="506" customFormat="false" ht="11.25" hidden="false" customHeight="false" outlineLevel="0" collapsed="false">
      <c r="B506" s="4"/>
    </row>
    <row r="507" customFormat="false" ht="11.25" hidden="false" customHeight="false" outlineLevel="0" collapsed="false">
      <c r="B507" s="4"/>
    </row>
    <row r="508" customFormat="false" ht="11.25" hidden="false" customHeight="false" outlineLevel="0" collapsed="false">
      <c r="B508" s="4"/>
    </row>
    <row r="509" customFormat="false" ht="11.25" hidden="false" customHeight="false" outlineLevel="0" collapsed="false">
      <c r="B509" s="4"/>
    </row>
    <row r="510" customFormat="false" ht="11.25" hidden="false" customHeight="false" outlineLevel="0" collapsed="false">
      <c r="B510" s="4"/>
    </row>
    <row r="511" customFormat="false" ht="11.25" hidden="false" customHeight="false" outlineLevel="0" collapsed="false">
      <c r="B511" s="4"/>
    </row>
    <row r="512" customFormat="false" ht="11.25" hidden="false" customHeight="false" outlineLevel="0" collapsed="false">
      <c r="B512" s="4"/>
    </row>
    <row r="513" customFormat="false" ht="11.25" hidden="false" customHeight="false" outlineLevel="0" collapsed="false">
      <c r="B513" s="4"/>
    </row>
    <row r="514" customFormat="false" ht="11.25" hidden="false" customHeight="false" outlineLevel="0" collapsed="false">
      <c r="B514" s="4"/>
    </row>
    <row r="515" customFormat="false" ht="11.25" hidden="false" customHeight="false" outlineLevel="0" collapsed="false">
      <c r="B515" s="4"/>
    </row>
    <row r="516" customFormat="false" ht="11.25" hidden="false" customHeight="false" outlineLevel="0" collapsed="false">
      <c r="B516" s="4"/>
    </row>
    <row r="517" customFormat="false" ht="11.25" hidden="false" customHeight="false" outlineLevel="0" collapsed="false">
      <c r="B517" s="4"/>
    </row>
    <row r="518" customFormat="false" ht="11.25" hidden="false" customHeight="false" outlineLevel="0" collapsed="false">
      <c r="B518" s="4"/>
    </row>
    <row r="519" customFormat="false" ht="11.25" hidden="false" customHeight="false" outlineLevel="0" collapsed="false">
      <c r="B519" s="4"/>
    </row>
    <row r="520" customFormat="false" ht="11.25" hidden="false" customHeight="false" outlineLevel="0" collapsed="false">
      <c r="B520" s="4"/>
    </row>
    <row r="521" customFormat="false" ht="11.25" hidden="false" customHeight="false" outlineLevel="0" collapsed="false">
      <c r="B521" s="4"/>
    </row>
    <row r="522" customFormat="false" ht="11.25" hidden="false" customHeight="false" outlineLevel="0" collapsed="false">
      <c r="B522" s="4"/>
    </row>
    <row r="523" customFormat="false" ht="11.25" hidden="false" customHeight="false" outlineLevel="0" collapsed="false">
      <c r="B523" s="4"/>
    </row>
    <row r="524" customFormat="false" ht="11.25" hidden="false" customHeight="false" outlineLevel="0" collapsed="false">
      <c r="B524" s="4"/>
    </row>
    <row r="525" customFormat="false" ht="11.25" hidden="false" customHeight="false" outlineLevel="0" collapsed="false">
      <c r="B525" s="4"/>
    </row>
    <row r="526" customFormat="false" ht="11.25" hidden="false" customHeight="false" outlineLevel="0" collapsed="false">
      <c r="B526" s="4"/>
    </row>
    <row r="527" customFormat="false" ht="11.25" hidden="false" customHeight="false" outlineLevel="0" collapsed="false">
      <c r="B527" s="4"/>
    </row>
    <row r="528" customFormat="false" ht="11.25" hidden="false" customHeight="false" outlineLevel="0" collapsed="false">
      <c r="B528" s="4"/>
    </row>
    <row r="529" customFormat="false" ht="11.25" hidden="false" customHeight="false" outlineLevel="0" collapsed="false">
      <c r="B529" s="4"/>
    </row>
    <row r="530" customFormat="false" ht="11.25" hidden="false" customHeight="false" outlineLevel="0" collapsed="false">
      <c r="B530" s="4"/>
    </row>
    <row r="531" customFormat="false" ht="11.25" hidden="false" customHeight="false" outlineLevel="0" collapsed="false">
      <c r="B531" s="4"/>
    </row>
    <row r="532" customFormat="false" ht="11.25" hidden="false" customHeight="false" outlineLevel="0" collapsed="false">
      <c r="B532" s="4"/>
    </row>
    <row r="533" customFormat="false" ht="11.25" hidden="false" customHeight="false" outlineLevel="0" collapsed="false">
      <c r="B533" s="4"/>
    </row>
    <row r="534" customFormat="false" ht="11.25" hidden="false" customHeight="false" outlineLevel="0" collapsed="false">
      <c r="B534" s="4"/>
    </row>
    <row r="535" customFormat="false" ht="11.25" hidden="false" customHeight="false" outlineLevel="0" collapsed="false">
      <c r="B535" s="4"/>
    </row>
    <row r="536" customFormat="false" ht="11.25" hidden="false" customHeight="false" outlineLevel="0" collapsed="false">
      <c r="B536" s="4"/>
    </row>
    <row r="537" customFormat="false" ht="11.25" hidden="false" customHeight="false" outlineLevel="0" collapsed="false">
      <c r="B537" s="4"/>
    </row>
    <row r="538" customFormat="false" ht="11.25" hidden="false" customHeight="false" outlineLevel="0" collapsed="false">
      <c r="B538" s="4"/>
    </row>
    <row r="539" customFormat="false" ht="11.25" hidden="false" customHeight="false" outlineLevel="0" collapsed="false">
      <c r="B539" s="4"/>
    </row>
    <row r="540" customFormat="false" ht="11.25" hidden="false" customHeight="false" outlineLevel="0" collapsed="false">
      <c r="B540" s="4"/>
    </row>
    <row r="541" customFormat="false" ht="11.25" hidden="false" customHeight="false" outlineLevel="0" collapsed="false">
      <c r="B541" s="4"/>
    </row>
    <row r="542" customFormat="false" ht="11.25" hidden="false" customHeight="false" outlineLevel="0" collapsed="false">
      <c r="B542" s="4"/>
    </row>
    <row r="543" customFormat="false" ht="11.25" hidden="false" customHeight="false" outlineLevel="0" collapsed="false">
      <c r="B543" s="4"/>
    </row>
    <row r="544" customFormat="false" ht="11.25" hidden="false" customHeight="false" outlineLevel="0" collapsed="false">
      <c r="B544" s="4"/>
    </row>
    <row r="545" customFormat="false" ht="11.25" hidden="false" customHeight="false" outlineLevel="0" collapsed="false">
      <c r="B545" s="4"/>
    </row>
    <row r="546" customFormat="false" ht="11.25" hidden="false" customHeight="false" outlineLevel="0" collapsed="false">
      <c r="B546" s="4"/>
    </row>
    <row r="547" customFormat="false" ht="11.25" hidden="false" customHeight="false" outlineLevel="0" collapsed="false">
      <c r="B547" s="4"/>
    </row>
    <row r="548" customFormat="false" ht="11.25" hidden="false" customHeight="false" outlineLevel="0" collapsed="false">
      <c r="B548" s="4"/>
    </row>
    <row r="549" customFormat="false" ht="11.25" hidden="false" customHeight="false" outlineLevel="0" collapsed="false">
      <c r="B549" s="4"/>
    </row>
    <row r="550" customFormat="false" ht="11.25" hidden="false" customHeight="false" outlineLevel="0" collapsed="false">
      <c r="B550" s="4"/>
    </row>
    <row r="551" customFormat="false" ht="11.25" hidden="false" customHeight="false" outlineLevel="0" collapsed="false">
      <c r="B551" s="4"/>
    </row>
    <row r="552" customFormat="false" ht="11.25" hidden="false" customHeight="false" outlineLevel="0" collapsed="false">
      <c r="B552" s="4"/>
    </row>
    <row r="553" customFormat="false" ht="11.25" hidden="false" customHeight="false" outlineLevel="0" collapsed="false">
      <c r="B553" s="4"/>
    </row>
    <row r="554" customFormat="false" ht="11.25" hidden="false" customHeight="false" outlineLevel="0" collapsed="false">
      <c r="B554" s="4"/>
    </row>
    <row r="555" customFormat="false" ht="11.25" hidden="false" customHeight="false" outlineLevel="0" collapsed="false">
      <c r="B555" s="4"/>
    </row>
    <row r="556" customFormat="false" ht="11.25" hidden="false" customHeight="false" outlineLevel="0" collapsed="false">
      <c r="B556" s="4"/>
    </row>
    <row r="557" customFormat="false" ht="11.25" hidden="false" customHeight="false" outlineLevel="0" collapsed="false">
      <c r="B557" s="4"/>
    </row>
    <row r="558" customFormat="false" ht="11.25" hidden="false" customHeight="false" outlineLevel="0" collapsed="false">
      <c r="B558" s="4"/>
    </row>
    <row r="559" customFormat="false" ht="11.25" hidden="false" customHeight="false" outlineLevel="0" collapsed="false">
      <c r="B559" s="4"/>
    </row>
    <row r="560" customFormat="false" ht="11.25" hidden="false" customHeight="false" outlineLevel="0" collapsed="false">
      <c r="B560" s="4"/>
    </row>
    <row r="561" customFormat="false" ht="11.25" hidden="false" customHeight="false" outlineLevel="0" collapsed="false">
      <c r="B561" s="4"/>
    </row>
    <row r="562" customFormat="false" ht="11.25" hidden="false" customHeight="false" outlineLevel="0" collapsed="false">
      <c r="B562" s="4"/>
    </row>
    <row r="563" customFormat="false" ht="11.25" hidden="false" customHeight="false" outlineLevel="0" collapsed="false">
      <c r="B563" s="4"/>
    </row>
    <row r="564" customFormat="false" ht="11.25" hidden="false" customHeight="false" outlineLevel="0" collapsed="false">
      <c r="B564" s="4"/>
    </row>
    <row r="565" customFormat="false" ht="11.25" hidden="false" customHeight="false" outlineLevel="0" collapsed="false">
      <c r="B565" s="4"/>
    </row>
    <row r="566" customFormat="false" ht="11.25" hidden="false" customHeight="false" outlineLevel="0" collapsed="false">
      <c r="B566" s="4"/>
    </row>
    <row r="567" customFormat="false" ht="11.25" hidden="false" customHeight="false" outlineLevel="0" collapsed="false">
      <c r="B567" s="4"/>
    </row>
    <row r="568" customFormat="false" ht="11.25" hidden="false" customHeight="false" outlineLevel="0" collapsed="false">
      <c r="B568" s="4"/>
    </row>
    <row r="569" customFormat="false" ht="11.25" hidden="false" customHeight="false" outlineLevel="0" collapsed="false">
      <c r="B569" s="4"/>
    </row>
    <row r="570" customFormat="false" ht="11.25" hidden="false" customHeight="false" outlineLevel="0" collapsed="false">
      <c r="B570" s="4"/>
    </row>
    <row r="571" customFormat="false" ht="11.25" hidden="false" customHeight="false" outlineLevel="0" collapsed="false">
      <c r="B571" s="4"/>
    </row>
    <row r="572" customFormat="false" ht="11.25" hidden="false" customHeight="false" outlineLevel="0" collapsed="false">
      <c r="B572" s="4"/>
    </row>
    <row r="573" customFormat="false" ht="11.25" hidden="false" customHeight="false" outlineLevel="0" collapsed="false">
      <c r="B573" s="4"/>
    </row>
    <row r="574" customFormat="false" ht="11.25" hidden="false" customHeight="false" outlineLevel="0" collapsed="false">
      <c r="B574" s="4"/>
    </row>
    <row r="575" customFormat="false" ht="11.25" hidden="false" customHeight="false" outlineLevel="0" collapsed="false">
      <c r="B575" s="4"/>
    </row>
    <row r="576" customFormat="false" ht="11.25" hidden="false" customHeight="false" outlineLevel="0" collapsed="false">
      <c r="B576" s="4"/>
    </row>
    <row r="577" customFormat="false" ht="11.25" hidden="false" customHeight="false" outlineLevel="0" collapsed="false">
      <c r="B577" s="4"/>
    </row>
    <row r="578" customFormat="false" ht="11.25" hidden="false" customHeight="false" outlineLevel="0" collapsed="false">
      <c r="B578" s="4"/>
    </row>
    <row r="579" customFormat="false" ht="11.25" hidden="false" customHeight="false" outlineLevel="0" collapsed="false">
      <c r="B579" s="4"/>
    </row>
    <row r="580" customFormat="false" ht="11.25" hidden="false" customHeight="false" outlineLevel="0" collapsed="false">
      <c r="B580" s="4"/>
    </row>
    <row r="581" customFormat="false" ht="11.25" hidden="false" customHeight="false" outlineLevel="0" collapsed="false">
      <c r="B581" s="4"/>
    </row>
    <row r="582" customFormat="false" ht="11.25" hidden="false" customHeight="false" outlineLevel="0" collapsed="false">
      <c r="B582" s="4"/>
    </row>
    <row r="583" customFormat="false" ht="11.25" hidden="false" customHeight="false" outlineLevel="0" collapsed="false">
      <c r="B583" s="4"/>
    </row>
    <row r="584" customFormat="false" ht="11.25" hidden="false" customHeight="false" outlineLevel="0" collapsed="false">
      <c r="B584" s="4"/>
    </row>
    <row r="585" customFormat="false" ht="11.25" hidden="false" customHeight="false" outlineLevel="0" collapsed="false">
      <c r="B585" s="4"/>
    </row>
    <row r="586" customFormat="false" ht="11.25" hidden="false" customHeight="false" outlineLevel="0" collapsed="false">
      <c r="B586" s="4"/>
    </row>
    <row r="587" customFormat="false" ht="11.25" hidden="false" customHeight="false" outlineLevel="0" collapsed="false">
      <c r="B587" s="4"/>
    </row>
    <row r="588" customFormat="false" ht="11.25" hidden="false" customHeight="false" outlineLevel="0" collapsed="false">
      <c r="B588" s="4"/>
    </row>
    <row r="589" customFormat="false" ht="11.25" hidden="false" customHeight="false" outlineLevel="0" collapsed="false">
      <c r="B589" s="4"/>
    </row>
    <row r="590" customFormat="false" ht="11.25" hidden="false" customHeight="false" outlineLevel="0" collapsed="false">
      <c r="B590" s="4"/>
    </row>
    <row r="591" customFormat="false" ht="11.25" hidden="false" customHeight="false" outlineLevel="0" collapsed="false">
      <c r="B591" s="4"/>
    </row>
    <row r="592" customFormat="false" ht="11.25" hidden="false" customHeight="false" outlineLevel="0" collapsed="false">
      <c r="B592" s="4"/>
    </row>
    <row r="593" customFormat="false" ht="11.25" hidden="false" customHeight="false" outlineLevel="0" collapsed="false">
      <c r="B593" s="4"/>
    </row>
    <row r="594" customFormat="false" ht="11.25" hidden="false" customHeight="false" outlineLevel="0" collapsed="false">
      <c r="B594" s="4"/>
    </row>
    <row r="595" customFormat="false" ht="11.25" hidden="false" customHeight="false" outlineLevel="0" collapsed="false">
      <c r="B595" s="4"/>
    </row>
    <row r="596" customFormat="false" ht="11.25" hidden="false" customHeight="false" outlineLevel="0" collapsed="false">
      <c r="B596" s="4"/>
    </row>
    <row r="597" customFormat="false" ht="11.25" hidden="false" customHeight="false" outlineLevel="0" collapsed="false">
      <c r="B597" s="4"/>
    </row>
    <row r="598" customFormat="false" ht="11.25" hidden="false" customHeight="false" outlineLevel="0" collapsed="false">
      <c r="B598" s="4"/>
    </row>
    <row r="599" customFormat="false" ht="11.25" hidden="false" customHeight="false" outlineLevel="0" collapsed="false">
      <c r="B599" s="4"/>
    </row>
    <row r="600" customFormat="false" ht="11.25" hidden="false" customHeight="false" outlineLevel="0" collapsed="false">
      <c r="B600" s="4"/>
    </row>
    <row r="601" customFormat="false" ht="11.25" hidden="false" customHeight="false" outlineLevel="0" collapsed="false">
      <c r="B601" s="4"/>
    </row>
    <row r="602" customFormat="false" ht="11.25" hidden="false" customHeight="false" outlineLevel="0" collapsed="false">
      <c r="B602" s="4"/>
    </row>
    <row r="603" customFormat="false" ht="11.25" hidden="false" customHeight="false" outlineLevel="0" collapsed="false">
      <c r="B603" s="4"/>
    </row>
    <row r="604" customFormat="false" ht="11.25" hidden="false" customHeight="false" outlineLevel="0" collapsed="false">
      <c r="B604" s="4"/>
    </row>
    <row r="605" customFormat="false" ht="11.25" hidden="false" customHeight="false" outlineLevel="0" collapsed="false">
      <c r="B605" s="4"/>
    </row>
    <row r="606" customFormat="false" ht="11.25" hidden="false" customHeight="false" outlineLevel="0" collapsed="false">
      <c r="B606" s="4"/>
    </row>
    <row r="607" customFormat="false" ht="11.25" hidden="false" customHeight="false" outlineLevel="0" collapsed="false">
      <c r="B607" s="4"/>
    </row>
    <row r="608" customFormat="false" ht="11.25" hidden="false" customHeight="false" outlineLevel="0" collapsed="false">
      <c r="B608" s="4"/>
    </row>
    <row r="609" customFormat="false" ht="11.25" hidden="false" customHeight="false" outlineLevel="0" collapsed="false">
      <c r="B609" s="4"/>
    </row>
    <row r="610" customFormat="false" ht="11.25" hidden="false" customHeight="false" outlineLevel="0" collapsed="false">
      <c r="B610" s="4"/>
    </row>
    <row r="611" customFormat="false" ht="11.25" hidden="false" customHeight="false" outlineLevel="0" collapsed="false">
      <c r="B611" s="4"/>
    </row>
    <row r="612" customFormat="false" ht="11.25" hidden="false" customHeight="false" outlineLevel="0" collapsed="false">
      <c r="B612" s="4"/>
    </row>
    <row r="613" customFormat="false" ht="11.25" hidden="false" customHeight="false" outlineLevel="0" collapsed="false">
      <c r="B613" s="4"/>
    </row>
    <row r="614" customFormat="false" ht="11.25" hidden="false" customHeight="false" outlineLevel="0" collapsed="false">
      <c r="B614" s="4"/>
    </row>
    <row r="615" customFormat="false" ht="11.25" hidden="false" customHeight="false" outlineLevel="0" collapsed="false">
      <c r="B615" s="4"/>
    </row>
    <row r="616" customFormat="false" ht="11.25" hidden="false" customHeight="false" outlineLevel="0" collapsed="false">
      <c r="B616" s="4"/>
    </row>
    <row r="617" customFormat="false" ht="11.25" hidden="false" customHeight="false" outlineLevel="0" collapsed="false">
      <c r="B617" s="4"/>
    </row>
    <row r="618" customFormat="false" ht="11.25" hidden="false" customHeight="false" outlineLevel="0" collapsed="false">
      <c r="B618" s="4"/>
    </row>
    <row r="619" customFormat="false" ht="11.25" hidden="false" customHeight="false" outlineLevel="0" collapsed="false">
      <c r="B619" s="4"/>
    </row>
    <row r="620" customFormat="false" ht="11.25" hidden="false" customHeight="false" outlineLevel="0" collapsed="false">
      <c r="B620" s="4"/>
    </row>
    <row r="621" customFormat="false" ht="11.25" hidden="false" customHeight="false" outlineLevel="0" collapsed="false">
      <c r="B621" s="4"/>
    </row>
    <row r="622" customFormat="false" ht="11.25" hidden="false" customHeight="false" outlineLevel="0" collapsed="false">
      <c r="B622" s="4"/>
    </row>
    <row r="623" customFormat="false" ht="11.25" hidden="false" customHeight="false" outlineLevel="0" collapsed="false">
      <c r="B623" s="4"/>
    </row>
    <row r="624" customFormat="false" ht="11.25" hidden="false" customHeight="false" outlineLevel="0" collapsed="false">
      <c r="B624" s="4"/>
    </row>
    <row r="625" customFormat="false" ht="11.25" hidden="false" customHeight="false" outlineLevel="0" collapsed="false">
      <c r="B625" s="4"/>
    </row>
    <row r="626" customFormat="false" ht="11.25" hidden="false" customHeight="false" outlineLevel="0" collapsed="false">
      <c r="B626" s="4"/>
    </row>
    <row r="627" customFormat="false" ht="11.25" hidden="false" customHeight="false" outlineLevel="0" collapsed="false">
      <c r="B627" s="4"/>
    </row>
    <row r="628" customFormat="false" ht="11.25" hidden="false" customHeight="false" outlineLevel="0" collapsed="false">
      <c r="B628" s="4"/>
    </row>
    <row r="629" customFormat="false" ht="11.25" hidden="false" customHeight="false" outlineLevel="0" collapsed="false">
      <c r="B629" s="4"/>
    </row>
    <row r="630" customFormat="false" ht="11.25" hidden="false" customHeight="false" outlineLevel="0" collapsed="false">
      <c r="B630" s="4"/>
    </row>
    <row r="631" customFormat="false" ht="11.25" hidden="false" customHeight="false" outlineLevel="0" collapsed="false">
      <c r="B631" s="4"/>
    </row>
    <row r="632" customFormat="false" ht="11.25" hidden="false" customHeight="false" outlineLevel="0" collapsed="false">
      <c r="B632" s="4"/>
    </row>
    <row r="633" customFormat="false" ht="11.25" hidden="false" customHeight="false" outlineLevel="0" collapsed="false">
      <c r="B633" s="4"/>
    </row>
    <row r="634" customFormat="false" ht="11.25" hidden="false" customHeight="false" outlineLevel="0" collapsed="false">
      <c r="B634" s="4"/>
    </row>
    <row r="635" customFormat="false" ht="11.25" hidden="false" customHeight="false" outlineLevel="0" collapsed="false">
      <c r="B635" s="4"/>
    </row>
    <row r="636" customFormat="false" ht="11.25" hidden="false" customHeight="false" outlineLevel="0" collapsed="false">
      <c r="B636" s="4"/>
    </row>
    <row r="637" customFormat="false" ht="11.25" hidden="false" customHeight="false" outlineLevel="0" collapsed="false">
      <c r="B637" s="4"/>
    </row>
    <row r="638" customFormat="false" ht="11.25" hidden="false" customHeight="false" outlineLevel="0" collapsed="false">
      <c r="B638" s="4"/>
    </row>
    <row r="639" customFormat="false" ht="11.25" hidden="false" customHeight="false" outlineLevel="0" collapsed="false">
      <c r="B639" s="4"/>
    </row>
    <row r="640" customFormat="false" ht="11.25" hidden="false" customHeight="false" outlineLevel="0" collapsed="false">
      <c r="B640" s="4"/>
    </row>
    <row r="641" customFormat="false" ht="11.25" hidden="false" customHeight="false" outlineLevel="0" collapsed="false">
      <c r="B641" s="4"/>
    </row>
    <row r="642" customFormat="false" ht="11.25" hidden="false" customHeight="false" outlineLevel="0" collapsed="false">
      <c r="B642" s="4"/>
    </row>
    <row r="643" customFormat="false" ht="11.25" hidden="false" customHeight="false" outlineLevel="0" collapsed="false">
      <c r="B643" s="4"/>
    </row>
    <row r="644" customFormat="false" ht="11.25" hidden="false" customHeight="false" outlineLevel="0" collapsed="false">
      <c r="B644" s="4"/>
    </row>
    <row r="645" customFormat="false" ht="11.25" hidden="false" customHeight="false" outlineLevel="0" collapsed="false">
      <c r="B645" s="4"/>
    </row>
    <row r="646" customFormat="false" ht="11.25" hidden="false" customHeight="false" outlineLevel="0" collapsed="false">
      <c r="B646" s="4"/>
    </row>
    <row r="647" customFormat="false" ht="11.25" hidden="false" customHeight="false" outlineLevel="0" collapsed="false">
      <c r="B647" s="4"/>
    </row>
    <row r="648" customFormat="false" ht="11.25" hidden="false" customHeight="false" outlineLevel="0" collapsed="false">
      <c r="B648" s="4"/>
    </row>
    <row r="649" customFormat="false" ht="11.25" hidden="false" customHeight="false" outlineLevel="0" collapsed="false">
      <c r="B649" s="4"/>
    </row>
    <row r="650" customFormat="false" ht="11.25" hidden="false" customHeight="false" outlineLevel="0" collapsed="false">
      <c r="B650" s="4"/>
    </row>
    <row r="651" customFormat="false" ht="11.25" hidden="false" customHeight="false" outlineLevel="0" collapsed="false">
      <c r="B651" s="4"/>
    </row>
    <row r="652" customFormat="false" ht="11.25" hidden="false" customHeight="false" outlineLevel="0" collapsed="false">
      <c r="B652" s="4"/>
    </row>
    <row r="653" customFormat="false" ht="11.25" hidden="false" customHeight="false" outlineLevel="0" collapsed="false">
      <c r="B653" s="4"/>
    </row>
    <row r="654" customFormat="false" ht="11.25" hidden="false" customHeight="false" outlineLevel="0" collapsed="false">
      <c r="B654" s="4"/>
    </row>
    <row r="655" customFormat="false" ht="11.25" hidden="false" customHeight="false" outlineLevel="0" collapsed="false">
      <c r="B655" s="4"/>
    </row>
    <row r="656" customFormat="false" ht="11.25" hidden="false" customHeight="false" outlineLevel="0" collapsed="false">
      <c r="B656" s="4"/>
    </row>
    <row r="657" customFormat="false" ht="11.25" hidden="false" customHeight="false" outlineLevel="0" collapsed="false">
      <c r="B657" s="4"/>
    </row>
    <row r="658" customFormat="false" ht="11.25" hidden="false" customHeight="false" outlineLevel="0" collapsed="false">
      <c r="B658" s="4"/>
    </row>
    <row r="659" customFormat="false" ht="11.25" hidden="false" customHeight="false" outlineLevel="0" collapsed="false">
      <c r="B659" s="4"/>
    </row>
    <row r="660" customFormat="false" ht="11.25" hidden="false" customHeight="false" outlineLevel="0" collapsed="false">
      <c r="B660" s="4"/>
    </row>
    <row r="661" customFormat="false" ht="11.25" hidden="false" customHeight="false" outlineLevel="0" collapsed="false">
      <c r="B661" s="4"/>
    </row>
    <row r="662" customFormat="false" ht="11.25" hidden="false" customHeight="false" outlineLevel="0" collapsed="false">
      <c r="B662" s="4"/>
    </row>
    <row r="663" customFormat="false" ht="11.25" hidden="false" customHeight="false" outlineLevel="0" collapsed="false">
      <c r="B663" s="4"/>
    </row>
    <row r="664" customFormat="false" ht="11.25" hidden="false" customHeight="false" outlineLevel="0" collapsed="false">
      <c r="B664" s="4"/>
    </row>
    <row r="665" customFormat="false" ht="11.25" hidden="false" customHeight="false" outlineLevel="0" collapsed="false">
      <c r="B665" s="4"/>
    </row>
    <row r="666" customFormat="false" ht="11.25" hidden="false" customHeight="false" outlineLevel="0" collapsed="false">
      <c r="B666" s="4"/>
    </row>
    <row r="667" customFormat="false" ht="11.25" hidden="false" customHeight="false" outlineLevel="0" collapsed="false">
      <c r="B667" s="4"/>
    </row>
    <row r="668" customFormat="false" ht="11.25" hidden="false" customHeight="false" outlineLevel="0" collapsed="false">
      <c r="B668" s="4"/>
    </row>
    <row r="669" customFormat="false" ht="11.25" hidden="false" customHeight="false" outlineLevel="0" collapsed="false">
      <c r="B669" s="4"/>
    </row>
    <row r="670" customFormat="false" ht="11.25" hidden="false" customHeight="false" outlineLevel="0" collapsed="false">
      <c r="B670" s="4"/>
    </row>
    <row r="671" customFormat="false" ht="11.25" hidden="false" customHeight="false" outlineLevel="0" collapsed="false">
      <c r="B671" s="4"/>
    </row>
    <row r="672" customFormat="false" ht="11.25" hidden="false" customHeight="false" outlineLevel="0" collapsed="false">
      <c r="B672" s="4"/>
    </row>
    <row r="673" customFormat="false" ht="11.25" hidden="false" customHeight="false" outlineLevel="0" collapsed="false">
      <c r="B673" s="4"/>
    </row>
    <row r="674" customFormat="false" ht="11.25" hidden="false" customHeight="false" outlineLevel="0" collapsed="false">
      <c r="B674" s="4"/>
    </row>
    <row r="675" customFormat="false" ht="11.25" hidden="false" customHeight="false" outlineLevel="0" collapsed="false">
      <c r="B675" s="4"/>
    </row>
    <row r="676" customFormat="false" ht="11.25" hidden="false" customHeight="false" outlineLevel="0" collapsed="false">
      <c r="B676" s="4"/>
    </row>
    <row r="677" customFormat="false" ht="11.25" hidden="false" customHeight="false" outlineLevel="0" collapsed="false">
      <c r="B677" s="4"/>
    </row>
    <row r="678" customFormat="false" ht="11.25" hidden="false" customHeight="false" outlineLevel="0" collapsed="false">
      <c r="B678" s="4"/>
    </row>
    <row r="679" customFormat="false" ht="11.25" hidden="false" customHeight="false" outlineLevel="0" collapsed="false">
      <c r="B679" s="4"/>
    </row>
    <row r="680" customFormat="false" ht="11.25" hidden="false" customHeight="false" outlineLevel="0" collapsed="false">
      <c r="B680" s="4"/>
    </row>
    <row r="681" customFormat="false" ht="11.25" hidden="false" customHeight="false" outlineLevel="0" collapsed="false">
      <c r="B681" s="4"/>
    </row>
    <row r="682" customFormat="false" ht="11.25" hidden="false" customHeight="false" outlineLevel="0" collapsed="false">
      <c r="B682" s="4"/>
    </row>
    <row r="683" customFormat="false" ht="11.25" hidden="false" customHeight="false" outlineLevel="0" collapsed="false">
      <c r="B683" s="4"/>
    </row>
    <row r="684" customFormat="false" ht="11.25" hidden="false" customHeight="false" outlineLevel="0" collapsed="false">
      <c r="B684" s="4"/>
    </row>
    <row r="685" customFormat="false" ht="11.25" hidden="false" customHeight="false" outlineLevel="0" collapsed="false">
      <c r="B685" s="4"/>
    </row>
    <row r="686" customFormat="false" ht="11.25" hidden="false" customHeight="false" outlineLevel="0" collapsed="false">
      <c r="B686" s="4"/>
    </row>
    <row r="687" customFormat="false" ht="11.25" hidden="false" customHeight="false" outlineLevel="0" collapsed="false">
      <c r="B687" s="4"/>
    </row>
    <row r="688" customFormat="false" ht="11.25" hidden="false" customHeight="false" outlineLevel="0" collapsed="false">
      <c r="B688" s="4"/>
    </row>
    <row r="689" customFormat="false" ht="11.25" hidden="false" customHeight="false" outlineLevel="0" collapsed="false">
      <c r="B689" s="4"/>
    </row>
    <row r="690" customFormat="false" ht="11.25" hidden="false" customHeight="false" outlineLevel="0" collapsed="false">
      <c r="B690" s="4"/>
    </row>
    <row r="691" customFormat="false" ht="11.25" hidden="false" customHeight="false" outlineLevel="0" collapsed="false">
      <c r="B691" s="4"/>
    </row>
    <row r="692" customFormat="false" ht="11.25" hidden="false" customHeight="false" outlineLevel="0" collapsed="false">
      <c r="B692" s="4"/>
    </row>
    <row r="693" customFormat="false" ht="11.25" hidden="false" customHeight="false" outlineLevel="0" collapsed="false">
      <c r="B693" s="4"/>
    </row>
    <row r="694" customFormat="false" ht="11.25" hidden="false" customHeight="false" outlineLevel="0" collapsed="false">
      <c r="B694" s="4"/>
    </row>
    <row r="695" customFormat="false" ht="11.25" hidden="false" customHeight="false" outlineLevel="0" collapsed="false">
      <c r="B695" s="4"/>
    </row>
    <row r="696" customFormat="false" ht="11.25" hidden="false" customHeight="false" outlineLevel="0" collapsed="false">
      <c r="B696" s="4"/>
    </row>
    <row r="697" customFormat="false" ht="11.25" hidden="false" customHeight="false" outlineLevel="0" collapsed="false">
      <c r="B697" s="4"/>
    </row>
    <row r="698" customFormat="false" ht="11.25" hidden="false" customHeight="false" outlineLevel="0" collapsed="false">
      <c r="B698" s="4"/>
    </row>
    <row r="699" customFormat="false" ht="11.25" hidden="false" customHeight="false" outlineLevel="0" collapsed="false">
      <c r="B699" s="4"/>
    </row>
    <row r="700" customFormat="false" ht="11.25" hidden="false" customHeight="false" outlineLevel="0" collapsed="false">
      <c r="B700" s="4"/>
    </row>
    <row r="701" customFormat="false" ht="11.25" hidden="false" customHeight="false" outlineLevel="0" collapsed="false">
      <c r="B701" s="4"/>
    </row>
    <row r="702" customFormat="false" ht="11.25" hidden="false" customHeight="false" outlineLevel="0" collapsed="false">
      <c r="B702" s="4"/>
    </row>
    <row r="703" customFormat="false" ht="11.25" hidden="false" customHeight="false" outlineLevel="0" collapsed="false">
      <c r="B703" s="4"/>
    </row>
    <row r="704" customFormat="false" ht="11.25" hidden="false" customHeight="false" outlineLevel="0" collapsed="false">
      <c r="B704" s="4"/>
    </row>
    <row r="705" customFormat="false" ht="11.25" hidden="false" customHeight="false" outlineLevel="0" collapsed="false">
      <c r="B705" s="4"/>
    </row>
    <row r="706" customFormat="false" ht="11.25" hidden="false" customHeight="false" outlineLevel="0" collapsed="false">
      <c r="B706" s="4"/>
    </row>
    <row r="707" customFormat="false" ht="11.25" hidden="false" customHeight="false" outlineLevel="0" collapsed="false">
      <c r="B707" s="4"/>
    </row>
    <row r="708" customFormat="false" ht="11.25" hidden="false" customHeight="false" outlineLevel="0" collapsed="false">
      <c r="B708" s="4"/>
    </row>
    <row r="709" customFormat="false" ht="11.25" hidden="false" customHeight="false" outlineLevel="0" collapsed="false">
      <c r="B709" s="4"/>
    </row>
    <row r="710" customFormat="false" ht="11.25" hidden="false" customHeight="false" outlineLevel="0" collapsed="false">
      <c r="B710" s="4"/>
    </row>
    <row r="711" customFormat="false" ht="11.25" hidden="false" customHeight="false" outlineLevel="0" collapsed="false">
      <c r="B711" s="4"/>
    </row>
    <row r="712" customFormat="false" ht="11.25" hidden="false" customHeight="false" outlineLevel="0" collapsed="false">
      <c r="B712" s="4"/>
    </row>
    <row r="713" customFormat="false" ht="11.25" hidden="false" customHeight="false" outlineLevel="0" collapsed="false">
      <c r="B713" s="4"/>
    </row>
    <row r="714" customFormat="false" ht="11.25" hidden="false" customHeight="false" outlineLevel="0" collapsed="false">
      <c r="B714" s="4"/>
    </row>
    <row r="715" customFormat="false" ht="11.25" hidden="false" customHeight="false" outlineLevel="0" collapsed="false">
      <c r="B715" s="4"/>
    </row>
    <row r="716" customFormat="false" ht="11.25" hidden="false" customHeight="false" outlineLevel="0" collapsed="false">
      <c r="B716" s="4"/>
    </row>
    <row r="717" customFormat="false" ht="11.25" hidden="false" customHeight="false" outlineLevel="0" collapsed="false">
      <c r="B717" s="4"/>
    </row>
    <row r="718" customFormat="false" ht="11.25" hidden="false" customHeight="false" outlineLevel="0" collapsed="false">
      <c r="B718" s="4"/>
    </row>
    <row r="719" customFormat="false" ht="11.25" hidden="false" customHeight="false" outlineLevel="0" collapsed="false">
      <c r="B719" s="4"/>
    </row>
    <row r="720" customFormat="false" ht="11.25" hidden="false" customHeight="false" outlineLevel="0" collapsed="false">
      <c r="B720" s="4"/>
    </row>
    <row r="721" customFormat="false" ht="11.25" hidden="false" customHeight="false" outlineLevel="0" collapsed="false">
      <c r="B721" s="4"/>
    </row>
    <row r="722" customFormat="false" ht="11.25" hidden="false" customHeight="false" outlineLevel="0" collapsed="false">
      <c r="B722" s="4"/>
    </row>
    <row r="723" customFormat="false" ht="11.25" hidden="false" customHeight="false" outlineLevel="0" collapsed="false">
      <c r="B723" s="4"/>
    </row>
    <row r="724" customFormat="false" ht="11.25" hidden="false" customHeight="false" outlineLevel="0" collapsed="false">
      <c r="B724" s="4"/>
    </row>
    <row r="725" customFormat="false" ht="11.25" hidden="false" customHeight="false" outlineLevel="0" collapsed="false">
      <c r="B725" s="4"/>
    </row>
    <row r="726" customFormat="false" ht="11.25" hidden="false" customHeight="false" outlineLevel="0" collapsed="false">
      <c r="B726" s="4"/>
    </row>
    <row r="727" customFormat="false" ht="11.25" hidden="false" customHeight="false" outlineLevel="0" collapsed="false">
      <c r="B727" s="4"/>
    </row>
    <row r="728" customFormat="false" ht="11.25" hidden="false" customHeight="false" outlineLevel="0" collapsed="false">
      <c r="B728" s="4"/>
    </row>
    <row r="729" customFormat="false" ht="11.25" hidden="false" customHeight="false" outlineLevel="0" collapsed="false">
      <c r="B729" s="4"/>
    </row>
    <row r="730" customFormat="false" ht="11.25" hidden="false" customHeight="false" outlineLevel="0" collapsed="false">
      <c r="B730" s="4"/>
    </row>
    <row r="731" customFormat="false" ht="11.25" hidden="false" customHeight="false" outlineLevel="0" collapsed="false">
      <c r="B731" s="4"/>
    </row>
    <row r="732" customFormat="false" ht="11.25" hidden="false" customHeight="false" outlineLevel="0" collapsed="false">
      <c r="B732" s="4"/>
    </row>
    <row r="733" customFormat="false" ht="11.25" hidden="false" customHeight="false" outlineLevel="0" collapsed="false">
      <c r="B733" s="4"/>
    </row>
    <row r="734" customFormat="false" ht="11.25" hidden="false" customHeight="false" outlineLevel="0" collapsed="false">
      <c r="B734" s="4"/>
    </row>
    <row r="735" customFormat="false" ht="11.25" hidden="false" customHeight="false" outlineLevel="0" collapsed="false">
      <c r="B735" s="4"/>
    </row>
    <row r="736" customFormat="false" ht="11.25" hidden="false" customHeight="false" outlineLevel="0" collapsed="false">
      <c r="B736" s="4"/>
    </row>
    <row r="737" customFormat="false" ht="11.25" hidden="false" customHeight="false" outlineLevel="0" collapsed="false">
      <c r="B737" s="4"/>
    </row>
    <row r="738" customFormat="false" ht="11.25" hidden="false" customHeight="false" outlineLevel="0" collapsed="false">
      <c r="B738" s="4"/>
    </row>
    <row r="739" customFormat="false" ht="11.25" hidden="false" customHeight="false" outlineLevel="0" collapsed="false">
      <c r="B739" s="4"/>
    </row>
    <row r="740" customFormat="false" ht="11.25" hidden="false" customHeight="false" outlineLevel="0" collapsed="false">
      <c r="B740" s="4"/>
    </row>
    <row r="741" customFormat="false" ht="11.25" hidden="false" customHeight="false" outlineLevel="0" collapsed="false">
      <c r="B741" s="4"/>
    </row>
    <row r="742" customFormat="false" ht="11.25" hidden="false" customHeight="false" outlineLevel="0" collapsed="false">
      <c r="B742" s="4"/>
    </row>
    <row r="743" customFormat="false" ht="11.25" hidden="false" customHeight="false" outlineLevel="0" collapsed="false">
      <c r="B743" s="4"/>
    </row>
    <row r="744" customFormat="false" ht="11.25" hidden="false" customHeight="false" outlineLevel="0" collapsed="false">
      <c r="B744" s="4"/>
    </row>
    <row r="745" customFormat="false" ht="11.25" hidden="false" customHeight="false" outlineLevel="0" collapsed="false">
      <c r="B745" s="4"/>
    </row>
    <row r="746" customFormat="false" ht="11.25" hidden="false" customHeight="false" outlineLevel="0" collapsed="false">
      <c r="B746" s="4"/>
    </row>
    <row r="747" customFormat="false" ht="11.25" hidden="false" customHeight="false" outlineLevel="0" collapsed="false">
      <c r="B747" s="4"/>
    </row>
    <row r="748" customFormat="false" ht="11.25" hidden="false" customHeight="false" outlineLevel="0" collapsed="false">
      <c r="B748" s="4"/>
    </row>
    <row r="749" customFormat="false" ht="11.25" hidden="false" customHeight="false" outlineLevel="0" collapsed="false">
      <c r="B749" s="4"/>
    </row>
    <row r="750" customFormat="false" ht="11.25" hidden="false" customHeight="false" outlineLevel="0" collapsed="false">
      <c r="B750" s="4"/>
    </row>
    <row r="751" customFormat="false" ht="11.25" hidden="false" customHeight="false" outlineLevel="0" collapsed="false">
      <c r="B751" s="4"/>
    </row>
    <row r="752" customFormat="false" ht="11.25" hidden="false" customHeight="false" outlineLevel="0" collapsed="false">
      <c r="B752" s="4"/>
    </row>
    <row r="753" customFormat="false" ht="11.25" hidden="false" customHeight="false" outlineLevel="0" collapsed="false">
      <c r="B753" s="4"/>
    </row>
    <row r="754" customFormat="false" ht="11.25" hidden="false" customHeight="false" outlineLevel="0" collapsed="false">
      <c r="B754" s="4"/>
    </row>
    <row r="755" customFormat="false" ht="11.25" hidden="false" customHeight="false" outlineLevel="0" collapsed="false">
      <c r="B755" s="4"/>
    </row>
    <row r="756" customFormat="false" ht="11.25" hidden="false" customHeight="false" outlineLevel="0" collapsed="false">
      <c r="B756" s="4"/>
    </row>
    <row r="757" customFormat="false" ht="11.25" hidden="false" customHeight="false" outlineLevel="0" collapsed="false">
      <c r="B757" s="4"/>
    </row>
    <row r="758" customFormat="false" ht="11.25" hidden="false" customHeight="false" outlineLevel="0" collapsed="false">
      <c r="B758" s="4"/>
    </row>
    <row r="759" customFormat="false" ht="11.25" hidden="false" customHeight="false" outlineLevel="0" collapsed="false">
      <c r="B759" s="4"/>
    </row>
    <row r="760" customFormat="false" ht="11.25" hidden="false" customHeight="false" outlineLevel="0" collapsed="false">
      <c r="B760" s="4"/>
    </row>
    <row r="761" customFormat="false" ht="11.25" hidden="false" customHeight="false" outlineLevel="0" collapsed="false">
      <c r="B761" s="4"/>
    </row>
    <row r="762" customFormat="false" ht="11.25" hidden="false" customHeight="false" outlineLevel="0" collapsed="false">
      <c r="B762" s="4"/>
    </row>
    <row r="763" customFormat="false" ht="11.25" hidden="false" customHeight="false" outlineLevel="0" collapsed="false">
      <c r="B763" s="4"/>
    </row>
    <row r="764" customFormat="false" ht="11.25" hidden="false" customHeight="false" outlineLevel="0" collapsed="false">
      <c r="B764" s="4"/>
    </row>
    <row r="765" customFormat="false" ht="11.25" hidden="false" customHeight="false" outlineLevel="0" collapsed="false">
      <c r="B765" s="4"/>
    </row>
    <row r="766" customFormat="false" ht="11.25" hidden="false" customHeight="false" outlineLevel="0" collapsed="false">
      <c r="B766" s="4"/>
    </row>
    <row r="767" customFormat="false" ht="11.25" hidden="false" customHeight="false" outlineLevel="0" collapsed="false">
      <c r="B767" s="4"/>
    </row>
    <row r="768" customFormat="false" ht="11.25" hidden="false" customHeight="false" outlineLevel="0" collapsed="false">
      <c r="B768" s="4"/>
    </row>
    <row r="769" customFormat="false" ht="11.25" hidden="false" customHeight="false" outlineLevel="0" collapsed="false">
      <c r="B769" s="4"/>
    </row>
    <row r="770" customFormat="false" ht="11.25" hidden="false" customHeight="false" outlineLevel="0" collapsed="false">
      <c r="B770" s="4"/>
    </row>
    <row r="771" customFormat="false" ht="11.25" hidden="false" customHeight="false" outlineLevel="0" collapsed="false">
      <c r="B771" s="4"/>
    </row>
    <row r="772" customFormat="false" ht="11.25" hidden="false" customHeight="false" outlineLevel="0" collapsed="false">
      <c r="B772" s="4"/>
    </row>
    <row r="773" customFormat="false" ht="11.25" hidden="false" customHeight="false" outlineLevel="0" collapsed="false">
      <c r="B773" s="4"/>
    </row>
    <row r="774" customFormat="false" ht="11.25" hidden="false" customHeight="false" outlineLevel="0" collapsed="false">
      <c r="B774" s="4"/>
    </row>
    <row r="775" customFormat="false" ht="11.25" hidden="false" customHeight="false" outlineLevel="0" collapsed="false">
      <c r="B775" s="4"/>
    </row>
    <row r="776" customFormat="false" ht="11.25" hidden="false" customHeight="false" outlineLevel="0" collapsed="false">
      <c r="B776" s="4"/>
    </row>
    <row r="777" customFormat="false" ht="11.25" hidden="false" customHeight="false" outlineLevel="0" collapsed="false">
      <c r="B777" s="4"/>
    </row>
    <row r="778" customFormat="false" ht="11.25" hidden="false" customHeight="false" outlineLevel="0" collapsed="false">
      <c r="B778" s="4"/>
    </row>
    <row r="779" customFormat="false" ht="11.25" hidden="false" customHeight="false" outlineLevel="0" collapsed="false">
      <c r="B779" s="4"/>
    </row>
    <row r="780" customFormat="false" ht="11.25" hidden="false" customHeight="false" outlineLevel="0" collapsed="false">
      <c r="B780" s="4"/>
    </row>
    <row r="781" customFormat="false" ht="11.25" hidden="false" customHeight="false" outlineLevel="0" collapsed="false">
      <c r="B781" s="4"/>
    </row>
    <row r="782" customFormat="false" ht="11.25" hidden="false" customHeight="false" outlineLevel="0" collapsed="false">
      <c r="B782" s="4"/>
    </row>
    <row r="783" customFormat="false" ht="11.25" hidden="false" customHeight="false" outlineLevel="0" collapsed="false">
      <c r="B783" s="4"/>
    </row>
    <row r="784" customFormat="false" ht="11.25" hidden="false" customHeight="false" outlineLevel="0" collapsed="false">
      <c r="B784" s="4"/>
    </row>
    <row r="785" customFormat="false" ht="11.25" hidden="false" customHeight="false" outlineLevel="0" collapsed="false">
      <c r="B785" s="4"/>
    </row>
    <row r="786" customFormat="false" ht="11.25" hidden="false" customHeight="false" outlineLevel="0" collapsed="false">
      <c r="B786" s="4"/>
    </row>
    <row r="787" customFormat="false" ht="11.25" hidden="false" customHeight="false" outlineLevel="0" collapsed="false">
      <c r="B787" s="4"/>
    </row>
    <row r="788" customFormat="false" ht="11.25" hidden="false" customHeight="false" outlineLevel="0" collapsed="false">
      <c r="B788" s="4"/>
    </row>
    <row r="789" customFormat="false" ht="11.25" hidden="false" customHeight="false" outlineLevel="0" collapsed="false">
      <c r="B789" s="4"/>
    </row>
    <row r="790" customFormat="false" ht="11.25" hidden="false" customHeight="false" outlineLevel="0" collapsed="false">
      <c r="B790" s="4"/>
    </row>
    <row r="791" customFormat="false" ht="11.25" hidden="false" customHeight="false" outlineLevel="0" collapsed="false">
      <c r="B791" s="4"/>
    </row>
    <row r="792" customFormat="false" ht="11.25" hidden="false" customHeight="false" outlineLevel="0" collapsed="false">
      <c r="B792" s="4"/>
    </row>
    <row r="793" customFormat="false" ht="11.25" hidden="false" customHeight="false" outlineLevel="0" collapsed="false">
      <c r="B793" s="4"/>
    </row>
    <row r="794" customFormat="false" ht="11.25" hidden="false" customHeight="false" outlineLevel="0" collapsed="false">
      <c r="B794" s="4"/>
    </row>
    <row r="795" customFormat="false" ht="11.25" hidden="false" customHeight="false" outlineLevel="0" collapsed="false">
      <c r="B795" s="4"/>
    </row>
    <row r="796" customFormat="false" ht="11.25" hidden="false" customHeight="false" outlineLevel="0" collapsed="false">
      <c r="B796" s="4"/>
    </row>
    <row r="797" customFormat="false" ht="11.25" hidden="false" customHeight="false" outlineLevel="0" collapsed="false">
      <c r="B797" s="4"/>
    </row>
    <row r="798" customFormat="false" ht="11.25" hidden="false" customHeight="false" outlineLevel="0" collapsed="false">
      <c r="B798" s="4"/>
    </row>
    <row r="799" customFormat="false" ht="11.25" hidden="false" customHeight="false" outlineLevel="0" collapsed="false">
      <c r="B799" s="4"/>
    </row>
    <row r="800" customFormat="false" ht="11.25" hidden="false" customHeight="false" outlineLevel="0" collapsed="false">
      <c r="B800" s="4"/>
    </row>
    <row r="801" customFormat="false" ht="11.25" hidden="false" customHeight="false" outlineLevel="0" collapsed="false">
      <c r="B801" s="4"/>
    </row>
    <row r="802" customFormat="false" ht="11.25" hidden="false" customHeight="false" outlineLevel="0" collapsed="false">
      <c r="B802" s="4"/>
    </row>
    <row r="803" customFormat="false" ht="11.25" hidden="false" customHeight="false" outlineLevel="0" collapsed="false">
      <c r="B803" s="4"/>
    </row>
    <row r="804" customFormat="false" ht="11.25" hidden="false" customHeight="false" outlineLevel="0" collapsed="false">
      <c r="B804" s="4"/>
    </row>
    <row r="805" customFormat="false" ht="11.25" hidden="false" customHeight="false" outlineLevel="0" collapsed="false">
      <c r="B805" s="4"/>
    </row>
    <row r="806" customFormat="false" ht="11.25" hidden="false" customHeight="false" outlineLevel="0" collapsed="false">
      <c r="B806" s="4"/>
    </row>
    <row r="807" customFormat="false" ht="11.25" hidden="false" customHeight="false" outlineLevel="0" collapsed="false">
      <c r="B807" s="4"/>
    </row>
    <row r="808" customFormat="false" ht="11.25" hidden="false" customHeight="false" outlineLevel="0" collapsed="false">
      <c r="B808" s="4"/>
    </row>
    <row r="809" customFormat="false" ht="11.25" hidden="false" customHeight="false" outlineLevel="0" collapsed="false">
      <c r="B809" s="4"/>
    </row>
    <row r="810" customFormat="false" ht="11.25" hidden="false" customHeight="false" outlineLevel="0" collapsed="false">
      <c r="B810" s="4"/>
    </row>
    <row r="811" customFormat="false" ht="11.25" hidden="false" customHeight="false" outlineLevel="0" collapsed="false">
      <c r="B811" s="4"/>
    </row>
    <row r="812" customFormat="false" ht="11.25" hidden="false" customHeight="false" outlineLevel="0" collapsed="false">
      <c r="B812" s="4"/>
    </row>
    <row r="813" customFormat="false" ht="11.25" hidden="false" customHeight="false" outlineLevel="0" collapsed="false">
      <c r="B813" s="4"/>
    </row>
    <row r="814" customFormat="false" ht="11.25" hidden="false" customHeight="false" outlineLevel="0" collapsed="false">
      <c r="B814" s="4"/>
    </row>
    <row r="815" customFormat="false" ht="11.25" hidden="false" customHeight="false" outlineLevel="0" collapsed="false">
      <c r="B815" s="4"/>
    </row>
    <row r="816" customFormat="false" ht="11.25" hidden="false" customHeight="false" outlineLevel="0" collapsed="false">
      <c r="B816" s="4"/>
    </row>
    <row r="817" customFormat="false" ht="11.25" hidden="false" customHeight="false" outlineLevel="0" collapsed="false">
      <c r="B817" s="4"/>
    </row>
    <row r="818" customFormat="false" ht="11.25" hidden="false" customHeight="false" outlineLevel="0" collapsed="false">
      <c r="B818" s="4"/>
    </row>
    <row r="819" customFormat="false" ht="11.25" hidden="false" customHeight="false" outlineLevel="0" collapsed="false">
      <c r="B819" s="4"/>
    </row>
    <row r="820" customFormat="false" ht="11.25" hidden="false" customHeight="false" outlineLevel="0" collapsed="false">
      <c r="B820" s="4"/>
    </row>
    <row r="821" customFormat="false" ht="11.25" hidden="false" customHeight="false" outlineLevel="0" collapsed="false">
      <c r="B821" s="4"/>
    </row>
    <row r="822" customFormat="false" ht="11.25" hidden="false" customHeight="false" outlineLevel="0" collapsed="false">
      <c r="B822" s="4"/>
    </row>
    <row r="823" customFormat="false" ht="11.25" hidden="false" customHeight="false" outlineLevel="0" collapsed="false">
      <c r="B823" s="4"/>
    </row>
    <row r="824" customFormat="false" ht="11.25" hidden="false" customHeight="false" outlineLevel="0" collapsed="false">
      <c r="B824" s="4"/>
    </row>
    <row r="825" customFormat="false" ht="11.25" hidden="false" customHeight="false" outlineLevel="0" collapsed="false">
      <c r="B825" s="4"/>
    </row>
    <row r="826" customFormat="false" ht="11.25" hidden="false" customHeight="false" outlineLevel="0" collapsed="false">
      <c r="B826" s="4"/>
    </row>
    <row r="827" customFormat="false" ht="11.25" hidden="false" customHeight="false" outlineLevel="0" collapsed="false">
      <c r="B827" s="4"/>
    </row>
    <row r="828" customFormat="false" ht="11.25" hidden="false" customHeight="false" outlineLevel="0" collapsed="false">
      <c r="B828" s="4"/>
    </row>
    <row r="829" customFormat="false" ht="11.25" hidden="false" customHeight="false" outlineLevel="0" collapsed="false">
      <c r="B829" s="4"/>
    </row>
    <row r="830" customFormat="false" ht="11.25" hidden="false" customHeight="false" outlineLevel="0" collapsed="false">
      <c r="B830" s="4"/>
    </row>
    <row r="831" customFormat="false" ht="11.25" hidden="false" customHeight="false" outlineLevel="0" collapsed="false">
      <c r="B831" s="4"/>
    </row>
    <row r="832" customFormat="false" ht="11.25" hidden="false" customHeight="false" outlineLevel="0" collapsed="false">
      <c r="B832" s="4"/>
    </row>
    <row r="833" customFormat="false" ht="11.25" hidden="false" customHeight="false" outlineLevel="0" collapsed="false">
      <c r="B833" s="4"/>
    </row>
    <row r="834" customFormat="false" ht="11.25" hidden="false" customHeight="false" outlineLevel="0" collapsed="false">
      <c r="B834" s="4"/>
    </row>
    <row r="835" customFormat="false" ht="11.25" hidden="false" customHeight="false" outlineLevel="0" collapsed="false">
      <c r="B835" s="4"/>
    </row>
    <row r="836" customFormat="false" ht="11.25" hidden="false" customHeight="false" outlineLevel="0" collapsed="false">
      <c r="B836" s="4"/>
    </row>
    <row r="837" customFormat="false" ht="11.25" hidden="false" customHeight="false" outlineLevel="0" collapsed="false">
      <c r="B837" s="4"/>
    </row>
    <row r="838" customFormat="false" ht="11.25" hidden="false" customHeight="false" outlineLevel="0" collapsed="false">
      <c r="B838" s="4"/>
    </row>
    <row r="839" customFormat="false" ht="11.25" hidden="false" customHeight="false" outlineLevel="0" collapsed="false">
      <c r="B839" s="4"/>
    </row>
    <row r="840" customFormat="false" ht="11.25" hidden="false" customHeight="false" outlineLevel="0" collapsed="false">
      <c r="B840" s="4"/>
    </row>
    <row r="841" customFormat="false" ht="11.25" hidden="false" customHeight="false" outlineLevel="0" collapsed="false">
      <c r="B841" s="4"/>
    </row>
    <row r="842" customFormat="false" ht="11.25" hidden="false" customHeight="false" outlineLevel="0" collapsed="false">
      <c r="B842" s="4"/>
    </row>
    <row r="843" customFormat="false" ht="11.25" hidden="false" customHeight="false" outlineLevel="0" collapsed="false">
      <c r="B843" s="4"/>
    </row>
    <row r="844" customFormat="false" ht="11.25" hidden="false" customHeight="false" outlineLevel="0" collapsed="false">
      <c r="B844" s="4"/>
    </row>
    <row r="845" customFormat="false" ht="11.25" hidden="false" customHeight="false" outlineLevel="0" collapsed="false">
      <c r="B845" s="4"/>
    </row>
    <row r="846" customFormat="false" ht="11.25" hidden="false" customHeight="false" outlineLevel="0" collapsed="false">
      <c r="B846" s="4"/>
    </row>
    <row r="847" customFormat="false" ht="11.25" hidden="false" customHeight="false" outlineLevel="0" collapsed="false">
      <c r="B847" s="4"/>
    </row>
    <row r="848" customFormat="false" ht="11.25" hidden="false" customHeight="false" outlineLevel="0" collapsed="false">
      <c r="B848" s="4"/>
    </row>
    <row r="849" customFormat="false" ht="11.25" hidden="false" customHeight="false" outlineLevel="0" collapsed="false">
      <c r="B849" s="4"/>
    </row>
    <row r="850" customFormat="false" ht="11.25" hidden="false" customHeight="false" outlineLevel="0" collapsed="false">
      <c r="B850" s="4"/>
    </row>
    <row r="851" customFormat="false" ht="11.25" hidden="false" customHeight="false" outlineLevel="0" collapsed="false">
      <c r="B851" s="4"/>
    </row>
    <row r="852" customFormat="false" ht="11.25" hidden="false" customHeight="false" outlineLevel="0" collapsed="false">
      <c r="B852" s="4"/>
    </row>
    <row r="853" customFormat="false" ht="11.25" hidden="false" customHeight="false" outlineLevel="0" collapsed="false">
      <c r="B853" s="4"/>
    </row>
    <row r="854" customFormat="false" ht="11.25" hidden="false" customHeight="false" outlineLevel="0" collapsed="false">
      <c r="B854" s="4"/>
    </row>
    <row r="855" customFormat="false" ht="11.25" hidden="false" customHeight="false" outlineLevel="0" collapsed="false">
      <c r="B855" s="4"/>
    </row>
    <row r="856" customFormat="false" ht="11.25" hidden="false" customHeight="false" outlineLevel="0" collapsed="false">
      <c r="B856" s="4"/>
    </row>
    <row r="857" customFormat="false" ht="11.25" hidden="false" customHeight="false" outlineLevel="0" collapsed="false">
      <c r="B857" s="4"/>
    </row>
    <row r="858" customFormat="false" ht="11.25" hidden="false" customHeight="false" outlineLevel="0" collapsed="false">
      <c r="B858" s="4"/>
    </row>
    <row r="859" customFormat="false" ht="11.25" hidden="false" customHeight="false" outlineLevel="0" collapsed="false">
      <c r="B859" s="4"/>
    </row>
    <row r="860" customFormat="false" ht="11.25" hidden="false" customHeight="false" outlineLevel="0" collapsed="false">
      <c r="B860" s="4"/>
    </row>
    <row r="861" customFormat="false" ht="11.25" hidden="false" customHeight="false" outlineLevel="0" collapsed="false">
      <c r="B861" s="4"/>
    </row>
    <row r="862" customFormat="false" ht="11.25" hidden="false" customHeight="false" outlineLevel="0" collapsed="false">
      <c r="B862" s="4"/>
    </row>
    <row r="863" customFormat="false" ht="11.25" hidden="false" customHeight="false" outlineLevel="0" collapsed="false">
      <c r="B863" s="4"/>
    </row>
    <row r="864" customFormat="false" ht="11.25" hidden="false" customHeight="false" outlineLevel="0" collapsed="false">
      <c r="B864" s="4"/>
    </row>
    <row r="865" customFormat="false" ht="11.25" hidden="false" customHeight="false" outlineLevel="0" collapsed="false">
      <c r="B865" s="4"/>
    </row>
    <row r="866" customFormat="false" ht="11.25" hidden="false" customHeight="false" outlineLevel="0" collapsed="false">
      <c r="B866" s="4"/>
    </row>
    <row r="867" customFormat="false" ht="11.25" hidden="false" customHeight="false" outlineLevel="0" collapsed="false">
      <c r="B867" s="4"/>
    </row>
    <row r="868" customFormat="false" ht="11.25" hidden="false" customHeight="false" outlineLevel="0" collapsed="false">
      <c r="B868" s="4"/>
    </row>
    <row r="869" customFormat="false" ht="11.25" hidden="false" customHeight="false" outlineLevel="0" collapsed="false">
      <c r="B869" s="4"/>
    </row>
    <row r="870" customFormat="false" ht="11.25" hidden="false" customHeight="false" outlineLevel="0" collapsed="false">
      <c r="B870" s="4"/>
    </row>
    <row r="871" customFormat="false" ht="11.25" hidden="false" customHeight="false" outlineLevel="0" collapsed="false">
      <c r="B871" s="4"/>
    </row>
    <row r="872" customFormat="false" ht="11.25" hidden="false" customHeight="false" outlineLevel="0" collapsed="false">
      <c r="B872" s="4"/>
    </row>
    <row r="873" customFormat="false" ht="11.25" hidden="false" customHeight="false" outlineLevel="0" collapsed="false">
      <c r="B873" s="4"/>
    </row>
    <row r="874" customFormat="false" ht="11.25" hidden="false" customHeight="false" outlineLevel="0" collapsed="false">
      <c r="B874" s="4"/>
    </row>
    <row r="875" customFormat="false" ht="11.25" hidden="false" customHeight="false" outlineLevel="0" collapsed="false">
      <c r="B875" s="4"/>
    </row>
    <row r="876" customFormat="false" ht="11.25" hidden="false" customHeight="false" outlineLevel="0" collapsed="false">
      <c r="B876" s="4"/>
    </row>
    <row r="877" customFormat="false" ht="11.25" hidden="false" customHeight="false" outlineLevel="0" collapsed="false">
      <c r="B877" s="4"/>
    </row>
    <row r="878" customFormat="false" ht="11.25" hidden="false" customHeight="false" outlineLevel="0" collapsed="false">
      <c r="B878" s="4"/>
    </row>
    <row r="879" customFormat="false" ht="11.25" hidden="false" customHeight="false" outlineLevel="0" collapsed="false">
      <c r="B879" s="4"/>
    </row>
    <row r="880" customFormat="false" ht="11.25" hidden="false" customHeight="false" outlineLevel="0" collapsed="false">
      <c r="B880" s="4"/>
    </row>
    <row r="881" customFormat="false" ht="11.25" hidden="false" customHeight="false" outlineLevel="0" collapsed="false">
      <c r="B881" s="4"/>
    </row>
    <row r="882" customFormat="false" ht="11.25" hidden="false" customHeight="false" outlineLevel="0" collapsed="false">
      <c r="B882" s="4"/>
    </row>
    <row r="883" customFormat="false" ht="11.25" hidden="false" customHeight="false" outlineLevel="0" collapsed="false">
      <c r="B883" s="4"/>
    </row>
    <row r="884" customFormat="false" ht="11.25" hidden="false" customHeight="false" outlineLevel="0" collapsed="false">
      <c r="B884" s="4"/>
    </row>
    <row r="885" customFormat="false" ht="11.25" hidden="false" customHeight="false" outlineLevel="0" collapsed="false">
      <c r="B885" s="4"/>
    </row>
    <row r="886" customFormat="false" ht="11.25" hidden="false" customHeight="false" outlineLevel="0" collapsed="false">
      <c r="B886" s="4"/>
    </row>
    <row r="887" customFormat="false" ht="11.25" hidden="false" customHeight="false" outlineLevel="0" collapsed="false">
      <c r="B887" s="4"/>
    </row>
    <row r="888" customFormat="false" ht="11.25" hidden="false" customHeight="false" outlineLevel="0" collapsed="false">
      <c r="B888" s="4"/>
    </row>
    <row r="889" customFormat="false" ht="11.25" hidden="false" customHeight="false" outlineLevel="0" collapsed="false">
      <c r="B889" s="4"/>
    </row>
    <row r="890" customFormat="false" ht="11.25" hidden="false" customHeight="false" outlineLevel="0" collapsed="false">
      <c r="B890" s="4"/>
    </row>
    <row r="891" customFormat="false" ht="11.25" hidden="false" customHeight="false" outlineLevel="0" collapsed="false">
      <c r="B891" s="4"/>
    </row>
    <row r="892" customFormat="false" ht="11.25" hidden="false" customHeight="false" outlineLevel="0" collapsed="false">
      <c r="B892" s="4"/>
    </row>
    <row r="893" customFormat="false" ht="11.25" hidden="false" customHeight="false" outlineLevel="0" collapsed="false">
      <c r="B893" s="4"/>
    </row>
    <row r="894" customFormat="false" ht="11.25" hidden="false" customHeight="false" outlineLevel="0" collapsed="false">
      <c r="B894" s="4"/>
    </row>
    <row r="895" customFormat="false" ht="11.25" hidden="false" customHeight="false" outlineLevel="0" collapsed="false">
      <c r="B895" s="4"/>
    </row>
    <row r="896" customFormat="false" ht="11.25" hidden="false" customHeight="false" outlineLevel="0" collapsed="false">
      <c r="B896" s="4"/>
    </row>
    <row r="897" customFormat="false" ht="11.25" hidden="false" customHeight="false" outlineLevel="0" collapsed="false">
      <c r="B897" s="4"/>
    </row>
    <row r="898" customFormat="false" ht="11.25" hidden="false" customHeight="false" outlineLevel="0" collapsed="false">
      <c r="B898" s="4"/>
    </row>
    <row r="899" customFormat="false" ht="11.25" hidden="false" customHeight="false" outlineLevel="0" collapsed="false">
      <c r="B899" s="4"/>
    </row>
    <row r="900" customFormat="false" ht="11.25" hidden="false" customHeight="false" outlineLevel="0" collapsed="false">
      <c r="B900" s="4"/>
    </row>
    <row r="901" customFormat="false" ht="11.25" hidden="false" customHeight="false" outlineLevel="0" collapsed="false">
      <c r="B901" s="4"/>
    </row>
    <row r="902" customFormat="false" ht="11.25" hidden="false" customHeight="false" outlineLevel="0" collapsed="false">
      <c r="B902" s="4"/>
    </row>
    <row r="903" customFormat="false" ht="11.25" hidden="false" customHeight="false" outlineLevel="0" collapsed="false">
      <c r="B903" s="4"/>
    </row>
    <row r="904" customFormat="false" ht="11.25" hidden="false" customHeight="false" outlineLevel="0" collapsed="false">
      <c r="B904" s="4"/>
    </row>
    <row r="905" customFormat="false" ht="11.25" hidden="false" customHeight="false" outlineLevel="0" collapsed="false">
      <c r="B905" s="4"/>
    </row>
    <row r="906" customFormat="false" ht="11.25" hidden="false" customHeight="false" outlineLevel="0" collapsed="false">
      <c r="B906" s="4"/>
    </row>
    <row r="907" customFormat="false" ht="11.25" hidden="false" customHeight="false" outlineLevel="0" collapsed="false">
      <c r="B907" s="4"/>
    </row>
    <row r="908" customFormat="false" ht="11.25" hidden="false" customHeight="false" outlineLevel="0" collapsed="false">
      <c r="B908" s="4"/>
    </row>
    <row r="909" customFormat="false" ht="11.25" hidden="false" customHeight="false" outlineLevel="0" collapsed="false">
      <c r="B909" s="4"/>
    </row>
    <row r="910" customFormat="false" ht="11.25" hidden="false" customHeight="false" outlineLevel="0" collapsed="false">
      <c r="B910" s="4"/>
    </row>
    <row r="911" customFormat="false" ht="11.25" hidden="false" customHeight="false" outlineLevel="0" collapsed="false">
      <c r="B911" s="4"/>
    </row>
    <row r="912" customFormat="false" ht="11.25" hidden="false" customHeight="false" outlineLevel="0" collapsed="false">
      <c r="B912" s="4"/>
    </row>
    <row r="913" customFormat="false" ht="11.25" hidden="false" customHeight="false" outlineLevel="0" collapsed="false">
      <c r="B913" s="4"/>
    </row>
    <row r="914" customFormat="false" ht="11.25" hidden="false" customHeight="false" outlineLevel="0" collapsed="false">
      <c r="B914" s="4"/>
    </row>
    <row r="915" customFormat="false" ht="11.25" hidden="false" customHeight="false" outlineLevel="0" collapsed="false">
      <c r="B915" s="4"/>
    </row>
    <row r="916" customFormat="false" ht="11.25" hidden="false" customHeight="false" outlineLevel="0" collapsed="false">
      <c r="B916" s="4"/>
    </row>
    <row r="917" customFormat="false" ht="11.25" hidden="false" customHeight="false" outlineLevel="0" collapsed="false">
      <c r="B917" s="4"/>
    </row>
    <row r="918" customFormat="false" ht="11.25" hidden="false" customHeight="false" outlineLevel="0" collapsed="false">
      <c r="B918" s="4"/>
    </row>
    <row r="919" customFormat="false" ht="11.25" hidden="false" customHeight="false" outlineLevel="0" collapsed="false">
      <c r="B919" s="4"/>
    </row>
    <row r="920" customFormat="false" ht="11.25" hidden="false" customHeight="false" outlineLevel="0" collapsed="false">
      <c r="B920" s="4"/>
    </row>
    <row r="921" customFormat="false" ht="11.25" hidden="false" customHeight="false" outlineLevel="0" collapsed="false">
      <c r="B921" s="4"/>
    </row>
    <row r="922" customFormat="false" ht="11.25" hidden="false" customHeight="false" outlineLevel="0" collapsed="false">
      <c r="B922" s="4"/>
    </row>
    <row r="923" customFormat="false" ht="11.25" hidden="false" customHeight="false" outlineLevel="0" collapsed="false">
      <c r="B923" s="4"/>
    </row>
    <row r="924" customFormat="false" ht="11.25" hidden="false" customHeight="false" outlineLevel="0" collapsed="false">
      <c r="B924" s="4"/>
    </row>
    <row r="925" customFormat="false" ht="11.25" hidden="false" customHeight="false" outlineLevel="0" collapsed="false">
      <c r="B925" s="4"/>
    </row>
    <row r="926" customFormat="false" ht="11.25" hidden="false" customHeight="false" outlineLevel="0" collapsed="false">
      <c r="B926" s="4"/>
    </row>
    <row r="927" customFormat="false" ht="11.25" hidden="false" customHeight="false" outlineLevel="0" collapsed="false">
      <c r="B927" s="4"/>
    </row>
    <row r="928" customFormat="false" ht="11.25" hidden="false" customHeight="false" outlineLevel="0" collapsed="false">
      <c r="B928" s="4"/>
    </row>
    <row r="929" customFormat="false" ht="11.25" hidden="false" customHeight="false" outlineLevel="0" collapsed="false">
      <c r="B929" s="4"/>
    </row>
    <row r="930" customFormat="false" ht="11.25" hidden="false" customHeight="false" outlineLevel="0" collapsed="false">
      <c r="B930" s="4"/>
    </row>
    <row r="931" customFormat="false" ht="11.25" hidden="false" customHeight="false" outlineLevel="0" collapsed="false">
      <c r="B931" s="4"/>
    </row>
    <row r="932" customFormat="false" ht="11.25" hidden="false" customHeight="false" outlineLevel="0" collapsed="false">
      <c r="B932" s="4"/>
    </row>
    <row r="933" customFormat="false" ht="11.25" hidden="false" customHeight="false" outlineLevel="0" collapsed="false">
      <c r="B933" s="4"/>
    </row>
    <row r="934" customFormat="false" ht="11.25" hidden="false" customHeight="false" outlineLevel="0" collapsed="false">
      <c r="B934" s="4"/>
    </row>
    <row r="935" customFormat="false" ht="11.25" hidden="false" customHeight="false" outlineLevel="0" collapsed="false">
      <c r="B935" s="4"/>
    </row>
    <row r="936" customFormat="false" ht="11.25" hidden="false" customHeight="false" outlineLevel="0" collapsed="false">
      <c r="B936" s="4"/>
    </row>
    <row r="937" customFormat="false" ht="11.25" hidden="false" customHeight="false" outlineLevel="0" collapsed="false">
      <c r="B937" s="4"/>
    </row>
    <row r="938" customFormat="false" ht="11.25" hidden="false" customHeight="false" outlineLevel="0" collapsed="false">
      <c r="B938" s="4"/>
    </row>
    <row r="939" customFormat="false" ht="11.25" hidden="false" customHeight="false" outlineLevel="0" collapsed="false">
      <c r="B939" s="4"/>
    </row>
    <row r="940" customFormat="false" ht="11.25" hidden="false" customHeight="false" outlineLevel="0" collapsed="false">
      <c r="B940" s="4"/>
    </row>
    <row r="941" customFormat="false" ht="11.25" hidden="false" customHeight="false" outlineLevel="0" collapsed="false">
      <c r="B941" s="4"/>
    </row>
    <row r="942" customFormat="false" ht="11.25" hidden="false" customHeight="false" outlineLevel="0" collapsed="false">
      <c r="B942" s="4"/>
    </row>
    <row r="943" customFormat="false" ht="11.25" hidden="false" customHeight="false" outlineLevel="0" collapsed="false">
      <c r="B943" s="4"/>
    </row>
    <row r="944" customFormat="false" ht="11.25" hidden="false" customHeight="false" outlineLevel="0" collapsed="false">
      <c r="B944" s="4"/>
    </row>
    <row r="945" customFormat="false" ht="11.25" hidden="false" customHeight="false" outlineLevel="0" collapsed="false">
      <c r="B945" s="4"/>
    </row>
    <row r="946" customFormat="false" ht="11.25" hidden="false" customHeight="false" outlineLevel="0" collapsed="false">
      <c r="B946" s="4"/>
    </row>
    <row r="947" customFormat="false" ht="11.25" hidden="false" customHeight="false" outlineLevel="0" collapsed="false">
      <c r="B947" s="4"/>
    </row>
    <row r="948" customFormat="false" ht="11.25" hidden="false" customHeight="false" outlineLevel="0" collapsed="false">
      <c r="B948" s="4"/>
    </row>
    <row r="949" customFormat="false" ht="11.25" hidden="false" customHeight="false" outlineLevel="0" collapsed="false">
      <c r="B949" s="4"/>
    </row>
    <row r="950" customFormat="false" ht="11.25" hidden="false" customHeight="false" outlineLevel="0" collapsed="false">
      <c r="B950" s="4"/>
    </row>
    <row r="951" customFormat="false" ht="11.25" hidden="false" customHeight="false" outlineLevel="0" collapsed="false">
      <c r="B951" s="4"/>
    </row>
    <row r="952" customFormat="false" ht="11.25" hidden="false" customHeight="false" outlineLevel="0" collapsed="false">
      <c r="B952" s="4"/>
    </row>
    <row r="953" customFormat="false" ht="11.25" hidden="false" customHeight="false" outlineLevel="0" collapsed="false">
      <c r="B953" s="4"/>
    </row>
    <row r="954" customFormat="false" ht="11.25" hidden="false" customHeight="false" outlineLevel="0" collapsed="false">
      <c r="B954" s="4"/>
    </row>
    <row r="955" customFormat="false" ht="11.25" hidden="false" customHeight="false" outlineLevel="0" collapsed="false">
      <c r="B955" s="4"/>
    </row>
    <row r="956" customFormat="false" ht="11.25" hidden="false" customHeight="false" outlineLevel="0" collapsed="false">
      <c r="B956" s="4"/>
    </row>
    <row r="957" customFormat="false" ht="11.25" hidden="false" customHeight="false" outlineLevel="0" collapsed="false">
      <c r="B957" s="4"/>
    </row>
    <row r="958" customFormat="false" ht="11.25" hidden="false" customHeight="false" outlineLevel="0" collapsed="false">
      <c r="B958" s="4"/>
    </row>
    <row r="959" customFormat="false" ht="11.25" hidden="false" customHeight="false" outlineLevel="0" collapsed="false">
      <c r="B959" s="4"/>
    </row>
    <row r="960" customFormat="false" ht="11.25" hidden="false" customHeight="false" outlineLevel="0" collapsed="false">
      <c r="B960" s="4"/>
    </row>
    <row r="961" customFormat="false" ht="11.25" hidden="false" customHeight="false" outlineLevel="0" collapsed="false">
      <c r="B961" s="4"/>
    </row>
    <row r="962" customFormat="false" ht="11.25" hidden="false" customHeight="false" outlineLevel="0" collapsed="false">
      <c r="B962" s="4"/>
    </row>
    <row r="963" customFormat="false" ht="11.25" hidden="false" customHeight="false" outlineLevel="0" collapsed="false">
      <c r="B963" s="4"/>
    </row>
    <row r="964" customFormat="false" ht="11.25" hidden="false" customHeight="false" outlineLevel="0" collapsed="false">
      <c r="B964" s="4"/>
    </row>
    <row r="965" customFormat="false" ht="11.25" hidden="false" customHeight="false" outlineLevel="0" collapsed="false">
      <c r="B965" s="4"/>
    </row>
    <row r="966" customFormat="false" ht="11.25" hidden="false" customHeight="false" outlineLevel="0" collapsed="false">
      <c r="B966" s="4"/>
    </row>
    <row r="967" customFormat="false" ht="11.25" hidden="false" customHeight="false" outlineLevel="0" collapsed="false">
      <c r="B967" s="4"/>
    </row>
    <row r="968" customFormat="false" ht="11.25" hidden="false" customHeight="false" outlineLevel="0" collapsed="false">
      <c r="B968" s="4"/>
    </row>
    <row r="969" customFormat="false" ht="11.25" hidden="false" customHeight="false" outlineLevel="0" collapsed="false">
      <c r="B969" s="4"/>
    </row>
    <row r="970" customFormat="false" ht="11.25" hidden="false" customHeight="false" outlineLevel="0" collapsed="false">
      <c r="B970" s="4"/>
    </row>
    <row r="971" customFormat="false" ht="11.25" hidden="false" customHeight="false" outlineLevel="0" collapsed="false">
      <c r="B971" s="4"/>
    </row>
    <row r="972" customFormat="false" ht="11.25" hidden="false" customHeight="false" outlineLevel="0" collapsed="false">
      <c r="B972" s="4"/>
    </row>
    <row r="973" customFormat="false" ht="11.25" hidden="false" customHeight="false" outlineLevel="0" collapsed="false">
      <c r="B973" s="4"/>
    </row>
    <row r="974" customFormat="false" ht="11.25" hidden="false" customHeight="false" outlineLevel="0" collapsed="false">
      <c r="B974" s="4"/>
    </row>
    <row r="975" customFormat="false" ht="11.25" hidden="false" customHeight="false" outlineLevel="0" collapsed="false">
      <c r="B975" s="4"/>
    </row>
    <row r="976" customFormat="false" ht="11.25" hidden="false" customHeight="false" outlineLevel="0" collapsed="false">
      <c r="B976" s="4"/>
    </row>
    <row r="977" customFormat="false" ht="11.25" hidden="false" customHeight="false" outlineLevel="0" collapsed="false">
      <c r="B977" s="4"/>
    </row>
    <row r="978" customFormat="false" ht="11.25" hidden="false" customHeight="false" outlineLevel="0" collapsed="false">
      <c r="B978" s="4"/>
    </row>
    <row r="979" customFormat="false" ht="11.25" hidden="false" customHeight="false" outlineLevel="0" collapsed="false">
      <c r="B979" s="4"/>
    </row>
    <row r="980" customFormat="false" ht="11.25" hidden="false" customHeight="false" outlineLevel="0" collapsed="false">
      <c r="B980" s="4"/>
    </row>
    <row r="981" customFormat="false" ht="11.25" hidden="false" customHeight="false" outlineLevel="0" collapsed="false">
      <c r="B981" s="4"/>
    </row>
    <row r="982" customFormat="false" ht="11.25" hidden="false" customHeight="false" outlineLevel="0" collapsed="false">
      <c r="B982" s="4"/>
    </row>
    <row r="983" customFormat="false" ht="11.25" hidden="false" customHeight="false" outlineLevel="0" collapsed="false">
      <c r="B983" s="4"/>
    </row>
    <row r="984" customFormat="false" ht="11.25" hidden="false" customHeight="false" outlineLevel="0" collapsed="false">
      <c r="B984" s="4"/>
    </row>
    <row r="985" customFormat="false" ht="11.25" hidden="false" customHeight="false" outlineLevel="0" collapsed="false">
      <c r="B985" s="4"/>
    </row>
    <row r="986" customFormat="false" ht="11.25" hidden="false" customHeight="false" outlineLevel="0" collapsed="false">
      <c r="B986" s="4"/>
    </row>
    <row r="987" customFormat="false" ht="11.25" hidden="false" customHeight="false" outlineLevel="0" collapsed="false">
      <c r="B987" s="4"/>
    </row>
    <row r="988" customFormat="false" ht="11.25" hidden="false" customHeight="false" outlineLevel="0" collapsed="false">
      <c r="B988" s="4"/>
    </row>
    <row r="989" customFormat="false" ht="11.25" hidden="false" customHeight="false" outlineLevel="0" collapsed="false">
      <c r="B989" s="4"/>
    </row>
    <row r="990" customFormat="false" ht="11.25" hidden="false" customHeight="false" outlineLevel="0" collapsed="false">
      <c r="B990" s="4"/>
    </row>
    <row r="991" customFormat="false" ht="11.25" hidden="false" customHeight="false" outlineLevel="0" collapsed="false">
      <c r="B991" s="4"/>
    </row>
    <row r="992" customFormat="false" ht="11.25" hidden="false" customHeight="false" outlineLevel="0" collapsed="false">
      <c r="B992" s="4"/>
    </row>
    <row r="993" customFormat="false" ht="11.25" hidden="false" customHeight="false" outlineLevel="0" collapsed="false">
      <c r="B993" s="4"/>
    </row>
    <row r="994" customFormat="false" ht="11.25" hidden="false" customHeight="false" outlineLevel="0" collapsed="false">
      <c r="B994" s="4"/>
    </row>
    <row r="995" customFormat="false" ht="11.25" hidden="false" customHeight="false" outlineLevel="0" collapsed="false">
      <c r="B995" s="4"/>
    </row>
    <row r="996" customFormat="false" ht="11.25" hidden="false" customHeight="false" outlineLevel="0" collapsed="false">
      <c r="B996" s="4"/>
    </row>
    <row r="997" customFormat="false" ht="11.25" hidden="false" customHeight="false" outlineLevel="0" collapsed="false">
      <c r="B997" s="4"/>
    </row>
    <row r="998" customFormat="false" ht="11.25" hidden="false" customHeight="false" outlineLevel="0" collapsed="false">
      <c r="B998" s="4"/>
    </row>
    <row r="999" customFormat="false" ht="11.25" hidden="false" customHeight="false" outlineLevel="0" collapsed="false">
      <c r="B999" s="4"/>
    </row>
    <row r="1000" customFormat="false" ht="11.25" hidden="false" customHeight="false" outlineLevel="0" collapsed="false">
      <c r="B1000" s="4"/>
    </row>
    <row r="1001" customFormat="false" ht="11.25" hidden="false" customHeight="false" outlineLevel="0" collapsed="false">
      <c r="B1001" s="4"/>
    </row>
    <row r="1002" customFormat="false" ht="11.25" hidden="false" customHeight="false" outlineLevel="0" collapsed="false">
      <c r="B1002" s="4"/>
    </row>
    <row r="1003" customFormat="false" ht="11.25" hidden="false" customHeight="false" outlineLevel="0" collapsed="false">
      <c r="B1003" s="4"/>
    </row>
    <row r="1004" customFormat="false" ht="11.25" hidden="false" customHeight="false" outlineLevel="0" collapsed="false">
      <c r="B1004" s="4"/>
    </row>
    <row r="1005" customFormat="false" ht="11.25" hidden="false" customHeight="false" outlineLevel="0" collapsed="false">
      <c r="B1005" s="4"/>
    </row>
    <row r="1006" customFormat="false" ht="11.25" hidden="false" customHeight="false" outlineLevel="0" collapsed="false">
      <c r="B1006" s="4"/>
    </row>
    <row r="1007" customFormat="false" ht="11.25" hidden="false" customHeight="false" outlineLevel="0" collapsed="false">
      <c r="B1007" s="4"/>
    </row>
    <row r="1008" customFormat="false" ht="11.25" hidden="false" customHeight="false" outlineLevel="0" collapsed="false">
      <c r="B1008" s="4"/>
    </row>
    <row r="1009" customFormat="false" ht="11.25" hidden="false" customHeight="false" outlineLevel="0" collapsed="false">
      <c r="B1009" s="4"/>
    </row>
    <row r="1010" customFormat="false" ht="11.25" hidden="false" customHeight="false" outlineLevel="0" collapsed="false">
      <c r="B1010" s="4"/>
    </row>
    <row r="1011" customFormat="false" ht="11.25" hidden="false" customHeight="false" outlineLevel="0" collapsed="false">
      <c r="B1011" s="4"/>
    </row>
    <row r="1012" customFormat="false" ht="11.25" hidden="false" customHeight="false" outlineLevel="0" collapsed="false">
      <c r="B1012" s="4"/>
    </row>
    <row r="1013" customFormat="false" ht="11.25" hidden="false" customHeight="false" outlineLevel="0" collapsed="false">
      <c r="B1013" s="4"/>
    </row>
    <row r="1014" customFormat="false" ht="11.25" hidden="false" customHeight="false" outlineLevel="0" collapsed="false">
      <c r="B1014" s="4"/>
    </row>
    <row r="1015" customFormat="false" ht="11.25" hidden="false" customHeight="false" outlineLevel="0" collapsed="false">
      <c r="B1015" s="4"/>
    </row>
    <row r="1016" customFormat="false" ht="11.25" hidden="false" customHeight="false" outlineLevel="0" collapsed="false">
      <c r="B1016" s="4"/>
    </row>
    <row r="1017" customFormat="false" ht="11.25" hidden="false" customHeight="false" outlineLevel="0" collapsed="false">
      <c r="B1017" s="4"/>
    </row>
    <row r="1018" customFormat="false" ht="11.25" hidden="false" customHeight="false" outlineLevel="0" collapsed="false">
      <c r="B1018" s="4"/>
    </row>
    <row r="1019" customFormat="false" ht="11.25" hidden="false" customHeight="false" outlineLevel="0" collapsed="false">
      <c r="B1019" s="4"/>
    </row>
    <row r="1020" customFormat="false" ht="11.25" hidden="false" customHeight="false" outlineLevel="0" collapsed="false">
      <c r="B1020" s="4"/>
    </row>
    <row r="1021" customFormat="false" ht="11.25" hidden="false" customHeight="false" outlineLevel="0" collapsed="false">
      <c r="B1021" s="4"/>
    </row>
    <row r="1022" customFormat="false" ht="11.25" hidden="false" customHeight="false" outlineLevel="0" collapsed="false">
      <c r="B1022" s="4"/>
    </row>
    <row r="1023" customFormat="false" ht="11.25" hidden="false" customHeight="false" outlineLevel="0" collapsed="false">
      <c r="B1023" s="4"/>
    </row>
    <row r="1024" customFormat="false" ht="11.25" hidden="false" customHeight="false" outlineLevel="0" collapsed="false">
      <c r="B1024" s="4"/>
    </row>
    <row r="1025" customFormat="false" ht="11.25" hidden="false" customHeight="false" outlineLevel="0" collapsed="false">
      <c r="B1025" s="4"/>
    </row>
    <row r="1026" customFormat="false" ht="11.25" hidden="false" customHeight="false" outlineLevel="0" collapsed="false">
      <c r="B1026" s="4"/>
    </row>
    <row r="1027" customFormat="false" ht="11.25" hidden="false" customHeight="false" outlineLevel="0" collapsed="false">
      <c r="B1027" s="4"/>
    </row>
    <row r="1028" customFormat="false" ht="11.25" hidden="false" customHeight="false" outlineLevel="0" collapsed="false">
      <c r="B1028" s="4"/>
    </row>
    <row r="1029" customFormat="false" ht="11.25" hidden="false" customHeight="false" outlineLevel="0" collapsed="false">
      <c r="B1029" s="4"/>
    </row>
    <row r="1030" customFormat="false" ht="11.25" hidden="false" customHeight="false" outlineLevel="0" collapsed="false">
      <c r="B1030" s="4"/>
    </row>
    <row r="1031" customFormat="false" ht="11.25" hidden="false" customHeight="false" outlineLevel="0" collapsed="false">
      <c r="B1031" s="4"/>
    </row>
    <row r="1032" customFormat="false" ht="11.25" hidden="false" customHeight="false" outlineLevel="0" collapsed="false">
      <c r="B1032" s="4"/>
    </row>
    <row r="1033" customFormat="false" ht="11.25" hidden="false" customHeight="false" outlineLevel="0" collapsed="false">
      <c r="B1033" s="4"/>
    </row>
    <row r="1034" customFormat="false" ht="11.25" hidden="false" customHeight="false" outlineLevel="0" collapsed="false">
      <c r="B1034" s="4"/>
    </row>
    <row r="1035" customFormat="false" ht="11.25" hidden="false" customHeight="false" outlineLevel="0" collapsed="false">
      <c r="B1035" s="4"/>
    </row>
    <row r="1036" customFormat="false" ht="11.25" hidden="false" customHeight="false" outlineLevel="0" collapsed="false">
      <c r="B1036" s="4"/>
    </row>
    <row r="1037" customFormat="false" ht="11.25" hidden="false" customHeight="false" outlineLevel="0" collapsed="false">
      <c r="B1037" s="4"/>
    </row>
    <row r="1038" customFormat="false" ht="11.25" hidden="false" customHeight="false" outlineLevel="0" collapsed="false">
      <c r="B1038" s="4"/>
    </row>
    <row r="1039" customFormat="false" ht="11.25" hidden="false" customHeight="false" outlineLevel="0" collapsed="false">
      <c r="B1039" s="4"/>
    </row>
    <row r="1040" customFormat="false" ht="11.25" hidden="false" customHeight="false" outlineLevel="0" collapsed="false">
      <c r="B1040" s="4"/>
    </row>
    <row r="1041" customFormat="false" ht="11.25" hidden="false" customHeight="false" outlineLevel="0" collapsed="false">
      <c r="B1041" s="4"/>
    </row>
    <row r="1042" customFormat="false" ht="11.25" hidden="false" customHeight="false" outlineLevel="0" collapsed="false">
      <c r="B1042" s="4"/>
    </row>
    <row r="1043" customFormat="false" ht="11.25" hidden="false" customHeight="false" outlineLevel="0" collapsed="false">
      <c r="B1043" s="4"/>
    </row>
    <row r="1044" customFormat="false" ht="11.25" hidden="false" customHeight="false" outlineLevel="0" collapsed="false">
      <c r="B1044" s="4"/>
    </row>
    <row r="1045" customFormat="false" ht="11.25" hidden="false" customHeight="false" outlineLevel="0" collapsed="false">
      <c r="B1045" s="4"/>
    </row>
    <row r="1046" customFormat="false" ht="11.25" hidden="false" customHeight="false" outlineLevel="0" collapsed="false">
      <c r="B1046" s="4"/>
    </row>
    <row r="1047" customFormat="false" ht="11.25" hidden="false" customHeight="false" outlineLevel="0" collapsed="false">
      <c r="B1047" s="4"/>
    </row>
    <row r="1048" customFormat="false" ht="11.25" hidden="false" customHeight="false" outlineLevel="0" collapsed="false">
      <c r="B1048" s="4"/>
    </row>
    <row r="1049" customFormat="false" ht="11.25" hidden="false" customHeight="false" outlineLevel="0" collapsed="false">
      <c r="B1049" s="4"/>
    </row>
    <row r="1050" customFormat="false" ht="11.25" hidden="false" customHeight="false" outlineLevel="0" collapsed="false">
      <c r="B1050" s="4"/>
    </row>
    <row r="1051" customFormat="false" ht="11.25" hidden="false" customHeight="false" outlineLevel="0" collapsed="false">
      <c r="B1051" s="4"/>
    </row>
    <row r="1052" customFormat="false" ht="11.25" hidden="false" customHeight="false" outlineLevel="0" collapsed="false">
      <c r="B1052" s="4"/>
    </row>
    <row r="1053" customFormat="false" ht="11.25" hidden="false" customHeight="false" outlineLevel="0" collapsed="false">
      <c r="B1053" s="4"/>
    </row>
    <row r="1054" customFormat="false" ht="11.25" hidden="false" customHeight="false" outlineLevel="0" collapsed="false">
      <c r="B1054" s="4"/>
    </row>
    <row r="1055" customFormat="false" ht="11.25" hidden="false" customHeight="false" outlineLevel="0" collapsed="false">
      <c r="B1055" s="4"/>
    </row>
    <row r="1056" customFormat="false" ht="11.25" hidden="false" customHeight="false" outlineLevel="0" collapsed="false">
      <c r="B1056" s="4"/>
    </row>
    <row r="1057" customFormat="false" ht="11.25" hidden="false" customHeight="false" outlineLevel="0" collapsed="false">
      <c r="B1057" s="4"/>
    </row>
    <row r="1058" customFormat="false" ht="11.25" hidden="false" customHeight="false" outlineLevel="0" collapsed="false">
      <c r="B1058" s="4"/>
    </row>
    <row r="1059" customFormat="false" ht="11.25" hidden="false" customHeight="false" outlineLevel="0" collapsed="false">
      <c r="B1059" s="4"/>
    </row>
    <row r="1060" customFormat="false" ht="11.25" hidden="false" customHeight="false" outlineLevel="0" collapsed="false">
      <c r="B1060" s="4"/>
    </row>
    <row r="1061" customFormat="false" ht="11.25" hidden="false" customHeight="false" outlineLevel="0" collapsed="false">
      <c r="B1061" s="4"/>
    </row>
    <row r="1062" customFormat="false" ht="11.25" hidden="false" customHeight="false" outlineLevel="0" collapsed="false">
      <c r="B1062" s="4"/>
    </row>
    <row r="1063" customFormat="false" ht="11.25" hidden="false" customHeight="false" outlineLevel="0" collapsed="false">
      <c r="B1063" s="4"/>
    </row>
    <row r="1064" customFormat="false" ht="11.25" hidden="false" customHeight="false" outlineLevel="0" collapsed="false">
      <c r="B1064" s="4"/>
    </row>
    <row r="1065" customFormat="false" ht="11.25" hidden="false" customHeight="false" outlineLevel="0" collapsed="false">
      <c r="B1065" s="4"/>
    </row>
    <row r="1066" customFormat="false" ht="11.25" hidden="false" customHeight="false" outlineLevel="0" collapsed="false">
      <c r="B1066" s="4"/>
    </row>
    <row r="1067" customFormat="false" ht="11.25" hidden="false" customHeight="false" outlineLevel="0" collapsed="false">
      <c r="B1067" s="4"/>
    </row>
    <row r="1068" customFormat="false" ht="11.25" hidden="false" customHeight="false" outlineLevel="0" collapsed="false">
      <c r="B1068" s="4"/>
    </row>
    <row r="1069" customFormat="false" ht="11.25" hidden="false" customHeight="false" outlineLevel="0" collapsed="false">
      <c r="B1069" s="4"/>
    </row>
    <row r="1070" customFormat="false" ht="11.25" hidden="false" customHeight="false" outlineLevel="0" collapsed="false">
      <c r="B1070" s="4"/>
    </row>
    <row r="1071" customFormat="false" ht="11.25" hidden="false" customHeight="false" outlineLevel="0" collapsed="false">
      <c r="B1071" s="4"/>
    </row>
    <row r="1072" customFormat="false" ht="11.25" hidden="false" customHeight="false" outlineLevel="0" collapsed="false">
      <c r="B1072" s="4"/>
    </row>
    <row r="1073" customFormat="false" ht="11.25" hidden="false" customHeight="false" outlineLevel="0" collapsed="false">
      <c r="B1073" s="4"/>
    </row>
    <row r="1074" customFormat="false" ht="11.25" hidden="false" customHeight="false" outlineLevel="0" collapsed="false">
      <c r="B1074" s="4"/>
    </row>
    <row r="1075" customFormat="false" ht="11.25" hidden="false" customHeight="false" outlineLevel="0" collapsed="false">
      <c r="B1075" s="4"/>
    </row>
    <row r="1076" customFormat="false" ht="11.25" hidden="false" customHeight="false" outlineLevel="0" collapsed="false">
      <c r="B1076" s="4"/>
    </row>
    <row r="1077" customFormat="false" ht="11.25" hidden="false" customHeight="false" outlineLevel="0" collapsed="false">
      <c r="B1077" s="4"/>
    </row>
    <row r="1078" customFormat="false" ht="11.25" hidden="false" customHeight="false" outlineLevel="0" collapsed="false">
      <c r="B1078" s="4"/>
    </row>
    <row r="1079" customFormat="false" ht="11.25" hidden="false" customHeight="false" outlineLevel="0" collapsed="false">
      <c r="B1079" s="4"/>
    </row>
    <row r="1080" customFormat="false" ht="11.25" hidden="false" customHeight="false" outlineLevel="0" collapsed="false">
      <c r="B1080" s="4"/>
    </row>
    <row r="1081" customFormat="false" ht="11.25" hidden="false" customHeight="false" outlineLevel="0" collapsed="false">
      <c r="B1081" s="4"/>
    </row>
    <row r="1082" customFormat="false" ht="11.25" hidden="false" customHeight="false" outlineLevel="0" collapsed="false">
      <c r="B1082" s="4"/>
    </row>
    <row r="1083" customFormat="false" ht="11.25" hidden="false" customHeight="false" outlineLevel="0" collapsed="false">
      <c r="B1083" s="4"/>
    </row>
    <row r="1084" customFormat="false" ht="11.25" hidden="false" customHeight="false" outlineLevel="0" collapsed="false">
      <c r="B1084" s="4"/>
    </row>
    <row r="1085" customFormat="false" ht="11.25" hidden="false" customHeight="false" outlineLevel="0" collapsed="false">
      <c r="B1085" s="4"/>
    </row>
    <row r="1086" customFormat="false" ht="11.25" hidden="false" customHeight="false" outlineLevel="0" collapsed="false">
      <c r="B1086" s="4"/>
    </row>
    <row r="1087" customFormat="false" ht="11.25" hidden="false" customHeight="false" outlineLevel="0" collapsed="false">
      <c r="B1087" s="4"/>
    </row>
    <row r="1088" customFormat="false" ht="11.25" hidden="false" customHeight="false" outlineLevel="0" collapsed="false">
      <c r="B1088" s="4"/>
    </row>
    <row r="1089" customFormat="false" ht="11.25" hidden="false" customHeight="false" outlineLevel="0" collapsed="false">
      <c r="B1089" s="4"/>
    </row>
    <row r="1090" customFormat="false" ht="11.25" hidden="false" customHeight="false" outlineLevel="0" collapsed="false">
      <c r="B1090" s="4"/>
    </row>
    <row r="1091" customFormat="false" ht="11.25" hidden="false" customHeight="false" outlineLevel="0" collapsed="false">
      <c r="B1091" s="4"/>
    </row>
    <row r="1092" customFormat="false" ht="11.25" hidden="false" customHeight="false" outlineLevel="0" collapsed="false">
      <c r="B1092" s="4"/>
    </row>
    <row r="1093" customFormat="false" ht="11.25" hidden="false" customHeight="false" outlineLevel="0" collapsed="false">
      <c r="B1093" s="4"/>
    </row>
    <row r="1094" customFormat="false" ht="11.25" hidden="false" customHeight="false" outlineLevel="0" collapsed="false">
      <c r="B1094" s="4"/>
    </row>
    <row r="1095" customFormat="false" ht="11.25" hidden="false" customHeight="false" outlineLevel="0" collapsed="false">
      <c r="B1095" s="4"/>
    </row>
    <row r="1096" customFormat="false" ht="11.25" hidden="false" customHeight="false" outlineLevel="0" collapsed="false">
      <c r="B1096" s="4"/>
    </row>
    <row r="1097" customFormat="false" ht="11.25" hidden="false" customHeight="false" outlineLevel="0" collapsed="false">
      <c r="B1097" s="4"/>
    </row>
    <row r="1098" customFormat="false" ht="11.25" hidden="false" customHeight="false" outlineLevel="0" collapsed="false">
      <c r="B1098" s="4"/>
    </row>
    <row r="1099" customFormat="false" ht="11.25" hidden="false" customHeight="false" outlineLevel="0" collapsed="false">
      <c r="B1099" s="4"/>
    </row>
    <row r="1100" customFormat="false" ht="11.25" hidden="false" customHeight="false" outlineLevel="0" collapsed="false">
      <c r="B1100" s="4"/>
    </row>
    <row r="1101" customFormat="false" ht="11.25" hidden="false" customHeight="false" outlineLevel="0" collapsed="false">
      <c r="B1101" s="4"/>
    </row>
    <row r="1102" customFormat="false" ht="11.25" hidden="false" customHeight="false" outlineLevel="0" collapsed="false">
      <c r="B1102" s="4"/>
    </row>
    <row r="1103" customFormat="false" ht="11.25" hidden="false" customHeight="false" outlineLevel="0" collapsed="false">
      <c r="B1103" s="4"/>
    </row>
    <row r="1104" customFormat="false" ht="11.25" hidden="false" customHeight="false" outlineLevel="0" collapsed="false">
      <c r="B1104" s="4"/>
    </row>
    <row r="1105" customFormat="false" ht="11.25" hidden="false" customHeight="false" outlineLevel="0" collapsed="false">
      <c r="B1105" s="4"/>
    </row>
    <row r="1106" customFormat="false" ht="11.25" hidden="false" customHeight="false" outlineLevel="0" collapsed="false">
      <c r="B1106" s="4"/>
    </row>
    <row r="1107" customFormat="false" ht="11.25" hidden="false" customHeight="false" outlineLevel="0" collapsed="false">
      <c r="B1107" s="4"/>
    </row>
    <row r="1108" customFormat="false" ht="11.25" hidden="false" customHeight="false" outlineLevel="0" collapsed="false">
      <c r="B1108" s="4"/>
    </row>
    <row r="1109" customFormat="false" ht="11.25" hidden="false" customHeight="false" outlineLevel="0" collapsed="false">
      <c r="B1109" s="4"/>
    </row>
    <row r="1110" customFormat="false" ht="11.25" hidden="false" customHeight="false" outlineLevel="0" collapsed="false">
      <c r="B1110" s="4"/>
    </row>
    <row r="1111" customFormat="false" ht="11.25" hidden="false" customHeight="false" outlineLevel="0" collapsed="false">
      <c r="B1111" s="4"/>
    </row>
    <row r="1112" customFormat="false" ht="11.25" hidden="false" customHeight="false" outlineLevel="0" collapsed="false">
      <c r="B1112" s="4"/>
    </row>
    <row r="1113" customFormat="false" ht="11.25" hidden="false" customHeight="false" outlineLevel="0" collapsed="false">
      <c r="B1113" s="4"/>
    </row>
    <row r="1114" customFormat="false" ht="11.25" hidden="false" customHeight="false" outlineLevel="0" collapsed="false">
      <c r="B1114" s="4"/>
    </row>
    <row r="1115" customFormat="false" ht="11.25" hidden="false" customHeight="false" outlineLevel="0" collapsed="false">
      <c r="B1115" s="4"/>
    </row>
    <row r="1116" customFormat="false" ht="11.25" hidden="false" customHeight="false" outlineLevel="0" collapsed="false">
      <c r="B1116" s="4"/>
    </row>
    <row r="1117" customFormat="false" ht="11.25" hidden="false" customHeight="false" outlineLevel="0" collapsed="false">
      <c r="B1117" s="4"/>
    </row>
    <row r="1118" customFormat="false" ht="11.25" hidden="false" customHeight="false" outlineLevel="0" collapsed="false">
      <c r="B1118" s="4"/>
    </row>
    <row r="1119" customFormat="false" ht="11.25" hidden="false" customHeight="false" outlineLevel="0" collapsed="false">
      <c r="B1119" s="4"/>
    </row>
    <row r="1120" customFormat="false" ht="11.25" hidden="false" customHeight="false" outlineLevel="0" collapsed="false">
      <c r="B1120" s="4"/>
    </row>
    <row r="1121" customFormat="false" ht="11.25" hidden="false" customHeight="false" outlineLevel="0" collapsed="false">
      <c r="B1121" s="4"/>
    </row>
    <row r="1122" customFormat="false" ht="11.25" hidden="false" customHeight="false" outlineLevel="0" collapsed="false">
      <c r="B1122" s="4"/>
    </row>
    <row r="1123" customFormat="false" ht="11.25" hidden="false" customHeight="false" outlineLevel="0" collapsed="false">
      <c r="B1123" s="4"/>
    </row>
    <row r="1124" customFormat="false" ht="11.25" hidden="false" customHeight="false" outlineLevel="0" collapsed="false">
      <c r="B1124" s="4"/>
    </row>
    <row r="1125" customFormat="false" ht="11.25" hidden="false" customHeight="false" outlineLevel="0" collapsed="false">
      <c r="B1125" s="4"/>
    </row>
    <row r="1126" customFormat="false" ht="11.25" hidden="false" customHeight="false" outlineLevel="0" collapsed="false">
      <c r="B1126" s="4"/>
    </row>
    <row r="1127" customFormat="false" ht="11.25" hidden="false" customHeight="false" outlineLevel="0" collapsed="false">
      <c r="B1127" s="4"/>
    </row>
    <row r="1128" customFormat="false" ht="11.25" hidden="false" customHeight="false" outlineLevel="0" collapsed="false">
      <c r="B1128" s="4"/>
    </row>
    <row r="1129" customFormat="false" ht="11.25" hidden="false" customHeight="false" outlineLevel="0" collapsed="false">
      <c r="B1129" s="4"/>
    </row>
    <row r="1130" customFormat="false" ht="11.25" hidden="false" customHeight="false" outlineLevel="0" collapsed="false">
      <c r="B1130" s="4"/>
    </row>
    <row r="1131" customFormat="false" ht="11.25" hidden="false" customHeight="false" outlineLevel="0" collapsed="false">
      <c r="B1131" s="4"/>
    </row>
    <row r="1132" customFormat="false" ht="11.25" hidden="false" customHeight="false" outlineLevel="0" collapsed="false">
      <c r="B1132" s="4"/>
    </row>
    <row r="1133" customFormat="false" ht="11.25" hidden="false" customHeight="false" outlineLevel="0" collapsed="false">
      <c r="B1133" s="4"/>
    </row>
    <row r="1134" customFormat="false" ht="11.25" hidden="false" customHeight="false" outlineLevel="0" collapsed="false">
      <c r="B1134" s="4"/>
    </row>
    <row r="1135" customFormat="false" ht="11.25" hidden="false" customHeight="false" outlineLevel="0" collapsed="false">
      <c r="B1135" s="4"/>
    </row>
    <row r="1136" customFormat="false" ht="11.25" hidden="false" customHeight="false" outlineLevel="0" collapsed="false">
      <c r="B1136" s="4"/>
    </row>
    <row r="1137" customFormat="false" ht="11.25" hidden="false" customHeight="false" outlineLevel="0" collapsed="false">
      <c r="B1137" s="4"/>
    </row>
    <row r="1138" customFormat="false" ht="11.25" hidden="false" customHeight="false" outlineLevel="0" collapsed="false">
      <c r="B1138" s="4"/>
    </row>
    <row r="1139" customFormat="false" ht="11.25" hidden="false" customHeight="false" outlineLevel="0" collapsed="false">
      <c r="B1139" s="4"/>
    </row>
    <row r="1140" customFormat="false" ht="11.25" hidden="false" customHeight="false" outlineLevel="0" collapsed="false">
      <c r="B1140" s="4"/>
    </row>
    <row r="1141" customFormat="false" ht="11.25" hidden="false" customHeight="false" outlineLevel="0" collapsed="false">
      <c r="B1141" s="4"/>
    </row>
    <row r="1142" customFormat="false" ht="11.25" hidden="false" customHeight="false" outlineLevel="0" collapsed="false">
      <c r="B1142" s="4"/>
    </row>
    <row r="1143" customFormat="false" ht="11.25" hidden="false" customHeight="false" outlineLevel="0" collapsed="false">
      <c r="B1143" s="4"/>
    </row>
    <row r="1144" customFormat="false" ht="11.25" hidden="false" customHeight="false" outlineLevel="0" collapsed="false">
      <c r="B1144" s="4"/>
    </row>
    <row r="1145" customFormat="false" ht="11.25" hidden="false" customHeight="false" outlineLevel="0" collapsed="false">
      <c r="B1145" s="4"/>
    </row>
    <row r="1146" customFormat="false" ht="11.25" hidden="false" customHeight="false" outlineLevel="0" collapsed="false">
      <c r="B1146" s="4"/>
    </row>
    <row r="1147" customFormat="false" ht="11.25" hidden="false" customHeight="false" outlineLevel="0" collapsed="false">
      <c r="B1147" s="4"/>
    </row>
    <row r="1148" customFormat="false" ht="11.25" hidden="false" customHeight="false" outlineLevel="0" collapsed="false">
      <c r="B1148" s="4"/>
    </row>
    <row r="1149" customFormat="false" ht="11.25" hidden="false" customHeight="false" outlineLevel="0" collapsed="false">
      <c r="B1149" s="4"/>
    </row>
    <row r="1150" customFormat="false" ht="11.25" hidden="false" customHeight="false" outlineLevel="0" collapsed="false">
      <c r="B1150" s="4"/>
    </row>
    <row r="1151" customFormat="false" ht="11.25" hidden="false" customHeight="false" outlineLevel="0" collapsed="false">
      <c r="B1151" s="4"/>
    </row>
    <row r="1152" customFormat="false" ht="11.25" hidden="false" customHeight="false" outlineLevel="0" collapsed="false">
      <c r="B1152" s="4"/>
    </row>
    <row r="1153" customFormat="false" ht="11.25" hidden="false" customHeight="false" outlineLevel="0" collapsed="false">
      <c r="B1153" s="4"/>
    </row>
    <row r="1154" customFormat="false" ht="11.25" hidden="false" customHeight="false" outlineLevel="0" collapsed="false">
      <c r="B1154" s="4"/>
    </row>
    <row r="1155" customFormat="false" ht="11.25" hidden="false" customHeight="false" outlineLevel="0" collapsed="false">
      <c r="B1155" s="4"/>
    </row>
    <row r="1156" customFormat="false" ht="11.25" hidden="false" customHeight="false" outlineLevel="0" collapsed="false">
      <c r="B1156" s="4"/>
    </row>
    <row r="1157" customFormat="false" ht="11.25" hidden="false" customHeight="false" outlineLevel="0" collapsed="false">
      <c r="B1157" s="4"/>
    </row>
    <row r="1158" customFormat="false" ht="11.25" hidden="false" customHeight="false" outlineLevel="0" collapsed="false">
      <c r="B1158" s="4"/>
    </row>
    <row r="1159" customFormat="false" ht="11.25" hidden="false" customHeight="false" outlineLevel="0" collapsed="false">
      <c r="B1159" s="4"/>
    </row>
    <row r="1160" customFormat="false" ht="11.25" hidden="false" customHeight="false" outlineLevel="0" collapsed="false">
      <c r="B1160" s="4"/>
    </row>
    <row r="1161" customFormat="false" ht="11.25" hidden="false" customHeight="false" outlineLevel="0" collapsed="false">
      <c r="B1161" s="4"/>
    </row>
    <row r="1162" customFormat="false" ht="11.25" hidden="false" customHeight="false" outlineLevel="0" collapsed="false">
      <c r="B1162" s="4"/>
    </row>
    <row r="1163" customFormat="false" ht="11.25" hidden="false" customHeight="false" outlineLevel="0" collapsed="false">
      <c r="B1163" s="4"/>
    </row>
    <row r="1164" customFormat="false" ht="11.25" hidden="false" customHeight="false" outlineLevel="0" collapsed="false">
      <c r="B1164" s="4"/>
    </row>
    <row r="1165" customFormat="false" ht="11.25" hidden="false" customHeight="false" outlineLevel="0" collapsed="false">
      <c r="B1165" s="4"/>
    </row>
    <row r="1166" customFormat="false" ht="11.25" hidden="false" customHeight="false" outlineLevel="0" collapsed="false">
      <c r="B1166" s="4"/>
    </row>
    <row r="1167" customFormat="false" ht="11.25" hidden="false" customHeight="false" outlineLevel="0" collapsed="false">
      <c r="B1167" s="4"/>
    </row>
    <row r="1168" customFormat="false" ht="11.25" hidden="false" customHeight="false" outlineLevel="0" collapsed="false">
      <c r="B1168" s="4"/>
    </row>
    <row r="1169" customFormat="false" ht="11.25" hidden="false" customHeight="false" outlineLevel="0" collapsed="false">
      <c r="B1169" s="4"/>
    </row>
    <row r="1170" customFormat="false" ht="11.25" hidden="false" customHeight="false" outlineLevel="0" collapsed="false">
      <c r="B1170" s="4"/>
    </row>
    <row r="1171" customFormat="false" ht="11.25" hidden="false" customHeight="false" outlineLevel="0" collapsed="false">
      <c r="B1171" s="4"/>
    </row>
    <row r="1172" customFormat="false" ht="11.25" hidden="false" customHeight="false" outlineLevel="0" collapsed="false">
      <c r="B1172" s="4"/>
    </row>
    <row r="1173" customFormat="false" ht="11.25" hidden="false" customHeight="false" outlineLevel="0" collapsed="false">
      <c r="B1173" s="4"/>
    </row>
    <row r="1174" customFormat="false" ht="11.25" hidden="false" customHeight="false" outlineLevel="0" collapsed="false">
      <c r="B1174" s="4"/>
    </row>
    <row r="1175" customFormat="false" ht="11.25" hidden="false" customHeight="false" outlineLevel="0" collapsed="false">
      <c r="B1175" s="4"/>
    </row>
    <row r="1176" customFormat="false" ht="11.25" hidden="false" customHeight="false" outlineLevel="0" collapsed="false">
      <c r="B1176" s="4"/>
    </row>
    <row r="1177" customFormat="false" ht="11.25" hidden="false" customHeight="false" outlineLevel="0" collapsed="false">
      <c r="B1177" s="4"/>
    </row>
    <row r="1178" customFormat="false" ht="11.25" hidden="false" customHeight="false" outlineLevel="0" collapsed="false">
      <c r="B1178" s="4"/>
    </row>
    <row r="1179" customFormat="false" ht="11.25" hidden="false" customHeight="false" outlineLevel="0" collapsed="false">
      <c r="B1179" s="4"/>
    </row>
    <row r="1180" customFormat="false" ht="11.25" hidden="false" customHeight="false" outlineLevel="0" collapsed="false">
      <c r="B1180" s="4"/>
    </row>
    <row r="1181" customFormat="false" ht="11.25" hidden="false" customHeight="false" outlineLevel="0" collapsed="false">
      <c r="B1181" s="4"/>
    </row>
    <row r="1182" customFormat="false" ht="11.25" hidden="false" customHeight="false" outlineLevel="0" collapsed="false">
      <c r="B1182" s="4"/>
    </row>
    <row r="1183" customFormat="false" ht="11.25" hidden="false" customHeight="false" outlineLevel="0" collapsed="false">
      <c r="B1183" s="4"/>
    </row>
    <row r="1184" customFormat="false" ht="11.25" hidden="false" customHeight="false" outlineLevel="0" collapsed="false">
      <c r="B1184" s="4"/>
    </row>
    <row r="1185" customFormat="false" ht="11.25" hidden="false" customHeight="false" outlineLevel="0" collapsed="false">
      <c r="B1185" s="4"/>
    </row>
    <row r="1186" customFormat="false" ht="11.25" hidden="false" customHeight="false" outlineLevel="0" collapsed="false">
      <c r="B1186" s="4"/>
    </row>
    <row r="1187" customFormat="false" ht="11.25" hidden="false" customHeight="false" outlineLevel="0" collapsed="false">
      <c r="B1187" s="4"/>
    </row>
    <row r="1188" customFormat="false" ht="11.25" hidden="false" customHeight="false" outlineLevel="0" collapsed="false">
      <c r="B1188" s="4"/>
    </row>
    <row r="1189" customFormat="false" ht="11.25" hidden="false" customHeight="false" outlineLevel="0" collapsed="false">
      <c r="B1189" s="4"/>
    </row>
    <row r="1190" customFormat="false" ht="11.25" hidden="false" customHeight="false" outlineLevel="0" collapsed="false">
      <c r="B1190" s="4"/>
    </row>
    <row r="1191" customFormat="false" ht="11.25" hidden="false" customHeight="false" outlineLevel="0" collapsed="false">
      <c r="B1191" s="4"/>
    </row>
    <row r="1192" customFormat="false" ht="11.25" hidden="false" customHeight="false" outlineLevel="0" collapsed="false">
      <c r="B1192" s="4"/>
    </row>
    <row r="1193" customFormat="false" ht="11.25" hidden="false" customHeight="false" outlineLevel="0" collapsed="false">
      <c r="B1193" s="4"/>
    </row>
    <row r="1194" customFormat="false" ht="11.25" hidden="false" customHeight="false" outlineLevel="0" collapsed="false">
      <c r="B1194" s="4"/>
    </row>
    <row r="1195" customFormat="false" ht="11.25" hidden="false" customHeight="false" outlineLevel="0" collapsed="false">
      <c r="B1195" s="4"/>
    </row>
    <row r="1196" customFormat="false" ht="11.25" hidden="false" customHeight="false" outlineLevel="0" collapsed="false">
      <c r="B1196" s="4"/>
    </row>
    <row r="1197" customFormat="false" ht="11.25" hidden="false" customHeight="false" outlineLevel="0" collapsed="false">
      <c r="B1197" s="4"/>
    </row>
    <row r="1198" customFormat="false" ht="11.25" hidden="false" customHeight="false" outlineLevel="0" collapsed="false">
      <c r="B1198" s="4"/>
    </row>
    <row r="1199" customFormat="false" ht="11.25" hidden="false" customHeight="false" outlineLevel="0" collapsed="false">
      <c r="B1199" s="4"/>
    </row>
    <row r="1200" customFormat="false" ht="11.25" hidden="false" customHeight="false" outlineLevel="0" collapsed="false">
      <c r="B1200" s="4"/>
    </row>
    <row r="1201" customFormat="false" ht="11.25" hidden="false" customHeight="false" outlineLevel="0" collapsed="false">
      <c r="B1201" s="4"/>
    </row>
    <row r="1202" customFormat="false" ht="11.25" hidden="false" customHeight="false" outlineLevel="0" collapsed="false">
      <c r="B1202" s="4"/>
    </row>
    <row r="1203" customFormat="false" ht="11.25" hidden="false" customHeight="false" outlineLevel="0" collapsed="false">
      <c r="B1203" s="4"/>
    </row>
    <row r="1204" customFormat="false" ht="11.25" hidden="false" customHeight="false" outlineLevel="0" collapsed="false">
      <c r="B1204" s="4"/>
    </row>
    <row r="1205" customFormat="false" ht="11.25" hidden="false" customHeight="false" outlineLevel="0" collapsed="false">
      <c r="B1205" s="4"/>
    </row>
    <row r="1206" customFormat="false" ht="11.25" hidden="false" customHeight="false" outlineLevel="0" collapsed="false">
      <c r="B1206" s="4"/>
    </row>
    <row r="1207" customFormat="false" ht="11.25" hidden="false" customHeight="false" outlineLevel="0" collapsed="false">
      <c r="B1207" s="4"/>
    </row>
    <row r="1208" customFormat="false" ht="11.25" hidden="false" customHeight="false" outlineLevel="0" collapsed="false">
      <c r="B1208" s="4"/>
    </row>
    <row r="1209" customFormat="false" ht="11.25" hidden="false" customHeight="false" outlineLevel="0" collapsed="false">
      <c r="B1209" s="4"/>
    </row>
    <row r="1210" customFormat="false" ht="11.25" hidden="false" customHeight="false" outlineLevel="0" collapsed="false">
      <c r="B1210" s="4"/>
    </row>
    <row r="1211" customFormat="false" ht="11.25" hidden="false" customHeight="false" outlineLevel="0" collapsed="false">
      <c r="B1211" s="4"/>
    </row>
    <row r="1212" customFormat="false" ht="11.25" hidden="false" customHeight="false" outlineLevel="0" collapsed="false">
      <c r="B1212" s="4"/>
    </row>
    <row r="1213" customFormat="false" ht="11.25" hidden="false" customHeight="false" outlineLevel="0" collapsed="false">
      <c r="B1213" s="4"/>
    </row>
    <row r="1214" customFormat="false" ht="11.25" hidden="false" customHeight="false" outlineLevel="0" collapsed="false">
      <c r="B1214" s="4"/>
    </row>
    <row r="1215" customFormat="false" ht="11.25" hidden="false" customHeight="false" outlineLevel="0" collapsed="false">
      <c r="B1215" s="4"/>
    </row>
    <row r="1216" customFormat="false" ht="11.25" hidden="false" customHeight="false" outlineLevel="0" collapsed="false">
      <c r="B1216" s="4"/>
    </row>
    <row r="1217" customFormat="false" ht="11.25" hidden="false" customHeight="false" outlineLevel="0" collapsed="false">
      <c r="B1217" s="4"/>
    </row>
    <row r="1218" customFormat="false" ht="11.25" hidden="false" customHeight="false" outlineLevel="0" collapsed="false">
      <c r="B1218" s="4"/>
    </row>
    <row r="1219" customFormat="false" ht="11.25" hidden="false" customHeight="false" outlineLevel="0" collapsed="false">
      <c r="B1219" s="4"/>
    </row>
    <row r="1220" customFormat="false" ht="11.25" hidden="false" customHeight="false" outlineLevel="0" collapsed="false">
      <c r="B1220" s="4"/>
    </row>
    <row r="1221" customFormat="false" ht="11.25" hidden="false" customHeight="false" outlineLevel="0" collapsed="false">
      <c r="B1221" s="4"/>
    </row>
    <row r="1222" customFormat="false" ht="11.25" hidden="false" customHeight="false" outlineLevel="0" collapsed="false">
      <c r="B1222" s="4"/>
    </row>
    <row r="1223" customFormat="false" ht="11.25" hidden="false" customHeight="false" outlineLevel="0" collapsed="false">
      <c r="B1223" s="4"/>
    </row>
    <row r="1224" customFormat="false" ht="11.25" hidden="false" customHeight="false" outlineLevel="0" collapsed="false">
      <c r="B1224" s="4"/>
    </row>
    <row r="1225" customFormat="false" ht="11.25" hidden="false" customHeight="false" outlineLevel="0" collapsed="false">
      <c r="B1225" s="4"/>
    </row>
    <row r="1226" customFormat="false" ht="11.25" hidden="false" customHeight="false" outlineLevel="0" collapsed="false">
      <c r="B1226" s="4"/>
    </row>
    <row r="1227" customFormat="false" ht="11.25" hidden="false" customHeight="false" outlineLevel="0" collapsed="false">
      <c r="B1227" s="4"/>
    </row>
    <row r="1228" customFormat="false" ht="11.25" hidden="false" customHeight="false" outlineLevel="0" collapsed="false">
      <c r="B1228" s="4"/>
    </row>
    <row r="1229" customFormat="false" ht="11.25" hidden="false" customHeight="false" outlineLevel="0" collapsed="false">
      <c r="B1229" s="4"/>
    </row>
    <row r="1230" customFormat="false" ht="11.25" hidden="false" customHeight="false" outlineLevel="0" collapsed="false">
      <c r="B1230" s="4"/>
    </row>
    <row r="1231" customFormat="false" ht="11.25" hidden="false" customHeight="false" outlineLevel="0" collapsed="false">
      <c r="B1231" s="4"/>
    </row>
    <row r="1232" customFormat="false" ht="11.25" hidden="false" customHeight="false" outlineLevel="0" collapsed="false">
      <c r="B1232" s="4"/>
    </row>
    <row r="1233" customFormat="false" ht="11.25" hidden="false" customHeight="false" outlineLevel="0" collapsed="false">
      <c r="B1233" s="4"/>
    </row>
    <row r="1234" customFormat="false" ht="11.25" hidden="false" customHeight="false" outlineLevel="0" collapsed="false">
      <c r="B1234" s="4"/>
    </row>
    <row r="1235" customFormat="false" ht="11.25" hidden="false" customHeight="false" outlineLevel="0" collapsed="false">
      <c r="B1235" s="4"/>
    </row>
    <row r="1236" customFormat="false" ht="11.25" hidden="false" customHeight="false" outlineLevel="0" collapsed="false">
      <c r="B1236" s="4"/>
    </row>
    <row r="1237" customFormat="false" ht="11.25" hidden="false" customHeight="false" outlineLevel="0" collapsed="false">
      <c r="B1237" s="4"/>
    </row>
    <row r="1238" customFormat="false" ht="11.25" hidden="false" customHeight="false" outlineLevel="0" collapsed="false">
      <c r="B1238" s="4"/>
    </row>
    <row r="1239" customFormat="false" ht="11.25" hidden="false" customHeight="false" outlineLevel="0" collapsed="false">
      <c r="B1239" s="4"/>
    </row>
    <row r="1240" customFormat="false" ht="11.25" hidden="false" customHeight="false" outlineLevel="0" collapsed="false">
      <c r="B1240" s="4"/>
    </row>
    <row r="1241" customFormat="false" ht="11.25" hidden="false" customHeight="false" outlineLevel="0" collapsed="false">
      <c r="B1241" s="4"/>
    </row>
    <row r="1242" customFormat="false" ht="11.25" hidden="false" customHeight="false" outlineLevel="0" collapsed="false">
      <c r="B1242" s="4"/>
    </row>
    <row r="1243" customFormat="false" ht="11.25" hidden="false" customHeight="false" outlineLevel="0" collapsed="false">
      <c r="B1243" s="4"/>
    </row>
    <row r="1244" customFormat="false" ht="11.25" hidden="false" customHeight="false" outlineLevel="0" collapsed="false">
      <c r="B1244" s="4"/>
    </row>
    <row r="1245" customFormat="false" ht="11.25" hidden="false" customHeight="false" outlineLevel="0" collapsed="false">
      <c r="B1245" s="4"/>
    </row>
    <row r="1246" customFormat="false" ht="11.25" hidden="false" customHeight="false" outlineLevel="0" collapsed="false">
      <c r="B1246" s="4"/>
    </row>
    <row r="1247" customFormat="false" ht="11.25" hidden="false" customHeight="false" outlineLevel="0" collapsed="false">
      <c r="B1247" s="4"/>
    </row>
    <row r="1248" customFormat="false" ht="11.25" hidden="false" customHeight="false" outlineLevel="0" collapsed="false">
      <c r="B1248" s="4"/>
    </row>
    <row r="1249" customFormat="false" ht="11.25" hidden="false" customHeight="false" outlineLevel="0" collapsed="false">
      <c r="B1249" s="4"/>
    </row>
    <row r="1250" customFormat="false" ht="11.25" hidden="false" customHeight="false" outlineLevel="0" collapsed="false">
      <c r="B1250" s="4"/>
    </row>
    <row r="1251" customFormat="false" ht="11.25" hidden="false" customHeight="false" outlineLevel="0" collapsed="false">
      <c r="B1251" s="4"/>
    </row>
    <row r="1252" customFormat="false" ht="11.25" hidden="false" customHeight="false" outlineLevel="0" collapsed="false">
      <c r="B1252" s="4"/>
    </row>
    <row r="1253" customFormat="false" ht="11.25" hidden="false" customHeight="false" outlineLevel="0" collapsed="false">
      <c r="B1253" s="4"/>
    </row>
    <row r="1254" customFormat="false" ht="11.25" hidden="false" customHeight="false" outlineLevel="0" collapsed="false">
      <c r="B1254" s="4"/>
    </row>
    <row r="1255" customFormat="false" ht="11.25" hidden="false" customHeight="false" outlineLevel="0" collapsed="false">
      <c r="B1255" s="4"/>
    </row>
    <row r="1256" customFormat="false" ht="11.25" hidden="false" customHeight="false" outlineLevel="0" collapsed="false">
      <c r="B1256" s="4"/>
    </row>
    <row r="1257" customFormat="false" ht="11.25" hidden="false" customHeight="false" outlineLevel="0" collapsed="false">
      <c r="B1257" s="4"/>
    </row>
    <row r="1258" customFormat="false" ht="11.25" hidden="false" customHeight="false" outlineLevel="0" collapsed="false">
      <c r="B1258" s="4"/>
    </row>
    <row r="1259" customFormat="false" ht="11.25" hidden="false" customHeight="false" outlineLevel="0" collapsed="false">
      <c r="B1259" s="4"/>
    </row>
    <row r="1260" customFormat="false" ht="11.25" hidden="false" customHeight="false" outlineLevel="0" collapsed="false">
      <c r="B1260" s="4"/>
    </row>
    <row r="1261" customFormat="false" ht="11.25" hidden="false" customHeight="false" outlineLevel="0" collapsed="false">
      <c r="B1261" s="4"/>
    </row>
    <row r="1262" customFormat="false" ht="11.25" hidden="false" customHeight="false" outlineLevel="0" collapsed="false">
      <c r="B1262" s="4"/>
    </row>
    <row r="1263" customFormat="false" ht="11.25" hidden="false" customHeight="false" outlineLevel="0" collapsed="false">
      <c r="B1263" s="4"/>
    </row>
    <row r="1264" customFormat="false" ht="11.25" hidden="false" customHeight="false" outlineLevel="0" collapsed="false">
      <c r="B1264" s="4"/>
    </row>
    <row r="1265" customFormat="false" ht="11.25" hidden="false" customHeight="false" outlineLevel="0" collapsed="false">
      <c r="B1265" s="4"/>
    </row>
    <row r="1266" customFormat="false" ht="11.25" hidden="false" customHeight="false" outlineLevel="0" collapsed="false">
      <c r="B1266" s="4"/>
    </row>
    <row r="1267" customFormat="false" ht="11.25" hidden="false" customHeight="false" outlineLevel="0" collapsed="false">
      <c r="B1267" s="4"/>
    </row>
    <row r="1268" customFormat="false" ht="11.25" hidden="false" customHeight="false" outlineLevel="0" collapsed="false">
      <c r="B1268" s="4"/>
    </row>
    <row r="1269" customFormat="false" ht="11.25" hidden="false" customHeight="false" outlineLevel="0" collapsed="false">
      <c r="B1269" s="4"/>
    </row>
    <row r="1270" customFormat="false" ht="11.25" hidden="false" customHeight="false" outlineLevel="0" collapsed="false">
      <c r="B1270" s="4"/>
    </row>
    <row r="1271" customFormat="false" ht="11.25" hidden="false" customHeight="false" outlineLevel="0" collapsed="false">
      <c r="B1271" s="4"/>
    </row>
    <row r="1272" customFormat="false" ht="11.25" hidden="false" customHeight="false" outlineLevel="0" collapsed="false">
      <c r="B1272" s="4"/>
    </row>
    <row r="1273" customFormat="false" ht="11.25" hidden="false" customHeight="false" outlineLevel="0" collapsed="false">
      <c r="B1273" s="4"/>
    </row>
    <row r="1274" customFormat="false" ht="11.25" hidden="false" customHeight="false" outlineLevel="0" collapsed="false">
      <c r="B1274" s="4"/>
    </row>
    <row r="1275" customFormat="false" ht="11.25" hidden="false" customHeight="false" outlineLevel="0" collapsed="false">
      <c r="B1275" s="4"/>
    </row>
    <row r="1276" customFormat="false" ht="11.25" hidden="false" customHeight="false" outlineLevel="0" collapsed="false">
      <c r="B1276" s="4"/>
    </row>
    <row r="1277" customFormat="false" ht="11.25" hidden="false" customHeight="false" outlineLevel="0" collapsed="false">
      <c r="B1277" s="4"/>
    </row>
    <row r="1278" customFormat="false" ht="11.25" hidden="false" customHeight="false" outlineLevel="0" collapsed="false">
      <c r="B1278" s="4"/>
    </row>
    <row r="1279" customFormat="false" ht="11.25" hidden="false" customHeight="false" outlineLevel="0" collapsed="false">
      <c r="B1279" s="4"/>
    </row>
    <row r="1280" customFormat="false" ht="11.25" hidden="false" customHeight="false" outlineLevel="0" collapsed="false">
      <c r="B1280" s="4"/>
    </row>
    <row r="1281" customFormat="false" ht="11.25" hidden="false" customHeight="false" outlineLevel="0" collapsed="false">
      <c r="B1281" s="4"/>
    </row>
    <row r="1282" customFormat="false" ht="11.25" hidden="false" customHeight="false" outlineLevel="0" collapsed="false">
      <c r="B1282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Z3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L92" activePane="bottomRight" state="frozen"/>
      <selection pane="topLeft" activeCell="A1" activeCellId="0" sqref="A1"/>
      <selection pane="topRight" activeCell="L1" activeCellId="0" sqref="L1"/>
      <selection pane="bottomLeft" activeCell="A92" activeCellId="0" sqref="A92"/>
      <selection pane="bottomRight" activeCell="P90" activeCellId="0" sqref="P2:P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" width="9.14"/>
    <col collapsed="false" customWidth="true" hidden="false" outlineLevel="0" max="2" min="2" style="0" width="11.7"/>
    <col collapsed="false" customWidth="true" hidden="false" outlineLevel="0" max="3" min="3" style="0" width="10.13"/>
    <col collapsed="false" customWidth="true" hidden="false" outlineLevel="0" max="4" min="4" style="0" width="11.28"/>
    <col collapsed="false" customWidth="true" hidden="false" outlineLevel="0" max="5" min="5" style="0" width="11.42"/>
    <col collapsed="false" customWidth="true" hidden="false" outlineLevel="0" max="6" min="6" style="9" width="10.13"/>
    <col collapsed="false" customWidth="true" hidden="false" outlineLevel="0" max="10" min="7" style="0" width="10.13"/>
    <col collapsed="false" customWidth="true" hidden="false" outlineLevel="0" max="11" min="11" style="0" width="9.99"/>
    <col collapsed="false" customWidth="true" hidden="false" outlineLevel="0" max="15" min="12" style="0" width="10.13"/>
    <col collapsed="false" customWidth="true" hidden="false" outlineLevel="0" max="17" min="16" style="0" width="11.13"/>
    <col collapsed="false" customWidth="true" hidden="false" outlineLevel="0" max="18" min="18" style="0" width="11.28"/>
    <col collapsed="false" customWidth="true" hidden="false" outlineLevel="0" max="20" min="19" style="0" width="10.13"/>
    <col collapsed="false" customWidth="true" hidden="false" outlineLevel="0" max="22" min="22" style="0" width="11.13"/>
  </cols>
  <sheetData>
    <row r="1" customFormat="false" ht="12.75" hidden="false" customHeight="false" outlineLevel="0" collapsed="false">
      <c r="A1" s="10"/>
      <c r="B1" s="10" t="s">
        <v>93</v>
      </c>
      <c r="C1" s="10" t="s">
        <v>94</v>
      </c>
      <c r="D1" s="10" t="s">
        <v>95</v>
      </c>
      <c r="E1" s="10" t="s">
        <v>96</v>
      </c>
      <c r="F1" s="10" t="s">
        <v>97</v>
      </c>
      <c r="G1" s="10" t="s">
        <v>98</v>
      </c>
      <c r="H1" s="10" t="s">
        <v>99</v>
      </c>
      <c r="I1" s="10" t="s">
        <v>100</v>
      </c>
      <c r="J1" s="10" t="s">
        <v>101</v>
      </c>
      <c r="K1" s="10" t="s">
        <v>102</v>
      </c>
      <c r="L1" s="10" t="s">
        <v>103</v>
      </c>
      <c r="M1" s="10" t="s">
        <v>104</v>
      </c>
      <c r="N1" s="10" t="s">
        <v>105</v>
      </c>
      <c r="O1" s="10" t="s">
        <v>106</v>
      </c>
      <c r="P1" s="10" t="s">
        <v>107</v>
      </c>
      <c r="Q1" s="10"/>
      <c r="R1" s="11" t="n">
        <v>34335</v>
      </c>
      <c r="S1" s="11" t="n">
        <v>34366</v>
      </c>
      <c r="T1" s="11" t="n">
        <v>34394</v>
      </c>
      <c r="U1" s="11" t="n">
        <v>34425</v>
      </c>
      <c r="V1" s="11" t="n">
        <v>34455</v>
      </c>
      <c r="W1" s="11" t="n">
        <v>34486</v>
      </c>
      <c r="X1" s="11" t="n">
        <v>34516</v>
      </c>
      <c r="Y1" s="11" t="n">
        <v>34547</v>
      </c>
      <c r="Z1" s="11" t="n">
        <v>34578</v>
      </c>
      <c r="AA1" s="11" t="n">
        <v>34608</v>
      </c>
      <c r="AB1" s="11" t="n">
        <v>34639</v>
      </c>
      <c r="AC1" s="11" t="n">
        <v>34669</v>
      </c>
      <c r="AD1" s="11" t="n">
        <v>34700</v>
      </c>
      <c r="AE1" s="11" t="n">
        <v>34731</v>
      </c>
      <c r="AF1" s="11" t="n">
        <v>34759</v>
      </c>
      <c r="AG1" s="11" t="n">
        <v>34790</v>
      </c>
      <c r="AH1" s="11" t="n">
        <v>34820</v>
      </c>
      <c r="AI1" s="11" t="n">
        <v>34851</v>
      </c>
      <c r="AJ1" s="11" t="n">
        <v>34881</v>
      </c>
      <c r="AK1" s="11" t="n">
        <v>34912</v>
      </c>
      <c r="AL1" s="11" t="n">
        <v>34943</v>
      </c>
      <c r="AM1" s="11" t="n">
        <v>34973</v>
      </c>
      <c r="AN1" s="11" t="n">
        <v>35004</v>
      </c>
      <c r="AO1" s="11" t="n">
        <v>35034</v>
      </c>
      <c r="AP1" s="11" t="n">
        <v>35065</v>
      </c>
      <c r="AQ1" s="11" t="n">
        <v>35096</v>
      </c>
      <c r="AR1" s="11" t="n">
        <v>35125</v>
      </c>
      <c r="AS1" s="11" t="n">
        <v>35156</v>
      </c>
      <c r="AT1" s="11" t="n">
        <v>35186</v>
      </c>
      <c r="AU1" s="11" t="n">
        <v>35217</v>
      </c>
      <c r="AV1" s="11" t="n">
        <v>35247</v>
      </c>
      <c r="AW1" s="11" t="n">
        <v>35278</v>
      </c>
      <c r="AX1" s="11" t="n">
        <v>35309</v>
      </c>
      <c r="AY1" s="11" t="n">
        <v>35339</v>
      </c>
      <c r="AZ1" s="11" t="n">
        <v>35370</v>
      </c>
      <c r="BA1" s="11" t="n">
        <v>35400</v>
      </c>
      <c r="BB1" s="11" t="n">
        <v>35431</v>
      </c>
      <c r="BC1" s="11" t="n">
        <v>35462</v>
      </c>
      <c r="BD1" s="11" t="n">
        <v>35490</v>
      </c>
      <c r="BE1" s="11" t="n">
        <v>35521</v>
      </c>
      <c r="BF1" s="11" t="n">
        <v>35551</v>
      </c>
      <c r="BG1" s="11" t="n">
        <v>35582</v>
      </c>
      <c r="BH1" s="11" t="n">
        <v>35612</v>
      </c>
      <c r="BI1" s="11" t="n">
        <v>35643</v>
      </c>
      <c r="BJ1" s="11" t="n">
        <v>35674</v>
      </c>
      <c r="BK1" s="11" t="n">
        <v>35704</v>
      </c>
      <c r="BL1" s="11" t="n">
        <v>35735</v>
      </c>
      <c r="BM1" s="11" t="n">
        <v>35765</v>
      </c>
      <c r="BN1" s="11" t="n">
        <v>35796</v>
      </c>
      <c r="BO1" s="11" t="n">
        <v>35827</v>
      </c>
      <c r="BP1" s="11" t="n">
        <v>35855</v>
      </c>
      <c r="BQ1" s="11" t="n">
        <v>35886</v>
      </c>
      <c r="BR1" s="11" t="n">
        <v>35916</v>
      </c>
      <c r="BS1" s="11" t="n">
        <v>35947</v>
      </c>
      <c r="BT1" s="11" t="n">
        <v>35977</v>
      </c>
      <c r="BU1" s="11" t="n">
        <v>36008</v>
      </c>
      <c r="BV1" s="11" t="n">
        <v>36039</v>
      </c>
      <c r="BW1" s="11" t="n">
        <v>36069</v>
      </c>
      <c r="BX1" s="11" t="n">
        <v>36100</v>
      </c>
      <c r="BY1" s="11" t="n">
        <v>36130</v>
      </c>
      <c r="BZ1" s="11" t="n">
        <v>36161</v>
      </c>
      <c r="CA1" s="11" t="n">
        <v>36192</v>
      </c>
      <c r="CB1" s="11" t="n">
        <v>36220</v>
      </c>
      <c r="CC1" s="11" t="n">
        <v>36251</v>
      </c>
      <c r="CD1" s="11" t="n">
        <v>36281</v>
      </c>
      <c r="CE1" s="11" t="n">
        <v>36312</v>
      </c>
      <c r="CF1" s="11" t="n">
        <v>36342</v>
      </c>
      <c r="CG1" s="11" t="n">
        <v>36373</v>
      </c>
      <c r="CH1" s="11" t="n">
        <v>36404</v>
      </c>
      <c r="CI1" s="11" t="n">
        <v>36434</v>
      </c>
      <c r="CJ1" s="11" t="n">
        <v>36465</v>
      </c>
      <c r="CK1" s="11" t="n">
        <v>36495</v>
      </c>
      <c r="CL1" s="11" t="n">
        <v>36526</v>
      </c>
      <c r="CM1" s="11" t="n">
        <v>36557</v>
      </c>
      <c r="CN1" s="11" t="n">
        <v>36586</v>
      </c>
      <c r="CO1" s="11" t="n">
        <v>36617</v>
      </c>
      <c r="CP1" s="11" t="n">
        <v>36647</v>
      </c>
      <c r="CQ1" s="11" t="n">
        <v>36678</v>
      </c>
      <c r="CR1" s="11" t="n">
        <v>36708</v>
      </c>
      <c r="CS1" s="11" t="n">
        <v>36739</v>
      </c>
      <c r="CT1" s="11" t="n">
        <v>36770</v>
      </c>
      <c r="CU1" s="11" t="n">
        <v>36800</v>
      </c>
      <c r="CV1" s="11" t="n">
        <v>36831</v>
      </c>
      <c r="CW1" s="11" t="n">
        <v>36861</v>
      </c>
      <c r="CX1" s="11" t="n">
        <v>36892</v>
      </c>
      <c r="CY1" s="11" t="n">
        <v>36923</v>
      </c>
      <c r="CZ1" s="11" t="n">
        <v>36951</v>
      </c>
      <c r="DA1" s="11" t="n">
        <v>36982</v>
      </c>
      <c r="DB1" s="11" t="n">
        <v>37012</v>
      </c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</row>
    <row r="2" customFormat="false" ht="12.75" hidden="false" customHeight="false" outlineLevel="0" collapsed="false">
      <c r="A2" s="11" t="n">
        <v>34335</v>
      </c>
      <c r="B2" s="12" t="n">
        <f aca="false">VLOOKUP(A2,'[1]1850-1930'!$A$648:$C$757,3,0)</f>
        <v>248230</v>
      </c>
      <c r="C2" s="12" t="n">
        <f aca="false">VLOOKUP($A2,'[2]1931-1950'!$A$648:$C$757,3,0)</f>
        <v>22881098</v>
      </c>
      <c r="D2" s="12" t="n">
        <f aca="false">VLOOKUP(A2,'[3]1951-1956'!$A$648:$C$757,3,0)</f>
        <v>6809465</v>
      </c>
      <c r="E2" s="12" t="n">
        <f aca="false">VLOOKUP(A2,'[4]1957-1960'!$A$648:$C$757,3,0)</f>
        <v>5047328</v>
      </c>
      <c r="F2" s="13" t="n">
        <f aca="false">VLOOKUP(A2,'[5]1961-1965'!$A$600:$C$709,3,0)</f>
        <v>10172247</v>
      </c>
      <c r="G2" s="12" t="n">
        <f aca="false">VLOOKUP(A2,'[6]1966-1968'!$A$520:$C$629,3,0)</f>
        <v>10865343</v>
      </c>
      <c r="H2" s="12" t="n">
        <f aca="false">VLOOKUP(A2,'[7]1969-1970'!$A$472:$C$581,3,0)</f>
        <v>10549805</v>
      </c>
      <c r="I2" s="12" t="n">
        <f aca="false">VLOOKUP(A2,'[8]1971-1973'!$A$448:$C$557,3,0)</f>
        <v>6445980</v>
      </c>
      <c r="J2" s="12" t="n">
        <f aca="false">VLOOKUP(A2,'[9]1974-1977'!$A$402:$C$511,3,0)</f>
        <v>15909059</v>
      </c>
      <c r="K2" s="12" t="n">
        <f aca="false">VLOOKUP(A2,'[10]1978-1980'!$A$328:$C$437,3,0)</f>
        <v>10003250</v>
      </c>
      <c r="L2" s="12" t="n">
        <f aca="false">VLOOKUP(A2,'[11]1981-1983'!$A$285:$C$394,3,0)</f>
        <v>11903271</v>
      </c>
      <c r="M2" s="12" t="n">
        <f aca="false">VLOOKUP(A2,'[12]1984-1986'!$A$237:$C$346,3,0)</f>
        <v>9784756</v>
      </c>
      <c r="N2" s="12" t="n">
        <f aca="false">VLOOKUP(A2,'[13]1987-1990'!$A$215:$C$324,3,0)</f>
        <v>27013715</v>
      </c>
      <c r="O2" s="12" t="n">
        <f aca="false">VLOOKUP(A2,'[14]1991-1993'!$A$125:$C$234,3,0)</f>
        <v>24893438</v>
      </c>
      <c r="P2" s="12" t="n">
        <f aca="false">SUM(B2:O2)</f>
        <v>172526985</v>
      </c>
      <c r="Q2" s="12"/>
      <c r="R2" s="12" t="n">
        <f aca="false">VLOOKUP(A2,[15]jan!$A$66:$C$175,3,0)</f>
        <v>2552255</v>
      </c>
      <c r="S2" s="12"/>
      <c r="T2" s="12"/>
      <c r="V2" s="12"/>
    </row>
    <row r="3" customFormat="false" ht="12.75" hidden="false" customHeight="false" outlineLevel="0" collapsed="false">
      <c r="A3" s="11" t="n">
        <v>34366</v>
      </c>
      <c r="B3" s="12" t="n">
        <f aca="false">VLOOKUP(A3,'[1]1850-1930'!$A$648:$C$757,3,0)</f>
        <v>228572</v>
      </c>
      <c r="C3" s="12" t="n">
        <f aca="false">VLOOKUP($A3,'[2]1931-1950'!$A$648:$C$757,3,0)</f>
        <v>21045256</v>
      </c>
      <c r="D3" s="12" t="n">
        <f aca="false">VLOOKUP(A3,'[3]1951-1956'!$A$648:$C$757,3,0)</f>
        <v>6019022</v>
      </c>
      <c r="E3" s="12" t="n">
        <f aca="false">VLOOKUP(A3,'[4]1957-1960'!$A$648:$C$757,3,0)</f>
        <v>4588687</v>
      </c>
      <c r="F3" s="13" t="n">
        <f aca="false">VLOOKUP(A3,'[5]1961-1965'!$A$600:$C$709,3,0)</f>
        <v>9157581</v>
      </c>
      <c r="G3" s="12" t="n">
        <f aca="false">VLOOKUP(A3,'[6]1966-1968'!$A$520:$C$629,3,0)</f>
        <v>9492293</v>
      </c>
      <c r="H3" s="12" t="n">
        <f aca="false">VLOOKUP(A3,'[7]1969-1970'!$A$472:$C$581,3,0)</f>
        <v>9915077</v>
      </c>
      <c r="I3" s="12" t="n">
        <f aca="false">VLOOKUP(A3,'[8]1971-1973'!$A$448:$C$557,3,0)</f>
        <v>5892353</v>
      </c>
      <c r="J3" s="12" t="n">
        <f aca="false">VLOOKUP(A3,'[9]1974-1977'!$A$402:$C$511,3,0)</f>
        <v>14287969</v>
      </c>
      <c r="K3" s="12" t="n">
        <f aca="false">VLOOKUP(A3,'[10]1978-1980'!$A$328:$C$437,3,0)</f>
        <v>9238870</v>
      </c>
      <c r="L3" s="12" t="n">
        <f aca="false">VLOOKUP(A3,'[11]1981-1983'!$A$285:$C$394,3,0)</f>
        <v>10495872</v>
      </c>
      <c r="M3" s="12" t="n">
        <f aca="false">VLOOKUP(A3,'[12]1984-1986'!$A$237:$C$346,3,0)</f>
        <v>9036513</v>
      </c>
      <c r="N3" s="12" t="n">
        <f aca="false">VLOOKUP(A3,'[13]1987-1990'!$A$215:$C$324,3,0)</f>
        <v>24807399</v>
      </c>
      <c r="O3" s="12" t="n">
        <f aca="false">VLOOKUP(A3,'[14]1991-1993'!$A$125:$C$234,3,0)</f>
        <v>21722402</v>
      </c>
      <c r="P3" s="12" t="n">
        <f aca="false">SUM(B3:O3)</f>
        <v>155927866</v>
      </c>
      <c r="Q3" s="12"/>
      <c r="R3" s="12" t="n">
        <f aca="false">VLOOKUP(A3,[15]jan!$A$66:$C$175,3,0)</f>
        <v>2975399</v>
      </c>
      <c r="S3" s="12" t="n">
        <f aca="false">VLOOKUP(A3,[16]feb!$A$72:$C$180,3,0)</f>
        <v>538900</v>
      </c>
      <c r="T3" s="12"/>
      <c r="V3" s="12"/>
    </row>
    <row r="4" customFormat="false" ht="12.75" hidden="false" customHeight="false" outlineLevel="0" collapsed="false">
      <c r="A4" s="11" t="n">
        <v>34394</v>
      </c>
      <c r="B4" s="12" t="n">
        <f aca="false">VLOOKUP(A4,'[1]1850-1930'!$A$648:$C$757,3,0)</f>
        <v>253763</v>
      </c>
      <c r="C4" s="12" t="n">
        <f aca="false">VLOOKUP($A4,'[2]1931-1950'!$A$648:$C$757,3,0)</f>
        <v>24071157</v>
      </c>
      <c r="D4" s="12" t="n">
        <f aca="false">VLOOKUP(A4,'[3]1951-1956'!$A$648:$C$757,3,0)</f>
        <v>6784875</v>
      </c>
      <c r="E4" s="12" t="n">
        <f aca="false">VLOOKUP(A4,'[4]1957-1960'!$A$648:$C$757,3,0)</f>
        <v>5045929</v>
      </c>
      <c r="F4" s="13" t="n">
        <f aca="false">VLOOKUP(A4,'[5]1961-1965'!$A$600:$C$709,3,0)</f>
        <v>10104725</v>
      </c>
      <c r="G4" s="12" t="n">
        <f aca="false">VLOOKUP(A4,'[6]1966-1968'!$A$520:$C$629,3,0)</f>
        <v>10853287</v>
      </c>
      <c r="H4" s="12" t="n">
        <f aca="false">VLOOKUP(A4,'[7]1969-1970'!$A$472:$C$581,3,0)</f>
        <v>10941155</v>
      </c>
      <c r="I4" s="12" t="n">
        <f aca="false">VLOOKUP(A4,'[8]1971-1973'!$A$448:$C$557,3,0)</f>
        <v>6715247</v>
      </c>
      <c r="J4" s="12" t="n">
        <f aca="false">VLOOKUP(A4,'[9]1974-1977'!$A$402:$C$511,3,0)</f>
        <v>15873022</v>
      </c>
      <c r="K4" s="12" t="n">
        <f aca="false">VLOOKUP(A4,'[10]1978-1980'!$A$328:$C$437,3,0)</f>
        <v>10304560</v>
      </c>
      <c r="L4" s="12" t="n">
        <f aca="false">VLOOKUP(A4,'[11]1981-1983'!$A$285:$C$394,3,0)</f>
        <v>11534384</v>
      </c>
      <c r="M4" s="12" t="n">
        <f aca="false">VLOOKUP(A4,'[12]1984-1986'!$A$237:$C$346,3,0)</f>
        <v>9932188</v>
      </c>
      <c r="N4" s="12" t="n">
        <f aca="false">VLOOKUP(A4,'[13]1987-1990'!$A$215:$C$324,3,0)</f>
        <v>27250386</v>
      </c>
      <c r="O4" s="12" t="n">
        <f aca="false">VLOOKUP(A4,'[14]1991-1993'!$A$125:$C$234,3,0)</f>
        <v>23868748</v>
      </c>
      <c r="P4" s="12" t="n">
        <f aca="false">SUM(B4:O4)</f>
        <v>173533426</v>
      </c>
      <c r="Q4" s="12"/>
      <c r="R4" s="12" t="n">
        <f aca="false">VLOOKUP(A4,[15]jan!$A$66:$C$175,3,0)</f>
        <v>3395210</v>
      </c>
      <c r="S4" s="12" t="n">
        <f aca="false">VLOOKUP(A4,[16]feb!$A$72:$C$180,3,0)</f>
        <v>872632</v>
      </c>
      <c r="T4" s="12" t="n">
        <f aca="false">VLOOKUP(A4,[17]march!$A$58:$C$165,3,0)</f>
        <v>1043543</v>
      </c>
      <c r="V4" s="12"/>
    </row>
    <row r="5" customFormat="false" ht="12.75" hidden="false" customHeight="false" outlineLevel="0" collapsed="false">
      <c r="A5" s="11" t="n">
        <v>34425</v>
      </c>
      <c r="B5" s="12" t="n">
        <f aca="false">VLOOKUP(A5,'[1]1850-1930'!$A$648:$C$757,3,0)</f>
        <v>239927</v>
      </c>
      <c r="C5" s="12" t="n">
        <f aca="false">VLOOKUP($A5,'[2]1931-1950'!$A$648:$C$757,3,0)</f>
        <v>22993117</v>
      </c>
      <c r="D5" s="12" t="n">
        <f aca="false">VLOOKUP(A5,'[3]1951-1956'!$A$648:$C$757,3,0)</f>
        <v>6539944</v>
      </c>
      <c r="E5" s="12" t="n">
        <f aca="false">VLOOKUP(A5,'[4]1957-1960'!$A$648:$C$757,3,0)</f>
        <v>4871604</v>
      </c>
      <c r="F5" s="13" t="n">
        <f aca="false">VLOOKUP(A5,'[5]1961-1965'!$A$600:$C$709,3,0)</f>
        <v>8831764</v>
      </c>
      <c r="G5" s="12" t="n">
        <f aca="false">VLOOKUP(A5,'[6]1966-1968'!$A$520:$C$629,3,0)</f>
        <v>10440269</v>
      </c>
      <c r="H5" s="12" t="n">
        <f aca="false">VLOOKUP(A5,'[7]1969-1970'!$A$472:$C$581,3,0)</f>
        <v>10624757</v>
      </c>
      <c r="I5" s="12" t="n">
        <f aca="false">VLOOKUP(A5,'[8]1971-1973'!$A$448:$C$557,3,0)</f>
        <v>6414944</v>
      </c>
      <c r="J5" s="12" t="n">
        <f aca="false">VLOOKUP(A5,'[9]1974-1977'!$A$402:$C$511,3,0)</f>
        <v>15208418</v>
      </c>
      <c r="K5" s="12" t="n">
        <f aca="false">VLOOKUP(A5,'[10]1978-1980'!$A$328:$C$437,3,0)</f>
        <v>9899771</v>
      </c>
      <c r="L5" s="12" t="n">
        <f aca="false">VLOOKUP(A5,'[11]1981-1983'!$A$285:$C$394,3,0)</f>
        <v>11112219</v>
      </c>
      <c r="M5" s="12" t="n">
        <f aca="false">VLOOKUP(A5,'[12]1984-1986'!$A$237:$C$346,3,0)</f>
        <v>9614125</v>
      </c>
      <c r="N5" s="12" t="n">
        <f aca="false">VLOOKUP(A5,'[13]1987-1990'!$A$215:$C$324,3,0)</f>
        <v>25572863</v>
      </c>
      <c r="O5" s="12" t="n">
        <f aca="false">VLOOKUP(A5,'[14]1991-1993'!$A$125:$C$234,3,0)</f>
        <v>21896092</v>
      </c>
      <c r="P5" s="12" t="n">
        <f aca="false">SUM(B5:O5)</f>
        <v>164259814</v>
      </c>
      <c r="Q5" s="12"/>
      <c r="R5" s="12" t="n">
        <f aca="false">VLOOKUP(A5,[15]jan!$A$66:$C$175,3,0)</f>
        <v>3356258</v>
      </c>
      <c r="S5" s="12" t="n">
        <f aca="false">VLOOKUP(A5,[16]feb!$A$72:$C$180,3,0)</f>
        <v>944818</v>
      </c>
      <c r="T5" s="12" t="n">
        <f aca="false">VLOOKUP(A5,[17]march!$A$58:$C$165,3,0)</f>
        <v>1736604</v>
      </c>
      <c r="U5" s="0" t="n">
        <f aca="false">VLOOKUP(A5,[18]apr!$A$71:$C$177,3,0)</f>
        <v>940255</v>
      </c>
      <c r="V5" s="12"/>
    </row>
    <row r="6" customFormat="false" ht="12.75" hidden="false" customHeight="false" outlineLevel="0" collapsed="false">
      <c r="A6" s="11" t="n">
        <v>34455</v>
      </c>
      <c r="B6" s="12" t="n">
        <f aca="false">VLOOKUP(A6,'[1]1850-1930'!$A$648:$C$757,3,0)</f>
        <v>243422</v>
      </c>
      <c r="C6" s="12" t="n">
        <f aca="false">VLOOKUP($A6,'[2]1931-1950'!$A$648:$C$757,3,0)</f>
        <v>23434135</v>
      </c>
      <c r="D6" s="12" t="n">
        <f aca="false">VLOOKUP(A6,'[3]1951-1956'!$A$648:$C$757,3,0)</f>
        <v>6598669</v>
      </c>
      <c r="E6" s="12" t="n">
        <f aca="false">VLOOKUP(A6,'[4]1957-1960'!$A$648:$C$757,3,0)</f>
        <v>5101924</v>
      </c>
      <c r="F6" s="13" t="n">
        <f aca="false">VLOOKUP(A6,'[5]1961-1965'!$A$600:$C$709,3,0)</f>
        <v>10041622</v>
      </c>
      <c r="G6" s="12" t="n">
        <f aca="false">VLOOKUP(A6,'[6]1966-1968'!$A$520:$C$629,3,0)</f>
        <v>10591283</v>
      </c>
      <c r="H6" s="12" t="n">
        <f aca="false">VLOOKUP(A6,'[7]1969-1970'!$A$472:$C$581,3,0)</f>
        <v>10757138</v>
      </c>
      <c r="I6" s="12" t="n">
        <f aca="false">VLOOKUP(A6,'[8]1971-1973'!$A$448:$C$557,3,0)</f>
        <v>6302209</v>
      </c>
      <c r="J6" s="12" t="n">
        <f aca="false">VLOOKUP(A6,'[9]1974-1977'!$A$402:$C$511,3,0)</f>
        <v>15065961</v>
      </c>
      <c r="K6" s="12" t="n">
        <f aca="false">VLOOKUP(A6,'[10]1978-1980'!$A$328:$C$437,3,0)</f>
        <v>9915819</v>
      </c>
      <c r="L6" s="12" t="n">
        <f aca="false">VLOOKUP(A6,'[11]1981-1983'!$A$285:$C$394,3,0)</f>
        <v>10651432</v>
      </c>
      <c r="M6" s="12" t="n">
        <f aca="false">VLOOKUP(A6,'[12]1984-1986'!$A$237:$C$346,3,0)</f>
        <v>9301167</v>
      </c>
      <c r="N6" s="12" t="n">
        <f aca="false">VLOOKUP(A6,'[13]1987-1990'!$A$215:$C$324,3,0)</f>
        <v>26031781</v>
      </c>
      <c r="O6" s="12" t="n">
        <f aca="false">VLOOKUP(A6,'[14]1991-1993'!$A$125:$C$234,3,0)</f>
        <v>21569526</v>
      </c>
      <c r="P6" s="12" t="n">
        <f aca="false">SUM(B6:O6)</f>
        <v>165606088</v>
      </c>
      <c r="Q6" s="12"/>
      <c r="R6" s="12" t="n">
        <f aca="false">VLOOKUP(A6,[15]jan!$A$66:$C$175,3,0)</f>
        <v>3187272</v>
      </c>
      <c r="S6" s="12" t="n">
        <f aca="false">VLOOKUP(A6,[16]feb!$A$72:$C$180,3,0)</f>
        <v>990441</v>
      </c>
      <c r="T6" s="12" t="n">
        <f aca="false">VLOOKUP(A6,[17]march!$A$58:$C$165,3,0)</f>
        <v>1643180</v>
      </c>
      <c r="U6" s="0" t="n">
        <f aca="false">VLOOKUP(A6,[18]apr!$A$71:$C$177,3,0)</f>
        <v>1781695</v>
      </c>
      <c r="V6" s="12" t="n">
        <f aca="false">VLOOKUP(A6,[19]may!$A$56:$D$161,3,0)</f>
        <v>863375</v>
      </c>
    </row>
    <row r="7" customFormat="false" ht="12.75" hidden="false" customHeight="false" outlineLevel="0" collapsed="false">
      <c r="A7" s="11" t="n">
        <v>34486</v>
      </c>
      <c r="B7" s="12" t="n">
        <f aca="false">VLOOKUP(A7,'[1]1850-1930'!$A$648:$C$757,3,0)</f>
        <v>224082</v>
      </c>
      <c r="C7" s="12" t="n">
        <f aca="false">VLOOKUP($A7,'[2]1931-1950'!$A$648:$C$757,3,0)</f>
        <v>23769592</v>
      </c>
      <c r="D7" s="12" t="n">
        <f aca="false">VLOOKUP(A7,'[3]1951-1956'!$A$648:$C$757,3,0)</f>
        <v>6854603</v>
      </c>
      <c r="E7" s="12" t="n">
        <f aca="false">VLOOKUP(A7,'[4]1957-1960'!$A$648:$C$757,3,0)</f>
        <v>4923729</v>
      </c>
      <c r="F7" s="13" t="n">
        <f aca="false">VLOOKUP(A7,'[5]1961-1965'!$A$600:$C$709,3,0)</f>
        <v>9831863</v>
      </c>
      <c r="G7" s="12" t="n">
        <f aca="false">VLOOKUP(A7,'[6]1966-1968'!$A$520:$C$629,3,0)</f>
        <v>10477537</v>
      </c>
      <c r="H7" s="12" t="n">
        <f aca="false">VLOOKUP(A7,'[7]1969-1970'!$A$472:$C$581,3,0)</f>
        <v>10405838</v>
      </c>
      <c r="I7" s="12" t="n">
        <f aca="false">VLOOKUP(A7,'[8]1971-1973'!$A$448:$C$557,3,0)</f>
        <v>6017141</v>
      </c>
      <c r="J7" s="12" t="n">
        <f aca="false">VLOOKUP(A7,'[9]1974-1977'!$A$402:$C$511,3,0)</f>
        <v>14259245</v>
      </c>
      <c r="K7" s="12" t="n">
        <f aca="false">VLOOKUP(A7,'[10]1978-1980'!$A$328:$C$437,3,0)</f>
        <v>9259252</v>
      </c>
      <c r="L7" s="12" t="n">
        <f aca="false">VLOOKUP(A7,'[11]1981-1983'!$A$285:$C$394,3,0)</f>
        <v>10020344</v>
      </c>
      <c r="M7" s="12" t="n">
        <f aca="false">VLOOKUP(A7,'[12]1984-1986'!$A$237:$C$346,3,0)</f>
        <v>9129217</v>
      </c>
      <c r="N7" s="12" t="n">
        <f aca="false">VLOOKUP(A7,'[13]1987-1990'!$A$215:$C$324,3,0)</f>
        <v>24703376</v>
      </c>
      <c r="O7" s="12" t="n">
        <f aca="false">VLOOKUP(A7,'[14]1991-1993'!$A$125:$C$234,3,0)</f>
        <v>20122021</v>
      </c>
      <c r="P7" s="12" t="n">
        <f aca="false">SUM(B7:O7)</f>
        <v>159997840</v>
      </c>
      <c r="Q7" s="12"/>
      <c r="R7" s="12" t="n">
        <f aca="false">VLOOKUP(A7,[15]jan!$A$66:$C$175,3,0)</f>
        <v>3003168</v>
      </c>
      <c r="S7" s="12" t="n">
        <f aca="false">VLOOKUP(A7,[16]feb!$A$72:$C$180,3,0)</f>
        <v>872087</v>
      </c>
      <c r="T7" s="12" t="n">
        <f aca="false">VLOOKUP(A7,[17]march!$A$58:$C$165,3,0)</f>
        <v>1344381</v>
      </c>
      <c r="U7" s="0" t="n">
        <f aca="false">VLOOKUP(A7,[18]apr!$A$71:$C$177,3,0)</f>
        <v>1531347</v>
      </c>
      <c r="V7" s="12" t="n">
        <f aca="false">VLOOKUP(A7,[19]may!$A$56:$D$161,3,0)</f>
        <v>1334079</v>
      </c>
      <c r="W7" s="0" t="n">
        <f aca="false">VLOOKUP(A7,[20]june!$A$55:$C$159,3,0)</f>
        <v>1126091</v>
      </c>
    </row>
    <row r="8" customFormat="false" ht="12.75" hidden="false" customHeight="false" outlineLevel="0" collapsed="false">
      <c r="A8" s="11" t="n">
        <v>34516</v>
      </c>
      <c r="B8" s="12" t="n">
        <f aca="false">VLOOKUP(A8,'[1]1850-1930'!$A$648:$C$757,3,0)</f>
        <v>233361</v>
      </c>
      <c r="C8" s="12" t="n">
        <f aca="false">VLOOKUP($A8,'[2]1931-1950'!$A$648:$C$757,3,0)</f>
        <v>24497214</v>
      </c>
      <c r="D8" s="12" t="n">
        <f aca="false">VLOOKUP(A8,'[3]1951-1956'!$A$648:$C$757,3,0)</f>
        <v>7187956</v>
      </c>
      <c r="E8" s="12" t="n">
        <f aca="false">VLOOKUP(A8,'[4]1957-1960'!$A$648:$C$757,3,0)</f>
        <v>5121597</v>
      </c>
      <c r="F8" s="13" t="n">
        <f aca="false">VLOOKUP(A8,'[5]1961-1965'!$A$600:$C$709,3,0)</f>
        <v>10223943</v>
      </c>
      <c r="G8" s="12" t="n">
        <f aca="false">VLOOKUP(A8,'[6]1966-1968'!$A$520:$C$629,3,0)</f>
        <v>10998232</v>
      </c>
      <c r="H8" s="12" t="n">
        <f aca="false">VLOOKUP(A8,'[7]1969-1970'!$A$472:$C$581,3,0)</f>
        <v>10556516</v>
      </c>
      <c r="I8" s="12" t="n">
        <f aca="false">VLOOKUP(A8,'[8]1971-1973'!$A$448:$C$557,3,0)</f>
        <v>6225136</v>
      </c>
      <c r="J8" s="12" t="n">
        <f aca="false">VLOOKUP(A8,'[9]1974-1977'!$A$402:$C$511,3,0)</f>
        <v>14820166</v>
      </c>
      <c r="K8" s="12" t="n">
        <f aca="false">VLOOKUP(A8,'[10]1978-1980'!$A$328:$C$437,3,0)</f>
        <v>9487612</v>
      </c>
      <c r="L8" s="12" t="n">
        <f aca="false">VLOOKUP(A8,'[11]1981-1983'!$A$285:$C$394,3,0)</f>
        <v>10620788</v>
      </c>
      <c r="M8" s="12" t="n">
        <f aca="false">VLOOKUP(A8,'[12]1984-1986'!$A$237:$C$346,3,0)</f>
        <v>9281419</v>
      </c>
      <c r="N8" s="12" t="n">
        <f aca="false">VLOOKUP(A8,'[13]1987-1990'!$A$215:$C$324,3,0)</f>
        <v>26241898</v>
      </c>
      <c r="O8" s="12" t="n">
        <f aca="false">VLOOKUP(A8,'[14]1991-1993'!$A$125:$C$234,3,0)</f>
        <v>20727819</v>
      </c>
      <c r="P8" s="12" t="n">
        <f aca="false">SUM(B8:O8)</f>
        <v>166223657</v>
      </c>
      <c r="Q8" s="12"/>
      <c r="R8" s="12" t="n">
        <f aca="false">VLOOKUP(A8,[15]jan!$A$66:$C$175,3,0)</f>
        <v>3289060</v>
      </c>
      <c r="S8" s="12" t="n">
        <f aca="false">VLOOKUP(A8,[16]feb!$A$72:$C$180,3,0)</f>
        <v>830464</v>
      </c>
      <c r="T8" s="12" t="n">
        <f aca="false">VLOOKUP(A8,[17]march!$A$58:$C$165,3,0)</f>
        <v>1423116</v>
      </c>
      <c r="U8" s="0" t="n">
        <f aca="false">VLOOKUP(A8,[18]apr!$A$71:$C$177,3,0)</f>
        <v>1581340</v>
      </c>
      <c r="V8" s="12" t="n">
        <f aca="false">VLOOKUP(A8,[19]may!$A$56:$D$161,3,0)</f>
        <v>1404641</v>
      </c>
      <c r="W8" s="0" t="n">
        <f aca="false">VLOOKUP(A8,[20]june!$A$55:$C$159,3,0)</f>
        <v>1880690</v>
      </c>
      <c r="X8" s="0" t="n">
        <f aca="false">VLOOKUP($A8,[21]july!$A$71:$C$174,3,0)</f>
        <v>734107</v>
      </c>
    </row>
    <row r="9" customFormat="false" ht="12.75" hidden="false" customHeight="false" outlineLevel="0" collapsed="false">
      <c r="A9" s="11" t="n">
        <v>34547</v>
      </c>
      <c r="B9" s="12" t="n">
        <f aca="false">VLOOKUP(A9,'[1]1850-1930'!$A$648:$C$757,3,0)</f>
        <v>234699</v>
      </c>
      <c r="C9" s="12" t="n">
        <f aca="false">VLOOKUP($A9,'[2]1931-1950'!$A$648:$C$757,3,0)</f>
        <v>23819237</v>
      </c>
      <c r="D9" s="12" t="n">
        <f aca="false">VLOOKUP(A9,'[3]1951-1956'!$A$648:$C$757,3,0)</f>
        <v>7049245</v>
      </c>
      <c r="E9" s="12" t="n">
        <f aca="false">VLOOKUP(A9,'[4]1957-1960'!$A$648:$C$757,3,0)</f>
        <v>5069459</v>
      </c>
      <c r="F9" s="13" t="n">
        <f aca="false">VLOOKUP(A9,'[5]1961-1965'!$A$600:$C$709,3,0)</f>
        <v>10219708</v>
      </c>
      <c r="G9" s="12" t="n">
        <f aca="false">VLOOKUP(A9,'[6]1966-1968'!$A$520:$C$629,3,0)</f>
        <v>10867381</v>
      </c>
      <c r="H9" s="12" t="n">
        <f aca="false">VLOOKUP(A9,'[7]1969-1970'!$A$472:$C$581,3,0)</f>
        <v>10688799</v>
      </c>
      <c r="I9" s="12" t="n">
        <f aca="false">VLOOKUP(A9,'[8]1971-1973'!$A$448:$C$557,3,0)</f>
        <v>6183327</v>
      </c>
      <c r="J9" s="12" t="n">
        <f aca="false">VLOOKUP(A9,'[9]1974-1977'!$A$402:$C$511,3,0)</f>
        <v>14796713</v>
      </c>
      <c r="K9" s="12" t="n">
        <f aca="false">VLOOKUP(A9,'[10]1978-1980'!$A$328:$C$437,3,0)</f>
        <v>9378024</v>
      </c>
      <c r="L9" s="12" t="n">
        <f aca="false">VLOOKUP(A9,'[11]1981-1983'!$A$285:$C$394,3,0)</f>
        <v>10296541</v>
      </c>
      <c r="M9" s="12" t="n">
        <f aca="false">VLOOKUP(A9,'[12]1984-1986'!$A$237:$C$346,3,0)</f>
        <v>9320990</v>
      </c>
      <c r="N9" s="12" t="n">
        <f aca="false">VLOOKUP(A9,'[13]1987-1990'!$A$215:$C$324,3,0)</f>
        <v>25810773</v>
      </c>
      <c r="O9" s="12" t="n">
        <f aca="false">VLOOKUP(A9,'[14]1991-1993'!$A$125:$C$234,3,0)</f>
        <v>20080192</v>
      </c>
      <c r="P9" s="12" t="n">
        <f aca="false">SUM(B9:O9)</f>
        <v>163815088</v>
      </c>
      <c r="Q9" s="12"/>
      <c r="R9" s="12" t="n">
        <f aca="false">VLOOKUP(A9,[15]jan!$A$66:$C$175,3,0)</f>
        <v>3138991</v>
      </c>
      <c r="S9" s="12" t="n">
        <f aca="false">VLOOKUP(A9,[16]feb!$A$72:$C$180,3,0)</f>
        <v>783009</v>
      </c>
      <c r="T9" s="12" t="n">
        <f aca="false">VLOOKUP(A9,[17]march!$A$58:$C$165,3,0)</f>
        <v>1364310</v>
      </c>
      <c r="U9" s="0" t="n">
        <f aca="false">VLOOKUP(A9,[18]apr!$A$71:$C$177,3,0)</f>
        <v>1501681</v>
      </c>
      <c r="V9" s="12" t="n">
        <f aca="false">VLOOKUP(A9,[19]may!$A$56:$D$161,3,0)</f>
        <v>1304438</v>
      </c>
      <c r="W9" s="0" t="n">
        <f aca="false">VLOOKUP(A9,[20]june!$A$55:$C$159,3,0)</f>
        <v>1806027</v>
      </c>
      <c r="X9" s="0" t="n">
        <f aca="false">VLOOKUP($A9,[21]july!$A$71:$C$174,3,0)</f>
        <v>1196912</v>
      </c>
      <c r="Y9" s="0" t="n">
        <f aca="false">VLOOKUP($A9,[22]august!$A$55:$C$157,3,0)</f>
        <v>857668</v>
      </c>
    </row>
    <row r="10" customFormat="false" ht="12.75" hidden="false" customHeight="false" outlineLevel="0" collapsed="false">
      <c r="A10" s="11" t="n">
        <v>34578</v>
      </c>
      <c r="B10" s="12" t="n">
        <f aca="false">VLOOKUP(A10,'[1]1850-1930'!$A$648:$C$757,3,0)</f>
        <v>230498</v>
      </c>
      <c r="C10" s="12" t="n">
        <f aca="false">VLOOKUP($A10,'[2]1931-1950'!$A$648:$C$757,3,0)</f>
        <v>24147324</v>
      </c>
      <c r="D10" s="12" t="n">
        <f aca="false">VLOOKUP(A10,'[3]1951-1956'!$A$648:$C$757,3,0)</f>
        <v>6594452</v>
      </c>
      <c r="E10" s="12" t="n">
        <f aca="false">VLOOKUP(A10,'[4]1957-1960'!$A$648:$C$757,3,0)</f>
        <v>4684879</v>
      </c>
      <c r="F10" s="13" t="n">
        <f aca="false">VLOOKUP(A10,'[5]1961-1965'!$A$600:$C$709,3,0)</f>
        <v>9714577</v>
      </c>
      <c r="G10" s="12" t="n">
        <f aca="false">VLOOKUP(A10,'[6]1966-1968'!$A$520:$C$629,3,0)</f>
        <v>10161497</v>
      </c>
      <c r="H10" s="12" t="n">
        <f aca="false">VLOOKUP(A10,'[7]1969-1970'!$A$472:$C$581,3,0)</f>
        <v>10213349</v>
      </c>
      <c r="I10" s="12" t="n">
        <f aca="false">VLOOKUP(A10,'[8]1971-1973'!$A$448:$C$557,3,0)</f>
        <v>6037214</v>
      </c>
      <c r="J10" s="12" t="n">
        <f aca="false">VLOOKUP(A10,'[9]1974-1977'!$A$402:$C$511,3,0)</f>
        <v>13944235</v>
      </c>
      <c r="K10" s="12" t="n">
        <f aca="false">VLOOKUP(A10,'[10]1978-1980'!$A$328:$C$437,3,0)</f>
        <v>9416424</v>
      </c>
      <c r="L10" s="12" t="n">
        <f aca="false">VLOOKUP(A10,'[11]1981-1983'!$A$285:$C$394,3,0)</f>
        <v>9519177</v>
      </c>
      <c r="M10" s="12" t="n">
        <f aca="false">VLOOKUP(A10,'[12]1984-1986'!$A$237:$C$346,3,0)</f>
        <v>8756744</v>
      </c>
      <c r="N10" s="12" t="n">
        <f aca="false">VLOOKUP(A10,'[13]1987-1990'!$A$215:$C$324,3,0)</f>
        <v>23618857</v>
      </c>
      <c r="O10" s="12" t="n">
        <f aca="false">VLOOKUP(A10,'[14]1991-1993'!$A$125:$C$234,3,0)</f>
        <v>18085941</v>
      </c>
      <c r="P10" s="12" t="n">
        <f aca="false">SUM(B10:O10)</f>
        <v>155125168</v>
      </c>
      <c r="Q10" s="12"/>
      <c r="R10" s="12" t="n">
        <f aca="false">VLOOKUP(A10,[15]jan!$A$66:$C$175,3,0)</f>
        <v>2821456</v>
      </c>
      <c r="S10" s="12" t="n">
        <f aca="false">VLOOKUP(A10,[16]feb!$A$72:$C$180,3,0)</f>
        <v>717155</v>
      </c>
      <c r="T10" s="12" t="n">
        <f aca="false">VLOOKUP(A10,[17]march!$A$58:$C$165,3,0)</f>
        <v>1282216</v>
      </c>
      <c r="U10" s="0" t="n">
        <f aca="false">VLOOKUP(A10,[18]apr!$A$71:$C$177,3,0)</f>
        <v>1324026</v>
      </c>
      <c r="V10" s="12" t="n">
        <f aca="false">VLOOKUP(A10,[19]may!$A$56:$D$161,3,0)</f>
        <v>1153540</v>
      </c>
      <c r="W10" s="0" t="n">
        <f aca="false">VLOOKUP(A10,[20]june!$A$55:$C$159,3,0)</f>
        <v>1465026</v>
      </c>
      <c r="X10" s="0" t="n">
        <f aca="false">VLOOKUP($A10,[21]july!$A$71:$C$174,3,0)</f>
        <v>1013198</v>
      </c>
      <c r="Y10" s="0" t="n">
        <f aca="false">VLOOKUP($A10,[22]august!$A$55:$C$157,3,0)</f>
        <v>1734317</v>
      </c>
      <c r="Z10" s="0" t="n">
        <f aca="false">VLOOKUP(A10,[23]sept!$A$59:$C$160,3,0)</f>
        <v>882416</v>
      </c>
    </row>
    <row r="11" customFormat="false" ht="12.75" hidden="false" customHeight="false" outlineLevel="0" collapsed="false">
      <c r="A11" s="11" t="n">
        <v>34608</v>
      </c>
      <c r="B11" s="12" t="n">
        <f aca="false">VLOOKUP(A11,'[1]1850-1930'!$A$648:$C$757,3,0)</f>
        <v>222696</v>
      </c>
      <c r="C11" s="12" t="n">
        <f aca="false">VLOOKUP($A11,'[2]1931-1950'!$A$648:$C$757,3,0)</f>
        <v>24548580</v>
      </c>
      <c r="D11" s="12" t="n">
        <f aca="false">VLOOKUP(A11,'[3]1951-1956'!$A$648:$C$757,3,0)</f>
        <v>6794554</v>
      </c>
      <c r="E11" s="12" t="n">
        <f aca="false">VLOOKUP(A11,'[4]1957-1960'!$A$648:$C$757,3,0)</f>
        <v>4798760</v>
      </c>
      <c r="F11" s="13" t="n">
        <f aca="false">VLOOKUP(A11,'[5]1961-1965'!$A$600:$C$709,3,0)</f>
        <v>9836198</v>
      </c>
      <c r="G11" s="12" t="n">
        <f aca="false">VLOOKUP(A11,'[6]1966-1968'!$A$520:$C$629,3,0)</f>
        <v>10815054</v>
      </c>
      <c r="H11" s="12" t="n">
        <f aca="false">VLOOKUP(A11,'[7]1969-1970'!$A$472:$C$581,3,0)</f>
        <v>10533803</v>
      </c>
      <c r="I11" s="12" t="n">
        <f aca="false">VLOOKUP(A11,'[8]1971-1973'!$A$448:$C$557,3,0)</f>
        <v>6225112</v>
      </c>
      <c r="J11" s="12" t="n">
        <f aca="false">VLOOKUP(A11,'[9]1974-1977'!$A$402:$C$511,3,0)</f>
        <v>14213463</v>
      </c>
      <c r="K11" s="12" t="n">
        <f aca="false">VLOOKUP(A11,'[10]1978-1980'!$A$328:$C$437,3,0)</f>
        <v>9519567</v>
      </c>
      <c r="L11" s="12" t="n">
        <f aca="false">VLOOKUP(A11,'[11]1981-1983'!$A$285:$C$394,3,0)</f>
        <v>10056429</v>
      </c>
      <c r="M11" s="12" t="n">
        <f aca="false">VLOOKUP(A11,'[12]1984-1986'!$A$237:$C$346,3,0)</f>
        <v>8795670</v>
      </c>
      <c r="N11" s="12" t="n">
        <f aca="false">VLOOKUP(A11,'[13]1987-1990'!$A$215:$C$324,3,0)</f>
        <v>21323701</v>
      </c>
      <c r="O11" s="12" t="n">
        <f aca="false">VLOOKUP(A11,'[14]1991-1993'!$A$125:$C$234,3,0)</f>
        <v>18207629</v>
      </c>
      <c r="P11" s="12" t="n">
        <f aca="false">SUM(B11:O11)</f>
        <v>155891216</v>
      </c>
      <c r="Q11" s="12"/>
      <c r="R11" s="12" t="n">
        <f aca="false">VLOOKUP(A11,[15]jan!$A$66:$C$175,3,0)</f>
        <v>2644130</v>
      </c>
      <c r="S11" s="12" t="n">
        <f aca="false">VLOOKUP(A11,[16]feb!$A$72:$C$180,3,0)</f>
        <v>717147</v>
      </c>
      <c r="T11" s="12" t="n">
        <f aca="false">VLOOKUP(A11,[17]march!$A$58:$C$165,3,0)</f>
        <v>1325448</v>
      </c>
      <c r="U11" s="0" t="n">
        <f aca="false">VLOOKUP(A11,[18]apr!$A$71:$C$177,3,0)</f>
        <v>1288901</v>
      </c>
      <c r="V11" s="12" t="n">
        <f aca="false">VLOOKUP(A11,[19]may!$A$56:$D$161,3,0)</f>
        <v>1175710</v>
      </c>
      <c r="W11" s="0" t="n">
        <f aca="false">VLOOKUP(A11,[20]june!$A$55:$C$159,3,0)</f>
        <v>1533045</v>
      </c>
      <c r="X11" s="0" t="n">
        <f aca="false">VLOOKUP($A11,[21]july!$A$71:$C$174,3,0)</f>
        <v>973715</v>
      </c>
      <c r="Y11" s="0" t="n">
        <f aca="false">VLOOKUP($A11,[22]august!$A$55:$C$157,3,0)</f>
        <v>1774494</v>
      </c>
      <c r="Z11" s="0" t="n">
        <f aca="false">VLOOKUP(A11,[23]sept!$A$59:$C$160,3,0)</f>
        <v>1486581</v>
      </c>
      <c r="AA11" s="0" t="n">
        <f aca="false">VLOOKUP(A11,[24]oct!$A$54:$C$154,3,0)</f>
        <v>680887</v>
      </c>
    </row>
    <row r="12" customFormat="false" ht="12.75" hidden="false" customHeight="false" outlineLevel="0" collapsed="false">
      <c r="A12" s="11" t="n">
        <v>34639</v>
      </c>
      <c r="B12" s="12" t="n">
        <f aca="false">VLOOKUP(A12,'[1]1850-1930'!$A$648:$C$757,3,0)</f>
        <v>203785</v>
      </c>
      <c r="C12" s="12" t="n">
        <f aca="false">VLOOKUP($A12,'[2]1931-1950'!$A$648:$C$757,3,0)</f>
        <v>23510659</v>
      </c>
      <c r="D12" s="12" t="n">
        <f aca="false">VLOOKUP(A12,'[3]1951-1956'!$A$648:$C$757,3,0)</f>
        <v>6500584</v>
      </c>
      <c r="E12" s="12" t="n">
        <f aca="false">VLOOKUP(A12,'[4]1957-1960'!$A$648:$C$757,3,0)</f>
        <v>4693234</v>
      </c>
      <c r="F12" s="13" t="n">
        <f aca="false">VLOOKUP(A12,'[5]1961-1965'!$A$600:$C$709,3,0)</f>
        <v>8992915</v>
      </c>
      <c r="G12" s="12" t="n">
        <f aca="false">VLOOKUP(A12,'[6]1966-1968'!$A$520:$C$629,3,0)</f>
        <v>10122133</v>
      </c>
      <c r="H12" s="12" t="n">
        <f aca="false">VLOOKUP(A12,'[7]1969-1970'!$A$472:$C$581,3,0)</f>
        <v>10229868</v>
      </c>
      <c r="I12" s="12" t="n">
        <f aca="false">VLOOKUP(A12,'[8]1971-1973'!$A$448:$C$557,3,0)</f>
        <v>6117355</v>
      </c>
      <c r="J12" s="12" t="n">
        <f aca="false">VLOOKUP(A12,'[9]1974-1977'!$A$402:$C$511,3,0)</f>
        <v>13481217</v>
      </c>
      <c r="K12" s="12" t="n">
        <f aca="false">VLOOKUP(A12,'[10]1978-1980'!$A$328:$C$437,3,0)</f>
        <v>9062215</v>
      </c>
      <c r="L12" s="12" t="n">
        <f aca="false">VLOOKUP(A12,'[11]1981-1983'!$A$285:$C$394,3,0)</f>
        <v>10054127</v>
      </c>
      <c r="M12" s="12" t="n">
        <f aca="false">VLOOKUP(A12,'[12]1984-1986'!$A$237:$C$346,3,0)</f>
        <v>8633254</v>
      </c>
      <c r="N12" s="12" t="n">
        <f aca="false">VLOOKUP(A12,'[13]1987-1990'!$A$215:$C$324,3,0)</f>
        <v>23698671</v>
      </c>
      <c r="O12" s="12" t="n">
        <f aca="false">VLOOKUP(A12,'[14]1991-1993'!$A$125:$C$234,3,0)</f>
        <v>17167142</v>
      </c>
      <c r="P12" s="12" t="n">
        <f aca="false">SUM(B12:O12)</f>
        <v>152467159</v>
      </c>
      <c r="Q12" s="12"/>
      <c r="R12" s="12" t="n">
        <f aca="false">VLOOKUP(A12,[15]jan!$A$66:$C$175,3,0)</f>
        <v>2508523</v>
      </c>
      <c r="S12" s="12" t="n">
        <f aca="false">VLOOKUP(A12,[16]feb!$A$72:$C$180,3,0)</f>
        <v>621402</v>
      </c>
      <c r="T12" s="12" t="n">
        <f aca="false">VLOOKUP(A12,[17]march!$A$58:$C$165,3,0)</f>
        <v>1223913</v>
      </c>
      <c r="U12" s="0" t="n">
        <f aca="false">VLOOKUP(A12,[18]apr!$A$71:$C$177,3,0)</f>
        <v>1190159</v>
      </c>
      <c r="V12" s="12" t="n">
        <f aca="false">VLOOKUP(A12,[19]may!$A$56:$D$161,3,0)</f>
        <v>1094898</v>
      </c>
      <c r="W12" s="0" t="n">
        <f aca="false">VLOOKUP(A12,[20]june!$A$55:$C$159,3,0)</f>
        <v>1437207</v>
      </c>
      <c r="X12" s="0" t="n">
        <f aca="false">VLOOKUP($A12,[21]july!$A$71:$C$174,3,0)</f>
        <v>946231</v>
      </c>
      <c r="Y12" s="0" t="n">
        <f aca="false">VLOOKUP($A12,[22]august!$A$55:$C$157,3,0)</f>
        <v>1687528</v>
      </c>
      <c r="Z12" s="0" t="n">
        <f aca="false">VLOOKUP(A12,[23]sept!$A$59:$C$160,3,0)</f>
        <v>1287697</v>
      </c>
      <c r="AA12" s="0" t="n">
        <f aca="false">VLOOKUP(A12,[24]oct!$A$54:$C$154,3,0)</f>
        <v>1104349</v>
      </c>
      <c r="AB12" s="0" t="n">
        <f aca="false">VLOOKUP(A12,[25]nov!$A$55:$C$154,3,0)</f>
        <v>2541756</v>
      </c>
    </row>
    <row r="13" customFormat="false" ht="12.75" hidden="false" customHeight="false" outlineLevel="0" collapsed="false">
      <c r="A13" s="11" t="n">
        <v>34669</v>
      </c>
      <c r="B13" s="12" t="n">
        <f aca="false">VLOOKUP(A13,'[1]1850-1930'!$A$648:$C$757,3,0)</f>
        <v>193400</v>
      </c>
      <c r="C13" s="12" t="n">
        <f aca="false">VLOOKUP($A13,'[2]1931-1950'!$A$648:$C$757,3,0)</f>
        <v>24275366</v>
      </c>
      <c r="D13" s="12" t="n">
        <f aca="false">VLOOKUP(A13,'[3]1951-1956'!$A$648:$C$757,3,0)</f>
        <v>6607925</v>
      </c>
      <c r="E13" s="12" t="n">
        <f aca="false">VLOOKUP(A13,'[4]1957-1960'!$A$648:$C$757,3,0)</f>
        <v>4839747</v>
      </c>
      <c r="F13" s="13" t="n">
        <f aca="false">VLOOKUP(A13,'[5]1961-1965'!$A$600:$C$709,3,0)</f>
        <v>9266251</v>
      </c>
      <c r="G13" s="12" t="n">
        <f aca="false">VLOOKUP(A13,'[6]1966-1968'!$A$520:$C$629,3,0)</f>
        <v>10528379</v>
      </c>
      <c r="H13" s="12" t="n">
        <f aca="false">VLOOKUP(A13,'[7]1969-1970'!$A$472:$C$581,3,0)</f>
        <v>10564237</v>
      </c>
      <c r="I13" s="12" t="n">
        <f aca="false">VLOOKUP(A13,'[8]1971-1973'!$A$448:$C$557,3,0)</f>
        <v>6306063</v>
      </c>
      <c r="J13" s="12" t="n">
        <f aca="false">VLOOKUP(A13,'[9]1974-1977'!$A$402:$C$511,3,0)</f>
        <v>13606506</v>
      </c>
      <c r="K13" s="12" t="n">
        <f aca="false">VLOOKUP(A13,'[10]1978-1980'!$A$328:$C$437,3,0)</f>
        <v>9278846</v>
      </c>
      <c r="L13" s="12" t="n">
        <f aca="false">VLOOKUP(A13,'[11]1981-1983'!$A$285:$C$394,3,0)</f>
        <v>10331677</v>
      </c>
      <c r="M13" s="12" t="n">
        <f aca="false">VLOOKUP(A13,'[12]1984-1986'!$A$237:$C$346,3,0)</f>
        <v>8826989</v>
      </c>
      <c r="N13" s="12" t="n">
        <f aca="false">VLOOKUP(A13,'[13]1987-1990'!$A$215:$C$324,3,0)</f>
        <v>24019591</v>
      </c>
      <c r="O13" s="12" t="n">
        <f aca="false">VLOOKUP(A13,'[14]1991-1993'!$A$125:$C$234,3,0)</f>
        <v>17450536</v>
      </c>
      <c r="P13" s="12" t="n">
        <f aca="false">SUM(B13:O13)</f>
        <v>156095513</v>
      </c>
      <c r="Q13" s="12"/>
      <c r="R13" s="12" t="n">
        <f aca="false">VLOOKUP(A13,[15]jan!$A$66:$C$175,3,0)</f>
        <v>2529384</v>
      </c>
      <c r="S13" s="12" t="n">
        <f aca="false">VLOOKUP(A13,[16]feb!$A$72:$C$180,3,0)</f>
        <v>631649</v>
      </c>
      <c r="T13" s="12" t="n">
        <f aca="false">VLOOKUP(A13,[17]march!$A$58:$C$165,3,0)</f>
        <v>1207825</v>
      </c>
      <c r="U13" s="0" t="n">
        <f aca="false">VLOOKUP(A13,[18]apr!$A$71:$C$177,3,0)</f>
        <v>1208319</v>
      </c>
      <c r="V13" s="12" t="n">
        <f aca="false">VLOOKUP(A13,[19]may!$A$56:$D$161,3,0)</f>
        <v>1066514</v>
      </c>
      <c r="W13" s="0" t="n">
        <f aca="false">VLOOKUP(A13,[20]june!$A$55:$C$159,3,0)</f>
        <v>1436079</v>
      </c>
      <c r="X13" s="0" t="n">
        <f aca="false">VLOOKUP($A13,[21]july!$A$71:$C$174,3,0)</f>
        <v>965286</v>
      </c>
      <c r="Y13" s="0" t="n">
        <f aca="false">VLOOKUP($A13,[22]august!$A$55:$C$157,3,0)</f>
        <v>1658079</v>
      </c>
      <c r="Z13" s="0" t="n">
        <f aca="false">VLOOKUP(A13,[23]sept!$A$59:$C$160,3,0)</f>
        <v>1285707</v>
      </c>
      <c r="AA13" s="0" t="n">
        <f aca="false">VLOOKUP(A13,[24]oct!$A$54:$C$154,3,0)</f>
        <v>1066734</v>
      </c>
      <c r="AB13" s="0" t="n">
        <f aca="false">VLOOKUP(A13,[25]nov!$A$55:$C$154,3,0)</f>
        <v>3453853</v>
      </c>
      <c r="AC13" s="0" t="n">
        <f aca="false">VLOOKUP(A13,[26]dec!$A$64:$C$162,3,0)</f>
        <v>1054291</v>
      </c>
    </row>
    <row r="14" customFormat="false" ht="12.75" hidden="false" customHeight="false" outlineLevel="0" collapsed="false">
      <c r="A14" s="11" t="n">
        <v>34700</v>
      </c>
      <c r="B14" s="12" t="n">
        <f aca="false">VLOOKUP(A14,'[1]1850-1930'!$A$648:$C$757,3,0)</f>
        <v>206218</v>
      </c>
      <c r="C14" s="12" t="n">
        <f aca="false">VLOOKUP($A14,'[2]1931-1950'!$A$648:$C$757,3,0)</f>
        <v>23880268</v>
      </c>
      <c r="D14" s="12" t="n">
        <f aca="false">VLOOKUP(A14,'[3]1951-1956'!$A$648:$C$757,3,0)</f>
        <v>6310510</v>
      </c>
      <c r="E14" s="12" t="n">
        <f aca="false">VLOOKUP(A14,'[4]1957-1960'!$A$648:$C$757,3,0)</f>
        <v>4948470</v>
      </c>
      <c r="F14" s="13" t="n">
        <f aca="false">VLOOKUP(A14,'[5]1961-1965'!$A$600:$C$709,3,0)</f>
        <v>9056460</v>
      </c>
      <c r="G14" s="12" t="n">
        <f aca="false">VLOOKUP(A14,'[6]1966-1968'!$A$520:$C$629,3,0)</f>
        <v>10399282</v>
      </c>
      <c r="H14" s="12" t="n">
        <f aca="false">VLOOKUP(A14,'[7]1969-1970'!$A$472:$C$581,3,0)</f>
        <v>10338230</v>
      </c>
      <c r="I14" s="12" t="n">
        <f aca="false">VLOOKUP(A14,'[8]1971-1973'!$A$448:$C$557,3,0)</f>
        <v>6008823</v>
      </c>
      <c r="J14" s="12" t="n">
        <f aca="false">VLOOKUP(A14,'[9]1974-1977'!$A$402:$C$511,3,0)</f>
        <v>13691289</v>
      </c>
      <c r="K14" s="12" t="n">
        <f aca="false">VLOOKUP(A14,'[10]1978-1980'!$A$328:$C$437,3,0)</f>
        <v>9098532</v>
      </c>
      <c r="L14" s="12" t="n">
        <f aca="false">VLOOKUP(A14,'[11]1981-1983'!$A$285:$C$394,3,0)</f>
        <v>9726830</v>
      </c>
      <c r="M14" s="12" t="n">
        <f aca="false">VLOOKUP(A14,'[12]1984-1986'!$A$237:$C$346,3,0)</f>
        <v>8552863</v>
      </c>
      <c r="N14" s="12" t="n">
        <f aca="false">VLOOKUP(A14,'[13]1987-1990'!$A$215:$C$324,3,0)</f>
        <v>22797508</v>
      </c>
      <c r="O14" s="12" t="n">
        <f aca="false">VLOOKUP(A14,'[14]1991-1993'!$A$125:$C$234,3,0)</f>
        <v>16583708</v>
      </c>
      <c r="P14" s="12" t="n">
        <f aca="false">SUM(B14:O14)</f>
        <v>151598991</v>
      </c>
      <c r="Q14" s="12"/>
      <c r="R14" s="12" t="n">
        <f aca="false">VLOOKUP(A14,[15]jan!$A$66:$C$175,3,0)</f>
        <v>2251833</v>
      </c>
      <c r="S14" s="12" t="n">
        <f aca="false">VLOOKUP(A14,[16]feb!$A$72:$C$180,3,0)</f>
        <v>632710</v>
      </c>
      <c r="T14" s="12" t="n">
        <f aca="false">VLOOKUP(A14,[17]march!$A$58:$C$165,3,0)</f>
        <v>1163595</v>
      </c>
      <c r="U14" s="0" t="n">
        <f aca="false">VLOOKUP(A14,[18]apr!$A$71:$C$177,3,0)</f>
        <v>1108844</v>
      </c>
      <c r="V14" s="12" t="n">
        <f aca="false">VLOOKUP(A14,[19]may!$A$56:$D$161,3,0)</f>
        <v>1026943</v>
      </c>
      <c r="W14" s="0" t="n">
        <f aca="false">VLOOKUP(A14,[20]june!$A$55:$C$159,3,0)</f>
        <v>1321091</v>
      </c>
      <c r="X14" s="0" t="n">
        <f aca="false">VLOOKUP($A14,[21]july!$A$71:$C$174,3,0)</f>
        <v>879401</v>
      </c>
      <c r="Y14" s="0" t="n">
        <f aca="false">VLOOKUP($A14,[22]august!$A$55:$C$157,3,0)</f>
        <v>1603818</v>
      </c>
      <c r="Z14" s="0" t="n">
        <f aca="false">VLOOKUP(A14,[23]sept!$A$59:$C$160,3,0)</f>
        <v>1115612</v>
      </c>
      <c r="AA14" s="0" t="n">
        <f aca="false">VLOOKUP(A14,[24]oct!$A$54:$C$154,3,0)</f>
        <v>1113221</v>
      </c>
      <c r="AB14" s="0" t="n">
        <f aca="false">VLOOKUP(A14,[25]nov!$A$55:$C$154,3,0)</f>
        <v>3534098</v>
      </c>
      <c r="AC14" s="0" t="n">
        <f aca="false">VLOOKUP(A14,[26]dec!$A$64:$C$162,3,0)</f>
        <v>1503850</v>
      </c>
      <c r="AD14" s="0" t="n">
        <f aca="false">VLOOKUP(A14,[27]jan!$A$71:$C$165,3,0)</f>
        <v>982204</v>
      </c>
    </row>
    <row r="15" customFormat="false" ht="12.75" hidden="false" customHeight="false" outlineLevel="0" collapsed="false">
      <c r="A15" s="11" t="n">
        <v>34731</v>
      </c>
      <c r="B15" s="12" t="n">
        <f aca="false">VLOOKUP(A15,'[1]1850-1930'!$A$648:$C$757,3,0)</f>
        <v>516024</v>
      </c>
      <c r="C15" s="12" t="n">
        <f aca="false">VLOOKUP($A15,'[2]1931-1950'!$A$648:$C$757,3,0)</f>
        <v>21481779</v>
      </c>
      <c r="D15" s="12" t="n">
        <f aca="false">VLOOKUP(A15,'[3]1951-1956'!$A$648:$C$757,3,0)</f>
        <v>5793626</v>
      </c>
      <c r="E15" s="12" t="n">
        <f aca="false">VLOOKUP(A15,'[4]1957-1960'!$A$648:$C$757,3,0)</f>
        <v>4360845</v>
      </c>
      <c r="F15" s="13" t="n">
        <f aca="false">VLOOKUP(A15,'[5]1961-1965'!$A$600:$C$709,3,0)</f>
        <v>8088075</v>
      </c>
      <c r="G15" s="12" t="n">
        <f aca="false">VLOOKUP(A15,'[6]1966-1968'!$A$520:$C$629,3,0)</f>
        <v>9635265</v>
      </c>
      <c r="H15" s="12" t="n">
        <f aca="false">VLOOKUP(A15,'[7]1969-1970'!$A$472:$C$581,3,0)</f>
        <v>9207896</v>
      </c>
      <c r="I15" s="12" t="n">
        <f aca="false">VLOOKUP(A15,'[8]1971-1973'!$A$448:$C$557,3,0)</f>
        <v>5605128</v>
      </c>
      <c r="J15" s="12" t="n">
        <f aca="false">VLOOKUP(A15,'[9]1974-1977'!$A$402:$C$511,3,0)</f>
        <v>12274072</v>
      </c>
      <c r="K15" s="12" t="n">
        <f aca="false">VLOOKUP(A15,'[10]1978-1980'!$A$328:$C$437,3,0)</f>
        <v>8410436</v>
      </c>
      <c r="L15" s="12" t="n">
        <f aca="false">VLOOKUP(A15,'[11]1981-1983'!$A$285:$C$394,3,0)</f>
        <v>8568149</v>
      </c>
      <c r="M15" s="12" t="n">
        <f aca="false">VLOOKUP(A15,'[12]1984-1986'!$A$237:$C$346,3,0)</f>
        <v>7879528</v>
      </c>
      <c r="N15" s="12" t="n">
        <f aca="false">VLOOKUP(A15,'[13]1987-1990'!$A$215:$C$324,3,0)</f>
        <v>20335859</v>
      </c>
      <c r="O15" s="12" t="n">
        <f aca="false">VLOOKUP(A15,'[14]1991-1993'!$A$125:$C$234,3,0)</f>
        <v>15314560</v>
      </c>
      <c r="P15" s="12" t="n">
        <f aca="false">SUM(B15:O15)</f>
        <v>137471242</v>
      </c>
      <c r="Q15" s="12"/>
      <c r="R15" s="12" t="n">
        <f aca="false">VLOOKUP(A15,[15]jan!$A$66:$C$175,3,0)</f>
        <v>1904008</v>
      </c>
      <c r="S15" s="12" t="n">
        <f aca="false">VLOOKUP(A15,[16]feb!$A$72:$C$180,3,0)</f>
        <v>543914</v>
      </c>
      <c r="T15" s="12" t="n">
        <f aca="false">VLOOKUP(A15,[17]march!$A$58:$C$165,3,0)</f>
        <v>1023275</v>
      </c>
      <c r="U15" s="0" t="n">
        <f aca="false">VLOOKUP(A15,[18]apr!$A$71:$C$177,3,0)</f>
        <v>1034941</v>
      </c>
      <c r="V15" s="12" t="n">
        <f aca="false">VLOOKUP(A15,[19]may!$A$56:$D$161,3,0)</f>
        <v>885426</v>
      </c>
      <c r="W15" s="0" t="n">
        <f aca="false">VLOOKUP(A15,[20]june!$A$55:$C$159,3,0)</f>
        <v>1182624</v>
      </c>
      <c r="X15" s="0" t="n">
        <f aca="false">VLOOKUP($A15,[21]july!$A$71:$C$174,3,0)</f>
        <v>747254</v>
      </c>
      <c r="Y15" s="0" t="n">
        <f aca="false">VLOOKUP($A15,[22]august!$A$55:$C$157,3,0)</f>
        <v>1484855</v>
      </c>
      <c r="Z15" s="0" t="n">
        <f aca="false">VLOOKUP(A15,[23]sept!$A$59:$C$160,3,0)</f>
        <v>958931</v>
      </c>
      <c r="AA15" s="0" t="n">
        <f aca="false">VLOOKUP(A15,[24]oct!$A$54:$C$154,3,0)</f>
        <v>942233</v>
      </c>
      <c r="AB15" s="0" t="n">
        <f aca="false">VLOOKUP(A15,[25]nov!$A$55:$C$154,3,0)</f>
        <v>3405653</v>
      </c>
      <c r="AC15" s="0" t="n">
        <f aca="false">VLOOKUP(A15,[26]dec!$A$64:$C$162,3,0)</f>
        <v>1344562</v>
      </c>
      <c r="AD15" s="0" t="n">
        <f aca="false">VLOOKUP(A15,[27]jan!$A$71:$C$165,3,0)</f>
        <v>1794790</v>
      </c>
      <c r="AE15" s="0" t="n">
        <f aca="false">VLOOKUP(A15,[28]feb!$A$55:$C$148,3,0)</f>
        <v>814806</v>
      </c>
    </row>
    <row r="16" customFormat="false" ht="12.75" hidden="false" customHeight="false" outlineLevel="0" collapsed="false">
      <c r="A16" s="11" t="n">
        <v>34759</v>
      </c>
      <c r="B16" s="12" t="n">
        <f aca="false">VLOOKUP(A16,'[1]1850-1930'!$A$648:$C$757,3,0)</f>
        <v>556922</v>
      </c>
      <c r="C16" s="12" t="n">
        <f aca="false">VLOOKUP($A16,'[2]1931-1950'!$A$648:$C$757,3,0)</f>
        <v>23917986</v>
      </c>
      <c r="D16" s="12" t="n">
        <f aca="false">VLOOKUP(A16,'[3]1951-1956'!$A$648:$C$757,3,0)</f>
        <v>6469767</v>
      </c>
      <c r="E16" s="12" t="n">
        <f aca="false">VLOOKUP(A16,'[4]1957-1960'!$A$648:$C$757,3,0)</f>
        <v>4887582</v>
      </c>
      <c r="F16" s="13" t="n">
        <f aca="false">VLOOKUP(A16,'[5]1961-1965'!$A$600:$C$709,3,0)</f>
        <v>9020995</v>
      </c>
      <c r="G16" s="12" t="n">
        <f aca="false">VLOOKUP(A16,'[6]1966-1968'!$A$520:$C$629,3,0)</f>
        <v>10512409</v>
      </c>
      <c r="H16" s="12" t="n">
        <f aca="false">VLOOKUP(A16,'[7]1969-1970'!$A$472:$C$581,3,0)</f>
        <v>10333078</v>
      </c>
      <c r="I16" s="12" t="n">
        <f aca="false">VLOOKUP(A16,'[8]1971-1973'!$A$448:$C$557,3,0)</f>
        <v>6140504</v>
      </c>
      <c r="J16" s="12" t="n">
        <f aca="false">VLOOKUP(A16,'[9]1974-1977'!$A$402:$C$511,3,0)</f>
        <v>13366975</v>
      </c>
      <c r="K16" s="12" t="n">
        <f aca="false">VLOOKUP(A16,'[10]1978-1980'!$A$328:$C$437,3,0)</f>
        <v>9256183</v>
      </c>
      <c r="L16" s="12" t="n">
        <f aca="false">VLOOKUP(A16,'[11]1981-1983'!$A$285:$C$394,3,0)</f>
        <v>9416448</v>
      </c>
      <c r="M16" s="12" t="n">
        <f aca="false">VLOOKUP(A16,'[12]1984-1986'!$A$237:$C$346,3,0)</f>
        <v>8772731</v>
      </c>
      <c r="N16" s="12" t="n">
        <f aca="false">VLOOKUP(A16,'[13]1987-1990'!$A$215:$C$324,3,0)</f>
        <v>22190968</v>
      </c>
      <c r="O16" s="12" t="n">
        <f aca="false">VLOOKUP(A16,'[14]1991-1993'!$A$125:$C$234,3,0)</f>
        <v>16585090</v>
      </c>
      <c r="P16" s="12" t="n">
        <f aca="false">SUM(B16:O16)</f>
        <v>151427638</v>
      </c>
      <c r="Q16" s="12"/>
      <c r="R16" s="12" t="n">
        <f aca="false">VLOOKUP(A16,[15]jan!$A$66:$C$175,3,0)</f>
        <v>2100523</v>
      </c>
      <c r="S16" s="12" t="n">
        <f aca="false">VLOOKUP(A16,[16]feb!$A$72:$C$180,3,0)</f>
        <v>588089</v>
      </c>
      <c r="T16" s="12" t="n">
        <f aca="false">VLOOKUP(A16,[17]march!$A$58:$C$165,3,0)</f>
        <v>1117326</v>
      </c>
      <c r="U16" s="0" t="n">
        <f aca="false">VLOOKUP(A16,[18]apr!$A$71:$C$177,3,0)</f>
        <v>1147628</v>
      </c>
      <c r="V16" s="12" t="n">
        <f aca="false">VLOOKUP(A16,[19]may!$A$56:$D$161,3,0)</f>
        <v>988720</v>
      </c>
      <c r="W16" s="0" t="n">
        <f aca="false">VLOOKUP(A16,[20]june!$A$55:$C$159,3,0)</f>
        <v>1274649</v>
      </c>
      <c r="X16" s="0" t="n">
        <f aca="false">VLOOKUP($A16,[21]july!$A$71:$C$174,3,0)</f>
        <v>899740</v>
      </c>
      <c r="Y16" s="0" t="n">
        <f aca="false">VLOOKUP($A16,[22]august!$A$55:$C$157,3,0)</f>
        <v>1537532</v>
      </c>
      <c r="Z16" s="0" t="n">
        <f aca="false">VLOOKUP(A16,[23]sept!$A$59:$C$160,3,0)</f>
        <v>993194</v>
      </c>
      <c r="AA16" s="0" t="n">
        <f aca="false">VLOOKUP(A16,[24]oct!$A$54:$C$154,3,0)</f>
        <v>1031333</v>
      </c>
      <c r="AB16" s="0" t="n">
        <f aca="false">VLOOKUP(A16,[25]nov!$A$55:$C$154,3,0)</f>
        <v>3546353</v>
      </c>
      <c r="AC16" s="0" t="n">
        <f aca="false">VLOOKUP(A16,[26]dec!$A$64:$C$162,3,0)</f>
        <v>1393844</v>
      </c>
      <c r="AD16" s="0" t="n">
        <f aca="false">VLOOKUP(A16,[27]jan!$A$71:$C$165,3,0)</f>
        <v>2179020</v>
      </c>
      <c r="AE16" s="0" t="n">
        <f aca="false">VLOOKUP(A16,[28]feb!$A$55:$C$148,3,0)</f>
        <v>1677470</v>
      </c>
      <c r="AF16" s="0" t="n">
        <f aca="false">VLOOKUP(A16,[29]march!$A$62:$C$154,3,0)</f>
        <v>729860</v>
      </c>
    </row>
    <row r="17" customFormat="false" ht="12.75" hidden="false" customHeight="false" outlineLevel="0" collapsed="false">
      <c r="A17" s="11" t="n">
        <v>34790</v>
      </c>
      <c r="B17" s="12" t="n">
        <f aca="false">VLOOKUP(A17,'[1]1850-1930'!$A$648:$C$757,3,0)</f>
        <v>219270</v>
      </c>
      <c r="C17" s="12" t="n">
        <f aca="false">VLOOKUP($A17,'[2]1931-1950'!$A$648:$C$757,3,0)</f>
        <v>23088823</v>
      </c>
      <c r="D17" s="12" t="n">
        <f aca="false">VLOOKUP(A17,'[3]1951-1956'!$A$648:$C$757,3,0)</f>
        <v>6290615</v>
      </c>
      <c r="E17" s="12" t="n">
        <f aca="false">VLOOKUP(A17,'[4]1957-1960'!$A$648:$C$757,3,0)</f>
        <v>4769943</v>
      </c>
      <c r="F17" s="13" t="n">
        <f aca="false">VLOOKUP(A17,'[5]1961-1965'!$A$600:$C$709,3,0)</f>
        <v>8603961</v>
      </c>
      <c r="G17" s="12" t="n">
        <f aca="false">VLOOKUP(A17,'[6]1966-1968'!$A$520:$C$629,3,0)</f>
        <v>10212256</v>
      </c>
      <c r="H17" s="12" t="n">
        <f aca="false">VLOOKUP(A17,'[7]1969-1970'!$A$472:$C$581,3,0)</f>
        <v>10059214</v>
      </c>
      <c r="I17" s="12" t="n">
        <f aca="false">VLOOKUP(A17,'[8]1971-1973'!$A$448:$C$557,3,0)</f>
        <v>5824323</v>
      </c>
      <c r="J17" s="12" t="n">
        <f aca="false">VLOOKUP(A17,'[9]1974-1977'!$A$402:$C$511,3,0)</f>
        <v>12608963</v>
      </c>
      <c r="K17" s="12" t="n">
        <f aca="false">VLOOKUP(A17,'[10]1978-1980'!$A$328:$C$437,3,0)</f>
        <v>8830092</v>
      </c>
      <c r="L17" s="12" t="n">
        <f aca="false">VLOOKUP(A17,'[11]1981-1983'!$A$285:$C$394,3,0)</f>
        <v>8946686</v>
      </c>
      <c r="M17" s="12" t="n">
        <f aca="false">VLOOKUP(A17,'[12]1984-1986'!$A$237:$C$346,3,0)</f>
        <v>8383639</v>
      </c>
      <c r="N17" s="12" t="n">
        <f aca="false">VLOOKUP(A17,'[13]1987-1990'!$A$215:$C$324,3,0)</f>
        <v>20865487</v>
      </c>
      <c r="O17" s="12" t="n">
        <f aca="false">VLOOKUP(A17,'[14]1991-1993'!$A$125:$C$234,3,0)</f>
        <v>15828249</v>
      </c>
      <c r="P17" s="12" t="n">
        <f aca="false">SUM(B17:O17)</f>
        <v>144531521</v>
      </c>
      <c r="Q17" s="12"/>
      <c r="R17" s="12" t="n">
        <f aca="false">VLOOKUP(A17,[15]jan!$A$66:$C$175,3,0)</f>
        <v>2061242</v>
      </c>
      <c r="S17" s="12" t="n">
        <f aca="false">VLOOKUP(A17,[16]feb!$A$72:$C$180,3,0)</f>
        <v>542950</v>
      </c>
      <c r="T17" s="12" t="n">
        <f aca="false">VLOOKUP(A17,[17]march!$A$58:$C$165,3,0)</f>
        <v>1061197</v>
      </c>
      <c r="U17" s="0" t="n">
        <f aca="false">VLOOKUP(A17,[18]apr!$A$71:$C$177,3,0)</f>
        <v>1049195</v>
      </c>
      <c r="V17" s="12" t="n">
        <f aca="false">VLOOKUP(A17,[19]may!$A$56:$D$161,3,0)</f>
        <v>897888</v>
      </c>
      <c r="W17" s="0" t="n">
        <f aca="false">VLOOKUP(A17,[20]june!$A$55:$C$159,3,0)</f>
        <v>1174788</v>
      </c>
      <c r="X17" s="0" t="n">
        <f aca="false">VLOOKUP($A17,[21]july!$A$71:$C$174,3,0)</f>
        <v>872673</v>
      </c>
      <c r="Y17" s="0" t="n">
        <f aca="false">VLOOKUP($A17,[22]august!$A$55:$C$157,3,0)</f>
        <v>1309785</v>
      </c>
      <c r="Z17" s="0" t="n">
        <f aca="false">VLOOKUP(A17,[23]sept!$A$59:$C$160,3,0)</f>
        <v>997263</v>
      </c>
      <c r="AA17" s="0" t="n">
        <f aca="false">VLOOKUP(A17,[24]oct!$A$54:$C$154,3,0)</f>
        <v>925476</v>
      </c>
      <c r="AB17" s="0" t="n">
        <f aca="false">VLOOKUP(A17,[25]nov!$A$55:$C$154,3,0)</f>
        <v>3284920</v>
      </c>
      <c r="AC17" s="0" t="n">
        <f aca="false">VLOOKUP(A17,[26]dec!$A$64:$C$162,3,0)</f>
        <v>1314840</v>
      </c>
      <c r="AD17" s="0" t="n">
        <f aca="false">VLOOKUP(A17,[27]jan!$A$71:$C$165,3,0)</f>
        <v>2084578</v>
      </c>
      <c r="AE17" s="0" t="n">
        <f aca="false">VLOOKUP(A17,[28]feb!$A$55:$C$148,3,0)</f>
        <v>1676380</v>
      </c>
      <c r="AF17" s="0" t="n">
        <f aca="false">VLOOKUP(A17,[29]march!$A$62:$C$154,3,0)</f>
        <v>1443020</v>
      </c>
      <c r="AG17" s="0" t="n">
        <f aca="false">VLOOKUP(A17,[30]apr!$A$66:$C$157,3,0)</f>
        <v>1063732</v>
      </c>
    </row>
    <row r="18" customFormat="false" ht="12.75" hidden="false" customHeight="false" outlineLevel="0" collapsed="false">
      <c r="A18" s="11" t="n">
        <v>34820</v>
      </c>
      <c r="B18" s="12" t="n">
        <f aca="false">VLOOKUP(A18,'[1]1850-1930'!$A$648:$C$757,3,0)</f>
        <v>220466</v>
      </c>
      <c r="C18" s="12" t="n">
        <f aca="false">VLOOKUP($A18,'[2]1931-1950'!$A$648:$C$757,3,0)</f>
        <v>24059937</v>
      </c>
      <c r="D18" s="12" t="n">
        <f aca="false">VLOOKUP(A18,'[3]1951-1956'!$A$648:$C$757,3,0)</f>
        <v>6239401</v>
      </c>
      <c r="E18" s="12" t="n">
        <f aca="false">VLOOKUP(A18,'[4]1957-1960'!$A$648:$C$757,3,0)</f>
        <v>4997710</v>
      </c>
      <c r="F18" s="13" t="n">
        <f aca="false">VLOOKUP(A18,'[5]1961-1965'!$A$600:$C$709,3,0)</f>
        <v>8906694</v>
      </c>
      <c r="G18" s="12" t="n">
        <f aca="false">VLOOKUP(A18,'[6]1966-1968'!$A$520:$C$629,3,0)</f>
        <v>10561560</v>
      </c>
      <c r="H18" s="12" t="n">
        <f aca="false">VLOOKUP(A18,'[7]1969-1970'!$A$472:$C$581,3,0)</f>
        <v>10131778</v>
      </c>
      <c r="I18" s="12" t="n">
        <f aca="false">VLOOKUP(A18,'[8]1971-1973'!$A$448:$C$557,3,0)</f>
        <v>5928224</v>
      </c>
      <c r="J18" s="12" t="n">
        <f aca="false">VLOOKUP(A18,'[9]1974-1977'!$A$402:$C$511,3,0)</f>
        <v>12732221</v>
      </c>
      <c r="K18" s="12" t="n">
        <f aca="false">VLOOKUP(A18,'[10]1978-1980'!$A$328:$C$437,3,0)</f>
        <v>9161932</v>
      </c>
      <c r="L18" s="12" t="n">
        <f aca="false">VLOOKUP(A18,'[11]1981-1983'!$A$285:$C$394,3,0)</f>
        <v>9365462</v>
      </c>
      <c r="M18" s="12" t="n">
        <f aca="false">VLOOKUP(A18,'[12]1984-1986'!$A$237:$C$346,3,0)</f>
        <v>8678794</v>
      </c>
      <c r="N18" s="12" t="n">
        <f aca="false">VLOOKUP(A18,'[13]1987-1990'!$A$215:$C$324,3,0)</f>
        <v>21405305</v>
      </c>
      <c r="O18" s="12" t="n">
        <f aca="false">VLOOKUP(A18,'[14]1991-1993'!$A$125:$C$234,3,0)</f>
        <v>16874804</v>
      </c>
      <c r="P18" s="12" t="n">
        <f aca="false">SUM(B18:O18)</f>
        <v>149264288</v>
      </c>
      <c r="Q18" s="12"/>
      <c r="R18" s="12" t="n">
        <f aca="false">VLOOKUP(A18,[15]jan!$A$66:$C$175,3,0)</f>
        <v>2223303</v>
      </c>
      <c r="S18" s="12" t="n">
        <f aca="false">VLOOKUP(A18,[16]feb!$A$72:$C$180,3,0)</f>
        <v>537952</v>
      </c>
      <c r="T18" s="12" t="n">
        <f aca="false">VLOOKUP(A18,[17]march!$A$58:$C$165,3,0)</f>
        <v>1022514</v>
      </c>
      <c r="U18" s="0" t="n">
        <f aca="false">VLOOKUP(A18,[18]apr!$A$71:$C$177,3,0)</f>
        <v>1154370</v>
      </c>
      <c r="V18" s="12" t="n">
        <f aca="false">VLOOKUP(A18,[19]may!$A$56:$D$161,3,0)</f>
        <v>911172</v>
      </c>
      <c r="W18" s="0" t="n">
        <f aca="false">VLOOKUP(A18,[20]june!$A$55:$C$159,3,0)</f>
        <v>1175921</v>
      </c>
      <c r="X18" s="0" t="n">
        <f aca="false">VLOOKUP($A18,[21]july!$A$71:$C$174,3,0)</f>
        <v>949296</v>
      </c>
      <c r="Y18" s="0" t="n">
        <f aca="false">VLOOKUP($A18,[22]august!$A$55:$C$157,3,0)</f>
        <v>1366785</v>
      </c>
      <c r="Z18" s="0" t="n">
        <f aca="false">VLOOKUP(A18,[23]sept!$A$59:$C$160,3,0)</f>
        <v>951087</v>
      </c>
      <c r="AA18" s="0" t="n">
        <f aca="false">VLOOKUP(A18,[24]oct!$A$54:$C$154,3,0)</f>
        <v>900079</v>
      </c>
      <c r="AB18" s="0" t="n">
        <f aca="false">VLOOKUP(A18,[25]nov!$A$55:$C$154,3,0)</f>
        <v>3488195</v>
      </c>
      <c r="AC18" s="0" t="n">
        <f aca="false">VLOOKUP(A18,[26]dec!$A$64:$C$162,3,0)</f>
        <v>1286171</v>
      </c>
      <c r="AD18" s="0" t="n">
        <f aca="false">VLOOKUP(A18,[27]jan!$A$71:$C$165,3,0)</f>
        <v>2014695</v>
      </c>
      <c r="AE18" s="0" t="n">
        <f aca="false">VLOOKUP(A18,[28]feb!$A$55:$C$148,3,0)</f>
        <v>1853858</v>
      </c>
      <c r="AF18" s="0" t="n">
        <f aca="false">VLOOKUP(A18,[29]march!$A$62:$C$154,3,0)</f>
        <v>1442534</v>
      </c>
      <c r="AG18" s="0" t="n">
        <f aca="false">VLOOKUP(A18,[30]apr!$A$66:$C$157,3,0)</f>
        <v>1438792</v>
      </c>
      <c r="AH18" s="0" t="n">
        <f aca="false">VLOOKUP(A18,[31]may!$A$54:$C$144,3,0)</f>
        <v>1288781</v>
      </c>
    </row>
    <row r="19" customFormat="false" ht="12.75" hidden="false" customHeight="false" outlineLevel="0" collapsed="false">
      <c r="A19" s="11" t="n">
        <v>34851</v>
      </c>
      <c r="B19" s="12" t="n">
        <f aca="false">VLOOKUP(A19,'[1]1850-1930'!$A$648:$C$757,3,0)</f>
        <v>219887</v>
      </c>
      <c r="C19" s="12" t="n">
        <f aca="false">VLOOKUP($A19,'[2]1931-1950'!$A$648:$C$757,3,0)</f>
        <v>23559987</v>
      </c>
      <c r="D19" s="12" t="n">
        <f aca="false">VLOOKUP(A19,'[3]1951-1956'!$A$648:$C$757,3,0)</f>
        <v>6247190</v>
      </c>
      <c r="E19" s="12" t="n">
        <f aca="false">VLOOKUP(A19,'[4]1957-1960'!$A$648:$C$757,3,0)</f>
        <v>4741737</v>
      </c>
      <c r="F19" s="13" t="n">
        <f aca="false">VLOOKUP(A19,'[5]1961-1965'!$A$600:$C$709,3,0)</f>
        <v>8550293</v>
      </c>
      <c r="G19" s="12" t="n">
        <f aca="false">VLOOKUP(A19,'[6]1966-1968'!$A$520:$C$629,3,0)</f>
        <v>10059508</v>
      </c>
      <c r="H19" s="12" t="n">
        <f aca="false">VLOOKUP(A19,'[7]1969-1970'!$A$472:$C$581,3,0)</f>
        <v>9750800</v>
      </c>
      <c r="I19" s="12" t="n">
        <f aca="false">VLOOKUP(A19,'[8]1971-1973'!$A$448:$C$557,3,0)</f>
        <v>5590036</v>
      </c>
      <c r="J19" s="12" t="n">
        <f aca="false">VLOOKUP(A19,'[9]1974-1977'!$A$402:$C$511,3,0)</f>
        <v>11982316</v>
      </c>
      <c r="K19" s="12" t="n">
        <f aca="false">VLOOKUP(A19,'[10]1978-1980'!$A$328:$C$437,3,0)</f>
        <v>8765190</v>
      </c>
      <c r="L19" s="12" t="n">
        <f aca="false">VLOOKUP(A19,'[11]1981-1983'!$A$285:$C$394,3,0)</f>
        <v>9024758</v>
      </c>
      <c r="M19" s="12" t="n">
        <f aca="false">VLOOKUP(A19,'[12]1984-1986'!$A$237:$C$346,3,0)</f>
        <v>8320407</v>
      </c>
      <c r="N19" s="12" t="n">
        <f aca="false">VLOOKUP(A19,'[13]1987-1990'!$A$215:$C$324,3,0)</f>
        <v>20357630</v>
      </c>
      <c r="O19" s="12" t="n">
        <f aca="false">VLOOKUP(A19,'[14]1991-1993'!$A$125:$C$234,3,0)</f>
        <v>16182300</v>
      </c>
      <c r="P19" s="12" t="n">
        <f aca="false">SUM(B19:O19)</f>
        <v>143352039</v>
      </c>
      <c r="Q19" s="12"/>
      <c r="R19" s="12" t="n">
        <f aca="false">VLOOKUP(A19,[15]jan!$A$66:$C$175,3,0)</f>
        <v>2095405</v>
      </c>
      <c r="S19" s="12" t="n">
        <f aca="false">VLOOKUP(A19,[16]feb!$A$72:$C$180,3,0)</f>
        <v>506603</v>
      </c>
      <c r="T19" s="12" t="n">
        <f aca="false">VLOOKUP(A19,[17]march!$A$58:$C$165,3,0)</f>
        <v>932753</v>
      </c>
      <c r="U19" s="0" t="n">
        <f aca="false">VLOOKUP(A19,[18]apr!$A$71:$C$177,3,0)</f>
        <v>1033273</v>
      </c>
      <c r="V19" s="12" t="n">
        <f aca="false">VLOOKUP(A19,[19]may!$A$56:$D$161,3,0)</f>
        <v>837147</v>
      </c>
      <c r="W19" s="0" t="n">
        <f aca="false">VLOOKUP(A19,[20]june!$A$55:$C$159,3,0)</f>
        <v>1117579</v>
      </c>
      <c r="X19" s="0" t="n">
        <f aca="false">VLOOKUP($A19,[21]july!$A$71:$C$174,3,0)</f>
        <v>859251</v>
      </c>
      <c r="Y19" s="0" t="n">
        <f aca="false">VLOOKUP($A19,[22]august!$A$55:$C$157,3,0)</f>
        <v>1206661</v>
      </c>
      <c r="Z19" s="0" t="n">
        <f aca="false">VLOOKUP(A19,[23]sept!$A$59:$C$160,3,0)</f>
        <v>919366</v>
      </c>
      <c r="AA19" s="0" t="n">
        <f aca="false">VLOOKUP(A19,[24]oct!$A$54:$C$154,3,0)</f>
        <v>847672</v>
      </c>
      <c r="AB19" s="0" t="n">
        <f aca="false">VLOOKUP(A19,[25]nov!$A$55:$C$154,3,0)</f>
        <v>3048554</v>
      </c>
      <c r="AC19" s="0" t="n">
        <f aca="false">VLOOKUP(A19,[26]dec!$A$64:$C$162,3,0)</f>
        <v>1187048</v>
      </c>
      <c r="AD19" s="0" t="n">
        <f aca="false">VLOOKUP(A19,[27]jan!$A$71:$C$165,3,0)</f>
        <v>1952760</v>
      </c>
      <c r="AE19" s="0" t="n">
        <f aca="false">VLOOKUP(A19,[28]feb!$A$55:$C$148,3,0)</f>
        <v>1511981</v>
      </c>
      <c r="AF19" s="0" t="n">
        <f aca="false">VLOOKUP(A19,[29]march!$A$62:$C$154,3,0)</f>
        <v>1396164</v>
      </c>
      <c r="AG19" s="0" t="n">
        <f aca="false">VLOOKUP(A19,[30]apr!$A$66:$C$157,3,0)</f>
        <v>1292798</v>
      </c>
      <c r="AH19" s="0" t="n">
        <f aca="false">VLOOKUP(A19,[31]may!$A$54:$C$144,3,0)</f>
        <v>1806342</v>
      </c>
      <c r="AI19" s="0" t="n">
        <f aca="false">VLOOKUP(A19,[32]june!$A$63:$C$152,3,0)</f>
        <v>1163823</v>
      </c>
    </row>
    <row r="20" customFormat="false" ht="12.75" hidden="false" customHeight="false" outlineLevel="0" collapsed="false">
      <c r="A20" s="11" t="n">
        <v>34881</v>
      </c>
      <c r="B20" s="12" t="n">
        <f aca="false">VLOOKUP(A20,'[1]1850-1930'!$A$648:$C$757,3,0)</f>
        <v>231041</v>
      </c>
      <c r="C20" s="12" t="n">
        <f aca="false">VLOOKUP($A20,'[2]1931-1950'!$A$648:$C$757,3,0)</f>
        <v>24415396</v>
      </c>
      <c r="D20" s="12" t="n">
        <f aca="false">VLOOKUP(A20,'[3]1951-1956'!$A$648:$C$757,3,0)</f>
        <v>6508321</v>
      </c>
      <c r="E20" s="12" t="n">
        <f aca="false">VLOOKUP(A20,'[4]1957-1960'!$A$648:$C$757,3,0)</f>
        <v>4670268</v>
      </c>
      <c r="F20" s="13" t="n">
        <f aca="false">VLOOKUP(A20,'[5]1961-1965'!$A$600:$C$709,3,0)</f>
        <v>8435678</v>
      </c>
      <c r="G20" s="12" t="n">
        <f aca="false">VLOOKUP(A20,'[6]1966-1968'!$A$520:$C$629,3,0)</f>
        <v>10133576</v>
      </c>
      <c r="H20" s="12" t="n">
        <f aca="false">VLOOKUP(A20,'[7]1969-1970'!$A$472:$C$581,3,0)</f>
        <v>9986626</v>
      </c>
      <c r="I20" s="12" t="n">
        <f aca="false">VLOOKUP(A20,'[8]1971-1973'!$A$448:$C$557,3,0)</f>
        <v>5810910</v>
      </c>
      <c r="J20" s="12" t="n">
        <f aca="false">VLOOKUP(A20,'[9]1974-1977'!$A$402:$C$511,3,0)</f>
        <v>12135338</v>
      </c>
      <c r="K20" s="12" t="n">
        <f aca="false">VLOOKUP(A20,'[10]1978-1980'!$A$328:$C$437,3,0)</f>
        <v>8504261</v>
      </c>
      <c r="L20" s="12" t="n">
        <f aca="false">VLOOKUP(A20,'[11]1981-1983'!$A$285:$C$394,3,0)</f>
        <v>8971801</v>
      </c>
      <c r="M20" s="12" t="n">
        <f aca="false">VLOOKUP(A20,'[12]1984-1986'!$A$237:$C$346,3,0)</f>
        <v>8356279</v>
      </c>
      <c r="N20" s="12" t="n">
        <f aca="false">VLOOKUP(A20,'[13]1987-1990'!$A$215:$C$324,3,0)</f>
        <v>20993571</v>
      </c>
      <c r="O20" s="12" t="n">
        <f aca="false">VLOOKUP(A20,'[14]1991-1993'!$A$125:$C$234,3,0)</f>
        <v>16359867</v>
      </c>
      <c r="P20" s="12" t="n">
        <f aca="false">SUM(B20:O20)</f>
        <v>145512933</v>
      </c>
      <c r="Q20" s="12"/>
      <c r="R20" s="12" t="n">
        <f aca="false">VLOOKUP(A20,[15]jan!$A$66:$C$175,3,0)</f>
        <v>2075857</v>
      </c>
      <c r="S20" s="12" t="n">
        <f aca="false">VLOOKUP(A20,[16]feb!$A$72:$C$180,3,0)</f>
        <v>497587</v>
      </c>
      <c r="T20" s="12" t="n">
        <f aca="false">VLOOKUP(A20,[17]march!$A$58:$C$165,3,0)</f>
        <v>1023940</v>
      </c>
      <c r="U20" s="0" t="n">
        <f aca="false">VLOOKUP(A20,[18]apr!$A$71:$C$177,3,0)</f>
        <v>1133643</v>
      </c>
      <c r="V20" s="12" t="n">
        <f aca="false">VLOOKUP(A20,[19]may!$A$56:$D$161,3,0)</f>
        <v>870537</v>
      </c>
      <c r="W20" s="0" t="n">
        <f aca="false">VLOOKUP(A20,[20]june!$A$55:$C$159,3,0)</f>
        <v>1027817</v>
      </c>
      <c r="X20" s="0" t="n">
        <f aca="false">VLOOKUP($A20,[21]july!$A$71:$C$174,3,0)</f>
        <v>805767</v>
      </c>
      <c r="Y20" s="0" t="n">
        <f aca="false">VLOOKUP($A20,[22]august!$A$55:$C$157,3,0)</f>
        <v>1160366</v>
      </c>
      <c r="Z20" s="0" t="n">
        <f aca="false">VLOOKUP(A20,[23]sept!$A$59:$C$160,3,0)</f>
        <v>947383</v>
      </c>
      <c r="AA20" s="0" t="n">
        <f aca="false">VLOOKUP(A20,[24]oct!$A$54:$C$154,3,0)</f>
        <v>903150</v>
      </c>
      <c r="AB20" s="0" t="n">
        <f aca="false">VLOOKUP(A20,[25]nov!$A$55:$C$154,3,0)</f>
        <v>3214535</v>
      </c>
      <c r="AC20" s="0" t="n">
        <f aca="false">VLOOKUP(A20,[26]dec!$A$64:$C$162,3,0)</f>
        <v>1195615</v>
      </c>
      <c r="AD20" s="0" t="n">
        <f aca="false">VLOOKUP(A20,[27]jan!$A$71:$C$165,3,0)</f>
        <v>1871533</v>
      </c>
      <c r="AE20" s="0" t="n">
        <f aca="false">VLOOKUP(A20,[28]feb!$A$55:$C$148,3,0)</f>
        <v>1569336</v>
      </c>
      <c r="AF20" s="0" t="n">
        <f aca="false">VLOOKUP(A20,[29]march!$A$62:$C$154,3,0)</f>
        <v>1520281</v>
      </c>
      <c r="AG20" s="0" t="n">
        <f aca="false">VLOOKUP(A20,[30]apr!$A$66:$C$157,3,0)</f>
        <v>1278858</v>
      </c>
      <c r="AH20" s="0" t="n">
        <f aca="false">VLOOKUP(A20,[31]may!$A$54:$C$144,3,0)</f>
        <v>1840538</v>
      </c>
      <c r="AI20" s="0" t="n">
        <f aca="false">VLOOKUP(A20,[32]june!$A$63:$C$152,3,0)</f>
        <v>1957990</v>
      </c>
      <c r="AJ20" s="0" t="n">
        <f aca="false">VLOOKUP(A20,[33]july!$A$64:$C$152,3,0)</f>
        <v>1407758</v>
      </c>
    </row>
    <row r="21" customFormat="false" ht="12.75" hidden="false" customHeight="false" outlineLevel="0" collapsed="false">
      <c r="A21" s="11" t="n">
        <v>34912</v>
      </c>
      <c r="B21" s="12" t="n">
        <f aca="false">VLOOKUP(A21,'[1]1850-1930'!$A$648:$C$757,3,0)</f>
        <v>221037</v>
      </c>
      <c r="C21" s="12" t="n">
        <f aca="false">VLOOKUP($A21,'[2]1931-1950'!$A$648:$C$757,3,0)</f>
        <v>23843176</v>
      </c>
      <c r="D21" s="12" t="n">
        <f aca="false">VLOOKUP(A21,'[3]1951-1956'!$A$648:$C$757,3,0)</f>
        <v>6365246</v>
      </c>
      <c r="E21" s="12" t="n">
        <f aca="false">VLOOKUP(A21,'[4]1957-1960'!$A$648:$C$757,3,0)</f>
        <v>4874114</v>
      </c>
      <c r="F21" s="13" t="n">
        <f aca="false">VLOOKUP(A21,'[5]1961-1965'!$A$600:$C$709,3,0)</f>
        <v>8168611</v>
      </c>
      <c r="G21" s="12" t="n">
        <f aca="false">VLOOKUP(A21,'[6]1966-1968'!$A$520:$C$629,3,0)</f>
        <v>9647565</v>
      </c>
      <c r="H21" s="12" t="n">
        <f aca="false">VLOOKUP(A21,'[7]1969-1970'!$A$472:$C$581,3,0)</f>
        <v>9867457</v>
      </c>
      <c r="I21" s="12" t="n">
        <f aca="false">VLOOKUP(A21,'[8]1971-1973'!$A$448:$C$557,3,0)</f>
        <v>5691171</v>
      </c>
      <c r="J21" s="12" t="n">
        <f aca="false">VLOOKUP(A21,'[9]1974-1977'!$A$402:$C$511,3,0)</f>
        <v>11944700</v>
      </c>
      <c r="K21" s="12" t="n">
        <f aca="false">VLOOKUP(A21,'[10]1978-1980'!$A$328:$C$437,3,0)</f>
        <v>8451892</v>
      </c>
      <c r="L21" s="12" t="n">
        <f aca="false">VLOOKUP(A21,'[11]1981-1983'!$A$285:$C$394,3,0)</f>
        <v>8896078</v>
      </c>
      <c r="M21" s="12" t="n">
        <f aca="false">VLOOKUP(A21,'[12]1984-1986'!$A$237:$C$346,3,0)</f>
        <v>8015777</v>
      </c>
      <c r="N21" s="12" t="n">
        <f aca="false">VLOOKUP(A21,'[13]1987-1990'!$A$215:$C$324,3,0)</f>
        <v>20669690</v>
      </c>
      <c r="O21" s="12" t="n">
        <f aca="false">VLOOKUP(A21,'[14]1991-1993'!$A$125:$C$234,3,0)</f>
        <v>15933391</v>
      </c>
      <c r="P21" s="12" t="n">
        <f aca="false">SUM(B21:O21)</f>
        <v>142589905</v>
      </c>
      <c r="Q21" s="12"/>
      <c r="R21" s="12" t="n">
        <f aca="false">VLOOKUP(A21,[15]jan!$A$66:$C$175,3,0)</f>
        <v>1867990</v>
      </c>
      <c r="S21" s="12" t="n">
        <f aca="false">VLOOKUP(A21,[16]feb!$A$72:$C$180,3,0)</f>
        <v>462662</v>
      </c>
      <c r="T21" s="12" t="n">
        <f aca="false">VLOOKUP(A21,[17]march!$A$58:$C$165,3,0)</f>
        <v>994993</v>
      </c>
      <c r="U21" s="0" t="n">
        <f aca="false">VLOOKUP(A21,[18]apr!$A$71:$C$177,3,0)</f>
        <v>1043262</v>
      </c>
      <c r="V21" s="12" t="n">
        <f aca="false">VLOOKUP(A21,[19]may!$A$56:$D$161,3,0)</f>
        <v>834140</v>
      </c>
      <c r="W21" s="0" t="n">
        <f aca="false">VLOOKUP(A21,[20]june!$A$55:$C$159,3,0)</f>
        <v>1029101</v>
      </c>
      <c r="X21" s="0" t="n">
        <f aca="false">VLOOKUP($A21,[21]july!$A$71:$C$174,3,0)</f>
        <v>735988</v>
      </c>
      <c r="Y21" s="0" t="n">
        <f aca="false">VLOOKUP($A21,[22]august!$A$55:$C$157,3,0)</f>
        <v>1111223</v>
      </c>
      <c r="Z21" s="0" t="n">
        <f aca="false">VLOOKUP(A21,[23]sept!$A$59:$C$160,3,0)</f>
        <v>884814</v>
      </c>
      <c r="AA21" s="0" t="n">
        <f aca="false">VLOOKUP(A21,[24]oct!$A$54:$C$154,3,0)</f>
        <v>949758</v>
      </c>
      <c r="AB21" s="0" t="n">
        <f aca="false">VLOOKUP(A21,[25]nov!$A$55:$C$154,3,0)</f>
        <v>3092738</v>
      </c>
      <c r="AC21" s="0" t="n">
        <f aca="false">VLOOKUP(A21,[26]dec!$A$64:$C$162,3,0)</f>
        <v>1121137</v>
      </c>
      <c r="AD21" s="0" t="n">
        <f aca="false">VLOOKUP(A21,[27]jan!$A$71:$C$165,3,0)</f>
        <v>1605718</v>
      </c>
      <c r="AE21" s="0" t="n">
        <f aca="false">VLOOKUP(A21,[28]feb!$A$55:$C$148,3,0)</f>
        <v>1443363</v>
      </c>
      <c r="AF21" s="0" t="n">
        <f aca="false">VLOOKUP(A21,[29]march!$A$62:$C$154,3,0)</f>
        <v>1390037</v>
      </c>
      <c r="AG21" s="0" t="n">
        <f aca="false">VLOOKUP(A21,[30]apr!$A$66:$C$157,3,0)</f>
        <v>1190791</v>
      </c>
      <c r="AH21" s="0" t="n">
        <f aca="false">VLOOKUP(A21,[31]may!$A$54:$C$144,3,0)</f>
        <v>1684728</v>
      </c>
      <c r="AI21" s="0" t="n">
        <f aca="false">VLOOKUP(A21,[32]june!$A$63:$C$152,3,0)</f>
        <v>1954691</v>
      </c>
      <c r="AJ21" s="0" t="n">
        <f aca="false">VLOOKUP(A21,[33]july!$A$64:$C$152,3,0)</f>
        <v>1921972</v>
      </c>
      <c r="AK21" s="0" t="n">
        <f aca="false">VLOOKUP(A21,[34]august!$A$54:$C$141,3,0)</f>
        <v>1008827</v>
      </c>
    </row>
    <row r="22" customFormat="false" ht="12.75" hidden="false" customHeight="false" outlineLevel="0" collapsed="false">
      <c r="A22" s="11" t="n">
        <v>34943</v>
      </c>
      <c r="B22" s="12" t="n">
        <f aca="false">VLOOKUP(A22,'[1]1850-1930'!$A$648:$C$757,3,0)</f>
        <v>230974</v>
      </c>
      <c r="C22" s="12" t="n">
        <f aca="false">VLOOKUP($A22,'[2]1931-1950'!$A$648:$C$757,3,0)</f>
        <v>23956271</v>
      </c>
      <c r="D22" s="12" t="n">
        <f aca="false">VLOOKUP(A22,'[3]1951-1956'!$A$648:$C$757,3,0)</f>
        <v>6490296</v>
      </c>
      <c r="E22" s="12" t="n">
        <f aca="false">VLOOKUP(A22,'[4]1957-1960'!$A$648:$C$757,3,0)</f>
        <v>4797738</v>
      </c>
      <c r="F22" s="13" t="n">
        <f aca="false">VLOOKUP(A22,'[5]1961-1965'!$A$600:$C$709,3,0)</f>
        <v>8267282</v>
      </c>
      <c r="G22" s="12" t="n">
        <f aca="false">VLOOKUP(A22,'[6]1966-1968'!$A$520:$C$629,3,0)</f>
        <v>9809288</v>
      </c>
      <c r="H22" s="12" t="n">
        <f aca="false">VLOOKUP(A22,'[7]1969-1970'!$A$472:$C$581,3,0)</f>
        <v>9603975</v>
      </c>
      <c r="I22" s="12" t="n">
        <f aca="false">VLOOKUP(A22,'[8]1971-1973'!$A$448:$C$557,3,0)</f>
        <v>5526719</v>
      </c>
      <c r="J22" s="12" t="n">
        <f aca="false">VLOOKUP(A22,'[9]1974-1977'!$A$402:$C$511,3,0)</f>
        <v>11886436</v>
      </c>
      <c r="K22" s="12" t="n">
        <f aca="false">VLOOKUP(A22,'[10]1978-1980'!$A$328:$C$437,3,0)</f>
        <v>8358912</v>
      </c>
      <c r="L22" s="12" t="n">
        <f aca="false">VLOOKUP(A22,'[11]1981-1983'!$A$285:$C$394,3,0)</f>
        <v>8978921</v>
      </c>
      <c r="M22" s="12" t="n">
        <f aca="false">VLOOKUP(A22,'[12]1984-1986'!$A$237:$C$346,3,0)</f>
        <v>7897311</v>
      </c>
      <c r="N22" s="12" t="n">
        <f aca="false">VLOOKUP(A22,'[13]1987-1990'!$A$215:$C$324,3,0)</f>
        <v>19206943</v>
      </c>
      <c r="O22" s="12" t="n">
        <f aca="false">VLOOKUP(A22,'[14]1991-1993'!$A$125:$C$234,3,0)</f>
        <v>15159267</v>
      </c>
      <c r="P22" s="12" t="n">
        <f aca="false">SUM(B22:O22)</f>
        <v>140170333</v>
      </c>
      <c r="Q22" s="12"/>
      <c r="R22" s="12" t="n">
        <f aca="false">VLOOKUP(A22,[15]jan!$A$66:$C$175,3,0)</f>
        <v>1777652</v>
      </c>
      <c r="S22" s="12" t="n">
        <f aca="false">VLOOKUP(A22,[16]feb!$A$72:$C$180,3,0)</f>
        <v>449913</v>
      </c>
      <c r="T22" s="12" t="n">
        <f aca="false">VLOOKUP(A22,[17]march!$A$58:$C$165,3,0)</f>
        <v>891862</v>
      </c>
      <c r="U22" s="0" t="n">
        <f aca="false">VLOOKUP(A22,[18]apr!$A$71:$C$177,3,0)</f>
        <v>987552</v>
      </c>
      <c r="V22" s="12" t="n">
        <f aca="false">VLOOKUP(A22,[19]may!$A$56:$D$161,3,0)</f>
        <v>784461</v>
      </c>
      <c r="W22" s="0" t="n">
        <f aca="false">VLOOKUP(A22,[20]june!$A$55:$C$159,3,0)</f>
        <v>938739</v>
      </c>
      <c r="X22" s="0" t="n">
        <f aca="false">VLOOKUP($A22,[21]july!$A$71:$C$174,3,0)</f>
        <v>754321</v>
      </c>
      <c r="Y22" s="0" t="n">
        <f aca="false">VLOOKUP($A22,[22]august!$A$55:$C$157,3,0)</f>
        <v>1027151</v>
      </c>
      <c r="Z22" s="0" t="n">
        <f aca="false">VLOOKUP(A22,[23]sept!$A$59:$C$160,3,0)</f>
        <v>859812</v>
      </c>
      <c r="AA22" s="0" t="n">
        <f aca="false">VLOOKUP(A22,[24]oct!$A$54:$C$154,3,0)</f>
        <v>902229</v>
      </c>
      <c r="AB22" s="0" t="n">
        <f aca="false">VLOOKUP(A22,[25]nov!$A$55:$C$154,3,0)</f>
        <v>3006447</v>
      </c>
      <c r="AC22" s="0" t="n">
        <f aca="false">VLOOKUP(A22,[26]dec!$A$64:$C$162,3,0)</f>
        <v>1072522</v>
      </c>
      <c r="AD22" s="0" t="n">
        <f aca="false">VLOOKUP(A22,[27]jan!$A$71:$C$165,3,0)</f>
        <v>1545511</v>
      </c>
      <c r="AE22" s="0" t="n">
        <f aca="false">VLOOKUP(A22,[28]feb!$A$55:$C$148,3,0)</f>
        <v>1286196</v>
      </c>
      <c r="AF22" s="0" t="n">
        <f aca="false">VLOOKUP(A22,[29]march!$A$62:$C$154,3,0)</f>
        <v>1298799</v>
      </c>
      <c r="AG22" s="0" t="n">
        <f aca="false">VLOOKUP(A22,[30]apr!$A$66:$C$157,3,0)</f>
        <v>1073484</v>
      </c>
      <c r="AH22" s="0" t="n">
        <f aca="false">VLOOKUP(A22,[31]may!$A$54:$C$144,3,0)</f>
        <v>1590655</v>
      </c>
      <c r="AI22" s="0" t="n">
        <f aca="false">VLOOKUP(A22,[32]june!$A$63:$C$152,3,0)</f>
        <v>1618929</v>
      </c>
      <c r="AJ22" s="0" t="n">
        <f aca="false">VLOOKUP(A22,[33]july!$A$64:$C$152,3,0)</f>
        <v>1752260</v>
      </c>
      <c r="AK22" s="0" t="n">
        <f aca="false">VLOOKUP(A22,[34]august!$A$54:$C$141,3,0)</f>
        <v>1708982</v>
      </c>
      <c r="AL22" s="0" t="n">
        <f aca="false">VLOOKUP(A22,[35]sept!$A$55:$C$141,3,0)</f>
        <v>894716</v>
      </c>
    </row>
    <row r="23" customFormat="false" ht="12.75" hidden="false" customHeight="false" outlineLevel="0" collapsed="false">
      <c r="A23" s="11" t="n">
        <v>34973</v>
      </c>
      <c r="B23" s="12" t="n">
        <f aca="false">VLOOKUP(A23,'[1]1850-1930'!$A$648:$C$757,3,0)</f>
        <v>243804</v>
      </c>
      <c r="C23" s="12" t="n">
        <f aca="false">VLOOKUP($A23,'[2]1931-1950'!$A$648:$C$757,3,0)</f>
        <v>24851968</v>
      </c>
      <c r="D23" s="12" t="n">
        <f aca="false">VLOOKUP(A23,'[3]1951-1956'!$A$648:$C$757,3,0)</f>
        <v>6480529</v>
      </c>
      <c r="E23" s="12" t="n">
        <f aca="false">VLOOKUP(A23,'[4]1957-1960'!$A$648:$C$757,3,0)</f>
        <v>4813774</v>
      </c>
      <c r="F23" s="13" t="n">
        <f aca="false">VLOOKUP(A23,'[5]1961-1965'!$A$600:$C$709,3,0)</f>
        <v>8433680</v>
      </c>
      <c r="G23" s="12" t="n">
        <f aca="false">VLOOKUP(A23,'[6]1966-1968'!$A$520:$C$629,3,0)</f>
        <v>10122762</v>
      </c>
      <c r="H23" s="12" t="n">
        <f aca="false">VLOOKUP(A23,'[7]1969-1970'!$A$472:$C$581,3,0)</f>
        <v>9473542</v>
      </c>
      <c r="I23" s="12" t="n">
        <f aca="false">VLOOKUP(A23,'[8]1971-1973'!$A$448:$C$557,3,0)</f>
        <v>5581110</v>
      </c>
      <c r="J23" s="12" t="n">
        <f aca="false">VLOOKUP(A23,'[9]1974-1977'!$A$402:$C$511,3,0)</f>
        <v>12720497</v>
      </c>
      <c r="K23" s="12" t="n">
        <f aca="false">VLOOKUP(A23,'[10]1978-1980'!$A$328:$C$437,3,0)</f>
        <v>8751419</v>
      </c>
      <c r="L23" s="12" t="n">
        <f aca="false">VLOOKUP(A23,'[11]1981-1983'!$A$285:$C$394,3,0)</f>
        <v>9177519</v>
      </c>
      <c r="M23" s="12" t="n">
        <f aca="false">VLOOKUP(A23,'[12]1984-1986'!$A$237:$C$346,3,0)</f>
        <v>7971856</v>
      </c>
      <c r="N23" s="12" t="n">
        <f aca="false">VLOOKUP(A23,'[13]1987-1990'!$A$215:$C$324,3,0)</f>
        <v>19263490</v>
      </c>
      <c r="O23" s="12" t="n">
        <f aca="false">VLOOKUP(A23,'[14]1991-1993'!$A$125:$C$234,3,0)</f>
        <v>15471729</v>
      </c>
      <c r="P23" s="12" t="n">
        <f aca="false">SUM(B23:O23)</f>
        <v>143357679</v>
      </c>
      <c r="Q23" s="12"/>
      <c r="R23" s="12" t="n">
        <f aca="false">VLOOKUP(A23,[15]jan!$A$66:$C$175,3,0)</f>
        <v>1988923</v>
      </c>
      <c r="S23" s="12" t="n">
        <f aca="false">VLOOKUP(A23,[16]feb!$A$72:$C$180,3,0)</f>
        <v>464357</v>
      </c>
      <c r="T23" s="12" t="n">
        <f aca="false">VLOOKUP(A23,[17]march!$A$58:$C$165,3,0)</f>
        <v>901404</v>
      </c>
      <c r="U23" s="0" t="n">
        <f aca="false">VLOOKUP(A23,[18]apr!$A$71:$C$177,3,0)</f>
        <v>1017946</v>
      </c>
      <c r="V23" s="12" t="n">
        <f aca="false">VLOOKUP(A23,[19]may!$A$56:$D$161,3,0)</f>
        <v>776976</v>
      </c>
      <c r="W23" s="0" t="n">
        <f aca="false">VLOOKUP(A23,[20]june!$A$55:$C$159,3,0)</f>
        <v>1044832</v>
      </c>
      <c r="X23" s="0" t="n">
        <f aca="false">VLOOKUP($A23,[21]july!$A$71:$C$174,3,0)</f>
        <v>776452</v>
      </c>
      <c r="Y23" s="0" t="n">
        <f aca="false">VLOOKUP($A23,[22]august!$A$55:$C$157,3,0)</f>
        <v>1095116</v>
      </c>
      <c r="Z23" s="0" t="n">
        <f aca="false">VLOOKUP(A23,[23]sept!$A$59:$C$160,3,0)</f>
        <v>879438</v>
      </c>
      <c r="AA23" s="0" t="n">
        <f aca="false">VLOOKUP(A23,[24]oct!$A$54:$C$154,3,0)</f>
        <v>887636</v>
      </c>
      <c r="AB23" s="0" t="n">
        <f aca="false">VLOOKUP(A23,[25]nov!$A$55:$C$154,3,0)</f>
        <v>3049809</v>
      </c>
      <c r="AC23" s="0" t="n">
        <f aca="false">VLOOKUP(A23,[26]dec!$A$64:$C$162,3,0)</f>
        <v>1111743</v>
      </c>
      <c r="AD23" s="0" t="n">
        <f aca="false">VLOOKUP(A23,[27]jan!$A$71:$C$165,3,0)</f>
        <v>1612988</v>
      </c>
      <c r="AE23" s="0" t="n">
        <f aca="false">VLOOKUP(A23,[28]feb!$A$55:$C$148,3,0)</f>
        <v>1247522</v>
      </c>
      <c r="AF23" s="0" t="n">
        <f aca="false">VLOOKUP(A23,[29]march!$A$62:$C$154,3,0)</f>
        <v>1233186</v>
      </c>
      <c r="AG23" s="0" t="n">
        <f aca="false">VLOOKUP(A23,[30]apr!$A$66:$C$157,3,0)</f>
        <v>1065832</v>
      </c>
      <c r="AH23" s="0" t="n">
        <f aca="false">VLOOKUP(A23,[31]may!$A$54:$C$144,3,0)</f>
        <v>1525155</v>
      </c>
      <c r="AI23" s="0" t="n">
        <f aca="false">VLOOKUP(A23,[32]june!$A$63:$C$152,3,0)</f>
        <v>1747682</v>
      </c>
      <c r="AJ23" s="0" t="n">
        <f aca="false">VLOOKUP(A23,[33]july!$A$64:$C$152,3,0)</f>
        <v>1830407</v>
      </c>
      <c r="AK23" s="0" t="n">
        <f aca="false">VLOOKUP(A23,[34]august!$A$54:$C$141,3,0)</f>
        <v>1473387</v>
      </c>
      <c r="AL23" s="0" t="n">
        <f aca="false">VLOOKUP(A23,[35]sept!$A$55:$C$141,3,0)</f>
        <v>1022942</v>
      </c>
      <c r="AM23" s="0" t="n">
        <f aca="false">VLOOKUP(A23,[36]oct!$A$65:$C$150,3,0)</f>
        <v>1367271</v>
      </c>
    </row>
    <row r="24" customFormat="false" ht="12.75" hidden="false" customHeight="false" outlineLevel="0" collapsed="false">
      <c r="A24" s="11" t="n">
        <v>35004</v>
      </c>
      <c r="B24" s="12" t="n">
        <f aca="false">VLOOKUP(A24,'[1]1850-1930'!$A$648:$C$757,3,0)</f>
        <v>226740</v>
      </c>
      <c r="C24" s="12" t="n">
        <f aca="false">VLOOKUP($A24,'[2]1931-1950'!$A$648:$C$757,3,0)</f>
        <v>23968601</v>
      </c>
      <c r="D24" s="12" t="n">
        <f aca="false">VLOOKUP(A24,'[3]1951-1956'!$A$648:$C$757,3,0)</f>
        <v>6430797</v>
      </c>
      <c r="E24" s="12" t="n">
        <f aca="false">VLOOKUP(A24,'[4]1957-1960'!$A$648:$C$757,3,0)</f>
        <v>5170540</v>
      </c>
      <c r="F24" s="13" t="n">
        <f aca="false">VLOOKUP(A24,'[5]1961-1965'!$A$600:$C$709,3,0)</f>
        <v>8499319</v>
      </c>
      <c r="G24" s="12" t="n">
        <f aca="false">VLOOKUP(A24,'[6]1966-1968'!$A$520:$C$629,3,0)</f>
        <v>7893331</v>
      </c>
      <c r="H24" s="12" t="n">
        <f aca="false">VLOOKUP(A24,'[7]1969-1970'!$A$472:$C$581,3,0)</f>
        <v>9703413</v>
      </c>
      <c r="I24" s="12" t="n">
        <f aca="false">VLOOKUP(A24,'[8]1971-1973'!$A$448:$C$557,3,0)</f>
        <v>5439994</v>
      </c>
      <c r="J24" s="12" t="n">
        <f aca="false">VLOOKUP(A24,'[9]1974-1977'!$A$402:$C$511,3,0)</f>
        <v>12472743</v>
      </c>
      <c r="K24" s="12" t="n">
        <f aca="false">VLOOKUP(A24,'[10]1978-1980'!$A$328:$C$437,3,0)</f>
        <v>8641684</v>
      </c>
      <c r="L24" s="12" t="n">
        <f aca="false">VLOOKUP(A24,'[11]1981-1983'!$A$285:$C$394,3,0)</f>
        <v>8867771</v>
      </c>
      <c r="M24" s="12" t="n">
        <f aca="false">VLOOKUP(A24,'[12]1984-1986'!$A$237:$C$346,3,0)</f>
        <v>7618156</v>
      </c>
      <c r="N24" s="12" t="n">
        <f aca="false">VLOOKUP(A24,'[13]1987-1990'!$A$215:$C$324,3,0)</f>
        <v>18994779</v>
      </c>
      <c r="O24" s="12" t="n">
        <f aca="false">VLOOKUP(A24,'[14]1991-1993'!$A$125:$C$234,3,0)</f>
        <v>14238102</v>
      </c>
      <c r="P24" s="12" t="n">
        <f aca="false">SUM(B24:O24)</f>
        <v>138165970</v>
      </c>
      <c r="Q24" s="12"/>
      <c r="R24" s="12" t="n">
        <f aca="false">VLOOKUP(A24,[15]jan!$A$66:$C$175,3,0)</f>
        <v>1991195</v>
      </c>
      <c r="S24" s="12" t="n">
        <f aca="false">VLOOKUP(A24,[16]feb!$A$72:$C$180,3,0)</f>
        <v>419375</v>
      </c>
      <c r="T24" s="12" t="n">
        <f aca="false">VLOOKUP(A24,[17]march!$A$58:$C$165,3,0)</f>
        <v>877739</v>
      </c>
      <c r="U24" s="0" t="n">
        <f aca="false">VLOOKUP(A24,[18]apr!$A$71:$C$177,3,0)</f>
        <v>1005562</v>
      </c>
      <c r="V24" s="12" t="n">
        <f aca="false">VLOOKUP(A24,[19]may!$A$56:$D$161,3,0)</f>
        <v>719716</v>
      </c>
      <c r="W24" s="0" t="n">
        <f aca="false">VLOOKUP(A24,[20]june!$A$55:$C$159,3,0)</f>
        <v>963066</v>
      </c>
      <c r="X24" s="0" t="n">
        <f aca="false">VLOOKUP($A24,[21]july!$A$71:$C$174,3,0)</f>
        <v>780728</v>
      </c>
      <c r="Y24" s="0" t="n">
        <f aca="false">VLOOKUP($A24,[22]august!$A$55:$C$157,3,0)</f>
        <v>983958</v>
      </c>
      <c r="Z24" s="0" t="n">
        <f aca="false">VLOOKUP(A24,[23]sept!$A$59:$C$160,3,0)</f>
        <v>857559</v>
      </c>
      <c r="AA24" s="0" t="n">
        <f aca="false">VLOOKUP(A24,[24]oct!$A$54:$C$154,3,0)</f>
        <v>870308</v>
      </c>
      <c r="AB24" s="0" t="n">
        <f aca="false">VLOOKUP(A24,[25]nov!$A$55:$C$154,3,0)</f>
        <v>2850019</v>
      </c>
      <c r="AC24" s="0" t="n">
        <f aca="false">VLOOKUP(A24,[26]dec!$A$64:$C$162,3,0)</f>
        <v>1028300</v>
      </c>
      <c r="AD24" s="0" t="n">
        <f aca="false">VLOOKUP(A24,[27]jan!$A$71:$C$165,3,0)</f>
        <v>1584424</v>
      </c>
      <c r="AE24" s="0" t="n">
        <f aca="false">VLOOKUP(A24,[28]feb!$A$55:$C$148,3,0)</f>
        <v>1149323</v>
      </c>
      <c r="AF24" s="0" t="n">
        <f aca="false">VLOOKUP(A24,[29]march!$A$62:$C$154,3,0)</f>
        <v>1099382</v>
      </c>
      <c r="AG24" s="0" t="n">
        <f aca="false">VLOOKUP(A24,[30]apr!$A$66:$C$157,3,0)</f>
        <v>1010827</v>
      </c>
      <c r="AH24" s="0" t="n">
        <f aca="false">VLOOKUP(A24,[31]may!$A$54:$C$144,3,0)</f>
        <v>1411476</v>
      </c>
      <c r="AI24" s="0" t="n">
        <f aca="false">VLOOKUP(A24,[32]june!$A$63:$C$152,3,0)</f>
        <v>1563054</v>
      </c>
      <c r="AJ24" s="0" t="n">
        <f aca="false">VLOOKUP(A24,[33]july!$A$64:$C$152,3,0)</f>
        <v>1778313</v>
      </c>
      <c r="AK24" s="0" t="n">
        <f aca="false">VLOOKUP(A24,[34]august!$A$54:$C$141,3,0)</f>
        <v>1273653</v>
      </c>
      <c r="AL24" s="0" t="n">
        <f aca="false">VLOOKUP(A24,[35]sept!$A$55:$C$141,3,0)</f>
        <v>819821</v>
      </c>
      <c r="AM24" s="0" t="n">
        <f aca="false">VLOOKUP(A24,[36]oct!$A$65:$C$150,3,0)</f>
        <v>2063998</v>
      </c>
      <c r="AN24" s="0" t="n">
        <f aca="false">VLOOKUP(A24,[37]novemeber!$A$63:$C$147,3,0)</f>
        <v>1128674</v>
      </c>
    </row>
    <row r="25" customFormat="false" ht="12.75" hidden="false" customHeight="false" outlineLevel="0" collapsed="false">
      <c r="A25" s="11" t="n">
        <v>35034</v>
      </c>
      <c r="B25" s="12" t="n">
        <f aca="false">VLOOKUP(A25,'[1]1850-1930'!$A$648:$C$757,3,0)</f>
        <v>225941</v>
      </c>
      <c r="C25" s="12" t="n">
        <f aca="false">VLOOKUP($A25,'[2]1931-1950'!$A$648:$C$757,3,0)</f>
        <v>23999049</v>
      </c>
      <c r="D25" s="12" t="n">
        <f aca="false">VLOOKUP(A25,'[3]1951-1956'!$A$648:$C$757,3,0)</f>
        <v>6874837</v>
      </c>
      <c r="E25" s="12" t="n">
        <f aca="false">VLOOKUP(A25,'[4]1957-1960'!$A$648:$C$757,3,0)</f>
        <v>5150102</v>
      </c>
      <c r="F25" s="13" t="n">
        <f aca="false">VLOOKUP(A25,'[5]1961-1965'!$A$600:$C$709,3,0)</f>
        <v>8364883</v>
      </c>
      <c r="G25" s="12" t="n">
        <f aca="false">VLOOKUP(A25,'[6]1966-1968'!$A$520:$C$629,3,0)</f>
        <v>7779750</v>
      </c>
      <c r="H25" s="12" t="n">
        <f aca="false">VLOOKUP(A25,'[7]1969-1970'!$A$472:$C$581,3,0)</f>
        <v>9735351</v>
      </c>
      <c r="I25" s="12" t="n">
        <f aca="false">VLOOKUP(A25,'[8]1971-1973'!$A$448:$C$557,3,0)</f>
        <v>5634848</v>
      </c>
      <c r="J25" s="12" t="n">
        <f aca="false">VLOOKUP(A25,'[9]1974-1977'!$A$402:$C$511,3,0)</f>
        <v>12342941</v>
      </c>
      <c r="K25" s="12" t="n">
        <f aca="false">VLOOKUP(A25,'[10]1978-1980'!$A$328:$C$437,3,0)</f>
        <v>8669886</v>
      </c>
      <c r="L25" s="12" t="n">
        <f aca="false">VLOOKUP(A25,'[11]1981-1983'!$A$285:$C$394,3,0)</f>
        <v>9099450</v>
      </c>
      <c r="M25" s="12" t="n">
        <f aca="false">VLOOKUP(A25,'[12]1984-1986'!$A$237:$C$346,3,0)</f>
        <v>7562514</v>
      </c>
      <c r="N25" s="12" t="n">
        <f aca="false">VLOOKUP(A25,'[13]1987-1990'!$A$215:$C$324,3,0)</f>
        <v>19014806</v>
      </c>
      <c r="O25" s="12" t="n">
        <f aca="false">VLOOKUP(A25,'[14]1991-1993'!$A$125:$C$234,3,0)</f>
        <v>13949658</v>
      </c>
      <c r="P25" s="12" t="n">
        <f aca="false">SUM(B25:O25)</f>
        <v>138404016</v>
      </c>
      <c r="Q25" s="12"/>
      <c r="R25" s="12" t="n">
        <f aca="false">VLOOKUP(A25,[15]jan!$A$66:$C$175,3,0)</f>
        <v>1729910</v>
      </c>
      <c r="S25" s="12" t="n">
        <f aca="false">VLOOKUP(A25,[16]feb!$A$72:$C$180,3,0)</f>
        <v>409386</v>
      </c>
      <c r="T25" s="12" t="n">
        <f aca="false">VLOOKUP(A25,[17]march!$A$58:$C$165,3,0)</f>
        <v>871405</v>
      </c>
      <c r="U25" s="0" t="n">
        <f aca="false">VLOOKUP(A25,[18]apr!$A$71:$C$177,3,0)</f>
        <v>871603</v>
      </c>
      <c r="V25" s="12" t="n">
        <f aca="false">VLOOKUP(A25,[19]may!$A$56:$D$161,3,0)</f>
        <v>755924</v>
      </c>
      <c r="W25" s="0" t="n">
        <f aca="false">VLOOKUP(A25,[20]june!$A$55:$C$159,3,0)</f>
        <v>937404</v>
      </c>
      <c r="X25" s="0" t="n">
        <f aca="false">VLOOKUP($A25,[21]july!$A$71:$C$174,3,0)</f>
        <v>727222</v>
      </c>
      <c r="Y25" s="0" t="n">
        <f aca="false">VLOOKUP($A25,[22]august!$A$55:$C$157,3,0)</f>
        <v>942924</v>
      </c>
      <c r="Z25" s="0" t="n">
        <f aca="false">VLOOKUP(A25,[23]sept!$A$59:$C$160,3,0)</f>
        <v>822895</v>
      </c>
      <c r="AA25" s="0" t="n">
        <f aca="false">VLOOKUP(A25,[24]oct!$A$54:$C$154,3,0)</f>
        <v>755485</v>
      </c>
      <c r="AB25" s="0" t="n">
        <f aca="false">VLOOKUP(A25,[25]nov!$A$55:$C$154,3,0)</f>
        <v>2776286</v>
      </c>
      <c r="AC25" s="0" t="n">
        <f aca="false">VLOOKUP(A25,[26]dec!$A$64:$C$162,3,0)</f>
        <v>1033583</v>
      </c>
      <c r="AD25" s="0" t="n">
        <f aca="false">VLOOKUP(A25,[27]jan!$A$71:$C$165,3,0)</f>
        <v>1481052</v>
      </c>
      <c r="AE25" s="0" t="n">
        <f aca="false">VLOOKUP(A25,[28]feb!$A$55:$C$148,3,0)</f>
        <v>1114617</v>
      </c>
      <c r="AF25" s="0" t="n">
        <f aca="false">VLOOKUP(A25,[29]march!$A$62:$C$154,3,0)</f>
        <v>1075964</v>
      </c>
      <c r="AG25" s="0" t="n">
        <f aca="false">VLOOKUP(A25,[30]apr!$A$66:$C$157,3,0)</f>
        <v>1050129</v>
      </c>
      <c r="AH25" s="0" t="n">
        <f aca="false">VLOOKUP(A25,[31]may!$A$54:$C$144,3,0)</f>
        <v>1307856</v>
      </c>
      <c r="AI25" s="0" t="n">
        <f aca="false">VLOOKUP(A25,[32]june!$A$63:$C$152,3,0)</f>
        <v>1528860</v>
      </c>
      <c r="AJ25" s="0" t="n">
        <f aca="false">VLOOKUP(A25,[33]july!$A$64:$C$152,3,0)</f>
        <v>1747659</v>
      </c>
      <c r="AK25" s="0" t="n">
        <f aca="false">VLOOKUP(A25,[34]august!$A$54:$C$141,3,0)</f>
        <v>1231656</v>
      </c>
      <c r="AL25" s="0" t="n">
        <f aca="false">VLOOKUP(A25,[35]sept!$A$55:$C$141,3,0)</f>
        <v>750884</v>
      </c>
      <c r="AM25" s="0" t="n">
        <f aca="false">VLOOKUP(A25,[36]oct!$A$65:$C$150,3,0)</f>
        <v>2098315</v>
      </c>
      <c r="AN25" s="0" t="n">
        <f aca="false">VLOOKUP(A25,[37]novemeber!$A$63:$C$147,3,0)</f>
        <v>1630987</v>
      </c>
      <c r="AO25" s="0" t="n">
        <f aca="false">VLOOKUP(A25,[38]dec!$A$53:$C$136,3,0)</f>
        <v>931468</v>
      </c>
    </row>
    <row r="26" customFormat="false" ht="12.75" hidden="false" customHeight="false" outlineLevel="0" collapsed="false">
      <c r="A26" s="11" t="n">
        <v>35065</v>
      </c>
      <c r="B26" s="12" t="n">
        <f aca="false">VLOOKUP(A26,'[1]1850-1930'!$A$648:$C$757,3,0)</f>
        <v>225326</v>
      </c>
      <c r="C26" s="12" t="n">
        <f aca="false">VLOOKUP($A26,'[2]1931-1950'!$A$648:$C$757,3,0)</f>
        <v>23640865</v>
      </c>
      <c r="D26" s="12" t="n">
        <f aca="false">VLOOKUP(A26,'[3]1951-1956'!$A$648:$C$757,3,0)</f>
        <v>7078230</v>
      </c>
      <c r="E26" s="12" t="n">
        <f aca="false">VLOOKUP(A26,'[4]1957-1960'!$A$648:$C$757,3,0)</f>
        <v>5097895</v>
      </c>
      <c r="F26" s="13" t="n">
        <f aca="false">VLOOKUP(A26,'[5]1961-1965'!$A$600:$C$709,3,0)</f>
        <v>8366463</v>
      </c>
      <c r="G26" s="12" t="n">
        <f aca="false">VLOOKUP(A26,'[6]1966-1968'!$A$520:$C$629,3,0)</f>
        <v>7635311</v>
      </c>
      <c r="H26" s="12" t="n">
        <f aca="false">VLOOKUP(A26,'[7]1969-1970'!$A$472:$C$581,3,0)</f>
        <v>9778462</v>
      </c>
      <c r="I26" s="12" t="n">
        <f aca="false">VLOOKUP(A26,'[8]1971-1973'!$A$448:$C$557,3,0)</f>
        <v>5610848</v>
      </c>
      <c r="J26" s="12" t="n">
        <f aca="false">VLOOKUP(A26,'[9]1974-1977'!$A$402:$C$511,3,0)</f>
        <v>12707771</v>
      </c>
      <c r="K26" s="12" t="n">
        <f aca="false">VLOOKUP(A26,'[10]1978-1980'!$A$328:$C$437,3,0)</f>
        <v>8734319</v>
      </c>
      <c r="L26" s="12" t="n">
        <f aca="false">VLOOKUP(A26,'[11]1981-1983'!$A$285:$C$394,3,0)</f>
        <v>9099950</v>
      </c>
      <c r="M26" s="12" t="n">
        <f aca="false">VLOOKUP(A26,'[12]1984-1986'!$A$237:$C$346,3,0)</f>
        <v>7591383</v>
      </c>
      <c r="N26" s="12" t="n">
        <f aca="false">VLOOKUP(A26,'[13]1987-1990'!$A$215:$C$324,3,0)</f>
        <v>19009201</v>
      </c>
      <c r="O26" s="12" t="n">
        <f aca="false">VLOOKUP(A26,'[14]1991-1993'!$A$125:$C$234,3,0)</f>
        <v>14397919</v>
      </c>
      <c r="P26" s="12" t="n">
        <f aca="false">SUM(B26:O26)</f>
        <v>138973943</v>
      </c>
      <c r="Q26" s="12"/>
      <c r="R26" s="12" t="n">
        <f aca="false">VLOOKUP(A26,[15]jan!$A$66:$C$175,3,0)</f>
        <v>1846362</v>
      </c>
      <c r="S26" s="12" t="n">
        <f aca="false">VLOOKUP(A26,[16]feb!$A$72:$C$180,3,0)</f>
        <v>411187</v>
      </c>
      <c r="T26" s="12" t="n">
        <f aca="false">VLOOKUP(A26,[17]march!$A$58:$C$165,3,0)</f>
        <v>868988</v>
      </c>
      <c r="U26" s="0" t="n">
        <f aca="false">VLOOKUP(A26,[18]apr!$A$71:$C$177,3,0)</f>
        <v>938672</v>
      </c>
      <c r="V26" s="12" t="n">
        <f aca="false">VLOOKUP(A26,[19]may!$A$56:$D$161,3,0)</f>
        <v>728942</v>
      </c>
      <c r="W26" s="0" t="n">
        <f aca="false">VLOOKUP(A26,[20]june!$A$55:$C$159,3,0)</f>
        <v>888065</v>
      </c>
      <c r="X26" s="0" t="n">
        <f aca="false">VLOOKUP($A26,[21]july!$A$71:$C$174,3,0)</f>
        <v>758706</v>
      </c>
      <c r="Y26" s="0" t="n">
        <f aca="false">VLOOKUP($A26,[22]august!$A$55:$C$157,3,0)</f>
        <v>992691</v>
      </c>
      <c r="Z26" s="0" t="n">
        <f aca="false">VLOOKUP(A26,[23]sept!$A$59:$C$160,3,0)</f>
        <v>814137</v>
      </c>
      <c r="AA26" s="0" t="n">
        <f aca="false">VLOOKUP(A26,[24]oct!$A$54:$C$154,3,0)</f>
        <v>701828</v>
      </c>
      <c r="AB26" s="0" t="n">
        <f aca="false">VLOOKUP(A26,[25]nov!$A$55:$C$154,3,0)</f>
        <v>2868167</v>
      </c>
      <c r="AC26" s="0" t="n">
        <f aca="false">VLOOKUP(A26,[26]dec!$A$64:$C$162,3,0)</f>
        <v>973408</v>
      </c>
      <c r="AD26" s="0" t="n">
        <f aca="false">VLOOKUP(A26,[27]jan!$A$71:$C$165,3,0)</f>
        <v>1331018</v>
      </c>
      <c r="AE26" s="0" t="n">
        <f aca="false">VLOOKUP(A26,[28]feb!$A$55:$C$148,3,0)</f>
        <v>1070687</v>
      </c>
      <c r="AF26" s="0" t="n">
        <f aca="false">VLOOKUP(A26,[29]march!$A$62:$C$154,3,0)</f>
        <v>1124990</v>
      </c>
      <c r="AG26" s="0" t="n">
        <f aca="false">VLOOKUP(A26,[30]apr!$A$66:$C$157,3,0)</f>
        <v>1019903</v>
      </c>
      <c r="AH26" s="0" t="n">
        <f aca="false">VLOOKUP(A26,[31]may!$A$54:$C$144,3,0)</f>
        <v>1278524</v>
      </c>
      <c r="AI26" s="0" t="n">
        <f aca="false">VLOOKUP(A26,[32]june!$A$63:$C$152,3,0)</f>
        <v>1445311</v>
      </c>
      <c r="AJ26" s="0" t="n">
        <f aca="false">VLOOKUP(A26,[33]july!$A$64:$C$152,3,0)</f>
        <v>1809479</v>
      </c>
      <c r="AK26" s="0" t="n">
        <f aca="false">VLOOKUP(A26,[34]august!$A$54:$C$141,3,0)</f>
        <v>1314670</v>
      </c>
      <c r="AL26" s="0" t="n">
        <f aca="false">VLOOKUP(A26,[35]sept!$A$55:$C$141,3,0)</f>
        <v>991609</v>
      </c>
      <c r="AM26" s="0" t="n">
        <f aca="false">VLOOKUP(A26,[36]oct!$A$65:$C$150,3,0)</f>
        <v>1979360</v>
      </c>
      <c r="AN26" s="0" t="n">
        <f aca="false">VLOOKUP(A26,[37]novemeber!$A$63:$C$147,3,0)</f>
        <v>1601522</v>
      </c>
      <c r="AO26" s="0" t="n">
        <f aca="false">VLOOKUP(A26,[38]dec!$A$53:$C$136,3,0)</f>
        <v>1525066</v>
      </c>
      <c r="AP26" s="0" t="n">
        <f aca="false">VLOOKUP(A26,[39]jan!$A$56:$C$135,3,0)</f>
        <v>1197972</v>
      </c>
    </row>
    <row r="27" customFormat="false" ht="12.75" hidden="false" customHeight="false" outlineLevel="0" collapsed="false">
      <c r="A27" s="11" t="n">
        <v>35096</v>
      </c>
      <c r="B27" s="12" t="n">
        <f aca="false">VLOOKUP(A27,'[1]1850-1930'!$A$648:$C$757,3,0)</f>
        <v>209662</v>
      </c>
      <c r="C27" s="12" t="n">
        <f aca="false">VLOOKUP($A27,'[2]1931-1950'!$A$648:$C$757,3,0)</f>
        <v>22494254</v>
      </c>
      <c r="D27" s="12" t="n">
        <f aca="false">VLOOKUP(A27,'[3]1951-1956'!$A$648:$C$757,3,0)</f>
        <v>6676164</v>
      </c>
      <c r="E27" s="12" t="n">
        <f aca="false">VLOOKUP(A27,'[4]1957-1960'!$A$648:$C$757,3,0)</f>
        <v>4799141</v>
      </c>
      <c r="F27" s="13" t="n">
        <f aca="false">VLOOKUP(A27,'[5]1961-1965'!$A$600:$C$709,3,0)</f>
        <v>7863524</v>
      </c>
      <c r="G27" s="12" t="n">
        <f aca="false">VLOOKUP(A27,'[6]1966-1968'!$A$520:$C$629,3,0)</f>
        <v>7267671</v>
      </c>
      <c r="H27" s="12" t="n">
        <f aca="false">VLOOKUP(A27,'[7]1969-1970'!$A$472:$C$581,3,0)</f>
        <v>9147738</v>
      </c>
      <c r="I27" s="12" t="n">
        <f aca="false">VLOOKUP(A27,'[8]1971-1973'!$A$448:$C$557,3,0)</f>
        <v>5096011</v>
      </c>
      <c r="J27" s="12" t="n">
        <f aca="false">VLOOKUP(A27,'[9]1974-1977'!$A$402:$C$511,3,0)</f>
        <v>11765914</v>
      </c>
      <c r="K27" s="12" t="n">
        <f aca="false">VLOOKUP(A27,'[10]1978-1980'!$A$328:$C$437,3,0)</f>
        <v>8237689</v>
      </c>
      <c r="L27" s="12" t="n">
        <f aca="false">VLOOKUP(A27,'[11]1981-1983'!$A$285:$C$394,3,0)</f>
        <v>8583442</v>
      </c>
      <c r="M27" s="12" t="n">
        <f aca="false">VLOOKUP(A27,'[12]1984-1986'!$A$237:$C$346,3,0)</f>
        <v>7123048</v>
      </c>
      <c r="N27" s="12" t="n">
        <f aca="false">VLOOKUP(A27,'[13]1987-1990'!$A$215:$C$324,3,0)</f>
        <v>17888083</v>
      </c>
      <c r="O27" s="12" t="n">
        <f aca="false">VLOOKUP(A27,'[14]1991-1993'!$A$125:$C$234,3,0)</f>
        <v>13156918</v>
      </c>
      <c r="P27" s="12" t="n">
        <f aca="false">SUM(B27:O27)</f>
        <v>130309259</v>
      </c>
      <c r="Q27" s="12"/>
      <c r="R27" s="12" t="n">
        <f aca="false">VLOOKUP(A27,[15]jan!$A$66:$C$175,3,0)</f>
        <v>1840171</v>
      </c>
      <c r="S27" s="12" t="n">
        <f aca="false">VLOOKUP(A27,[16]feb!$A$72:$C$180,3,0)</f>
        <v>371276</v>
      </c>
      <c r="T27" s="12" t="n">
        <f aca="false">VLOOKUP(A27,[17]march!$A$58:$C$165,3,0)</f>
        <v>805969</v>
      </c>
      <c r="U27" s="0" t="n">
        <f aca="false">VLOOKUP(A27,[18]apr!$A$71:$C$177,3,0)</f>
        <v>929845</v>
      </c>
      <c r="V27" s="12" t="n">
        <f aca="false">VLOOKUP(A27,[19]may!$A$56:$D$161,3,0)</f>
        <v>640343</v>
      </c>
      <c r="W27" s="0" t="n">
        <f aca="false">VLOOKUP(A27,[20]june!$A$55:$C$159,3,0)</f>
        <v>799346</v>
      </c>
      <c r="X27" s="0" t="n">
        <f aca="false">VLOOKUP($A27,[21]july!$A$71:$C$174,3,0)</f>
        <v>749994</v>
      </c>
      <c r="Y27" s="0" t="n">
        <f aca="false">VLOOKUP($A27,[22]august!$A$55:$C$157,3,0)</f>
        <v>955433</v>
      </c>
      <c r="Z27" s="0" t="n">
        <f aca="false">VLOOKUP(A27,[23]sept!$A$59:$C$160,3,0)</f>
        <v>802831</v>
      </c>
      <c r="AA27" s="0" t="n">
        <f aca="false">VLOOKUP(A27,[24]oct!$A$54:$C$154,3,0)</f>
        <v>665785</v>
      </c>
      <c r="AB27" s="0" t="n">
        <f aca="false">VLOOKUP(A27,[25]nov!$A$55:$C$154,3,0)</f>
        <v>2635873</v>
      </c>
      <c r="AC27" s="0" t="n">
        <f aca="false">VLOOKUP(A27,[26]dec!$A$64:$C$162,3,0)</f>
        <v>850194</v>
      </c>
      <c r="AD27" s="0" t="n">
        <f aca="false">VLOOKUP(A27,[27]jan!$A$71:$C$165,3,0)</f>
        <v>1154516</v>
      </c>
      <c r="AE27" s="0" t="n">
        <f aca="false">VLOOKUP(A27,[28]feb!$A$55:$C$148,3,0)</f>
        <v>965874</v>
      </c>
      <c r="AF27" s="0" t="n">
        <f aca="false">VLOOKUP(A27,[29]march!$A$62:$C$154,3,0)</f>
        <v>933393</v>
      </c>
      <c r="AG27" s="0" t="n">
        <f aca="false">VLOOKUP(A27,[30]apr!$A$66:$C$157,3,0)</f>
        <v>968907</v>
      </c>
      <c r="AH27" s="0" t="n">
        <f aca="false">VLOOKUP(A27,[31]may!$A$54:$C$144,3,0)</f>
        <v>1206031</v>
      </c>
      <c r="AI27" s="0" t="n">
        <f aca="false">VLOOKUP(A27,[32]june!$A$63:$C$152,3,0)</f>
        <v>1476564</v>
      </c>
      <c r="AJ27" s="0" t="n">
        <f aca="false">VLOOKUP(A27,[33]july!$A$64:$C$152,3,0)</f>
        <v>1472811</v>
      </c>
      <c r="AK27" s="0" t="n">
        <f aca="false">VLOOKUP(A27,[34]august!$A$54:$C$141,3,0)</f>
        <v>1210085</v>
      </c>
      <c r="AL27" s="0" t="n">
        <f aca="false">VLOOKUP(A27,[35]sept!$A$55:$C$141,3,0)</f>
        <v>775313</v>
      </c>
      <c r="AM27" s="0" t="n">
        <f aca="false">VLOOKUP(A27,[36]oct!$A$65:$C$150,3,0)</f>
        <v>1855278</v>
      </c>
      <c r="AN27" s="0" t="n">
        <f aca="false">VLOOKUP(A27,[37]novemeber!$A$63:$C$147,3,0)</f>
        <v>1540702</v>
      </c>
      <c r="AO27" s="0" t="n">
        <f aca="false">VLOOKUP(A27,[38]dec!$A$53:$C$136,3,0)</f>
        <v>1467432</v>
      </c>
      <c r="AP27" s="0" t="n">
        <f aca="false">VLOOKUP(A27,[39]jan!$A$56:$C$135,3,0)</f>
        <v>1744930</v>
      </c>
      <c r="AQ27" s="0" t="n">
        <f aca="false">VLOOKUP(A27,[40]feb!$A$80:$C$158,3,0)</f>
        <v>812152</v>
      </c>
    </row>
    <row r="28" customFormat="false" ht="12.75" hidden="false" customHeight="false" outlineLevel="0" collapsed="false">
      <c r="A28" s="11" t="n">
        <v>35125</v>
      </c>
      <c r="B28" s="12" t="n">
        <f aca="false">VLOOKUP(A28,'[1]1850-1930'!$A$648:$C$757,3,0)</f>
        <v>223388</v>
      </c>
      <c r="C28" s="12" t="n">
        <f aca="false">VLOOKUP($A28,'[2]1931-1950'!$A$648:$C$757,3,0)</f>
        <v>24202621</v>
      </c>
      <c r="D28" s="12" t="n">
        <f aca="false">VLOOKUP(A28,'[3]1951-1956'!$A$648:$C$757,3,0)</f>
        <v>7282175</v>
      </c>
      <c r="E28" s="12" t="n">
        <f aca="false">VLOOKUP(A28,'[4]1957-1960'!$A$648:$C$757,3,0)</f>
        <v>5151595</v>
      </c>
      <c r="F28" s="13" t="n">
        <f aca="false">VLOOKUP(A28,'[5]1961-1965'!$A$600:$C$709,3,0)</f>
        <v>8148074</v>
      </c>
      <c r="G28" s="12" t="n">
        <f aca="false">VLOOKUP(A28,'[6]1966-1968'!$A$520:$C$629,3,0)</f>
        <v>7810044</v>
      </c>
      <c r="H28" s="12" t="n">
        <f aca="false">VLOOKUP(A28,'[7]1969-1970'!$A$472:$C$581,3,0)</f>
        <v>9566436</v>
      </c>
      <c r="I28" s="12" t="n">
        <f aca="false">VLOOKUP(A28,'[8]1971-1973'!$A$448:$C$557,3,0)</f>
        <v>5371000</v>
      </c>
      <c r="J28" s="12" t="n">
        <f aca="false">VLOOKUP(A28,'[9]1974-1977'!$A$402:$C$511,3,0)</f>
        <v>12533916</v>
      </c>
      <c r="K28" s="12" t="n">
        <f aca="false">VLOOKUP(A28,'[10]1978-1980'!$A$328:$C$437,3,0)</f>
        <v>8617798</v>
      </c>
      <c r="L28" s="12" t="n">
        <f aca="false">VLOOKUP(A28,'[11]1981-1983'!$A$285:$C$394,3,0)</f>
        <v>8947476</v>
      </c>
      <c r="M28" s="12" t="n">
        <f aca="false">VLOOKUP(A28,'[12]1984-1986'!$A$237:$C$346,3,0)</f>
        <v>7554538</v>
      </c>
      <c r="N28" s="12" t="n">
        <f aca="false">VLOOKUP(A28,'[13]1987-1990'!$A$215:$C$324,3,0)</f>
        <v>18789421</v>
      </c>
      <c r="O28" s="12" t="n">
        <f aca="false">VLOOKUP(A28,'[14]1991-1993'!$A$125:$C$234,3,0)</f>
        <v>13602060</v>
      </c>
      <c r="P28" s="12" t="n">
        <f aca="false">SUM(B28:O28)</f>
        <v>137800542</v>
      </c>
      <c r="Q28" s="12"/>
      <c r="R28" s="12" t="n">
        <f aca="false">VLOOKUP(A28,[15]jan!$A$66:$C$175,3,0)</f>
        <v>1853174</v>
      </c>
      <c r="S28" s="12" t="n">
        <f aca="false">VLOOKUP(A28,[16]feb!$A$72:$C$180,3,0)</f>
        <v>392916</v>
      </c>
      <c r="T28" s="12" t="n">
        <f aca="false">VLOOKUP(A28,[17]march!$A$58:$C$165,3,0)</f>
        <v>865057</v>
      </c>
      <c r="U28" s="0" t="n">
        <f aca="false">VLOOKUP(A28,[18]apr!$A$71:$C$177,3,0)</f>
        <v>983667</v>
      </c>
      <c r="V28" s="12" t="n">
        <f aca="false">VLOOKUP(A28,[19]may!$A$56:$D$161,3,0)</f>
        <v>729706</v>
      </c>
      <c r="W28" s="0" t="n">
        <f aca="false">VLOOKUP(A28,[20]june!$A$55:$C$159,3,0)</f>
        <v>876523</v>
      </c>
      <c r="X28" s="0" t="n">
        <f aca="false">VLOOKUP($A28,[21]july!$A$71:$C$174,3,0)</f>
        <v>794839</v>
      </c>
      <c r="Y28" s="0" t="n">
        <f aca="false">VLOOKUP($A28,[22]august!$A$55:$C$157,3,0)</f>
        <v>936593</v>
      </c>
      <c r="Z28" s="0" t="n">
        <f aca="false">VLOOKUP(A28,[23]sept!$A$59:$C$160,3,0)</f>
        <v>744664</v>
      </c>
      <c r="AA28" s="0" t="n">
        <f aca="false">VLOOKUP(A28,[24]oct!$A$54:$C$154,3,0)</f>
        <v>648249</v>
      </c>
      <c r="AB28" s="0" t="n">
        <f aca="false">VLOOKUP(A28,[25]nov!$A$55:$C$154,3,0)</f>
        <v>3134082</v>
      </c>
      <c r="AC28" s="0" t="n">
        <f aca="false">VLOOKUP(A28,[26]dec!$A$64:$C$162,3,0)</f>
        <v>903265</v>
      </c>
      <c r="AD28" s="0" t="n">
        <f aca="false">VLOOKUP(A28,[27]jan!$A$71:$C$165,3,0)</f>
        <v>1346645</v>
      </c>
      <c r="AE28" s="0" t="n">
        <f aca="false">VLOOKUP(A28,[28]feb!$A$55:$C$148,3,0)</f>
        <v>1025961</v>
      </c>
      <c r="AF28" s="0" t="n">
        <f aca="false">VLOOKUP(A28,[29]march!$A$62:$C$154,3,0)</f>
        <v>972957</v>
      </c>
      <c r="AG28" s="0" t="n">
        <f aca="false">VLOOKUP(A28,[30]apr!$A$66:$C$157,3,0)</f>
        <v>1045431</v>
      </c>
      <c r="AH28" s="0" t="n">
        <f aca="false">VLOOKUP(A28,[31]may!$A$54:$C$144,3,0)</f>
        <v>1198743</v>
      </c>
      <c r="AI28" s="0" t="n">
        <f aca="false">VLOOKUP(A28,[32]june!$A$63:$C$152,3,0)</f>
        <v>1517503</v>
      </c>
      <c r="AJ28" s="0" t="n">
        <f aca="false">VLOOKUP(A28,[33]july!$A$64:$C$152,3,0)</f>
        <v>1560458</v>
      </c>
      <c r="AK28" s="0" t="n">
        <f aca="false">VLOOKUP(A28,[34]august!$A$54:$C$141,3,0)</f>
        <v>1235111</v>
      </c>
      <c r="AL28" s="0" t="n">
        <f aca="false">VLOOKUP(A28,[35]sept!$A$55:$C$141,3,0)</f>
        <v>800263</v>
      </c>
      <c r="AM28" s="0" t="n">
        <f aca="false">VLOOKUP(A28,[36]oct!$A$65:$C$150,3,0)</f>
        <v>1764647</v>
      </c>
      <c r="AN28" s="0" t="n">
        <f aca="false">VLOOKUP(A28,[37]novemeber!$A$63:$C$147,3,0)</f>
        <v>1598269</v>
      </c>
      <c r="AO28" s="0" t="n">
        <f aca="false">VLOOKUP(A28,[38]dec!$A$53:$C$136,3,0)</f>
        <v>1364494</v>
      </c>
      <c r="AP28" s="0" t="n">
        <f aca="false">VLOOKUP(A28,[39]jan!$A$56:$C$135,3,0)</f>
        <v>1775019</v>
      </c>
      <c r="AQ28" s="0" t="n">
        <f aca="false">VLOOKUP(A28,[40]feb!$A$80:$C$158,3,0)</f>
        <v>1418810</v>
      </c>
      <c r="AR28" s="0" t="n">
        <f aca="false">VLOOKUP(A28,[41]march!$A$63:$C$140,3,0)</f>
        <v>937034</v>
      </c>
    </row>
    <row r="29" customFormat="false" ht="12.75" hidden="false" customHeight="false" outlineLevel="0" collapsed="false">
      <c r="A29" s="11" t="n">
        <v>35156</v>
      </c>
      <c r="B29" s="12" t="n">
        <f aca="false">VLOOKUP(A29,'[1]1850-1930'!$A$648:$C$757,3,0)</f>
        <v>211738</v>
      </c>
      <c r="C29" s="12" t="n">
        <f aca="false">VLOOKUP($A29,'[2]1931-1950'!$A$648:$C$757,3,0)</f>
        <v>23883807</v>
      </c>
      <c r="D29" s="12" t="n">
        <f aca="false">VLOOKUP(A29,'[3]1951-1956'!$A$648:$C$757,3,0)</f>
        <v>7086040</v>
      </c>
      <c r="E29" s="12" t="n">
        <f aca="false">VLOOKUP(A29,'[4]1957-1960'!$A$648:$C$757,3,0)</f>
        <v>5086977</v>
      </c>
      <c r="F29" s="13" t="n">
        <f aca="false">VLOOKUP(A29,'[5]1961-1965'!$A$600:$C$709,3,0)</f>
        <v>7076840</v>
      </c>
      <c r="G29" s="12" t="n">
        <f aca="false">VLOOKUP(A29,'[6]1966-1968'!$A$520:$C$629,3,0)</f>
        <v>7292674</v>
      </c>
      <c r="H29" s="12" t="n">
        <f aca="false">VLOOKUP(A29,'[7]1969-1970'!$A$472:$C$581,3,0)</f>
        <v>9066969</v>
      </c>
      <c r="I29" s="12" t="n">
        <f aca="false">VLOOKUP(A29,'[8]1971-1973'!$A$448:$C$557,3,0)</f>
        <v>5244427</v>
      </c>
      <c r="J29" s="12" t="n">
        <f aca="false">VLOOKUP(A29,'[9]1974-1977'!$A$402:$C$511,3,0)</f>
        <v>12292012</v>
      </c>
      <c r="K29" s="12" t="n">
        <f aca="false">VLOOKUP(A29,'[10]1978-1980'!$A$328:$C$437,3,0)</f>
        <v>8492259</v>
      </c>
      <c r="L29" s="12" t="n">
        <f aca="false">VLOOKUP(A29,'[11]1981-1983'!$A$285:$C$394,3,0)</f>
        <v>8590400</v>
      </c>
      <c r="M29" s="12" t="n">
        <f aca="false">VLOOKUP(A29,'[12]1984-1986'!$A$237:$C$346,3,0)</f>
        <v>7291565</v>
      </c>
      <c r="N29" s="12" t="n">
        <f aca="false">VLOOKUP(A29,'[13]1987-1990'!$A$215:$C$324,3,0)</f>
        <v>18054504</v>
      </c>
      <c r="O29" s="12" t="n">
        <f aca="false">VLOOKUP(A29,'[14]1991-1993'!$A$125:$C$234,3,0)</f>
        <v>13164965</v>
      </c>
      <c r="P29" s="12" t="n">
        <f aca="false">SUM(B29:O29)</f>
        <v>132835177</v>
      </c>
      <c r="Q29" s="12"/>
      <c r="R29" s="12" t="n">
        <f aca="false">VLOOKUP(A29,[15]jan!$A$66:$C$175,3,0)</f>
        <v>1719877</v>
      </c>
      <c r="S29" s="12" t="n">
        <f aca="false">VLOOKUP(A29,[16]feb!$A$72:$C$180,3,0)</f>
        <v>404271</v>
      </c>
      <c r="T29" s="12" t="n">
        <f aca="false">VLOOKUP(A29,[17]march!$A$58:$C$165,3,0)</f>
        <v>855367</v>
      </c>
      <c r="U29" s="0" t="n">
        <f aca="false">VLOOKUP(A29,[18]apr!$A$71:$C$177,3,0)</f>
        <v>937973</v>
      </c>
      <c r="V29" s="12" t="n">
        <f aca="false">VLOOKUP(A29,[19]may!$A$56:$D$161,3,0)</f>
        <v>700646</v>
      </c>
      <c r="W29" s="0" t="n">
        <f aca="false">VLOOKUP(A29,[20]june!$A$55:$C$159,3,0)</f>
        <v>790076</v>
      </c>
      <c r="X29" s="0" t="n">
        <f aca="false">VLOOKUP($A29,[21]july!$A$71:$C$174,3,0)</f>
        <v>792268</v>
      </c>
      <c r="Y29" s="0" t="n">
        <f aca="false">VLOOKUP($A29,[22]august!$A$55:$C$157,3,0)</f>
        <v>875035</v>
      </c>
      <c r="Z29" s="0" t="n">
        <f aca="false">VLOOKUP(A29,[23]sept!$A$59:$C$160,3,0)</f>
        <v>722865</v>
      </c>
      <c r="AA29" s="0" t="n">
        <f aca="false">VLOOKUP(A29,[24]oct!$A$54:$C$154,3,0)</f>
        <v>702362</v>
      </c>
      <c r="AB29" s="0" t="n">
        <f aca="false">VLOOKUP(A29,[25]nov!$A$55:$C$154,3,0)</f>
        <v>3146583</v>
      </c>
      <c r="AC29" s="0" t="n">
        <f aca="false">VLOOKUP(A29,[26]dec!$A$64:$C$162,3,0)</f>
        <v>885026</v>
      </c>
      <c r="AD29" s="0" t="n">
        <f aca="false">VLOOKUP(A29,[27]jan!$A$71:$C$165,3,0)</f>
        <v>1223634</v>
      </c>
      <c r="AE29" s="0" t="n">
        <f aca="false">VLOOKUP(A29,[28]feb!$A$55:$C$148,3,0)</f>
        <v>842552</v>
      </c>
      <c r="AF29" s="0" t="n">
        <f aca="false">VLOOKUP(A29,[29]march!$A$62:$C$154,3,0)</f>
        <v>873727</v>
      </c>
      <c r="AG29" s="0" t="n">
        <f aca="false">VLOOKUP(A29,[30]apr!$A$66:$C$157,3,0)</f>
        <v>940624</v>
      </c>
      <c r="AH29" s="0" t="n">
        <f aca="false">VLOOKUP(A29,[31]may!$A$54:$C$144,3,0)</f>
        <v>1027320</v>
      </c>
      <c r="AI29" s="0" t="n">
        <f aca="false">VLOOKUP(A29,[32]june!$A$63:$C$152,3,0)</f>
        <v>1246585</v>
      </c>
      <c r="AJ29" s="0" t="n">
        <f aca="false">VLOOKUP(A29,[33]july!$A$64:$C$152,3,0)</f>
        <v>1337416</v>
      </c>
      <c r="AK29" s="0" t="n">
        <f aca="false">VLOOKUP(A29,[34]august!$A$54:$C$141,3,0)</f>
        <v>1158911</v>
      </c>
      <c r="AL29" s="0" t="n">
        <f aca="false">VLOOKUP(A29,[35]sept!$A$55:$C$141,3,0)</f>
        <v>705491</v>
      </c>
      <c r="AM29" s="0" t="n">
        <f aca="false">VLOOKUP(A29,[36]oct!$A$65:$C$150,3,0)</f>
        <v>1797071</v>
      </c>
      <c r="AN29" s="0" t="n">
        <f aca="false">VLOOKUP(A29,[37]novemeber!$A$63:$C$147,3,0)</f>
        <v>1482911</v>
      </c>
      <c r="AO29" s="0" t="n">
        <f aca="false">VLOOKUP(A29,[38]dec!$A$53:$C$136,3,0)</f>
        <v>1093628</v>
      </c>
      <c r="AP29" s="0" t="n">
        <f aca="false">VLOOKUP(A29,[39]jan!$A$56:$C$135,3,0)</f>
        <v>1739486</v>
      </c>
      <c r="AQ29" s="0" t="n">
        <f aca="false">VLOOKUP(A29,[40]feb!$A$80:$C$158,3,0)</f>
        <v>1217485</v>
      </c>
      <c r="AR29" s="0" t="n">
        <f aca="false">VLOOKUP(A29,[41]march!$A$63:$C$140,3,0)</f>
        <v>1710014</v>
      </c>
      <c r="AS29" s="0" t="n">
        <f aca="false">VLOOKUP(A29,[42]april!$A$64:$C$140,3,0)</f>
        <v>1128015</v>
      </c>
    </row>
    <row r="30" customFormat="false" ht="12.75" hidden="false" customHeight="false" outlineLevel="0" collapsed="false">
      <c r="A30" s="11" t="n">
        <v>35186</v>
      </c>
      <c r="B30" s="12" t="n">
        <f aca="false">VLOOKUP(A30,'[1]1850-1930'!$A$648:$C$757,3,0)</f>
        <v>149494</v>
      </c>
      <c r="C30" s="12" t="n">
        <f aca="false">VLOOKUP($A30,'[2]1931-1950'!$A$648:$C$757,3,0)</f>
        <v>24504089</v>
      </c>
      <c r="D30" s="12" t="n">
        <f aca="false">VLOOKUP(A30,'[3]1951-1956'!$A$648:$C$757,3,0)</f>
        <v>7402171</v>
      </c>
      <c r="E30" s="12" t="n">
        <f aca="false">VLOOKUP(A30,'[4]1957-1960'!$A$648:$C$757,3,0)</f>
        <v>4966901</v>
      </c>
      <c r="F30" s="13" t="n">
        <f aca="false">VLOOKUP(A30,'[5]1961-1965'!$A$600:$C$709,3,0)</f>
        <v>7940394</v>
      </c>
      <c r="G30" s="12" t="n">
        <f aca="false">VLOOKUP(A30,'[6]1966-1968'!$A$520:$C$629,3,0)</f>
        <v>7672960</v>
      </c>
      <c r="H30" s="12" t="n">
        <f aca="false">VLOOKUP(A30,'[7]1969-1970'!$A$472:$C$581,3,0)</f>
        <v>8917769</v>
      </c>
      <c r="I30" s="12" t="n">
        <f aca="false">VLOOKUP(A30,'[8]1971-1973'!$A$448:$C$557,3,0)</f>
        <v>5427218</v>
      </c>
      <c r="J30" s="12" t="n">
        <f aca="false">VLOOKUP(A30,'[9]1974-1977'!$A$402:$C$511,3,0)</f>
        <v>12651929</v>
      </c>
      <c r="K30" s="12" t="n">
        <f aca="false">VLOOKUP(A30,'[10]1978-1980'!$A$328:$C$437,3,0)</f>
        <v>8693728</v>
      </c>
      <c r="L30" s="12" t="n">
        <f aca="false">VLOOKUP(A30,'[11]1981-1983'!$A$285:$C$394,3,0)</f>
        <v>8919124</v>
      </c>
      <c r="M30" s="12" t="n">
        <f aca="false">VLOOKUP(A30,'[12]1984-1986'!$A$237:$C$346,3,0)</f>
        <v>7614385</v>
      </c>
      <c r="N30" s="12" t="n">
        <f aca="false">VLOOKUP(A30,'[13]1987-1990'!$A$215:$C$324,3,0)</f>
        <v>18096434</v>
      </c>
      <c r="O30" s="12" t="n">
        <f aca="false">VLOOKUP(A30,'[14]1991-1993'!$A$125:$C$234,3,0)</f>
        <v>13570347</v>
      </c>
      <c r="P30" s="12" t="n">
        <f aca="false">SUM(B30:O30)</f>
        <v>136526943</v>
      </c>
      <c r="Q30" s="12"/>
      <c r="R30" s="12" t="n">
        <f aca="false">VLOOKUP(A30,[15]jan!$A$66:$C$175,3,0)</f>
        <v>1791628</v>
      </c>
      <c r="S30" s="12" t="n">
        <f aca="false">VLOOKUP(A30,[16]feb!$A$72:$C$180,3,0)</f>
        <v>383143</v>
      </c>
      <c r="T30" s="12" t="n">
        <f aca="false">VLOOKUP(A30,[17]march!$A$58:$C$165,3,0)</f>
        <v>871790</v>
      </c>
      <c r="U30" s="0" t="n">
        <f aca="false">VLOOKUP(A30,[18]apr!$A$71:$C$177,3,0)</f>
        <v>942257</v>
      </c>
      <c r="V30" s="12" t="n">
        <f aca="false">VLOOKUP(A30,[19]may!$A$56:$D$161,3,0)</f>
        <v>710776</v>
      </c>
      <c r="W30" s="0" t="n">
        <f aca="false">VLOOKUP(A30,[20]june!$A$55:$C$159,3,0)</f>
        <v>851708</v>
      </c>
      <c r="X30" s="0" t="n">
        <f aca="false">VLOOKUP($A30,[21]july!$A$71:$C$174,3,0)</f>
        <v>782985</v>
      </c>
      <c r="Y30" s="0" t="n">
        <f aca="false">VLOOKUP($A30,[22]august!$A$55:$C$157,3,0)</f>
        <v>919464</v>
      </c>
      <c r="Z30" s="0" t="n">
        <f aca="false">VLOOKUP(A30,[23]sept!$A$59:$C$160,3,0)</f>
        <v>766337</v>
      </c>
      <c r="AA30" s="0" t="n">
        <f aca="false">VLOOKUP(A30,[24]oct!$A$54:$C$154,3,0)</f>
        <v>708146</v>
      </c>
      <c r="AB30" s="0" t="n">
        <f aca="false">VLOOKUP(A30,[25]nov!$A$55:$C$154,3,0)</f>
        <v>3305950</v>
      </c>
      <c r="AC30" s="0" t="n">
        <f aca="false">VLOOKUP(A30,[26]dec!$A$64:$C$162,3,0)</f>
        <v>965687</v>
      </c>
      <c r="AD30" s="0" t="n">
        <f aca="false">VLOOKUP(A30,[27]jan!$A$71:$C$165,3,0)</f>
        <v>1298603</v>
      </c>
      <c r="AE30" s="0" t="n">
        <f aca="false">VLOOKUP(A30,[28]feb!$A$55:$C$148,3,0)</f>
        <v>801892</v>
      </c>
      <c r="AF30" s="0" t="n">
        <f aca="false">VLOOKUP(A30,[29]march!$A$62:$C$154,3,0)</f>
        <v>833020</v>
      </c>
      <c r="AG30" s="0" t="n">
        <f aca="false">VLOOKUP(A30,[30]apr!$A$66:$C$157,3,0)</f>
        <v>965507</v>
      </c>
      <c r="AH30" s="0" t="n">
        <f aca="false">VLOOKUP(A30,[31]may!$A$54:$C$144,3,0)</f>
        <v>1035009</v>
      </c>
      <c r="AI30" s="0" t="n">
        <f aca="false">VLOOKUP(A30,[32]june!$A$63:$C$152,3,0)</f>
        <v>1270940</v>
      </c>
      <c r="AJ30" s="0" t="n">
        <f aca="false">VLOOKUP(A30,[33]july!$A$64:$C$152,3,0)</f>
        <v>1439946</v>
      </c>
      <c r="AK30" s="0" t="n">
        <f aca="false">VLOOKUP(A30,[34]august!$A$54:$C$141,3,0)</f>
        <v>1109691</v>
      </c>
      <c r="AL30" s="0" t="n">
        <f aca="false">VLOOKUP(A30,[35]sept!$A$55:$C$141,3,0)</f>
        <v>695119</v>
      </c>
      <c r="AM30" s="0" t="n">
        <f aca="false">VLOOKUP(A30,[36]oct!$A$65:$C$150,3,0)</f>
        <v>1797036</v>
      </c>
      <c r="AN30" s="0" t="n">
        <f aca="false">VLOOKUP(A30,[37]novemeber!$A$63:$C$147,3,0)</f>
        <v>1567617</v>
      </c>
      <c r="AO30" s="0" t="n">
        <f aca="false">VLOOKUP(A30,[38]dec!$A$53:$C$136,3,0)</f>
        <v>1055725</v>
      </c>
      <c r="AP30" s="0" t="n">
        <f aca="false">VLOOKUP(A30,[39]jan!$A$56:$C$135,3,0)</f>
        <v>1750177</v>
      </c>
      <c r="AQ30" s="0" t="n">
        <f aca="false">VLOOKUP(A30,[40]feb!$A$80:$C$158,3,0)</f>
        <v>1126968</v>
      </c>
      <c r="AR30" s="0" t="n">
        <f aca="false">VLOOKUP(A30,[41]march!$A$63:$C$140,3,0)</f>
        <v>1927075</v>
      </c>
      <c r="AS30" s="0" t="n">
        <f aca="false">VLOOKUP(A30,[42]april!$A$64:$C$140,3,0)</f>
        <v>1871024</v>
      </c>
      <c r="AT30" s="0" t="n">
        <f aca="false">VLOOKUP(A30,[43]may!$A$70:$C$145,3,0)</f>
        <v>1080143</v>
      </c>
    </row>
    <row r="31" customFormat="false" ht="12.75" hidden="false" customHeight="false" outlineLevel="0" collapsed="false">
      <c r="A31" s="11" t="n">
        <v>35217</v>
      </c>
      <c r="B31" s="12" t="n">
        <f aca="false">VLOOKUP(A31,'[1]1850-1930'!$A$648:$C$757,3,0)</f>
        <v>142343</v>
      </c>
      <c r="C31" s="12" t="n">
        <f aca="false">VLOOKUP($A31,'[2]1931-1950'!$A$648:$C$757,3,0)</f>
        <v>23535186</v>
      </c>
      <c r="D31" s="12" t="n">
        <f aca="false">VLOOKUP(A31,'[3]1951-1956'!$A$648:$C$757,3,0)</f>
        <v>7558486</v>
      </c>
      <c r="E31" s="12" t="n">
        <f aca="false">VLOOKUP(A31,'[4]1957-1960'!$A$648:$C$757,3,0)</f>
        <v>4775311</v>
      </c>
      <c r="F31" s="13" t="n">
        <f aca="false">VLOOKUP(A31,'[5]1961-1965'!$A$600:$C$709,3,0)</f>
        <v>7634364</v>
      </c>
      <c r="G31" s="12" t="n">
        <f aca="false">VLOOKUP(A31,'[6]1966-1968'!$A$520:$C$629,3,0)</f>
        <v>7513920</v>
      </c>
      <c r="H31" s="12" t="n">
        <f aca="false">VLOOKUP(A31,'[7]1969-1970'!$A$472:$C$581,3,0)</f>
        <v>8695650</v>
      </c>
      <c r="I31" s="12" t="n">
        <f aca="false">VLOOKUP(A31,'[8]1971-1973'!$A$448:$C$557,3,0)</f>
        <v>5310355</v>
      </c>
      <c r="J31" s="12" t="n">
        <f aca="false">VLOOKUP(A31,'[9]1974-1977'!$A$402:$C$511,3,0)</f>
        <v>12033297</v>
      </c>
      <c r="K31" s="12" t="n">
        <f aca="false">VLOOKUP(A31,'[10]1978-1980'!$A$328:$C$437,3,0)</f>
        <v>8288238</v>
      </c>
      <c r="L31" s="12" t="n">
        <f aca="false">VLOOKUP(A31,'[11]1981-1983'!$A$285:$C$394,3,0)</f>
        <v>8254725</v>
      </c>
      <c r="M31" s="12" t="n">
        <f aca="false">VLOOKUP(A31,'[12]1984-1986'!$A$237:$C$346,3,0)</f>
        <v>7253446</v>
      </c>
      <c r="N31" s="12" t="n">
        <f aca="false">VLOOKUP(A31,'[13]1987-1990'!$A$215:$C$324,3,0)</f>
        <v>17614731</v>
      </c>
      <c r="O31" s="12" t="n">
        <f aca="false">VLOOKUP(A31,'[14]1991-1993'!$A$125:$C$234,3,0)</f>
        <v>12973357</v>
      </c>
      <c r="P31" s="12" t="n">
        <f aca="false">SUM(B31:O31)</f>
        <v>131583409</v>
      </c>
      <c r="Q31" s="12"/>
      <c r="R31" s="12" t="n">
        <f aca="false">VLOOKUP(A31,[15]jan!$A$66:$C$175,3,0)</f>
        <v>1719639</v>
      </c>
      <c r="S31" s="12" t="n">
        <f aca="false">VLOOKUP(A31,[16]feb!$A$72:$C$180,3,0)</f>
        <v>369328</v>
      </c>
      <c r="T31" s="12" t="n">
        <f aca="false">VLOOKUP(A31,[17]march!$A$58:$C$165,3,0)</f>
        <v>803516</v>
      </c>
      <c r="U31" s="0" t="n">
        <f aca="false">VLOOKUP(A31,[18]apr!$A$71:$C$177,3,0)</f>
        <v>891180</v>
      </c>
      <c r="V31" s="12" t="n">
        <f aca="false">VLOOKUP(A31,[19]may!$A$56:$D$161,3,0)</f>
        <v>669194</v>
      </c>
      <c r="W31" s="0" t="n">
        <f aca="false">VLOOKUP(A31,[20]june!$A$55:$C$159,3,0)</f>
        <v>781736</v>
      </c>
      <c r="X31" s="0" t="n">
        <f aca="false">VLOOKUP($A31,[21]july!$A$71:$C$174,3,0)</f>
        <v>756043</v>
      </c>
      <c r="Y31" s="0" t="n">
        <f aca="false">VLOOKUP($A31,[22]august!$A$55:$C$157,3,0)</f>
        <v>810406</v>
      </c>
      <c r="Z31" s="0" t="n">
        <f aca="false">VLOOKUP(A31,[23]sept!$A$59:$C$160,3,0)</f>
        <v>666120</v>
      </c>
      <c r="AA31" s="0" t="n">
        <f aca="false">VLOOKUP(A31,[24]oct!$A$54:$C$154,3,0)</f>
        <v>714021</v>
      </c>
      <c r="AB31" s="0" t="n">
        <f aca="false">VLOOKUP(A31,[25]nov!$A$55:$C$154,3,0)</f>
        <v>3059006</v>
      </c>
      <c r="AC31" s="0" t="n">
        <f aca="false">VLOOKUP(A31,[26]dec!$A$64:$C$162,3,0)</f>
        <v>915174</v>
      </c>
      <c r="AD31" s="0" t="n">
        <f aca="false">VLOOKUP(A31,[27]jan!$A$71:$C$165,3,0)</f>
        <v>1147407</v>
      </c>
      <c r="AE31" s="0" t="n">
        <f aca="false">VLOOKUP(A31,[28]feb!$A$55:$C$148,3,0)</f>
        <v>765454</v>
      </c>
      <c r="AF31" s="0" t="n">
        <f aca="false">VLOOKUP(A31,[29]march!$A$62:$C$154,3,0)</f>
        <v>837581</v>
      </c>
      <c r="AG31" s="0" t="n">
        <f aca="false">VLOOKUP(A31,[30]apr!$A$66:$C$157,3,0)</f>
        <v>928135</v>
      </c>
      <c r="AH31" s="0" t="n">
        <f aca="false">VLOOKUP(A31,[31]may!$A$54:$C$144,3,0)</f>
        <v>1114402</v>
      </c>
      <c r="AI31" s="0" t="n">
        <f aca="false">VLOOKUP(A31,[32]june!$A$63:$C$152,3,0)</f>
        <v>1268612</v>
      </c>
      <c r="AJ31" s="0" t="n">
        <f aca="false">VLOOKUP(A31,[33]july!$A$64:$C$152,3,0)</f>
        <v>1386556</v>
      </c>
      <c r="AK31" s="0" t="n">
        <f aca="false">VLOOKUP(A31,[34]august!$A$54:$C$141,3,0)</f>
        <v>1028934</v>
      </c>
      <c r="AL31" s="0" t="n">
        <f aca="false">VLOOKUP(A31,[35]sept!$A$55:$C$141,3,0)</f>
        <v>644771</v>
      </c>
      <c r="AM31" s="0" t="n">
        <f aca="false">VLOOKUP(A31,[36]oct!$A$65:$C$150,3,0)</f>
        <v>1693197</v>
      </c>
      <c r="AN31" s="0" t="n">
        <f aca="false">VLOOKUP(A31,[37]novemeber!$A$63:$C$147,3,0)</f>
        <v>1461825</v>
      </c>
      <c r="AO31" s="0" t="n">
        <f aca="false">VLOOKUP(A31,[38]dec!$A$53:$C$136,3,0)</f>
        <v>908512</v>
      </c>
      <c r="AP31" s="0" t="n">
        <f aca="false">VLOOKUP(A31,[39]jan!$A$56:$C$135,3,0)</f>
        <v>1561734</v>
      </c>
      <c r="AQ31" s="0" t="n">
        <f aca="false">VLOOKUP(A31,[40]feb!$A$80:$C$158,3,0)</f>
        <v>1009025</v>
      </c>
      <c r="AR31" s="0" t="n">
        <f aca="false">VLOOKUP(A31,[41]march!$A$63:$C$140,3,0)</f>
        <v>1730197</v>
      </c>
      <c r="AS31" s="0" t="n">
        <f aca="false">VLOOKUP(A31,[42]april!$A$64:$C$140,3,0)</f>
        <v>1879563</v>
      </c>
      <c r="AT31" s="0" t="n">
        <f aca="false">VLOOKUP(A31,[43]may!$A$70:$C$145,3,0)</f>
        <v>1838625</v>
      </c>
      <c r="AU31" s="0" t="n">
        <f aca="false">VLOOKUP(A31,[44]june!$A$70:$C$144,3,0)</f>
        <v>755985</v>
      </c>
    </row>
    <row r="32" customFormat="false" ht="12.75" hidden="false" customHeight="false" outlineLevel="0" collapsed="false">
      <c r="A32" s="11" t="n">
        <v>35247</v>
      </c>
      <c r="B32" s="12" t="n">
        <f aca="false">VLOOKUP(A32,'[1]1850-1930'!$A$648:$C$757,3,0)</f>
        <v>157537</v>
      </c>
      <c r="C32" s="12" t="n">
        <f aca="false">VLOOKUP($A32,'[2]1931-1950'!$A$648:$C$757,3,0)</f>
        <v>25119999</v>
      </c>
      <c r="D32" s="12" t="n">
        <f aca="false">VLOOKUP(A32,'[3]1951-1956'!$A$648:$C$757,3,0)</f>
        <v>7591400</v>
      </c>
      <c r="E32" s="12" t="n">
        <f aca="false">VLOOKUP(A32,'[4]1957-1960'!$A$648:$C$757,3,0)</f>
        <v>5129725</v>
      </c>
      <c r="F32" s="13" t="n">
        <f aca="false">VLOOKUP(A32,'[5]1961-1965'!$A$600:$C$709,3,0)</f>
        <v>7929833</v>
      </c>
      <c r="G32" s="12" t="n">
        <f aca="false">VLOOKUP(A32,'[6]1966-1968'!$A$520:$C$629,3,0)</f>
        <v>7807829</v>
      </c>
      <c r="H32" s="12" t="n">
        <f aca="false">VLOOKUP(A32,'[7]1969-1970'!$A$472:$C$581,3,0)</f>
        <v>9112911</v>
      </c>
      <c r="I32" s="12" t="n">
        <f aca="false">VLOOKUP(A32,'[8]1971-1973'!$A$448:$C$557,3,0)</f>
        <v>5439710</v>
      </c>
      <c r="J32" s="12" t="n">
        <f aca="false">VLOOKUP(A32,'[9]1974-1977'!$A$402:$C$511,3,0)</f>
        <v>12242544</v>
      </c>
      <c r="K32" s="12" t="n">
        <f aca="false">VLOOKUP(A32,'[10]1978-1980'!$A$328:$C$437,3,0)</f>
        <v>8439079</v>
      </c>
      <c r="L32" s="12" t="n">
        <f aca="false">VLOOKUP(A32,'[11]1981-1983'!$A$285:$C$394,3,0)</f>
        <v>8358190</v>
      </c>
      <c r="M32" s="12" t="n">
        <f aca="false">VLOOKUP(A32,'[12]1984-1986'!$A$237:$C$346,3,0)</f>
        <v>7550351</v>
      </c>
      <c r="N32" s="12" t="n">
        <f aca="false">VLOOKUP(A32,'[13]1987-1990'!$A$215:$C$324,3,0)</f>
        <v>17877202</v>
      </c>
      <c r="O32" s="12" t="n">
        <f aca="false">VLOOKUP(A32,'[14]1991-1993'!$A$125:$C$234,3,0)</f>
        <v>13174903</v>
      </c>
      <c r="P32" s="12" t="n">
        <f aca="false">SUM(B32:O32)</f>
        <v>135931213</v>
      </c>
      <c r="Q32" s="12"/>
      <c r="R32" s="12" t="n">
        <f aca="false">VLOOKUP(A32,[15]jan!$A$66:$C$175,3,0)</f>
        <v>1794677</v>
      </c>
      <c r="S32" s="12" t="n">
        <f aca="false">VLOOKUP(A32,[16]feb!$A$72:$C$180,3,0)</f>
        <v>376147</v>
      </c>
      <c r="T32" s="12" t="n">
        <f aca="false">VLOOKUP(A32,[17]march!$A$58:$C$165,3,0)</f>
        <v>800175</v>
      </c>
      <c r="U32" s="0" t="n">
        <f aca="false">VLOOKUP(A32,[18]apr!$A$71:$C$177,3,0)</f>
        <v>887367</v>
      </c>
      <c r="V32" s="12" t="n">
        <f aca="false">VLOOKUP(A32,[19]may!$A$56:$D$161,3,0)</f>
        <v>701117</v>
      </c>
      <c r="W32" s="0" t="n">
        <f aca="false">VLOOKUP(A32,[20]june!$A$55:$C$159,3,0)</f>
        <v>804450</v>
      </c>
      <c r="X32" s="0" t="n">
        <f aca="false">VLOOKUP($A32,[21]july!$A$71:$C$174,3,0)</f>
        <v>767836</v>
      </c>
      <c r="Y32" s="0" t="n">
        <f aca="false">VLOOKUP($A32,[22]august!$A$55:$C$157,3,0)</f>
        <v>853944</v>
      </c>
      <c r="Z32" s="0" t="n">
        <f aca="false">VLOOKUP(A32,[23]sept!$A$59:$C$160,3,0)</f>
        <v>627202</v>
      </c>
      <c r="AA32" s="0" t="n">
        <f aca="false">VLOOKUP(A32,[24]oct!$A$54:$C$154,3,0)</f>
        <v>736856</v>
      </c>
      <c r="AB32" s="0" t="n">
        <f aca="false">VLOOKUP(A32,[25]nov!$A$55:$C$154,3,0)</f>
        <v>3155207</v>
      </c>
      <c r="AC32" s="0" t="n">
        <f aca="false">VLOOKUP(A32,[26]dec!$A$64:$C$162,3,0)</f>
        <v>917751</v>
      </c>
      <c r="AD32" s="0" t="n">
        <f aca="false">VLOOKUP(A32,[27]jan!$A$71:$C$165,3,0)</f>
        <v>1155059</v>
      </c>
      <c r="AE32" s="0" t="n">
        <f aca="false">VLOOKUP(A32,[28]feb!$A$55:$C$148,3,0)</f>
        <v>734152</v>
      </c>
      <c r="AF32" s="0" t="n">
        <f aca="false">VLOOKUP(A32,[29]march!$A$62:$C$154,3,0)</f>
        <v>851877</v>
      </c>
      <c r="AG32" s="0" t="n">
        <f aca="false">VLOOKUP(A32,[30]apr!$A$66:$C$157,3,0)</f>
        <v>940431</v>
      </c>
      <c r="AH32" s="0" t="n">
        <f aca="false">VLOOKUP(A32,[31]may!$A$54:$C$144,3,0)</f>
        <v>1257375</v>
      </c>
      <c r="AI32" s="0" t="n">
        <f aca="false">VLOOKUP(A32,[32]june!$A$63:$C$152,3,0)</f>
        <v>1335050</v>
      </c>
      <c r="AJ32" s="0" t="n">
        <f aca="false">VLOOKUP(A32,[33]july!$A$64:$C$152,3,0)</f>
        <v>1405691</v>
      </c>
      <c r="AK32" s="0" t="n">
        <f aca="false">VLOOKUP(A32,[34]august!$A$54:$C$141,3,0)</f>
        <v>1002726</v>
      </c>
      <c r="AL32" s="0" t="n">
        <f aca="false">VLOOKUP(A32,[35]sept!$A$55:$C$141,3,0)</f>
        <v>637034</v>
      </c>
      <c r="AM32" s="0" t="n">
        <f aca="false">VLOOKUP(A32,[36]oct!$A$65:$C$150,3,0)</f>
        <v>1667161</v>
      </c>
      <c r="AN32" s="0" t="n">
        <f aca="false">VLOOKUP(A32,[37]novemeber!$A$63:$C$147,3,0)</f>
        <v>1397861</v>
      </c>
      <c r="AO32" s="0" t="n">
        <f aca="false">VLOOKUP(A32,[38]dec!$A$53:$C$136,3,0)</f>
        <v>895712</v>
      </c>
      <c r="AP32" s="0" t="n">
        <f aca="false">VLOOKUP(A32,[39]jan!$A$56:$C$135,3,0)</f>
        <v>1521346</v>
      </c>
      <c r="AQ32" s="0" t="n">
        <f aca="false">VLOOKUP(A32,[40]feb!$A$80:$C$158,3,0)</f>
        <v>1008085</v>
      </c>
      <c r="AR32" s="0" t="n">
        <f aca="false">VLOOKUP(A32,[41]march!$A$63:$C$140,3,0)</f>
        <v>1895367</v>
      </c>
      <c r="AS32" s="0" t="n">
        <f aca="false">VLOOKUP(A32,[42]april!$A$64:$C$140,3,0)</f>
        <v>1743481</v>
      </c>
      <c r="AT32" s="0" t="n">
        <f aca="false">VLOOKUP(A32,[43]may!$A$70:$C$145,3,0)</f>
        <v>1784450</v>
      </c>
      <c r="AU32" s="0" t="n">
        <f aca="false">VLOOKUP(A32,[44]june!$A$70:$C$144,3,0)</f>
        <v>1414453</v>
      </c>
      <c r="AV32" s="0" t="n">
        <f aca="false">VLOOKUP(A32,[45]july!$A$65:$C$138,3,0)</f>
        <v>832799</v>
      </c>
    </row>
    <row r="33" customFormat="false" ht="12.75" hidden="false" customHeight="false" outlineLevel="0" collapsed="false">
      <c r="A33" s="11" t="n">
        <v>35278</v>
      </c>
      <c r="B33" s="12" t="n">
        <f aca="false">VLOOKUP(A33,'[1]1850-1930'!$A$648:$C$757,3,0)</f>
        <v>91854</v>
      </c>
      <c r="C33" s="12" t="n">
        <f aca="false">VLOOKUP($A33,'[2]1931-1950'!$A$648:$C$757,3,0)</f>
        <v>24966887</v>
      </c>
      <c r="D33" s="12" t="n">
        <f aca="false">VLOOKUP(A33,'[3]1951-1956'!$A$648:$C$757,3,0)</f>
        <v>7727662</v>
      </c>
      <c r="E33" s="12" t="n">
        <f aca="false">VLOOKUP(A33,'[4]1957-1960'!$A$648:$C$757,3,0)</f>
        <v>4981513</v>
      </c>
      <c r="F33" s="13" t="n">
        <f aca="false">VLOOKUP(A33,'[5]1961-1965'!$A$600:$C$709,3,0)</f>
        <v>7822217</v>
      </c>
      <c r="G33" s="12" t="n">
        <f aca="false">VLOOKUP(A33,'[6]1966-1968'!$A$520:$C$629,3,0)</f>
        <v>7843975</v>
      </c>
      <c r="H33" s="12" t="n">
        <f aca="false">VLOOKUP(A33,'[7]1969-1970'!$A$472:$C$581,3,0)</f>
        <v>8977555</v>
      </c>
      <c r="I33" s="12" t="n">
        <f aca="false">VLOOKUP(A33,'[8]1971-1973'!$A$448:$C$557,3,0)</f>
        <v>5295483</v>
      </c>
      <c r="J33" s="12" t="n">
        <f aca="false">VLOOKUP(A33,'[9]1974-1977'!$A$402:$C$511,3,0)</f>
        <v>11828707</v>
      </c>
      <c r="K33" s="12" t="n">
        <f aca="false">VLOOKUP(A33,'[10]1978-1980'!$A$328:$C$437,3,0)</f>
        <v>8234081</v>
      </c>
      <c r="L33" s="12" t="n">
        <f aca="false">VLOOKUP(A33,'[11]1981-1983'!$A$285:$C$394,3,0)</f>
        <v>8525238</v>
      </c>
      <c r="M33" s="12" t="n">
        <f aca="false">VLOOKUP(A33,'[12]1984-1986'!$A$237:$C$346,3,0)</f>
        <v>7399152</v>
      </c>
      <c r="N33" s="12" t="n">
        <f aca="false">VLOOKUP(A33,'[13]1987-1990'!$A$215:$C$324,3,0)</f>
        <v>17387869</v>
      </c>
      <c r="O33" s="12" t="n">
        <f aca="false">VLOOKUP(A33,'[14]1991-1993'!$A$125:$C$234,3,0)</f>
        <v>12832139</v>
      </c>
      <c r="P33" s="12" t="n">
        <f aca="false">SUM(B33:O33)</f>
        <v>133914332</v>
      </c>
      <c r="Q33" s="12"/>
      <c r="R33" s="12" t="n">
        <f aca="false">VLOOKUP(A33,[15]jan!$A$66:$C$175,3,0)</f>
        <v>1677587</v>
      </c>
      <c r="S33" s="12" t="n">
        <f aca="false">VLOOKUP(A33,[16]feb!$A$72:$C$180,3,0)</f>
        <v>346103</v>
      </c>
      <c r="T33" s="12" t="n">
        <f aca="false">VLOOKUP(A33,[17]march!$A$58:$C$165,3,0)</f>
        <v>804455</v>
      </c>
      <c r="U33" s="0" t="n">
        <f aca="false">VLOOKUP(A33,[18]apr!$A$71:$C$177,3,0)</f>
        <v>856739</v>
      </c>
      <c r="V33" s="12" t="n">
        <f aca="false">VLOOKUP(A33,[19]may!$A$56:$D$161,3,0)</f>
        <v>670142</v>
      </c>
      <c r="W33" s="0" t="n">
        <f aca="false">VLOOKUP(A33,[20]june!$A$55:$C$159,3,0)</f>
        <v>779064</v>
      </c>
      <c r="X33" s="0" t="n">
        <f aca="false">VLOOKUP($A33,[21]july!$A$71:$C$174,3,0)</f>
        <v>752005</v>
      </c>
      <c r="Y33" s="0" t="n">
        <f aca="false">VLOOKUP($A33,[22]august!$A$55:$C$157,3,0)</f>
        <v>793427</v>
      </c>
      <c r="Z33" s="0" t="n">
        <f aca="false">VLOOKUP(A33,[23]sept!$A$59:$C$160,3,0)</f>
        <v>566753</v>
      </c>
      <c r="AA33" s="0" t="n">
        <f aca="false">VLOOKUP(A33,[24]oct!$A$54:$C$154,3,0)</f>
        <v>726955</v>
      </c>
      <c r="AB33" s="0" t="n">
        <f aca="false">VLOOKUP(A33,[25]nov!$A$55:$C$154,3,0)</f>
        <v>3103124</v>
      </c>
      <c r="AC33" s="0" t="n">
        <f aca="false">VLOOKUP(A33,[26]dec!$A$64:$C$162,3,0)</f>
        <v>839049</v>
      </c>
      <c r="AD33" s="0" t="n">
        <f aca="false">VLOOKUP(A33,[27]jan!$A$71:$C$165,3,0)</f>
        <v>1114253</v>
      </c>
      <c r="AE33" s="0" t="n">
        <f aca="false">VLOOKUP(A33,[28]feb!$A$55:$C$148,3,0)</f>
        <v>723141</v>
      </c>
      <c r="AF33" s="0" t="n">
        <f aca="false">VLOOKUP(A33,[29]march!$A$62:$C$154,3,0)</f>
        <v>832994</v>
      </c>
      <c r="AG33" s="0" t="n">
        <f aca="false">VLOOKUP(A33,[30]apr!$A$66:$C$157,3,0)</f>
        <v>893188</v>
      </c>
      <c r="AH33" s="0" t="n">
        <f aca="false">VLOOKUP(A33,[31]may!$A$54:$C$144,3,0)</f>
        <v>1095503</v>
      </c>
      <c r="AI33" s="0" t="n">
        <f aca="false">VLOOKUP(A33,[32]june!$A$63:$C$152,3,0)</f>
        <v>1254237</v>
      </c>
      <c r="AJ33" s="0" t="n">
        <f aca="false">VLOOKUP(A33,[33]july!$A$64:$C$152,3,0)</f>
        <v>1370698</v>
      </c>
      <c r="AK33" s="0" t="n">
        <f aca="false">VLOOKUP(A33,[34]august!$A$54:$C$141,3,0)</f>
        <v>951798</v>
      </c>
      <c r="AL33" s="0" t="n">
        <f aca="false">VLOOKUP(A33,[35]sept!$A$55:$C$141,3,0)</f>
        <v>653620</v>
      </c>
      <c r="AM33" s="0" t="n">
        <f aca="false">VLOOKUP(A33,[36]oct!$A$65:$C$150,3,0)</f>
        <v>1665201</v>
      </c>
      <c r="AN33" s="0" t="n">
        <f aca="false">VLOOKUP(A33,[37]novemeber!$A$63:$C$147,3,0)</f>
        <v>1368176</v>
      </c>
      <c r="AO33" s="0" t="n">
        <f aca="false">VLOOKUP(A33,[38]dec!$A$53:$C$136,3,0)</f>
        <v>740898</v>
      </c>
      <c r="AP33" s="0" t="n">
        <f aca="false">VLOOKUP(A33,[39]jan!$A$56:$C$135,3,0)</f>
        <v>1416643</v>
      </c>
      <c r="AQ33" s="0" t="n">
        <f aca="false">VLOOKUP(A33,[40]feb!$A$80:$C$158,3,0)</f>
        <v>891846</v>
      </c>
      <c r="AR33" s="0" t="n">
        <f aca="false">VLOOKUP(A33,[41]march!$A$63:$C$140,3,0)</f>
        <v>1858480</v>
      </c>
      <c r="AS33" s="0" t="n">
        <f aca="false">VLOOKUP(A33,[42]april!$A$64:$C$140,3,0)</f>
        <v>1739606</v>
      </c>
      <c r="AT33" s="0" t="n">
        <f aca="false">VLOOKUP(A33,[43]may!$A$70:$C$145,3,0)</f>
        <v>1898598</v>
      </c>
      <c r="AU33" s="0" t="n">
        <f aca="false">VLOOKUP(A33,[44]june!$A$70:$C$144,3,0)</f>
        <v>1225152</v>
      </c>
      <c r="AV33" s="0" t="n">
        <f aca="false">VLOOKUP(A33,[45]july!$A$65:$C$138,3,0)</f>
        <v>1206563</v>
      </c>
      <c r="AW33" s="0" t="n">
        <f aca="false">VLOOKUP(A33,[46]aug!$A$66:$C$138,3,0)</f>
        <v>1091014</v>
      </c>
    </row>
    <row r="34" customFormat="false" ht="12.75" hidden="false" customHeight="false" outlineLevel="0" collapsed="false">
      <c r="A34" s="11" t="n">
        <v>35309</v>
      </c>
      <c r="B34" s="12" t="n">
        <f aca="false">VLOOKUP(A34,'[1]1850-1930'!$A$648:$C$757,3,0)</f>
        <v>129401</v>
      </c>
      <c r="C34" s="12" t="n">
        <f aca="false">VLOOKUP($A34,'[2]1931-1950'!$A$648:$C$757,3,0)</f>
        <v>24141988</v>
      </c>
      <c r="D34" s="12" t="n">
        <f aca="false">VLOOKUP(A34,'[3]1951-1956'!$A$648:$C$757,3,0)</f>
        <v>7511746</v>
      </c>
      <c r="E34" s="12" t="n">
        <f aca="false">VLOOKUP(A34,'[4]1957-1960'!$A$648:$C$757,3,0)</f>
        <v>4876975</v>
      </c>
      <c r="F34" s="13" t="n">
        <f aca="false">VLOOKUP(A34,'[5]1961-1965'!$A$600:$C$709,3,0)</f>
        <v>7465078</v>
      </c>
      <c r="G34" s="12" t="n">
        <f aca="false">VLOOKUP(A34,'[6]1966-1968'!$A$520:$C$629,3,0)</f>
        <v>7141009</v>
      </c>
      <c r="H34" s="12" t="n">
        <f aca="false">VLOOKUP(A34,'[7]1969-1970'!$A$472:$C$581,3,0)</f>
        <v>8640214</v>
      </c>
      <c r="I34" s="12" t="n">
        <f aca="false">VLOOKUP(A34,'[8]1971-1973'!$A$448:$C$557,3,0)</f>
        <v>5211612</v>
      </c>
      <c r="J34" s="12" t="n">
        <f aca="false">VLOOKUP(A34,'[9]1974-1977'!$A$402:$C$511,3,0)</f>
        <v>11486850</v>
      </c>
      <c r="K34" s="12" t="n">
        <f aca="false">VLOOKUP(A34,'[10]1978-1980'!$A$328:$C$437,3,0)</f>
        <v>7731588</v>
      </c>
      <c r="L34" s="12" t="n">
        <f aca="false">VLOOKUP(A34,'[11]1981-1983'!$A$285:$C$394,3,0)</f>
        <v>8133455</v>
      </c>
      <c r="M34" s="12" t="n">
        <f aca="false">VLOOKUP(A34,'[12]1984-1986'!$A$237:$C$346,3,0)</f>
        <v>6996866</v>
      </c>
      <c r="N34" s="12" t="n">
        <f aca="false">VLOOKUP(A34,'[13]1987-1990'!$A$215:$C$324,3,0)</f>
        <v>16470894</v>
      </c>
      <c r="O34" s="12" t="n">
        <f aca="false">VLOOKUP(A34,'[14]1991-1993'!$A$125:$C$234,3,0)</f>
        <v>12215691</v>
      </c>
      <c r="P34" s="12" t="n">
        <f aca="false">SUM(B34:O34)</f>
        <v>128153367</v>
      </c>
      <c r="Q34" s="12"/>
      <c r="R34" s="12" t="n">
        <f aca="false">VLOOKUP(A34,[15]jan!$A$66:$C$175,3,0)</f>
        <v>1589942</v>
      </c>
      <c r="S34" s="12" t="n">
        <f aca="false">VLOOKUP(A34,[16]feb!$A$72:$C$180,3,0)</f>
        <v>331410</v>
      </c>
      <c r="T34" s="12" t="n">
        <f aca="false">VLOOKUP(A34,[17]march!$A$58:$C$165,3,0)</f>
        <v>827473</v>
      </c>
      <c r="U34" s="0" t="n">
        <f aca="false">VLOOKUP(A34,[18]apr!$A$71:$C$177,3,0)</f>
        <v>827763</v>
      </c>
      <c r="V34" s="12" t="n">
        <f aca="false">VLOOKUP(A34,[19]may!$A$56:$D$161,3,0)</f>
        <v>635904</v>
      </c>
      <c r="W34" s="0" t="n">
        <f aca="false">VLOOKUP(A34,[20]june!$A$55:$C$159,3,0)</f>
        <v>724272</v>
      </c>
      <c r="X34" s="0" t="n">
        <f aca="false">VLOOKUP($A34,[21]july!$A$71:$C$174,3,0)</f>
        <v>675957</v>
      </c>
      <c r="Y34" s="0" t="n">
        <f aca="false">VLOOKUP($A34,[22]august!$A$55:$C$157,3,0)</f>
        <v>801925</v>
      </c>
      <c r="Z34" s="0" t="n">
        <f aca="false">VLOOKUP(A34,[23]sept!$A$59:$C$160,3,0)</f>
        <v>635545</v>
      </c>
      <c r="AA34" s="0" t="n">
        <f aca="false">VLOOKUP(A34,[24]oct!$A$54:$C$154,3,0)</f>
        <v>637025</v>
      </c>
      <c r="AB34" s="0" t="n">
        <f aca="false">VLOOKUP(A34,[25]nov!$A$55:$C$154,3,0)</f>
        <v>3143268</v>
      </c>
      <c r="AC34" s="0" t="n">
        <f aca="false">VLOOKUP(A34,[26]dec!$A$64:$C$162,3,0)</f>
        <v>819444</v>
      </c>
      <c r="AD34" s="0" t="n">
        <f aca="false">VLOOKUP(A34,[27]jan!$A$71:$C$165,3,0)</f>
        <v>1121865</v>
      </c>
      <c r="AE34" s="0" t="n">
        <f aca="false">VLOOKUP(A34,[28]feb!$A$55:$C$148,3,0)</f>
        <v>647805</v>
      </c>
      <c r="AF34" s="0" t="n">
        <f aca="false">VLOOKUP(A34,[29]march!$A$62:$C$154,3,0)</f>
        <v>798717</v>
      </c>
      <c r="AG34" s="0" t="n">
        <f aca="false">VLOOKUP(A34,[30]apr!$A$66:$C$157,3,0)</f>
        <v>896575</v>
      </c>
      <c r="AH34" s="0" t="n">
        <f aca="false">VLOOKUP(A34,[31]may!$A$54:$C$144,3,0)</f>
        <v>1037730</v>
      </c>
      <c r="AI34" s="0" t="n">
        <f aca="false">VLOOKUP(A34,[32]june!$A$63:$C$152,3,0)</f>
        <v>1168858</v>
      </c>
      <c r="AJ34" s="0" t="n">
        <f aca="false">VLOOKUP(A34,[33]july!$A$64:$C$152,3,0)</f>
        <v>1303457</v>
      </c>
      <c r="AK34" s="0" t="n">
        <f aca="false">VLOOKUP(A34,[34]august!$A$54:$C$141,3,0)</f>
        <v>1003534</v>
      </c>
      <c r="AL34" s="0" t="n">
        <f aca="false">VLOOKUP(A34,[35]sept!$A$55:$C$141,3,0)</f>
        <v>606654</v>
      </c>
      <c r="AM34" s="0" t="n">
        <f aca="false">VLOOKUP(A34,[36]oct!$A$65:$C$150,3,0)</f>
        <v>1519671</v>
      </c>
      <c r="AN34" s="0" t="n">
        <f aca="false">VLOOKUP(A34,[37]novemeber!$A$63:$C$147,3,0)</f>
        <v>1289508</v>
      </c>
      <c r="AO34" s="0" t="n">
        <f aca="false">VLOOKUP(A34,[38]dec!$A$53:$C$136,3,0)</f>
        <v>651061</v>
      </c>
      <c r="AP34" s="0" t="n">
        <f aca="false">VLOOKUP(A34,[39]jan!$A$56:$C$135,3,0)</f>
        <v>1263370</v>
      </c>
      <c r="AQ34" s="0" t="n">
        <f aca="false">VLOOKUP(A34,[40]feb!$A$80:$C$158,3,0)</f>
        <v>871967</v>
      </c>
      <c r="AR34" s="0" t="n">
        <f aca="false">VLOOKUP(A34,[41]march!$A$63:$C$140,3,0)</f>
        <v>1794949</v>
      </c>
      <c r="AS34" s="0" t="n">
        <f aca="false">VLOOKUP(A34,[42]april!$A$64:$C$140,3,0)</f>
        <v>1513486</v>
      </c>
      <c r="AT34" s="0" t="n">
        <f aca="false">VLOOKUP(A34,[43]may!$A$70:$C$145,3,0)</f>
        <v>1691523</v>
      </c>
      <c r="AU34" s="0" t="n">
        <f aca="false">VLOOKUP(A34,[44]june!$A$70:$C$144,3,0)</f>
        <v>1153488</v>
      </c>
      <c r="AV34" s="0" t="n">
        <f aca="false">VLOOKUP(A34,[45]july!$A$65:$C$138,3,0)</f>
        <v>1172084</v>
      </c>
      <c r="AW34" s="0" t="n">
        <f aca="false">VLOOKUP(A34,[46]aug!$A$66:$C$138,3,0)</f>
        <v>2023183</v>
      </c>
      <c r="AX34" s="0" t="n">
        <f aca="false">VLOOKUP(A34,[47]sept!$A$59:$C$130,3,0)</f>
        <v>950184</v>
      </c>
    </row>
    <row r="35" customFormat="false" ht="12.75" hidden="false" customHeight="false" outlineLevel="0" collapsed="false">
      <c r="A35" s="11" t="n">
        <v>35339</v>
      </c>
      <c r="B35" s="12" t="n">
        <f aca="false">VLOOKUP(A35,'[1]1850-1930'!$A$648:$C$757,3,0)</f>
        <v>121326</v>
      </c>
      <c r="C35" s="12" t="n">
        <f aca="false">VLOOKUP($A35,'[2]1931-1950'!$A$648:$C$757,3,0)</f>
        <v>24691020</v>
      </c>
      <c r="D35" s="12" t="n">
        <f aca="false">VLOOKUP(A35,'[3]1951-1956'!$A$648:$C$757,3,0)</f>
        <v>7873029</v>
      </c>
      <c r="E35" s="12" t="n">
        <f aca="false">VLOOKUP(A35,'[4]1957-1960'!$A$648:$C$757,3,0)</f>
        <v>5071755</v>
      </c>
      <c r="F35" s="13" t="n">
        <f aca="false">VLOOKUP(A35,'[5]1961-1965'!$A$600:$C$709,3,0)</f>
        <v>7913218</v>
      </c>
      <c r="G35" s="12" t="n">
        <f aca="false">VLOOKUP(A35,'[6]1966-1968'!$A$520:$C$629,3,0)</f>
        <v>9603634</v>
      </c>
      <c r="H35" s="12" t="n">
        <f aca="false">VLOOKUP(A35,'[7]1969-1970'!$A$472:$C$581,3,0)</f>
        <v>8762419</v>
      </c>
      <c r="I35" s="12" t="n">
        <f aca="false">VLOOKUP(A35,'[8]1971-1973'!$A$448:$C$557,3,0)</f>
        <v>5231161</v>
      </c>
      <c r="J35" s="12" t="n">
        <f aca="false">VLOOKUP(A35,'[9]1974-1977'!$A$402:$C$511,3,0)</f>
        <v>11774037</v>
      </c>
      <c r="K35" s="12" t="n">
        <f aca="false">VLOOKUP(A35,'[10]1978-1980'!$A$328:$C$437,3,0)</f>
        <v>8076484</v>
      </c>
      <c r="L35" s="12" t="n">
        <f aca="false">VLOOKUP(A35,'[11]1981-1983'!$A$285:$C$394,3,0)</f>
        <v>8679337</v>
      </c>
      <c r="M35" s="12" t="n">
        <f aca="false">VLOOKUP(A35,'[12]1984-1986'!$A$237:$C$346,3,0)</f>
        <v>7052604</v>
      </c>
      <c r="N35" s="12" t="n">
        <f aca="false">VLOOKUP(A35,'[13]1987-1990'!$A$215:$C$324,3,0)</f>
        <v>16698784</v>
      </c>
      <c r="O35" s="12" t="n">
        <f aca="false">VLOOKUP(A35,'[14]1991-1993'!$A$125:$C$234,3,0)</f>
        <v>12354337</v>
      </c>
      <c r="P35" s="12" t="n">
        <f aca="false">SUM(B35:O35)</f>
        <v>133903145</v>
      </c>
      <c r="Q35" s="12"/>
      <c r="R35" s="12" t="n">
        <f aca="false">VLOOKUP(A35,[15]jan!$A$66:$C$175,3,0)</f>
        <v>1599530</v>
      </c>
      <c r="S35" s="12" t="n">
        <f aca="false">VLOOKUP(A35,[16]feb!$A$72:$C$180,3,0)</f>
        <v>346412</v>
      </c>
      <c r="T35" s="12" t="n">
        <f aca="false">VLOOKUP(A35,[17]march!$A$58:$C$165,3,0)</f>
        <v>772185</v>
      </c>
      <c r="U35" s="0" t="n">
        <f aca="false">VLOOKUP(A35,[18]apr!$A$71:$C$177,3,0)</f>
        <v>821846</v>
      </c>
      <c r="V35" s="12" t="n">
        <f aca="false">VLOOKUP(A35,[19]may!$A$56:$D$161,3,0)</f>
        <v>643977</v>
      </c>
      <c r="W35" s="0" t="n">
        <f aca="false">VLOOKUP(A35,[20]june!$A$55:$C$159,3,0)</f>
        <v>765118</v>
      </c>
      <c r="X35" s="0" t="n">
        <f aca="false">VLOOKUP($A35,[21]july!$A$71:$C$174,3,0)</f>
        <v>689433</v>
      </c>
      <c r="Y35" s="0" t="n">
        <f aca="false">VLOOKUP($A35,[22]august!$A$55:$C$157,3,0)</f>
        <v>814423</v>
      </c>
      <c r="Z35" s="0" t="n">
        <f aca="false">VLOOKUP(A35,[23]sept!$A$59:$C$160,3,0)</f>
        <v>693207</v>
      </c>
      <c r="AA35" s="0" t="n">
        <f aca="false">VLOOKUP(A35,[24]oct!$A$54:$C$154,3,0)</f>
        <v>661967</v>
      </c>
      <c r="AB35" s="0" t="n">
        <f aca="false">VLOOKUP(A35,[25]nov!$A$55:$C$154,3,0)</f>
        <v>3168366</v>
      </c>
      <c r="AC35" s="0" t="n">
        <f aca="false">VLOOKUP(A35,[26]dec!$A$64:$C$162,3,0)</f>
        <v>798925</v>
      </c>
      <c r="AD35" s="0" t="n">
        <f aca="false">VLOOKUP(A35,[27]jan!$A$71:$C$165,3,0)</f>
        <v>1076337</v>
      </c>
      <c r="AE35" s="0" t="n">
        <f aca="false">VLOOKUP(A35,[28]feb!$A$55:$C$148,3,0)</f>
        <v>621310</v>
      </c>
      <c r="AF35" s="0" t="n">
        <f aca="false">VLOOKUP(A35,[29]march!$A$62:$C$154,3,0)</f>
        <v>747619</v>
      </c>
      <c r="AG35" s="0" t="n">
        <f aca="false">VLOOKUP(A35,[30]apr!$A$66:$C$157,3,0)</f>
        <v>870150</v>
      </c>
      <c r="AH35" s="0" t="n">
        <f aca="false">VLOOKUP(A35,[31]may!$A$54:$C$144,3,0)</f>
        <v>1053647</v>
      </c>
      <c r="AI35" s="0" t="n">
        <f aca="false">VLOOKUP(A35,[32]june!$A$63:$C$152,3,0)</f>
        <v>1060017</v>
      </c>
      <c r="AJ35" s="0" t="n">
        <f aca="false">VLOOKUP(A35,[33]july!$A$64:$C$152,3,0)</f>
        <v>1250922</v>
      </c>
      <c r="AK35" s="0" t="n">
        <f aca="false">VLOOKUP(A35,[34]august!$A$54:$C$141,3,0)</f>
        <v>958001</v>
      </c>
      <c r="AL35" s="0" t="n">
        <f aca="false">VLOOKUP(A35,[35]sept!$A$55:$C$141,3,0)</f>
        <v>585810</v>
      </c>
      <c r="AM35" s="0" t="n">
        <f aca="false">VLOOKUP(A35,[36]oct!$A$65:$C$150,3,0)</f>
        <v>1550563</v>
      </c>
      <c r="AN35" s="0" t="n">
        <f aca="false">VLOOKUP(A35,[37]novemeber!$A$63:$C$147,3,0)</f>
        <v>1250079</v>
      </c>
      <c r="AO35" s="0" t="n">
        <f aca="false">VLOOKUP(A35,[38]dec!$A$53:$C$136,3,0)</f>
        <v>675952</v>
      </c>
      <c r="AP35" s="0" t="n">
        <f aca="false">VLOOKUP(A35,[39]jan!$A$56:$C$135,3,0)</f>
        <v>1232390</v>
      </c>
      <c r="AQ35" s="0" t="n">
        <f aca="false">VLOOKUP(A35,[40]feb!$A$80:$C$158,3,0)</f>
        <v>812489</v>
      </c>
      <c r="AR35" s="0" t="n">
        <f aca="false">VLOOKUP(A35,[41]march!$A$63:$C$140,3,0)</f>
        <v>1736332</v>
      </c>
      <c r="AS35" s="0" t="n">
        <f aca="false">VLOOKUP(A35,[42]april!$A$64:$C$140,3,0)</f>
        <v>1423022</v>
      </c>
      <c r="AT35" s="0" t="n">
        <f aca="false">VLOOKUP(A35,[43]may!$A$70:$C$145,3,0)</f>
        <v>1702464</v>
      </c>
      <c r="AU35" s="0" t="n">
        <f aca="false">VLOOKUP(A35,[44]june!$A$70:$C$144,3,0)</f>
        <v>1102886</v>
      </c>
      <c r="AV35" s="0" t="n">
        <f aca="false">VLOOKUP(A35,[45]july!$A$65:$C$138,3,0)</f>
        <v>1163099</v>
      </c>
      <c r="AW35" s="0" t="n">
        <f aca="false">VLOOKUP(A35,[46]aug!$A$66:$C$138,3,0)</f>
        <v>1931156</v>
      </c>
      <c r="AX35" s="0" t="n">
        <f aca="false">VLOOKUP(A35,[47]sept!$A$59:$C$130,3,0)</f>
        <v>2616942</v>
      </c>
      <c r="AY35" s="0" t="n">
        <f aca="false">VLOOKUP(A35,[48]oct!$A$63:$C$133,3,0)</f>
        <v>1230470</v>
      </c>
    </row>
    <row r="36" customFormat="false" ht="12.75" hidden="false" customHeight="false" outlineLevel="0" collapsed="false">
      <c r="A36" s="11" t="n">
        <v>35370</v>
      </c>
      <c r="B36" s="12" t="n">
        <f aca="false">VLOOKUP(A36,'[1]1850-1930'!$A$648:$C$757,3,0)</f>
        <v>120776</v>
      </c>
      <c r="C36" s="12" t="n">
        <f aca="false">VLOOKUP($A36,'[2]1931-1950'!$A$648:$C$757,3,0)</f>
        <v>24223997</v>
      </c>
      <c r="D36" s="12" t="n">
        <f aca="false">VLOOKUP(A36,'[3]1951-1956'!$A$648:$C$757,3,0)</f>
        <v>7739655</v>
      </c>
      <c r="E36" s="12" t="n">
        <f aca="false">VLOOKUP(A36,'[4]1957-1960'!$A$648:$C$757,3,0)</f>
        <v>4728485</v>
      </c>
      <c r="F36" s="13" t="n">
        <f aca="false">VLOOKUP(A36,'[5]1961-1965'!$A$600:$C$709,3,0)</f>
        <v>7619980</v>
      </c>
      <c r="G36" s="12" t="n">
        <f aca="false">VLOOKUP(A36,'[6]1966-1968'!$A$520:$C$629,3,0)</f>
        <v>7249648</v>
      </c>
      <c r="H36" s="12" t="n">
        <f aca="false">VLOOKUP(A36,'[7]1969-1970'!$A$472:$C$581,3,0)</f>
        <v>8611874</v>
      </c>
      <c r="I36" s="12" t="n">
        <f aca="false">VLOOKUP(A36,'[8]1971-1973'!$A$448:$C$557,3,0)</f>
        <v>5252618</v>
      </c>
      <c r="J36" s="12" t="n">
        <f aca="false">VLOOKUP(A36,'[9]1974-1977'!$A$402:$C$511,3,0)</f>
        <v>11265777</v>
      </c>
      <c r="K36" s="12" t="n">
        <f aca="false">VLOOKUP(A36,'[10]1978-1980'!$A$328:$C$437,3,0)</f>
        <v>7807327</v>
      </c>
      <c r="L36" s="12" t="n">
        <f aca="false">VLOOKUP(A36,'[11]1981-1983'!$A$285:$C$394,3,0)</f>
        <v>8253838</v>
      </c>
      <c r="M36" s="12" t="n">
        <f aca="false">VLOOKUP(A36,'[12]1984-1986'!$A$237:$C$346,3,0)</f>
        <v>6747190</v>
      </c>
      <c r="N36" s="12" t="n">
        <f aca="false">VLOOKUP(A36,'[13]1987-1990'!$A$215:$C$324,3,0)</f>
        <v>16038522</v>
      </c>
      <c r="O36" s="12" t="n">
        <f aca="false">VLOOKUP(A36,'[14]1991-1993'!$A$125:$C$234,3,0)</f>
        <v>11913382</v>
      </c>
      <c r="P36" s="12" t="n">
        <f aca="false">SUM(B36:O36)</f>
        <v>127573069</v>
      </c>
      <c r="Q36" s="12"/>
      <c r="R36" s="12" t="n">
        <f aca="false">VLOOKUP(A36,[15]jan!$A$66:$C$175,3,0)</f>
        <v>1570238</v>
      </c>
      <c r="S36" s="12" t="n">
        <f aca="false">VLOOKUP(A36,[16]feb!$A$72:$C$180,3,0)</f>
        <v>329159</v>
      </c>
      <c r="T36" s="12" t="n">
        <f aca="false">VLOOKUP(A36,[17]march!$A$58:$C$165,3,0)</f>
        <v>713932</v>
      </c>
      <c r="U36" s="0" t="n">
        <f aca="false">VLOOKUP(A36,[18]apr!$A$71:$C$177,3,0)</f>
        <v>769359</v>
      </c>
      <c r="V36" s="12" t="n">
        <f aca="false">VLOOKUP(A36,[19]may!$A$56:$D$161,3,0)</f>
        <v>618753</v>
      </c>
      <c r="W36" s="0" t="n">
        <f aca="false">VLOOKUP(A36,[20]june!$A$55:$C$159,3,0)</f>
        <v>717721</v>
      </c>
      <c r="X36" s="0" t="n">
        <f aca="false">VLOOKUP($A36,[21]july!$A$71:$C$174,3,0)</f>
        <v>673698</v>
      </c>
      <c r="Y36" s="0" t="n">
        <f aca="false">VLOOKUP($A36,[22]august!$A$55:$C$157,3,0)</f>
        <v>766822</v>
      </c>
      <c r="Z36" s="0" t="n">
        <f aca="false">VLOOKUP(A36,[23]sept!$A$59:$C$160,3,0)</f>
        <v>757796</v>
      </c>
      <c r="AA36" s="0" t="n">
        <f aca="false">VLOOKUP(A36,[24]oct!$A$54:$C$154,3,0)</f>
        <v>795087</v>
      </c>
      <c r="AB36" s="0" t="n">
        <f aca="false">VLOOKUP(A36,[25]nov!$A$55:$C$154,3,0)</f>
        <v>3269976</v>
      </c>
      <c r="AC36" s="0" t="n">
        <f aca="false">VLOOKUP(A36,[26]dec!$A$64:$C$162,3,0)</f>
        <v>749391</v>
      </c>
      <c r="AD36" s="0" t="n">
        <f aca="false">VLOOKUP(A36,[27]jan!$A$71:$C$165,3,0)</f>
        <v>997572</v>
      </c>
      <c r="AE36" s="0" t="n">
        <f aca="false">VLOOKUP(A36,[28]feb!$A$55:$C$148,3,0)</f>
        <v>580352</v>
      </c>
      <c r="AF36" s="0" t="n">
        <f aca="false">VLOOKUP(A36,[29]march!$A$62:$C$154,3,0)</f>
        <v>715333</v>
      </c>
      <c r="AG36" s="0" t="n">
        <f aca="false">VLOOKUP(A36,[30]apr!$A$66:$C$157,3,0)</f>
        <v>859309</v>
      </c>
      <c r="AH36" s="0" t="n">
        <f aca="false">VLOOKUP(A36,[31]may!$A$54:$C$144,3,0)</f>
        <v>1006008</v>
      </c>
      <c r="AI36" s="0" t="n">
        <f aca="false">VLOOKUP(A36,[32]june!$A$63:$C$152,3,0)</f>
        <v>909684</v>
      </c>
      <c r="AJ36" s="0" t="n">
        <f aca="false">VLOOKUP(A36,[33]july!$A$64:$C$152,3,0)</f>
        <v>1180359</v>
      </c>
      <c r="AK36" s="0" t="n">
        <f aca="false">VLOOKUP(A36,[34]august!$A$54:$C$141,3,0)</f>
        <v>921367</v>
      </c>
      <c r="AL36" s="0" t="n">
        <f aca="false">VLOOKUP(A36,[35]sept!$A$55:$C$141,3,0)</f>
        <v>557561</v>
      </c>
      <c r="AM36" s="0" t="n">
        <f aca="false">VLOOKUP(A36,[36]oct!$A$65:$C$150,3,0)</f>
        <v>1449180</v>
      </c>
      <c r="AN36" s="0" t="n">
        <f aca="false">VLOOKUP(A36,[37]novemeber!$A$63:$C$147,3,0)</f>
        <v>1158137</v>
      </c>
      <c r="AO36" s="0" t="n">
        <f aca="false">VLOOKUP(A36,[38]dec!$A$53:$C$136,3,0)</f>
        <v>627956</v>
      </c>
      <c r="AP36" s="0" t="n">
        <f aca="false">VLOOKUP(A36,[39]jan!$A$56:$C$135,3,0)</f>
        <v>1189274</v>
      </c>
      <c r="AQ36" s="0" t="n">
        <f aca="false">VLOOKUP(A36,[40]feb!$A$80:$C$158,3,0)</f>
        <v>761583</v>
      </c>
      <c r="AR36" s="0" t="n">
        <f aca="false">VLOOKUP(A36,[41]march!$A$63:$C$140,3,0)</f>
        <v>1637039</v>
      </c>
      <c r="AS36" s="0" t="n">
        <f aca="false">VLOOKUP(A36,[42]april!$A$64:$C$140,3,0)</f>
        <v>1462103</v>
      </c>
      <c r="AT36" s="0" t="n">
        <f aca="false">VLOOKUP(A36,[43]may!$A$70:$C$145,3,0)</f>
        <v>1580033</v>
      </c>
      <c r="AU36" s="0" t="n">
        <f aca="false">VLOOKUP(A36,[44]june!$A$70:$C$144,3,0)</f>
        <v>1108353</v>
      </c>
      <c r="AV36" s="0" t="n">
        <f aca="false">VLOOKUP(A36,[45]july!$A$65:$C$138,3,0)</f>
        <v>1196746</v>
      </c>
      <c r="AW36" s="0" t="n">
        <f aca="false">VLOOKUP(A36,[46]aug!$A$66:$C$138,3,0)</f>
        <v>1703665</v>
      </c>
      <c r="AX36" s="0" t="n">
        <f aca="false">VLOOKUP(A36,[47]sept!$A$59:$C$130,3,0)</f>
        <v>2370489</v>
      </c>
      <c r="AY36" s="0" t="n">
        <f aca="false">VLOOKUP(A36,[48]oct!$A$63:$C$133,3,0)</f>
        <v>2021550</v>
      </c>
      <c r="AZ36" s="0" t="n">
        <f aca="false">VLOOKUP(A36,[49]nov!$A$62:$C$131,3,0)</f>
        <v>1156872</v>
      </c>
    </row>
    <row r="37" customFormat="false" ht="12.75" hidden="false" customHeight="false" outlineLevel="0" collapsed="false">
      <c r="A37" s="11" t="n">
        <v>35400</v>
      </c>
      <c r="B37" s="12" t="n">
        <f aca="false">VLOOKUP(A37,'[1]1850-1930'!$A$648:$C$757,3,0)</f>
        <v>121002</v>
      </c>
      <c r="C37" s="12" t="n">
        <f aca="false">VLOOKUP($A37,'[2]1931-1950'!$A$648:$C$757,3,0)</f>
        <v>24441669</v>
      </c>
      <c r="D37" s="12" t="n">
        <f aca="false">VLOOKUP(A37,'[3]1951-1956'!$A$648:$C$757,3,0)</f>
        <v>7928362</v>
      </c>
      <c r="E37" s="12" t="n">
        <f aca="false">VLOOKUP(A37,'[4]1957-1960'!$A$648:$C$757,3,0)</f>
        <v>4821855</v>
      </c>
      <c r="F37" s="13" t="n">
        <f aca="false">VLOOKUP(A37,'[5]1961-1965'!$A$600:$C$709,3,0)</f>
        <v>7829546</v>
      </c>
      <c r="G37" s="12" t="n">
        <f aca="false">VLOOKUP(A37,'[6]1966-1968'!$A$520:$C$629,3,0)</f>
        <v>7219163</v>
      </c>
      <c r="H37" s="12" t="n">
        <f aca="false">VLOOKUP(A37,'[7]1969-1970'!$A$472:$C$581,3,0)</f>
        <v>8827663</v>
      </c>
      <c r="I37" s="12" t="n">
        <f aca="false">VLOOKUP(A37,'[8]1971-1973'!$A$448:$C$557,3,0)</f>
        <v>5376886</v>
      </c>
      <c r="J37" s="12" t="n">
        <f aca="false">VLOOKUP(A37,'[9]1974-1977'!$A$402:$C$511,3,0)</f>
        <v>11271416</v>
      </c>
      <c r="K37" s="12" t="n">
        <f aca="false">VLOOKUP(A37,'[10]1978-1980'!$A$328:$C$437,3,0)</f>
        <v>7993443</v>
      </c>
      <c r="L37" s="12" t="n">
        <f aca="false">VLOOKUP(A37,'[11]1981-1983'!$A$285:$C$394,3,0)</f>
        <v>8372068</v>
      </c>
      <c r="M37" s="12" t="n">
        <f aca="false">VLOOKUP(A37,'[12]1984-1986'!$A$237:$C$346,3,0)</f>
        <v>6688242</v>
      </c>
      <c r="N37" s="12" t="n">
        <f aca="false">VLOOKUP(A37,'[13]1987-1990'!$A$215:$C$324,3,0)</f>
        <v>16403538</v>
      </c>
      <c r="O37" s="12" t="n">
        <f aca="false">VLOOKUP(A37,'[14]1991-1993'!$A$125:$C$234,3,0)</f>
        <v>12118351</v>
      </c>
      <c r="P37" s="12" t="n">
        <f aca="false">SUM(B37:O37)</f>
        <v>129413204</v>
      </c>
      <c r="Q37" s="12"/>
      <c r="R37" s="12" t="n">
        <f aca="false">VLOOKUP(A37,[15]jan!$A$66:$C$175,3,0)</f>
        <v>1623459</v>
      </c>
      <c r="S37" s="12" t="n">
        <f aca="false">VLOOKUP(A37,[16]feb!$A$72:$C$180,3,0)</f>
        <v>343516</v>
      </c>
      <c r="T37" s="12" t="n">
        <f aca="false">VLOOKUP(A37,[17]march!$A$58:$C$165,3,0)</f>
        <v>718301</v>
      </c>
      <c r="U37" s="0" t="n">
        <f aca="false">VLOOKUP(A37,[18]apr!$A$71:$C$177,3,0)</f>
        <v>765791</v>
      </c>
      <c r="V37" s="12" t="n">
        <f aca="false">VLOOKUP(A37,[19]may!$A$56:$D$161,3,0)</f>
        <v>612304</v>
      </c>
      <c r="W37" s="0" t="n">
        <f aca="false">VLOOKUP(A37,[20]june!$A$55:$C$159,3,0)</f>
        <v>724673</v>
      </c>
      <c r="X37" s="0" t="n">
        <f aca="false">VLOOKUP($A37,[21]july!$A$71:$C$174,3,0)</f>
        <v>648294</v>
      </c>
      <c r="Y37" s="0" t="n">
        <f aca="false">VLOOKUP($A37,[22]august!$A$55:$C$157,3,0)</f>
        <v>767478</v>
      </c>
      <c r="Z37" s="0" t="n">
        <f aca="false">VLOOKUP(A37,[23]sept!$A$59:$C$160,3,0)</f>
        <v>746881</v>
      </c>
      <c r="AA37" s="0" t="n">
        <f aca="false">VLOOKUP(A37,[24]oct!$A$54:$C$154,3,0)</f>
        <v>617936</v>
      </c>
      <c r="AB37" s="0" t="n">
        <f aca="false">VLOOKUP(A37,[25]nov!$A$55:$C$154,3,0)</f>
        <v>3301028</v>
      </c>
      <c r="AC37" s="0" t="n">
        <f aca="false">VLOOKUP(A37,[26]dec!$A$64:$C$162,3,0)</f>
        <v>724768</v>
      </c>
      <c r="AD37" s="0" t="n">
        <f aca="false">VLOOKUP(A37,[27]jan!$A$71:$C$165,3,0)</f>
        <v>998142</v>
      </c>
      <c r="AE37" s="0" t="n">
        <f aca="false">VLOOKUP(A37,[28]feb!$A$55:$C$148,3,0)</f>
        <v>612936</v>
      </c>
      <c r="AF37" s="0" t="n">
        <f aca="false">VLOOKUP(A37,[29]march!$A$62:$C$154,3,0)</f>
        <v>724489</v>
      </c>
      <c r="AG37" s="0" t="n">
        <f aca="false">VLOOKUP(A37,[30]apr!$A$66:$C$157,3,0)</f>
        <v>871908</v>
      </c>
      <c r="AH37" s="0" t="n">
        <f aca="false">VLOOKUP(A37,[31]may!$A$54:$C$144,3,0)</f>
        <v>1014969</v>
      </c>
      <c r="AI37" s="0" t="n">
        <f aca="false">VLOOKUP(A37,[32]june!$A$63:$C$152,3,0)</f>
        <v>956601</v>
      </c>
      <c r="AJ37" s="0" t="n">
        <f aca="false">VLOOKUP(A37,[33]july!$A$64:$C$152,3,0)</f>
        <v>1209756</v>
      </c>
      <c r="AK37" s="0" t="n">
        <f aca="false">VLOOKUP(A37,[34]august!$A$54:$C$141,3,0)</f>
        <v>948607</v>
      </c>
      <c r="AL37" s="0" t="n">
        <f aca="false">VLOOKUP(A37,[35]sept!$A$55:$C$141,3,0)</f>
        <v>614789</v>
      </c>
      <c r="AM37" s="0" t="n">
        <f aca="false">VLOOKUP(A37,[36]oct!$A$65:$C$150,3,0)</f>
        <v>1546873</v>
      </c>
      <c r="AN37" s="0" t="n">
        <f aca="false">VLOOKUP(A37,[37]novemeber!$A$63:$C$147,3,0)</f>
        <v>1123690</v>
      </c>
      <c r="AO37" s="0" t="n">
        <f aca="false">VLOOKUP(A37,[38]dec!$A$53:$C$136,3,0)</f>
        <v>645325</v>
      </c>
      <c r="AP37" s="0" t="n">
        <f aca="false">VLOOKUP(A37,[39]jan!$A$56:$C$135,3,0)</f>
        <v>1124638</v>
      </c>
      <c r="AQ37" s="0" t="n">
        <f aca="false">VLOOKUP(A37,[40]feb!$A$80:$C$158,3,0)</f>
        <v>888142</v>
      </c>
      <c r="AR37" s="0" t="n">
        <f aca="false">VLOOKUP(A37,[41]march!$A$63:$C$140,3,0)</f>
        <v>1668556</v>
      </c>
      <c r="AS37" s="0" t="n">
        <f aca="false">VLOOKUP(A37,[42]april!$A$64:$C$140,3,0)</f>
        <v>1486701</v>
      </c>
      <c r="AT37" s="0" t="n">
        <f aca="false">VLOOKUP(A37,[43]may!$A$70:$C$145,3,0)</f>
        <v>1492187</v>
      </c>
      <c r="AU37" s="0" t="n">
        <f aca="false">VLOOKUP(A37,[44]june!$A$70:$C$144,3,0)</f>
        <v>1169584</v>
      </c>
      <c r="AV37" s="0" t="n">
        <f aca="false">VLOOKUP(A37,[45]july!$A$65:$C$138,3,0)</f>
        <v>1171995</v>
      </c>
      <c r="AW37" s="0" t="n">
        <f aca="false">VLOOKUP(A37,[46]aug!$A$66:$C$138,3,0)</f>
        <v>1747691</v>
      </c>
      <c r="AX37" s="0" t="n">
        <f aca="false">VLOOKUP(A37,[47]sept!$A$59:$C$130,3,0)</f>
        <v>2313412</v>
      </c>
      <c r="AY37" s="0" t="n">
        <f aca="false">VLOOKUP(A37,[48]oct!$A$63:$C$133,3,0)</f>
        <v>1954100</v>
      </c>
      <c r="AZ37" s="0" t="n">
        <f aca="false">VLOOKUP(A37,[49]nov!$A$62:$C$131,3,0)</f>
        <v>2054373</v>
      </c>
      <c r="BA37" s="0" t="n">
        <f aca="false">VLOOKUP(A37,[50]dec!$A$64:$C$132,3,0)</f>
        <v>1087789</v>
      </c>
    </row>
    <row r="38" customFormat="false" ht="12.75" hidden="false" customHeight="false" outlineLevel="0" collapsed="false">
      <c r="A38" s="11" t="n">
        <v>35431</v>
      </c>
      <c r="B38" s="12" t="n">
        <f aca="false">VLOOKUP(A38,'[1]1850-1930'!$A$648:$C$757,3,0)</f>
        <v>118340</v>
      </c>
      <c r="C38" s="12" t="n">
        <f aca="false">VLOOKUP($A38,'[2]1931-1950'!$A$648:$C$757,3,0)</f>
        <v>24231419</v>
      </c>
      <c r="D38" s="12" t="n">
        <f aca="false">VLOOKUP(A38,'[3]1951-1956'!$A$648:$C$757,3,0)</f>
        <v>8005796</v>
      </c>
      <c r="E38" s="12" t="n">
        <f aca="false">VLOOKUP(A38,'[4]1957-1960'!$A$648:$C$757,3,0)</f>
        <v>4556199</v>
      </c>
      <c r="F38" s="13" t="n">
        <f aca="false">VLOOKUP(A38,'[5]1961-1965'!$A$600:$C$709,3,0)</f>
        <v>7486388</v>
      </c>
      <c r="G38" s="12" t="n">
        <f aca="false">VLOOKUP(A38,'[6]1966-1968'!$A$520:$C$629,3,0)</f>
        <v>7275436</v>
      </c>
      <c r="H38" s="12" t="n">
        <f aca="false">VLOOKUP(A38,'[7]1969-1970'!$A$472:$C$581,3,0)</f>
        <v>8827808</v>
      </c>
      <c r="I38" s="12" t="n">
        <f aca="false">VLOOKUP(A38,'[8]1971-1973'!$A$448:$C$557,3,0)</f>
        <v>5360260</v>
      </c>
      <c r="J38" s="12" t="n">
        <f aca="false">VLOOKUP(A38,'[9]1974-1977'!$A$402:$C$511,3,0)</f>
        <v>11178156</v>
      </c>
      <c r="K38" s="12" t="n">
        <f aca="false">VLOOKUP(A38,'[10]1978-1980'!$A$328:$C$437,3,0)</f>
        <v>7941839</v>
      </c>
      <c r="L38" s="12" t="n">
        <f aca="false">VLOOKUP(A38,'[11]1981-1983'!$A$285:$C$394,3,0)</f>
        <v>8168483</v>
      </c>
      <c r="M38" s="12" t="n">
        <f aca="false">VLOOKUP(A38,'[12]1984-1986'!$A$237:$C$346,3,0)</f>
        <v>6656327</v>
      </c>
      <c r="N38" s="12" t="n">
        <f aca="false">VLOOKUP(A38,'[13]1987-1990'!$A$215:$C$324,3,0)</f>
        <v>15516466</v>
      </c>
      <c r="O38" s="12" t="n">
        <f aca="false">VLOOKUP(A38,'[14]1991-1993'!$A$125:$C$234,3,0)</f>
        <v>11643611</v>
      </c>
      <c r="P38" s="12" t="n">
        <f aca="false">SUM(B38:O38)</f>
        <v>126966528</v>
      </c>
      <c r="Q38" s="12"/>
      <c r="R38" s="12" t="n">
        <f aca="false">VLOOKUP(A38,[15]jan!$A$66:$C$175,3,0)</f>
        <v>1527667</v>
      </c>
      <c r="S38" s="12" t="n">
        <f aca="false">VLOOKUP(A38,[16]feb!$A$72:$C$180,3,0)</f>
        <v>333821</v>
      </c>
      <c r="T38" s="12" t="n">
        <f aca="false">VLOOKUP(A38,[17]march!$A$58:$C$165,3,0)</f>
        <v>692950</v>
      </c>
      <c r="U38" s="0" t="n">
        <f aca="false">VLOOKUP(A38,[18]apr!$A$71:$C$177,3,0)</f>
        <v>738316</v>
      </c>
      <c r="V38" s="12" t="n">
        <f aca="false">VLOOKUP(A38,[19]may!$A$56:$D$161,3,0)</f>
        <v>586829</v>
      </c>
      <c r="W38" s="0" t="n">
        <f aca="false">VLOOKUP(A38,[20]june!$A$55:$C$159,3,0)</f>
        <v>535791</v>
      </c>
      <c r="X38" s="0" t="n">
        <f aca="false">VLOOKUP($A38,[21]july!$A$71:$C$174,3,0)</f>
        <v>626960</v>
      </c>
      <c r="Y38" s="0" t="n">
        <f aca="false">VLOOKUP($A38,[22]august!$A$55:$C$157,3,0)</f>
        <v>717424</v>
      </c>
      <c r="Z38" s="0" t="n">
        <f aca="false">VLOOKUP(A38,[23]sept!$A$59:$C$160,3,0)</f>
        <v>760195</v>
      </c>
      <c r="AA38" s="0" t="n">
        <f aca="false">VLOOKUP(A38,[24]oct!$A$54:$C$154,3,0)</f>
        <v>587869</v>
      </c>
      <c r="AB38" s="0" t="n">
        <f aca="false">VLOOKUP(A38,[25]nov!$A$55:$C$154,3,0)</f>
        <v>3152561</v>
      </c>
      <c r="AC38" s="0" t="n">
        <f aca="false">VLOOKUP(A38,[26]dec!$A$64:$C$162,3,0)</f>
        <v>719387</v>
      </c>
      <c r="AD38" s="0" t="n">
        <f aca="false">VLOOKUP(A38,[27]jan!$A$71:$C$165,3,0)</f>
        <v>961448</v>
      </c>
      <c r="AE38" s="0" t="n">
        <f aca="false">VLOOKUP(A38,[28]feb!$A$55:$C$148,3,0)</f>
        <v>570852</v>
      </c>
      <c r="AF38" s="0" t="n">
        <f aca="false">VLOOKUP(A38,[29]march!$A$62:$C$154,3,0)</f>
        <v>741830</v>
      </c>
      <c r="AG38" s="0" t="n">
        <f aca="false">VLOOKUP(A38,[30]apr!$A$66:$C$157,3,0)</f>
        <v>869525</v>
      </c>
      <c r="AH38" s="0" t="n">
        <f aca="false">VLOOKUP(A38,[31]may!$A$54:$C$144,3,0)</f>
        <v>973206</v>
      </c>
      <c r="AI38" s="0" t="n">
        <f aca="false">VLOOKUP(A38,[32]june!$A$63:$C$152,3,0)</f>
        <v>990717</v>
      </c>
      <c r="AJ38" s="0" t="n">
        <f aca="false">VLOOKUP(A38,[33]july!$A$64:$C$152,3,0)</f>
        <v>1162439</v>
      </c>
      <c r="AK38" s="0" t="n">
        <f aca="false">VLOOKUP(A38,[34]august!$A$54:$C$141,3,0)</f>
        <v>947853</v>
      </c>
      <c r="AL38" s="0" t="n">
        <f aca="false">VLOOKUP(A38,[35]sept!$A$55:$C$141,3,0)</f>
        <v>537727</v>
      </c>
      <c r="AM38" s="0" t="n">
        <f aca="false">VLOOKUP(A38,[36]oct!$A$65:$C$150,3,0)</f>
        <v>1505649</v>
      </c>
      <c r="AN38" s="0" t="n">
        <f aca="false">VLOOKUP(A38,[37]novemeber!$A$63:$C$147,3,0)</f>
        <v>1072148</v>
      </c>
      <c r="AO38" s="0" t="n">
        <f aca="false">VLOOKUP(A38,[38]dec!$A$53:$C$136,3,0)</f>
        <v>599408</v>
      </c>
      <c r="AP38" s="0" t="n">
        <f aca="false">VLOOKUP(A38,[39]jan!$A$56:$C$135,3,0)</f>
        <v>1055984</v>
      </c>
      <c r="AQ38" s="0" t="n">
        <f aca="false">VLOOKUP(A38,[40]feb!$A$80:$C$158,3,0)</f>
        <v>895807</v>
      </c>
      <c r="AR38" s="0" t="n">
        <f aca="false">VLOOKUP(A38,[41]march!$A$63:$C$140,3,0)</f>
        <v>1570361</v>
      </c>
      <c r="AS38" s="0" t="n">
        <f aca="false">VLOOKUP(A38,[42]april!$A$64:$C$140,3,0)</f>
        <v>1382572</v>
      </c>
      <c r="AT38" s="0" t="n">
        <f aca="false">VLOOKUP(A38,[43]may!$A$70:$C$145,3,0)</f>
        <v>1410078</v>
      </c>
      <c r="AU38" s="0" t="n">
        <f aca="false">VLOOKUP(A38,[44]june!$A$70:$C$144,3,0)</f>
        <v>1101403</v>
      </c>
      <c r="AV38" s="0" t="n">
        <f aca="false">VLOOKUP(A38,[45]july!$A$65:$C$138,3,0)</f>
        <v>1105377</v>
      </c>
      <c r="AW38" s="0" t="n">
        <f aca="false">VLOOKUP(A38,[46]aug!$A$66:$C$138,3,0)</f>
        <v>1612793</v>
      </c>
      <c r="AX38" s="0" t="n">
        <f aca="false">VLOOKUP(A38,[47]sept!$A$59:$C$130,3,0)</f>
        <v>2441839</v>
      </c>
      <c r="AY38" s="0" t="n">
        <f aca="false">VLOOKUP(A38,[48]oct!$A$63:$C$133,3,0)</f>
        <v>1749982</v>
      </c>
      <c r="AZ38" s="0" t="n">
        <f aca="false">VLOOKUP(A38,[49]nov!$A$62:$C$131,3,0)</f>
        <v>1928225</v>
      </c>
      <c r="BA38" s="0" t="n">
        <f aca="false">VLOOKUP(A38,[50]dec!$A$64:$C$132,3,0)</f>
        <v>1941655</v>
      </c>
      <c r="BB38" s="0" t="n">
        <f aca="false">VLOOKUP(A38,[51]jan!$A$72:$C$136,3,0)</f>
        <v>566470</v>
      </c>
    </row>
    <row r="39" customFormat="false" ht="12.75" hidden="false" customHeight="false" outlineLevel="0" collapsed="false">
      <c r="A39" s="11" t="n">
        <v>35462</v>
      </c>
      <c r="B39" s="12" t="n">
        <f aca="false">VLOOKUP(A39,'[1]1850-1930'!$A$648:$C$757,3,0)</f>
        <v>121101</v>
      </c>
      <c r="C39" s="12" t="n">
        <f aca="false">VLOOKUP($A39,'[2]1931-1950'!$A$648:$C$757,3,0)</f>
        <v>22258786</v>
      </c>
      <c r="D39" s="12" t="n">
        <f aca="false">VLOOKUP(A39,'[3]1951-1956'!$A$648:$C$757,3,0)</f>
        <v>7333823</v>
      </c>
      <c r="E39" s="12" t="n">
        <f aca="false">VLOOKUP(A39,'[4]1957-1960'!$A$648:$C$757,3,0)</f>
        <v>4251727</v>
      </c>
      <c r="F39" s="13" t="n">
        <f aca="false">VLOOKUP(A39,'[5]1961-1965'!$A$600:$C$709,3,0)</f>
        <v>7017877</v>
      </c>
      <c r="G39" s="12" t="n">
        <f aca="false">VLOOKUP(A39,'[6]1966-1968'!$A$520:$C$629,3,0)</f>
        <v>6753308</v>
      </c>
      <c r="H39" s="12" t="n">
        <f aca="false">VLOOKUP(A39,'[7]1969-1970'!$A$472:$C$581,3,0)</f>
        <v>8172848</v>
      </c>
      <c r="I39" s="12" t="n">
        <f aca="false">VLOOKUP(A39,'[8]1971-1973'!$A$448:$C$557,3,0)</f>
        <v>4947271</v>
      </c>
      <c r="J39" s="12" t="n">
        <f aca="false">VLOOKUP(A39,'[9]1974-1977'!$A$402:$C$511,3,0)</f>
        <v>10094289</v>
      </c>
      <c r="K39" s="12" t="n">
        <f aca="false">VLOOKUP(A39,'[10]1978-1980'!$A$328:$C$437,3,0)</f>
        <v>7238319</v>
      </c>
      <c r="L39" s="12" t="n">
        <f aca="false">VLOOKUP(A39,'[11]1981-1983'!$A$285:$C$394,3,0)</f>
        <v>7395293</v>
      </c>
      <c r="M39" s="12" t="n">
        <f aca="false">VLOOKUP(A39,'[12]1984-1986'!$A$237:$C$346,3,0)</f>
        <v>5998078</v>
      </c>
      <c r="N39" s="12" t="n">
        <f aca="false">VLOOKUP(A39,'[13]1987-1990'!$A$215:$C$324,3,0)</f>
        <v>14272453</v>
      </c>
      <c r="O39" s="12" t="n">
        <f aca="false">VLOOKUP(A39,'[14]1991-1993'!$A$125:$C$234,3,0)</f>
        <v>10654372</v>
      </c>
      <c r="P39" s="12" t="n">
        <f aca="false">SUM(B39:O39)</f>
        <v>116509545</v>
      </c>
      <c r="Q39" s="12"/>
      <c r="R39" s="12" t="n">
        <f aca="false">VLOOKUP(A39,[15]jan!$A$66:$C$175,3,0)</f>
        <v>1356594</v>
      </c>
      <c r="S39" s="12" t="n">
        <f aca="false">VLOOKUP(A39,[16]feb!$A$72:$C$180,3,0)</f>
        <v>308516</v>
      </c>
      <c r="T39" s="12" t="n">
        <f aca="false">VLOOKUP(A39,[17]march!$A$58:$C$165,3,0)</f>
        <v>638232</v>
      </c>
      <c r="U39" s="0" t="n">
        <f aca="false">VLOOKUP(A39,[18]apr!$A$71:$C$177,3,0)</f>
        <v>674083</v>
      </c>
      <c r="V39" s="12" t="n">
        <f aca="false">VLOOKUP(A39,[19]may!$A$56:$D$161,3,0)</f>
        <v>537675</v>
      </c>
      <c r="W39" s="0" t="n">
        <f aca="false">VLOOKUP(A39,[20]june!$A$55:$C$159,3,0)</f>
        <v>624850</v>
      </c>
      <c r="X39" s="0" t="n">
        <f aca="false">VLOOKUP($A39,[21]july!$A$71:$C$174,3,0)</f>
        <v>534445</v>
      </c>
      <c r="Y39" s="0" t="n">
        <f aca="false">VLOOKUP($A39,[22]august!$A$55:$C$157,3,0)</f>
        <v>640448</v>
      </c>
      <c r="Z39" s="0" t="n">
        <f aca="false">VLOOKUP(A39,[23]sept!$A$59:$C$160,3,0)</f>
        <v>675563</v>
      </c>
      <c r="AA39" s="0" t="n">
        <f aca="false">VLOOKUP(A39,[24]oct!$A$54:$C$154,3,0)</f>
        <v>591676</v>
      </c>
      <c r="AB39" s="0" t="n">
        <f aca="false">VLOOKUP(A39,[25]nov!$A$55:$C$154,3,0)</f>
        <v>2815644</v>
      </c>
      <c r="AC39" s="0" t="n">
        <f aca="false">VLOOKUP(A39,[26]dec!$A$64:$C$162,3,0)</f>
        <v>640572</v>
      </c>
      <c r="AD39" s="0" t="n">
        <f aca="false">VLOOKUP(A39,[27]jan!$A$71:$C$165,3,0)</f>
        <v>920394</v>
      </c>
      <c r="AE39" s="0" t="n">
        <f aca="false">VLOOKUP(A39,[28]feb!$A$55:$C$148,3,0)</f>
        <v>527468</v>
      </c>
      <c r="AF39" s="0" t="n">
        <f aca="false">VLOOKUP(A39,[29]march!$A$62:$C$154,3,0)</f>
        <v>705725</v>
      </c>
      <c r="AG39" s="0" t="n">
        <f aca="false">VLOOKUP(A39,[30]apr!$A$66:$C$157,3,0)</f>
        <v>802940</v>
      </c>
      <c r="AH39" s="0" t="n">
        <f aca="false">VLOOKUP(A39,[31]may!$A$54:$C$144,3,0)</f>
        <v>893792</v>
      </c>
      <c r="AI39" s="0" t="n">
        <f aca="false">VLOOKUP(A39,[32]june!$A$63:$C$152,3,0)</f>
        <v>936555</v>
      </c>
      <c r="AJ39" s="0" t="n">
        <f aca="false">VLOOKUP(A39,[33]july!$A$64:$C$152,3,0)</f>
        <v>1082257</v>
      </c>
      <c r="AK39" s="0" t="n">
        <f aca="false">VLOOKUP(A39,[34]august!$A$54:$C$141,3,0)</f>
        <v>862081</v>
      </c>
      <c r="AL39" s="0" t="n">
        <f aca="false">VLOOKUP(A39,[35]sept!$A$55:$C$141,3,0)</f>
        <v>474283</v>
      </c>
      <c r="AM39" s="0" t="n">
        <f aca="false">VLOOKUP(A39,[36]oct!$A$65:$C$150,3,0)</f>
        <v>1345184</v>
      </c>
      <c r="AN39" s="0" t="n">
        <f aca="false">VLOOKUP(A39,[37]novemeber!$A$63:$C$147,3,0)</f>
        <v>979898</v>
      </c>
      <c r="AO39" s="0" t="n">
        <f aca="false">VLOOKUP(A39,[38]dec!$A$53:$C$136,3,0)</f>
        <v>536147</v>
      </c>
      <c r="AP39" s="0" t="n">
        <f aca="false">VLOOKUP(A39,[39]jan!$A$56:$C$135,3,0)</f>
        <v>973377</v>
      </c>
      <c r="AQ39" s="0" t="n">
        <f aca="false">VLOOKUP(A39,[40]feb!$A$80:$C$158,3,0)</f>
        <v>742234</v>
      </c>
      <c r="AR39" s="0" t="n">
        <f aca="false">VLOOKUP(A39,[41]march!$A$63:$C$140,3,0)</f>
        <v>1371415</v>
      </c>
      <c r="AS39" s="0" t="n">
        <f aca="false">VLOOKUP(A39,[42]april!$A$64:$C$140,3,0)</f>
        <v>1224573</v>
      </c>
      <c r="AT39" s="0" t="n">
        <f aca="false">VLOOKUP(A39,[43]may!$A$70:$C$145,3,0)</f>
        <v>1363112</v>
      </c>
      <c r="AU39" s="0" t="n">
        <f aca="false">VLOOKUP(A39,[44]june!$A$70:$C$144,3,0)</f>
        <v>962071</v>
      </c>
      <c r="AV39" s="0" t="n">
        <f aca="false">VLOOKUP(A39,[45]july!$A$65:$C$138,3,0)</f>
        <v>1012979</v>
      </c>
      <c r="AW39" s="0" t="n">
        <f aca="false">VLOOKUP(A39,[46]aug!$A$66:$C$138,3,0)</f>
        <v>1448141</v>
      </c>
      <c r="AX39" s="0" t="n">
        <f aca="false">VLOOKUP(A39,[47]sept!$A$59:$C$130,3,0)</f>
        <v>1720784</v>
      </c>
      <c r="AY39" s="0" t="n">
        <f aca="false">VLOOKUP(A39,[48]oct!$A$63:$C$133,3,0)</f>
        <v>1500997</v>
      </c>
      <c r="AZ39" s="0" t="n">
        <f aca="false">VLOOKUP(A39,[49]nov!$A$62:$C$131,3,0)</f>
        <v>1745714</v>
      </c>
      <c r="BA39" s="0" t="n">
        <f aca="false">VLOOKUP(A39,[50]dec!$A$64:$C$132,3,0)</f>
        <v>1874988</v>
      </c>
      <c r="BB39" s="0" t="n">
        <f aca="false">VLOOKUP(A39,[51]jan!$A$72:$C$136,3,0)</f>
        <v>1222073</v>
      </c>
      <c r="BC39" s="0" t="n">
        <f aca="false">VLOOKUP(A39,[52]feb!$A$69:$C$132,3,0)</f>
        <v>1107782</v>
      </c>
    </row>
    <row r="40" customFormat="false" ht="12.75" hidden="false" customHeight="false" outlineLevel="0" collapsed="false">
      <c r="A40" s="11" t="n">
        <v>35490</v>
      </c>
      <c r="B40" s="12" t="n">
        <f aca="false">VLOOKUP(A40,'[1]1850-1930'!$A$648:$C$757,3,0)</f>
        <v>123134</v>
      </c>
      <c r="C40" s="12" t="n">
        <f aca="false">VLOOKUP($A40,'[2]1931-1950'!$A$648:$C$757,3,0)</f>
        <v>25019207</v>
      </c>
      <c r="D40" s="12" t="n">
        <f aca="false">VLOOKUP(A40,'[3]1951-1956'!$A$648:$C$757,3,0)</f>
        <v>8377135</v>
      </c>
      <c r="E40" s="12" t="n">
        <f aca="false">VLOOKUP(A40,'[4]1957-1960'!$A$648:$C$757,3,0)</f>
        <v>4778068</v>
      </c>
      <c r="F40" s="13" t="n">
        <f aca="false">VLOOKUP(A40,'[5]1961-1965'!$A$600:$C$709,3,0)</f>
        <v>7864348</v>
      </c>
      <c r="G40" s="12" t="n">
        <f aca="false">VLOOKUP(A40,'[6]1966-1968'!$A$520:$C$629,3,0)</f>
        <v>7345430</v>
      </c>
      <c r="H40" s="12" t="n">
        <f aca="false">VLOOKUP(A40,'[7]1969-1970'!$A$472:$C$581,3,0)</f>
        <v>8969379</v>
      </c>
      <c r="I40" s="12" t="n">
        <f aca="false">VLOOKUP(A40,'[8]1971-1973'!$A$448:$C$557,3,0)</f>
        <v>5486937</v>
      </c>
      <c r="J40" s="12" t="n">
        <f aca="false">VLOOKUP(A40,'[9]1974-1977'!$A$402:$C$511,3,0)</f>
        <v>11310663</v>
      </c>
      <c r="K40" s="12" t="n">
        <f aca="false">VLOOKUP(A40,'[10]1978-1980'!$A$328:$C$437,3,0)</f>
        <v>8021127</v>
      </c>
      <c r="L40" s="12" t="n">
        <f aca="false">VLOOKUP(A40,'[11]1981-1983'!$A$285:$C$394,3,0)</f>
        <v>8138988</v>
      </c>
      <c r="M40" s="12" t="n">
        <f aca="false">VLOOKUP(A40,'[12]1984-1986'!$A$237:$C$346,3,0)</f>
        <v>6754715</v>
      </c>
      <c r="N40" s="12" t="n">
        <f aca="false">VLOOKUP(A40,'[13]1987-1990'!$A$215:$C$324,3,0)</f>
        <v>15486088</v>
      </c>
      <c r="O40" s="12" t="n">
        <f aca="false">VLOOKUP(A40,'[14]1991-1993'!$A$125:$C$234,3,0)</f>
        <v>11483468</v>
      </c>
      <c r="P40" s="12" t="n">
        <f aca="false">SUM(B40:O40)</f>
        <v>129158687</v>
      </c>
      <c r="Q40" s="12"/>
      <c r="R40" s="12" t="n">
        <f aca="false">VLOOKUP(A40,[15]jan!$A$66:$C$175,3,0)</f>
        <v>1374622</v>
      </c>
      <c r="S40" s="12" t="n">
        <f aca="false">VLOOKUP(A40,[16]feb!$A$72:$C$180,3,0)</f>
        <v>332489</v>
      </c>
      <c r="T40" s="12" t="n">
        <f aca="false">VLOOKUP(A40,[17]march!$A$58:$C$165,3,0)</f>
        <v>672468</v>
      </c>
      <c r="U40" s="0" t="n">
        <f aca="false">VLOOKUP(A40,[18]apr!$A$71:$C$177,3,0)</f>
        <v>673767</v>
      </c>
      <c r="V40" s="12" t="n">
        <f aca="false">VLOOKUP(A40,[19]may!$A$56:$D$161,3,0)</f>
        <v>596481</v>
      </c>
      <c r="W40" s="0" t="n">
        <f aca="false">VLOOKUP(A40,[20]june!$A$55:$C$159,3,0)</f>
        <v>659109</v>
      </c>
      <c r="X40" s="0" t="n">
        <f aca="false">VLOOKUP($A40,[21]july!$A$71:$C$174,3,0)</f>
        <v>480728</v>
      </c>
      <c r="Y40" s="0" t="n">
        <f aca="false">VLOOKUP($A40,[22]august!$A$55:$C$157,3,0)</f>
        <v>728158</v>
      </c>
      <c r="Z40" s="0" t="n">
        <f aca="false">VLOOKUP(A40,[23]sept!$A$59:$C$160,3,0)</f>
        <v>753365</v>
      </c>
      <c r="AA40" s="0" t="n">
        <f aca="false">VLOOKUP(A40,[24]oct!$A$54:$C$154,3,0)</f>
        <v>673089</v>
      </c>
      <c r="AB40" s="0" t="n">
        <f aca="false">VLOOKUP(A40,[25]nov!$A$55:$C$154,3,0)</f>
        <v>3122359</v>
      </c>
      <c r="AC40" s="0" t="n">
        <f aca="false">VLOOKUP(A40,[26]dec!$A$64:$C$162,3,0)</f>
        <v>736338</v>
      </c>
      <c r="AD40" s="0" t="n">
        <f aca="false">VLOOKUP(A40,[27]jan!$A$71:$C$165,3,0)</f>
        <v>958303</v>
      </c>
      <c r="AE40" s="0" t="n">
        <f aca="false">VLOOKUP(A40,[28]feb!$A$55:$C$148,3,0)</f>
        <v>603052</v>
      </c>
      <c r="AF40" s="0" t="n">
        <f aca="false">VLOOKUP(A40,[29]march!$A$62:$C$154,3,0)</f>
        <v>758994</v>
      </c>
      <c r="AG40" s="0" t="n">
        <f aca="false">VLOOKUP(A40,[30]apr!$A$66:$C$157,3,0)</f>
        <v>865028</v>
      </c>
      <c r="AH40" s="0" t="n">
        <f aca="false">VLOOKUP(A40,[31]may!$A$54:$C$144,3,0)</f>
        <v>966924</v>
      </c>
      <c r="AI40" s="0" t="n">
        <f aca="false">VLOOKUP(A40,[32]june!$A$63:$C$152,3,0)</f>
        <v>1076950</v>
      </c>
      <c r="AJ40" s="0" t="n">
        <f aca="false">VLOOKUP(A40,[33]july!$A$64:$C$152,3,0)</f>
        <v>1136477</v>
      </c>
      <c r="AK40" s="0" t="n">
        <f aca="false">VLOOKUP(A40,[34]august!$A$54:$C$141,3,0)</f>
        <v>951905</v>
      </c>
      <c r="AL40" s="0" t="n">
        <f aca="false">VLOOKUP(A40,[35]sept!$A$55:$C$141,3,0)</f>
        <v>555526</v>
      </c>
      <c r="AM40" s="0" t="n">
        <f aca="false">VLOOKUP(A40,[36]oct!$A$65:$C$150,3,0)</f>
        <v>1386223</v>
      </c>
      <c r="AN40" s="0" t="n">
        <f aca="false">VLOOKUP(A40,[37]novemeber!$A$63:$C$147,3,0)</f>
        <v>1070135</v>
      </c>
      <c r="AO40" s="0" t="n">
        <f aca="false">VLOOKUP(A40,[38]dec!$A$53:$C$136,3,0)</f>
        <v>556897</v>
      </c>
      <c r="AP40" s="0" t="n">
        <f aca="false">VLOOKUP(A40,[39]jan!$A$56:$C$135,3,0)</f>
        <v>1085165</v>
      </c>
      <c r="AQ40" s="0" t="n">
        <f aca="false">VLOOKUP(A40,[40]feb!$A$80:$C$158,3,0)</f>
        <v>866786</v>
      </c>
      <c r="AR40" s="0" t="n">
        <f aca="false">VLOOKUP(A40,[41]march!$A$63:$C$140,3,0)</f>
        <v>1459279</v>
      </c>
      <c r="AS40" s="0" t="n">
        <f aca="false">VLOOKUP(A40,[42]april!$A$64:$C$140,3,0)</f>
        <v>1186030</v>
      </c>
      <c r="AT40" s="0" t="n">
        <f aca="false">VLOOKUP(A40,[43]may!$A$70:$C$145,3,0)</f>
        <v>1469036</v>
      </c>
      <c r="AU40" s="0" t="n">
        <f aca="false">VLOOKUP(A40,[44]june!$A$70:$C$144,3,0)</f>
        <v>1067922</v>
      </c>
      <c r="AV40" s="0" t="n">
        <f aca="false">VLOOKUP(A40,[45]july!$A$65:$C$138,3,0)</f>
        <v>1115209</v>
      </c>
      <c r="AW40" s="0" t="n">
        <f aca="false">VLOOKUP(A40,[46]aug!$A$66:$C$138,3,0)</f>
        <v>1649158</v>
      </c>
      <c r="AX40" s="0" t="n">
        <f aca="false">VLOOKUP(A40,[47]sept!$A$59:$C$130,3,0)</f>
        <v>1869114</v>
      </c>
      <c r="AY40" s="0" t="n">
        <f aca="false">VLOOKUP(A40,[48]oct!$A$63:$C$133,3,0)</f>
        <v>1604759</v>
      </c>
      <c r="AZ40" s="0" t="n">
        <f aca="false">VLOOKUP(A40,[49]nov!$A$62:$C$131,3,0)</f>
        <v>1777904</v>
      </c>
      <c r="BA40" s="0" t="n">
        <f aca="false">VLOOKUP(A40,[50]dec!$A$64:$C$132,3,0)</f>
        <v>2077728</v>
      </c>
      <c r="BB40" s="0" t="n">
        <f aca="false">VLOOKUP(A40,[51]jan!$A$72:$C$136,3,0)</f>
        <v>1418017</v>
      </c>
      <c r="BC40" s="0" t="n">
        <f aca="false">VLOOKUP(A40,[52]feb!$A$69:$C$132,3,0)</f>
        <v>1449899</v>
      </c>
      <c r="BD40" s="0" t="n">
        <f aca="false">VLOOKUP(A40,[53]mar!$A$68:$C$130,3,0)</f>
        <v>1168327</v>
      </c>
    </row>
    <row r="41" customFormat="false" ht="12.75" hidden="false" customHeight="false" outlineLevel="0" collapsed="false">
      <c r="A41" s="11" t="n">
        <v>35521</v>
      </c>
      <c r="B41" s="12" t="n">
        <f aca="false">VLOOKUP(A41,'[1]1850-1930'!$A$648:$C$757,3,0)</f>
        <v>84255</v>
      </c>
      <c r="C41" s="12" t="n">
        <f aca="false">VLOOKUP($A41,'[2]1931-1950'!$A$648:$C$757,3,0)</f>
        <v>24543522</v>
      </c>
      <c r="D41" s="12" t="n">
        <f aca="false">VLOOKUP(A41,'[3]1951-1956'!$A$648:$C$757,3,0)</f>
        <v>8034810</v>
      </c>
      <c r="E41" s="12" t="n">
        <f aca="false">VLOOKUP(A41,'[4]1957-1960'!$A$648:$C$757,3,0)</f>
        <v>4557000</v>
      </c>
      <c r="F41" s="13" t="n">
        <f aca="false">VLOOKUP(A41,'[5]1961-1965'!$A$600:$C$709,3,0)</f>
        <v>7555720</v>
      </c>
      <c r="G41" s="12" t="n">
        <f aca="false">VLOOKUP(A41,'[6]1966-1968'!$A$520:$C$629,3,0)</f>
        <v>7127705</v>
      </c>
      <c r="H41" s="12" t="n">
        <f aca="false">VLOOKUP(A41,'[7]1969-1970'!$A$472:$C$581,3,0)</f>
        <v>8584973</v>
      </c>
      <c r="I41" s="12" t="n">
        <f aca="false">VLOOKUP(A41,'[8]1971-1973'!$A$448:$C$557,3,0)</f>
        <v>5016519</v>
      </c>
      <c r="J41" s="12" t="n">
        <f aca="false">VLOOKUP(A41,'[9]1974-1977'!$A$402:$C$511,3,0)</f>
        <v>11031105</v>
      </c>
      <c r="K41" s="12" t="n">
        <f aca="false">VLOOKUP(A41,'[10]1978-1980'!$A$328:$C$437,3,0)</f>
        <v>7569176</v>
      </c>
      <c r="L41" s="12" t="n">
        <f aca="false">VLOOKUP(A41,'[11]1981-1983'!$A$285:$C$394,3,0)</f>
        <v>7702862</v>
      </c>
      <c r="M41" s="12" t="n">
        <f aca="false">VLOOKUP(A41,'[12]1984-1986'!$A$237:$C$346,3,0)</f>
        <v>6634701</v>
      </c>
      <c r="N41" s="12" t="n">
        <f aca="false">VLOOKUP(A41,'[13]1987-1990'!$A$215:$C$324,3,0)</f>
        <v>14942381</v>
      </c>
      <c r="O41" s="12" t="n">
        <f aca="false">VLOOKUP(A41,'[14]1991-1993'!$A$125:$C$234,3,0)</f>
        <v>10802197</v>
      </c>
      <c r="P41" s="12" t="n">
        <f aca="false">SUM(B41:O41)</f>
        <v>124186926</v>
      </c>
      <c r="Q41" s="12"/>
      <c r="R41" s="12" t="n">
        <f aca="false">VLOOKUP(A41,[15]jan!$A$66:$C$175,3,0)</f>
        <v>1356476</v>
      </c>
      <c r="S41" s="12" t="n">
        <f aca="false">VLOOKUP(A41,[16]feb!$A$72:$C$180,3,0)</f>
        <v>303791</v>
      </c>
      <c r="T41" s="12" t="n">
        <f aca="false">VLOOKUP(A41,[17]march!$A$58:$C$165,3,0)</f>
        <v>645142</v>
      </c>
      <c r="U41" s="0" t="n">
        <f aca="false">VLOOKUP(A41,[18]apr!$A$71:$C$177,3,0)</f>
        <v>708343</v>
      </c>
      <c r="V41" s="12" t="n">
        <f aca="false">VLOOKUP(A41,[19]may!$A$56:$D$161,3,0)</f>
        <v>565961</v>
      </c>
      <c r="W41" s="0" t="n">
        <f aca="false">VLOOKUP(A41,[20]june!$A$55:$C$159,3,0)</f>
        <v>611996</v>
      </c>
      <c r="X41" s="0" t="n">
        <f aca="false">VLOOKUP($A41,[21]july!$A$71:$C$174,3,0)</f>
        <v>519244</v>
      </c>
      <c r="Y41" s="0" t="n">
        <f aca="false">VLOOKUP($A41,[22]august!$A$55:$C$157,3,0)</f>
        <v>677937</v>
      </c>
      <c r="Z41" s="0" t="n">
        <f aca="false">VLOOKUP(A41,[23]sept!$A$59:$C$160,3,0)</f>
        <v>720143</v>
      </c>
      <c r="AA41" s="0" t="n">
        <f aca="false">VLOOKUP(A41,[24]oct!$A$54:$C$154,3,0)</f>
        <v>597109</v>
      </c>
      <c r="AB41" s="0" t="n">
        <f aca="false">VLOOKUP(A41,[25]nov!$A$55:$C$154,3,0)</f>
        <v>2779491</v>
      </c>
      <c r="AC41" s="0" t="n">
        <f aca="false">VLOOKUP(A41,[26]dec!$A$64:$C$162,3,0)</f>
        <v>717235</v>
      </c>
      <c r="AD41" s="0" t="n">
        <f aca="false">VLOOKUP(A41,[27]jan!$A$71:$C$165,3,0)</f>
        <v>961913</v>
      </c>
      <c r="AE41" s="0" t="n">
        <f aca="false">VLOOKUP(A41,[28]feb!$A$55:$C$148,3,0)</f>
        <v>582315</v>
      </c>
      <c r="AF41" s="0" t="n">
        <f aca="false">VLOOKUP(A41,[29]march!$A$62:$C$154,3,0)</f>
        <v>719967</v>
      </c>
      <c r="AG41" s="0" t="n">
        <f aca="false">VLOOKUP(A41,[30]apr!$A$66:$C$157,3,0)</f>
        <v>805081</v>
      </c>
      <c r="AH41" s="0" t="n">
        <f aca="false">VLOOKUP(A41,[31]may!$A$54:$C$144,3,0)</f>
        <v>905299</v>
      </c>
      <c r="AI41" s="0" t="n">
        <f aca="false">VLOOKUP(A41,[32]june!$A$63:$C$152,3,0)</f>
        <v>987385</v>
      </c>
      <c r="AJ41" s="0" t="n">
        <f aca="false">VLOOKUP(A41,[33]july!$A$64:$C$152,3,0)</f>
        <v>1116810</v>
      </c>
      <c r="AK41" s="0" t="n">
        <f aca="false">VLOOKUP(A41,[34]august!$A$54:$C$141,3,0)</f>
        <v>820058</v>
      </c>
      <c r="AL41" s="0" t="n">
        <f aca="false">VLOOKUP(A41,[35]sept!$A$55:$C$141,3,0)</f>
        <v>474451</v>
      </c>
      <c r="AM41" s="0" t="n">
        <f aca="false">VLOOKUP(A41,[36]oct!$A$65:$C$150,3,0)</f>
        <v>1428928</v>
      </c>
      <c r="AN41" s="0" t="n">
        <f aca="false">VLOOKUP(A41,[37]novemeber!$A$63:$C$147,3,0)</f>
        <v>1010908</v>
      </c>
      <c r="AO41" s="0" t="n">
        <f aca="false">VLOOKUP(A41,[38]dec!$A$53:$C$136,3,0)</f>
        <v>528750</v>
      </c>
      <c r="AP41" s="0" t="n">
        <f aca="false">VLOOKUP(A41,[39]jan!$A$56:$C$135,3,0)</f>
        <v>939108</v>
      </c>
      <c r="AQ41" s="0" t="n">
        <f aca="false">VLOOKUP(A41,[40]feb!$A$80:$C$158,3,0)</f>
        <v>765418</v>
      </c>
      <c r="AR41" s="0" t="n">
        <f aca="false">VLOOKUP(A41,[41]march!$A$63:$C$140,3,0)</f>
        <v>1417426</v>
      </c>
      <c r="AS41" s="0" t="n">
        <f aca="false">VLOOKUP(A41,[42]april!$A$64:$C$140,3,0)</f>
        <v>1078793</v>
      </c>
      <c r="AT41" s="0" t="n">
        <f aca="false">VLOOKUP(A41,[43]may!$A$70:$C$145,3,0)</f>
        <v>1310687</v>
      </c>
      <c r="AU41" s="0" t="n">
        <f aca="false">VLOOKUP(A41,[44]june!$A$70:$C$144,3,0)</f>
        <v>965084</v>
      </c>
      <c r="AV41" s="0" t="n">
        <f aca="false">VLOOKUP(A41,[45]july!$A$65:$C$138,3,0)</f>
        <v>989811</v>
      </c>
      <c r="AW41" s="0" t="n">
        <f aca="false">VLOOKUP(A41,[46]aug!$A$66:$C$138,3,0)</f>
        <v>1438381</v>
      </c>
      <c r="AX41" s="0" t="n">
        <f aca="false">VLOOKUP(A41,[47]sept!$A$59:$C$130,3,0)</f>
        <v>1741473</v>
      </c>
      <c r="AY41" s="0" t="n">
        <f aca="false">VLOOKUP(A41,[48]oct!$A$63:$C$133,3,0)</f>
        <v>1401917</v>
      </c>
      <c r="AZ41" s="0" t="n">
        <f aca="false">VLOOKUP(A41,[49]nov!$A$62:$C$131,3,0)</f>
        <v>1639804</v>
      </c>
      <c r="BA41" s="0" t="n">
        <f aca="false">VLOOKUP(A41,[50]dec!$A$64:$C$132,3,0)</f>
        <v>1920183</v>
      </c>
      <c r="BB41" s="0" t="n">
        <f aca="false">VLOOKUP(A41,[51]jan!$A$72:$C$136,3,0)</f>
        <v>1236158</v>
      </c>
      <c r="BC41" s="0" t="n">
        <f aca="false">VLOOKUP(A41,[52]feb!$A$69:$C$132,3,0)</f>
        <v>1363486</v>
      </c>
      <c r="BD41" s="0" t="n">
        <f aca="false">VLOOKUP(A41,[53]mar!$A$68:$C$130,3,0)</f>
        <v>1816644</v>
      </c>
      <c r="BE41" s="0" t="n">
        <f aca="false">VLOOKUP(A41,[54]apr!$A$69:$C$130,3,0)</f>
        <v>1394062</v>
      </c>
    </row>
    <row r="42" customFormat="false" ht="12.75" hidden="false" customHeight="false" outlineLevel="0" collapsed="false">
      <c r="A42" s="11" t="n">
        <v>35551</v>
      </c>
      <c r="B42" s="12" t="n">
        <f aca="false">VLOOKUP(A42,'[1]1850-1930'!$A$648:$C$757,3,0)</f>
        <v>84410</v>
      </c>
      <c r="C42" s="12" t="n">
        <f aca="false">VLOOKUP($A42,'[2]1931-1950'!$A$648:$C$757,3,0)</f>
        <v>22399324</v>
      </c>
      <c r="D42" s="12" t="n">
        <f aca="false">VLOOKUP(A42,'[3]1951-1956'!$A$648:$C$757,3,0)</f>
        <v>8395621</v>
      </c>
      <c r="E42" s="12" t="n">
        <f aca="false">VLOOKUP(A42,'[4]1957-1960'!$A$648:$C$757,3,0)</f>
        <v>4703329</v>
      </c>
      <c r="F42" s="13" t="n">
        <f aca="false">VLOOKUP(A42,'[5]1961-1965'!$A$600:$C$709,3,0)</f>
        <v>7944338</v>
      </c>
      <c r="G42" s="12" t="n">
        <f aca="false">VLOOKUP(A42,'[6]1966-1968'!$A$520:$C$629,3,0)</f>
        <v>7514613</v>
      </c>
      <c r="H42" s="12" t="n">
        <f aca="false">VLOOKUP(A42,'[7]1969-1970'!$A$472:$C$581,3,0)</f>
        <v>8929483</v>
      </c>
      <c r="I42" s="12" t="n">
        <f aca="false">VLOOKUP(A42,'[8]1971-1973'!$A$448:$C$557,3,0)</f>
        <v>5256529</v>
      </c>
      <c r="J42" s="12" t="n">
        <f aca="false">VLOOKUP(A42,'[9]1974-1977'!$A$402:$C$511,3,0)</f>
        <v>11154008</v>
      </c>
      <c r="K42" s="12" t="n">
        <f aca="false">VLOOKUP(A42,'[10]1978-1980'!$A$328:$C$437,3,0)</f>
        <v>7875685</v>
      </c>
      <c r="L42" s="12" t="n">
        <f aca="false">VLOOKUP(A42,'[11]1981-1983'!$A$285:$C$394,3,0)</f>
        <v>7699895</v>
      </c>
      <c r="M42" s="12" t="n">
        <f aca="false">VLOOKUP(A42,'[12]1984-1986'!$A$237:$C$346,3,0)</f>
        <v>6866063</v>
      </c>
      <c r="N42" s="12" t="n">
        <f aca="false">VLOOKUP(A42,'[13]1987-1990'!$A$215:$C$324,3,0)</f>
        <v>15212476</v>
      </c>
      <c r="O42" s="12" t="n">
        <f aca="false">VLOOKUP(A42,'[14]1991-1993'!$A$125:$C$234,3,0)</f>
        <v>10994041</v>
      </c>
      <c r="P42" s="12" t="n">
        <f aca="false">SUM(B42:O42)</f>
        <v>125029815</v>
      </c>
      <c r="Q42" s="12"/>
      <c r="R42" s="12" t="n">
        <f aca="false">VLOOKUP(A42,[15]jan!$A$66:$C$175,3,0)</f>
        <v>1448340</v>
      </c>
      <c r="S42" s="12" t="n">
        <f aca="false">VLOOKUP(A42,[16]feb!$A$72:$C$180,3,0)</f>
        <v>294866</v>
      </c>
      <c r="T42" s="12" t="n">
        <f aca="false">VLOOKUP(A42,[17]march!$A$58:$C$165,3,0)</f>
        <v>613725</v>
      </c>
      <c r="U42" s="0" t="n">
        <f aca="false">VLOOKUP(A42,[18]apr!$A$71:$C$177,3,0)</f>
        <v>727837</v>
      </c>
      <c r="V42" s="12" t="n">
        <f aca="false">VLOOKUP(A42,[19]may!$A$56:$D$161,3,0)</f>
        <v>562826</v>
      </c>
      <c r="W42" s="0" t="n">
        <f aca="false">VLOOKUP(A42,[20]june!$A$55:$C$159,3,0)</f>
        <v>613036</v>
      </c>
      <c r="X42" s="0" t="n">
        <f aca="false">VLOOKUP($A42,[21]july!$A$71:$C$174,3,0)</f>
        <v>529762</v>
      </c>
      <c r="Y42" s="0" t="n">
        <f aca="false">VLOOKUP($A42,[22]august!$A$55:$C$157,3,0)</f>
        <v>679332</v>
      </c>
      <c r="Z42" s="0" t="n">
        <f aca="false">VLOOKUP(A42,[23]sept!$A$59:$C$160,3,0)</f>
        <v>904053</v>
      </c>
      <c r="AA42" s="0" t="n">
        <f aca="false">VLOOKUP(A42,[24]oct!$A$54:$C$154,3,0)</f>
        <v>601937</v>
      </c>
      <c r="AB42" s="0" t="n">
        <f aca="false">VLOOKUP(A42,[25]nov!$A$55:$C$154,3,0)</f>
        <v>2885766</v>
      </c>
      <c r="AC42" s="0" t="n">
        <f aca="false">VLOOKUP(A42,[26]dec!$A$64:$C$162,3,0)</f>
        <v>749767</v>
      </c>
      <c r="AD42" s="0" t="n">
        <f aca="false">VLOOKUP(A42,[27]jan!$A$71:$C$165,3,0)</f>
        <v>970034</v>
      </c>
      <c r="AE42" s="0" t="n">
        <f aca="false">VLOOKUP(A42,[28]feb!$A$55:$C$148,3,0)</f>
        <v>585767</v>
      </c>
      <c r="AF42" s="0" t="n">
        <f aca="false">VLOOKUP(A42,[29]march!$A$62:$C$154,3,0)</f>
        <v>727245</v>
      </c>
      <c r="AG42" s="0" t="n">
        <f aca="false">VLOOKUP(A42,[30]apr!$A$66:$C$157,3,0)</f>
        <v>815751</v>
      </c>
      <c r="AH42" s="0" t="n">
        <f aca="false">VLOOKUP(A42,[31]may!$A$54:$C$144,3,0)</f>
        <v>1041682</v>
      </c>
      <c r="AI42" s="0" t="n">
        <f aca="false">VLOOKUP(A42,[32]june!$A$63:$C$152,3,0)</f>
        <v>957631</v>
      </c>
      <c r="AJ42" s="0" t="n">
        <f aca="false">VLOOKUP(A42,[33]july!$A$64:$C$152,3,0)</f>
        <v>1128282</v>
      </c>
      <c r="AK42" s="0" t="n">
        <f aca="false">VLOOKUP(A42,[34]august!$A$54:$C$141,3,0)</f>
        <v>843450</v>
      </c>
      <c r="AL42" s="0" t="n">
        <f aca="false">VLOOKUP(A42,[35]sept!$A$55:$C$141,3,0)</f>
        <v>471305</v>
      </c>
      <c r="AM42" s="0" t="n">
        <f aca="false">VLOOKUP(A42,[36]oct!$A$65:$C$150,3,0)</f>
        <v>1570835</v>
      </c>
      <c r="AN42" s="0" t="n">
        <f aca="false">VLOOKUP(A42,[37]novemeber!$A$63:$C$147,3,0)</f>
        <v>1034300</v>
      </c>
      <c r="AO42" s="0" t="n">
        <f aca="false">VLOOKUP(A42,[38]dec!$A$53:$C$136,3,0)</f>
        <v>526108</v>
      </c>
      <c r="AP42" s="0" t="n">
        <f aca="false">VLOOKUP(A42,[39]jan!$A$56:$C$135,3,0)</f>
        <v>869563</v>
      </c>
      <c r="AQ42" s="0" t="n">
        <f aca="false">VLOOKUP(A42,[40]feb!$A$80:$C$158,3,0)</f>
        <v>761176</v>
      </c>
      <c r="AR42" s="0" t="n">
        <f aca="false">VLOOKUP(A42,[41]march!$A$63:$C$140,3,0)</f>
        <v>1548726</v>
      </c>
      <c r="AS42" s="0" t="n">
        <f aca="false">VLOOKUP(A42,[42]april!$A$64:$C$140,3,0)</f>
        <v>1207877</v>
      </c>
      <c r="AT42" s="0" t="n">
        <f aca="false">VLOOKUP(A42,[43]may!$A$70:$C$145,3,0)</f>
        <v>1405821</v>
      </c>
      <c r="AU42" s="0" t="n">
        <f aca="false">VLOOKUP(A42,[44]june!$A$70:$C$144,3,0)</f>
        <v>1004055</v>
      </c>
      <c r="AV42" s="0" t="n">
        <f aca="false">VLOOKUP(A42,[45]july!$A$65:$C$138,3,0)</f>
        <v>883573</v>
      </c>
      <c r="AW42" s="0" t="n">
        <f aca="false">VLOOKUP(A42,[46]aug!$A$66:$C$138,3,0)</f>
        <v>1426120</v>
      </c>
      <c r="AX42" s="0" t="n">
        <f aca="false">VLOOKUP(A42,[47]sept!$A$59:$C$130,3,0)</f>
        <v>1739467</v>
      </c>
      <c r="AY42" s="0" t="n">
        <f aca="false">VLOOKUP(A42,[48]oct!$A$63:$C$133,3,0)</f>
        <v>1431158</v>
      </c>
      <c r="AZ42" s="0" t="n">
        <f aca="false">VLOOKUP(A42,[49]nov!$A$62:$C$131,3,0)</f>
        <v>1703795</v>
      </c>
      <c r="BA42" s="0" t="n">
        <f aca="false">VLOOKUP(A42,[50]dec!$A$64:$C$132,3,0)</f>
        <v>1784456</v>
      </c>
      <c r="BB42" s="0" t="n">
        <f aca="false">VLOOKUP(A42,[51]jan!$A$72:$C$136,3,0)</f>
        <v>1019608</v>
      </c>
      <c r="BC42" s="0" t="n">
        <f aca="false">VLOOKUP(A42,[52]feb!$A$69:$C$132,3,0)</f>
        <v>1417957</v>
      </c>
      <c r="BD42" s="0" t="n">
        <f aca="false">VLOOKUP(A42,[53]mar!$A$68:$C$130,3,0)</f>
        <v>1675826</v>
      </c>
      <c r="BE42" s="0" t="n">
        <f aca="false">VLOOKUP(A42,[54]apr!$A$69:$C$130,3,0)</f>
        <v>2305479</v>
      </c>
      <c r="BF42" s="0" t="n">
        <f aca="false">VLOOKUP(A42,[55]may!$A$145:$C$205,3,0)</f>
        <v>1432212</v>
      </c>
    </row>
    <row r="43" customFormat="false" ht="12.75" hidden="false" customHeight="false" outlineLevel="0" collapsed="false">
      <c r="A43" s="11" t="n">
        <v>35582</v>
      </c>
      <c r="B43" s="12" t="n">
        <f aca="false">VLOOKUP(A43,'[1]1850-1930'!$A$648:$C$757,3,0)</f>
        <v>96658</v>
      </c>
      <c r="C43" s="12" t="n">
        <f aca="false">VLOOKUP($A43,'[2]1931-1950'!$A$648:$C$757,3,0)</f>
        <v>21202507</v>
      </c>
      <c r="D43" s="12" t="n">
        <f aca="false">VLOOKUP(A43,'[3]1951-1956'!$A$648:$C$757,3,0)</f>
        <v>8003544</v>
      </c>
      <c r="E43" s="12" t="n">
        <f aca="false">VLOOKUP(A43,'[4]1957-1960'!$A$648:$C$757,3,0)</f>
        <v>4487227</v>
      </c>
      <c r="F43" s="13" t="n">
        <f aca="false">VLOOKUP(A43,'[5]1961-1965'!$A$600:$C$709,3,0)</f>
        <v>7668686</v>
      </c>
      <c r="G43" s="12" t="n">
        <f aca="false">VLOOKUP(A43,'[6]1966-1968'!$A$520:$C$629,3,0)</f>
        <v>7217184</v>
      </c>
      <c r="H43" s="12" t="n">
        <f aca="false">VLOOKUP(A43,'[7]1969-1970'!$A$472:$C$581,3,0)</f>
        <v>8510236</v>
      </c>
      <c r="I43" s="12" t="n">
        <f aca="false">VLOOKUP(A43,'[8]1971-1973'!$A$448:$C$557,3,0)</f>
        <v>5037101</v>
      </c>
      <c r="J43" s="12" t="n">
        <f aca="false">VLOOKUP(A43,'[9]1974-1977'!$A$402:$C$511,3,0)</f>
        <v>10744883</v>
      </c>
      <c r="K43" s="12" t="n">
        <f aca="false">VLOOKUP(A43,'[10]1978-1980'!$A$328:$C$437,3,0)</f>
        <v>7725574</v>
      </c>
      <c r="L43" s="12" t="n">
        <f aca="false">VLOOKUP(A43,'[11]1981-1983'!$A$285:$C$394,3,0)</f>
        <v>7404435</v>
      </c>
      <c r="M43" s="12" t="n">
        <f aca="false">VLOOKUP(A43,'[12]1984-1986'!$A$237:$C$346,3,0)</f>
        <v>6638166</v>
      </c>
      <c r="N43" s="12" t="n">
        <f aca="false">VLOOKUP(A43,'[13]1987-1990'!$A$215:$C$324,3,0)</f>
        <v>14417659</v>
      </c>
      <c r="O43" s="12" t="n">
        <f aca="false">VLOOKUP(A43,'[14]1991-1993'!$A$125:$C$234,3,0)</f>
        <v>10575677</v>
      </c>
      <c r="P43" s="12" t="n">
        <f aca="false">SUM(B43:O43)</f>
        <v>119729537</v>
      </c>
      <c r="Q43" s="12"/>
      <c r="R43" s="12" t="n">
        <f aca="false">VLOOKUP(A43,[15]jan!$A$66:$C$175,3,0)</f>
        <v>1396997</v>
      </c>
      <c r="S43" s="12" t="n">
        <f aca="false">VLOOKUP(A43,[16]feb!$A$72:$C$180,3,0)</f>
        <v>292880</v>
      </c>
      <c r="T43" s="12" t="n">
        <f aca="false">VLOOKUP(A43,[17]march!$A$58:$C$165,3,0)</f>
        <v>596867</v>
      </c>
      <c r="U43" s="0" t="n">
        <f aca="false">VLOOKUP(A43,[18]apr!$A$71:$C$177,3,0)</f>
        <v>646666</v>
      </c>
      <c r="V43" s="12" t="n">
        <f aca="false">VLOOKUP(A43,[19]may!$A$56:$D$161,3,0)</f>
        <v>523599</v>
      </c>
      <c r="W43" s="0" t="n">
        <f aca="false">VLOOKUP(A43,[20]june!$A$55:$C$159,3,0)</f>
        <v>568725</v>
      </c>
      <c r="X43" s="0" t="n">
        <f aca="false">VLOOKUP($A43,[21]july!$A$71:$C$174,3,0)</f>
        <v>552239</v>
      </c>
      <c r="Y43" s="0" t="n">
        <f aca="false">VLOOKUP($A43,[22]august!$A$55:$C$157,3,0)</f>
        <v>644096</v>
      </c>
      <c r="Z43" s="0" t="n">
        <f aca="false">VLOOKUP(A43,[23]sept!$A$59:$C$160,3,0)</f>
        <v>673202</v>
      </c>
      <c r="AA43" s="0" t="n">
        <f aca="false">VLOOKUP(A43,[24]oct!$A$54:$C$154,3,0)</f>
        <v>595368</v>
      </c>
      <c r="AB43" s="0" t="n">
        <f aca="false">VLOOKUP(A43,[25]nov!$A$55:$C$154,3,0)</f>
        <v>2677527</v>
      </c>
      <c r="AC43" s="0" t="n">
        <f aca="false">VLOOKUP(A43,[26]dec!$A$64:$C$162,3,0)</f>
        <v>696611</v>
      </c>
      <c r="AD43" s="0" t="n">
        <f aca="false">VLOOKUP(A43,[27]jan!$A$71:$C$165,3,0)</f>
        <v>944252</v>
      </c>
      <c r="AE43" s="0" t="n">
        <f aca="false">VLOOKUP(A43,[28]feb!$A$55:$C$148,3,0)</f>
        <v>545464</v>
      </c>
      <c r="AF43" s="0" t="n">
        <f aca="false">VLOOKUP(A43,[29]march!$A$62:$C$154,3,0)</f>
        <v>673282</v>
      </c>
      <c r="AG43" s="0" t="n">
        <f aca="false">VLOOKUP(A43,[30]apr!$A$66:$C$157,3,0)</f>
        <v>811542</v>
      </c>
      <c r="AH43" s="0" t="n">
        <f aca="false">VLOOKUP(A43,[31]may!$A$54:$C$144,3,0)</f>
        <v>1023388</v>
      </c>
      <c r="AI43" s="0" t="n">
        <f aca="false">VLOOKUP(A43,[32]june!$A$63:$C$152,3,0)</f>
        <v>889755</v>
      </c>
      <c r="AJ43" s="0" t="n">
        <f aca="false">VLOOKUP(A43,[33]july!$A$64:$C$152,3,0)</f>
        <v>1102830</v>
      </c>
      <c r="AK43" s="0" t="n">
        <f aca="false">VLOOKUP(A43,[34]august!$A$54:$C$141,3,0)</f>
        <v>748768</v>
      </c>
      <c r="AL43" s="0" t="n">
        <f aca="false">VLOOKUP(A43,[35]sept!$A$55:$C$141,3,0)</f>
        <v>433499</v>
      </c>
      <c r="AM43" s="0" t="n">
        <f aca="false">VLOOKUP(A43,[36]oct!$A$65:$C$150,3,0)</f>
        <v>1486053</v>
      </c>
      <c r="AN43" s="0" t="n">
        <f aca="false">VLOOKUP(A43,[37]novemeber!$A$63:$C$147,3,0)</f>
        <v>997153</v>
      </c>
      <c r="AO43" s="0" t="n">
        <f aca="false">VLOOKUP(A43,[38]dec!$A$53:$C$136,3,0)</f>
        <v>513192</v>
      </c>
      <c r="AP43" s="0" t="n">
        <f aca="false">VLOOKUP(A43,[39]jan!$A$56:$C$135,3,0)</f>
        <v>836410</v>
      </c>
      <c r="AQ43" s="0" t="n">
        <f aca="false">VLOOKUP(A43,[40]feb!$A$80:$C$158,3,0)</f>
        <v>715772</v>
      </c>
      <c r="AR43" s="0" t="n">
        <f aca="false">VLOOKUP(A43,[41]march!$A$63:$C$140,3,0)</f>
        <v>1396608</v>
      </c>
      <c r="AS43" s="0" t="n">
        <f aca="false">VLOOKUP(A43,[42]april!$A$64:$C$140,3,0)</f>
        <v>1058432</v>
      </c>
      <c r="AT43" s="0" t="n">
        <f aca="false">VLOOKUP(A43,[43]may!$A$70:$C$145,3,0)</f>
        <v>1294325</v>
      </c>
      <c r="AU43" s="0" t="n">
        <f aca="false">VLOOKUP(A43,[44]june!$A$70:$C$144,3,0)</f>
        <v>992514</v>
      </c>
      <c r="AV43" s="0" t="n">
        <f aca="false">VLOOKUP(A43,[45]july!$A$65:$C$138,3,0)</f>
        <v>896168</v>
      </c>
      <c r="AW43" s="0" t="n">
        <f aca="false">VLOOKUP(A43,[46]aug!$A$66:$C$138,3,0)</f>
        <v>1356064</v>
      </c>
      <c r="AX43" s="0" t="n">
        <f aca="false">VLOOKUP(A43,[47]sept!$A$59:$C$130,3,0)</f>
        <v>1613042</v>
      </c>
      <c r="AY43" s="0" t="n">
        <f aca="false">VLOOKUP(A43,[48]oct!$A$63:$C$133,3,0)</f>
        <v>1437047</v>
      </c>
      <c r="AZ43" s="0" t="n">
        <f aca="false">VLOOKUP(A43,[49]nov!$A$62:$C$131,3,0)</f>
        <v>1547808</v>
      </c>
      <c r="BA43" s="0" t="n">
        <f aca="false">VLOOKUP(A43,[50]dec!$A$64:$C$132,3,0)</f>
        <v>1584282</v>
      </c>
      <c r="BB43" s="0" t="n">
        <f aca="false">VLOOKUP(A43,[51]jan!$A$72:$C$136,3,0)</f>
        <v>1002322</v>
      </c>
      <c r="BC43" s="0" t="n">
        <f aca="false">VLOOKUP(A43,[52]feb!$A$69:$C$132,3,0)</f>
        <v>1275781</v>
      </c>
      <c r="BD43" s="0" t="n">
        <f aca="false">VLOOKUP(A43,[53]mar!$A$68:$C$130,3,0)</f>
        <v>1434353</v>
      </c>
      <c r="BE43" s="0" t="n">
        <f aca="false">VLOOKUP(A43,[54]apr!$A$69:$C$130,3,0)</f>
        <v>2011646</v>
      </c>
      <c r="BF43" s="0" t="n">
        <f aca="false">VLOOKUP(A43,[55]may!$A$145:$C$205,3,0)</f>
        <v>2544836</v>
      </c>
      <c r="BG43" s="0" t="n">
        <f aca="false">VLOOKUP(A43,[56]june!$A$49:$C$108,3,0)</f>
        <v>1223721</v>
      </c>
    </row>
    <row r="44" customFormat="false" ht="12.75" hidden="false" customHeight="false" outlineLevel="0" collapsed="false">
      <c r="A44" s="11" t="n">
        <v>35612</v>
      </c>
      <c r="B44" s="12" t="n">
        <f aca="false">VLOOKUP(A44,'[1]1850-1930'!$A$648:$C$757,3,0)</f>
        <v>89525</v>
      </c>
      <c r="C44" s="12" t="n">
        <f aca="false">VLOOKUP($A44,'[2]1931-1950'!$A$648:$C$757,3,0)</f>
        <v>22126705</v>
      </c>
      <c r="D44" s="12" t="n">
        <f aca="false">VLOOKUP(A44,'[3]1951-1956'!$A$648:$C$757,3,0)</f>
        <v>7941558</v>
      </c>
      <c r="E44" s="12" t="n">
        <f aca="false">VLOOKUP(A44,'[4]1957-1960'!$A$648:$C$757,3,0)</f>
        <v>4711498</v>
      </c>
      <c r="F44" s="13" t="n">
        <f aca="false">VLOOKUP(A44,'[5]1961-1965'!$A$600:$C$709,3,0)</f>
        <v>7905766</v>
      </c>
      <c r="G44" s="12" t="n">
        <f aca="false">VLOOKUP(A44,'[6]1966-1968'!$A$520:$C$629,3,0)</f>
        <v>7389548</v>
      </c>
      <c r="H44" s="12" t="n">
        <f aca="false">VLOOKUP(A44,'[7]1969-1970'!$A$472:$C$581,3,0)</f>
        <v>8834212</v>
      </c>
      <c r="I44" s="12" t="n">
        <f aca="false">VLOOKUP(A44,'[8]1971-1973'!$A$448:$C$557,3,0)</f>
        <v>5262271</v>
      </c>
      <c r="J44" s="12" t="n">
        <f aca="false">VLOOKUP(A44,'[9]1974-1977'!$A$402:$C$511,3,0)</f>
        <v>11008264</v>
      </c>
      <c r="K44" s="12" t="n">
        <f aca="false">VLOOKUP(A44,'[10]1978-1980'!$A$328:$C$437,3,0)</f>
        <v>7815495</v>
      </c>
      <c r="L44" s="12" t="n">
        <f aca="false">VLOOKUP(A44,'[11]1981-1983'!$A$285:$C$394,3,0)</f>
        <v>7676262</v>
      </c>
      <c r="M44" s="12" t="n">
        <f aca="false">VLOOKUP(A44,'[12]1984-1986'!$A$237:$C$346,3,0)</f>
        <v>6831802</v>
      </c>
      <c r="N44" s="12" t="n">
        <f aca="false">VLOOKUP(A44,'[13]1987-1990'!$A$215:$C$324,3,0)</f>
        <v>14960581</v>
      </c>
      <c r="O44" s="12" t="n">
        <f aca="false">VLOOKUP(A44,'[14]1991-1993'!$A$125:$C$234,3,0)</f>
        <v>10816783</v>
      </c>
      <c r="P44" s="12" t="n">
        <f aca="false">SUM(B44:O44)</f>
        <v>123370270</v>
      </c>
      <c r="Q44" s="12"/>
      <c r="R44" s="12" t="n">
        <f aca="false">VLOOKUP(A44,[15]jan!$A$66:$C$175,3,0)</f>
        <v>1327787</v>
      </c>
      <c r="S44" s="12" t="n">
        <f aca="false">VLOOKUP(A44,[16]feb!$A$72:$C$180,3,0)</f>
        <v>310191</v>
      </c>
      <c r="T44" s="12" t="n">
        <f aca="false">VLOOKUP(A44,[17]march!$A$58:$C$165,3,0)</f>
        <v>634562</v>
      </c>
      <c r="U44" s="0" t="n">
        <f aca="false">VLOOKUP(A44,[18]apr!$A$71:$C$177,3,0)</f>
        <v>649527</v>
      </c>
      <c r="V44" s="12" t="n">
        <f aca="false">VLOOKUP(A44,[19]may!$A$56:$D$161,3,0)</f>
        <v>543486</v>
      </c>
      <c r="W44" s="0" t="n">
        <f aca="false">VLOOKUP(A44,[20]june!$A$55:$C$159,3,0)</f>
        <v>606705</v>
      </c>
      <c r="X44" s="0" t="n">
        <f aca="false">VLOOKUP($A44,[21]july!$A$71:$C$174,3,0)</f>
        <v>580099</v>
      </c>
      <c r="Y44" s="0" t="n">
        <f aca="false">VLOOKUP($A44,[22]august!$A$55:$C$157,3,0)</f>
        <v>654281</v>
      </c>
      <c r="Z44" s="0" t="n">
        <f aca="false">VLOOKUP(A44,[23]sept!$A$59:$C$160,3,0)</f>
        <v>701979</v>
      </c>
      <c r="AA44" s="0" t="n">
        <f aca="false">VLOOKUP(A44,[24]oct!$A$54:$C$154,3,0)</f>
        <v>584897</v>
      </c>
      <c r="AB44" s="0" t="n">
        <f aca="false">VLOOKUP(A44,[25]nov!$A$55:$C$154,3,0)</f>
        <v>2694339</v>
      </c>
      <c r="AC44" s="0" t="n">
        <f aca="false">VLOOKUP(A44,[26]dec!$A$64:$C$162,3,0)</f>
        <v>669044</v>
      </c>
      <c r="AD44" s="0" t="n">
        <f aca="false">VLOOKUP(A44,[27]jan!$A$71:$C$165,3,0)</f>
        <v>944629</v>
      </c>
      <c r="AE44" s="0" t="n">
        <f aca="false">VLOOKUP(A44,[28]feb!$A$55:$C$148,3,0)</f>
        <v>604342</v>
      </c>
      <c r="AF44" s="0" t="n">
        <f aca="false">VLOOKUP(A44,[29]march!$A$62:$C$154,3,0)</f>
        <v>628933</v>
      </c>
      <c r="AG44" s="0" t="n">
        <f aca="false">VLOOKUP(A44,[30]apr!$A$66:$C$157,3,0)</f>
        <v>874233</v>
      </c>
      <c r="AH44" s="0" t="n">
        <f aca="false">VLOOKUP(A44,[31]may!$A$54:$C$144,3,0)</f>
        <v>997601</v>
      </c>
      <c r="AI44" s="0" t="n">
        <f aca="false">VLOOKUP(A44,[32]june!$A$63:$C$152,3,0)</f>
        <v>924873</v>
      </c>
      <c r="AJ44" s="0" t="n">
        <f aca="false">VLOOKUP(A44,[33]july!$A$64:$C$152,3,0)</f>
        <v>1105284</v>
      </c>
      <c r="AK44" s="0" t="n">
        <f aca="false">VLOOKUP(A44,[34]august!$A$54:$C$141,3,0)</f>
        <v>757040</v>
      </c>
      <c r="AL44" s="0" t="n">
        <f aca="false">VLOOKUP(A44,[35]sept!$A$55:$C$141,3,0)</f>
        <v>446063</v>
      </c>
      <c r="AM44" s="0" t="n">
        <f aca="false">VLOOKUP(A44,[36]oct!$A$65:$C$150,3,0)</f>
        <v>1485185</v>
      </c>
      <c r="AN44" s="0" t="n">
        <f aca="false">VLOOKUP(A44,[37]novemeber!$A$63:$C$147,3,0)</f>
        <v>947245</v>
      </c>
      <c r="AO44" s="0" t="n">
        <f aca="false">VLOOKUP(A44,[38]dec!$A$53:$C$136,3,0)</f>
        <v>513179</v>
      </c>
      <c r="AP44" s="0" t="n">
        <f aca="false">VLOOKUP(A44,[39]jan!$A$56:$C$135,3,0)</f>
        <v>822330</v>
      </c>
      <c r="AQ44" s="0" t="n">
        <f aca="false">VLOOKUP(A44,[40]feb!$A$80:$C$158,3,0)</f>
        <v>718450</v>
      </c>
      <c r="AR44" s="0" t="n">
        <f aca="false">VLOOKUP(A44,[41]march!$A$63:$C$140,3,0)</f>
        <v>1432929</v>
      </c>
      <c r="AS44" s="0" t="n">
        <f aca="false">VLOOKUP(A44,[42]april!$A$64:$C$140,3,0)</f>
        <v>1114056</v>
      </c>
      <c r="AT44" s="0" t="n">
        <f aca="false">VLOOKUP(A44,[43]may!$A$70:$C$145,3,0)</f>
        <v>1221032</v>
      </c>
      <c r="AU44" s="0" t="n">
        <f aca="false">VLOOKUP(A44,[44]june!$A$70:$C$144,3,0)</f>
        <v>954654</v>
      </c>
      <c r="AV44" s="0" t="n">
        <f aca="false">VLOOKUP(A44,[45]july!$A$65:$C$138,3,0)</f>
        <v>894442</v>
      </c>
      <c r="AW44" s="0" t="n">
        <f aca="false">VLOOKUP(A44,[46]aug!$A$66:$C$138,3,0)</f>
        <v>1313470</v>
      </c>
      <c r="AX44" s="0" t="n">
        <f aca="false">VLOOKUP(A44,[47]sept!$A$59:$C$130,3,0)</f>
        <v>1565328</v>
      </c>
      <c r="AY44" s="0" t="n">
        <f aca="false">VLOOKUP(A44,[48]oct!$A$63:$C$133,3,0)</f>
        <v>1401328</v>
      </c>
      <c r="AZ44" s="0" t="n">
        <f aca="false">VLOOKUP(A44,[49]nov!$A$62:$C$131,3,0)</f>
        <v>1484865</v>
      </c>
      <c r="BA44" s="0" t="n">
        <f aca="false">VLOOKUP(A44,[50]dec!$A$64:$C$132,3,0)</f>
        <v>1673606</v>
      </c>
      <c r="BB44" s="0" t="n">
        <f aca="false">VLOOKUP(A44,[51]jan!$A$72:$C$136,3,0)</f>
        <v>950032</v>
      </c>
      <c r="BC44" s="0" t="n">
        <f aca="false">VLOOKUP(A44,[52]feb!$A$69:$C$132,3,0)</f>
        <v>1154531</v>
      </c>
      <c r="BD44" s="0" t="n">
        <f aca="false">VLOOKUP(A44,[53]mar!$A$68:$C$130,3,0)</f>
        <v>1460133</v>
      </c>
      <c r="BE44" s="0" t="n">
        <f aca="false">VLOOKUP(A44,[54]apr!$A$69:$C$130,3,0)</f>
        <v>1948809</v>
      </c>
      <c r="BF44" s="0" t="n">
        <f aca="false">VLOOKUP(A44,[55]may!$A$145:$C$205,3,0)</f>
        <v>2786252</v>
      </c>
      <c r="BG44" s="0" t="n">
        <f aca="false">VLOOKUP(A44,[56]june!$A$49:$C$108,3,0)</f>
        <v>2206818</v>
      </c>
      <c r="BH44" s="0" t="n">
        <f aca="false">VLOOKUP(A44,[57]july!$A$66:$C$124,3,0)</f>
        <v>869818</v>
      </c>
    </row>
    <row r="45" customFormat="false" ht="12.75" hidden="false" customHeight="false" outlineLevel="0" collapsed="false">
      <c r="A45" s="11" t="n">
        <v>35643</v>
      </c>
      <c r="B45" s="12" t="n">
        <f aca="false">VLOOKUP(A45,'[1]1850-1930'!$A$648:$C$757,3,0)</f>
        <v>94826</v>
      </c>
      <c r="C45" s="12" t="n">
        <f aca="false">VLOOKUP($A45,'[2]1931-1950'!$A$648:$C$757,3,0)</f>
        <v>21833575</v>
      </c>
      <c r="D45" s="12" t="n">
        <f aca="false">VLOOKUP(A45,'[3]1951-1956'!$A$648:$C$757,3,0)</f>
        <v>8146996</v>
      </c>
      <c r="E45" s="12" t="n">
        <f aca="false">VLOOKUP(A45,'[4]1957-1960'!$A$648:$C$757,3,0)</f>
        <v>4562956</v>
      </c>
      <c r="F45" s="13" t="n">
        <f aca="false">VLOOKUP(A45,'[5]1961-1965'!$A$600:$C$709,3,0)</f>
        <v>7645564</v>
      </c>
      <c r="G45" s="12" t="n">
        <f aca="false">VLOOKUP(A45,'[6]1966-1968'!$A$520:$C$629,3,0)</f>
        <v>7268256</v>
      </c>
      <c r="H45" s="12" t="n">
        <f aca="false">VLOOKUP(A45,'[7]1969-1970'!$A$472:$C$581,3,0)</f>
        <v>8641598</v>
      </c>
      <c r="I45" s="12" t="n">
        <f aca="false">VLOOKUP(A45,'[8]1971-1973'!$A$448:$C$557,3,0)</f>
        <v>5204984</v>
      </c>
      <c r="J45" s="12" t="n">
        <f aca="false">VLOOKUP(A45,'[9]1974-1977'!$A$402:$C$511,3,0)</f>
        <v>11026308</v>
      </c>
      <c r="K45" s="12" t="n">
        <f aca="false">VLOOKUP(A45,'[10]1978-1980'!$A$328:$C$437,3,0)</f>
        <v>7655078</v>
      </c>
      <c r="L45" s="12" t="n">
        <f aca="false">VLOOKUP(A45,'[11]1981-1983'!$A$285:$C$394,3,0)</f>
        <v>7801025</v>
      </c>
      <c r="M45" s="12" t="n">
        <f aca="false">VLOOKUP(A45,'[12]1984-1986'!$A$237:$C$346,3,0)</f>
        <v>6695898</v>
      </c>
      <c r="N45" s="12" t="n">
        <f aca="false">VLOOKUP(A45,'[13]1987-1990'!$A$215:$C$324,3,0)</f>
        <v>14540921</v>
      </c>
      <c r="O45" s="12" t="n">
        <f aca="false">VLOOKUP(A45,'[14]1991-1993'!$A$125:$C$234,3,0)</f>
        <v>10481645</v>
      </c>
      <c r="P45" s="12" t="n">
        <f aca="false">SUM(B45:O45)</f>
        <v>121599630</v>
      </c>
      <c r="Q45" s="12"/>
      <c r="R45" s="12" t="n">
        <f aca="false">VLOOKUP(A45,[15]jan!$A$66:$C$175,3,0)</f>
        <v>1351444</v>
      </c>
      <c r="S45" s="12" t="n">
        <f aca="false">VLOOKUP(A45,[16]feb!$A$72:$C$180,3,0)</f>
        <v>306209</v>
      </c>
      <c r="T45" s="12" t="n">
        <f aca="false">VLOOKUP(A45,[17]march!$A$58:$C$165,3,0)</f>
        <v>646405</v>
      </c>
      <c r="U45" s="0" t="n">
        <f aca="false">VLOOKUP(A45,[18]apr!$A$71:$C$177,3,0)</f>
        <v>611517</v>
      </c>
      <c r="V45" s="12" t="n">
        <f aca="false">VLOOKUP(A45,[19]may!$A$56:$D$161,3,0)</f>
        <v>546792</v>
      </c>
      <c r="W45" s="0" t="n">
        <f aca="false">VLOOKUP(A45,[20]june!$A$55:$C$159,3,0)</f>
        <v>601307</v>
      </c>
      <c r="X45" s="0" t="n">
        <f aca="false">VLOOKUP($A45,[21]july!$A$71:$C$174,3,0)</f>
        <v>557554</v>
      </c>
      <c r="Y45" s="0" t="n">
        <f aca="false">VLOOKUP($A45,[22]august!$A$55:$C$157,3,0)</f>
        <v>622264</v>
      </c>
      <c r="Z45" s="0" t="n">
        <f aca="false">VLOOKUP(A45,[23]sept!$A$59:$C$160,3,0)</f>
        <v>666561</v>
      </c>
      <c r="AA45" s="0" t="n">
        <f aca="false">VLOOKUP(A45,[24]oct!$A$54:$C$154,3,0)</f>
        <v>570480</v>
      </c>
      <c r="AB45" s="0" t="n">
        <f aca="false">VLOOKUP(A45,[25]nov!$A$55:$C$154,3,0)</f>
        <v>2823490</v>
      </c>
      <c r="AC45" s="0" t="n">
        <f aca="false">VLOOKUP(A45,[26]dec!$A$64:$C$162,3,0)</f>
        <v>638810</v>
      </c>
      <c r="AD45" s="0" t="n">
        <f aca="false">VLOOKUP(A45,[27]jan!$A$71:$C$165,3,0)</f>
        <v>862141</v>
      </c>
      <c r="AE45" s="0" t="n">
        <f aca="false">VLOOKUP(A45,[28]feb!$A$55:$C$148,3,0)</f>
        <v>600370</v>
      </c>
      <c r="AF45" s="0" t="n">
        <f aca="false">VLOOKUP(A45,[29]march!$A$62:$C$154,3,0)</f>
        <v>695933</v>
      </c>
      <c r="AG45" s="0" t="n">
        <f aca="false">VLOOKUP(A45,[30]apr!$A$66:$C$157,3,0)</f>
        <v>851357</v>
      </c>
      <c r="AH45" s="0" t="n">
        <f aca="false">VLOOKUP(A45,[31]may!$A$54:$C$144,3,0)</f>
        <v>993757</v>
      </c>
      <c r="AI45" s="0" t="n">
        <f aca="false">VLOOKUP(A45,[32]june!$A$63:$C$152,3,0)</f>
        <v>870309</v>
      </c>
      <c r="AJ45" s="0" t="n">
        <f aca="false">VLOOKUP(A45,[33]july!$A$64:$C$152,3,0)</f>
        <v>1045383</v>
      </c>
      <c r="AK45" s="0" t="n">
        <f aca="false">VLOOKUP(A45,[34]august!$A$54:$C$141,3,0)</f>
        <v>737600</v>
      </c>
      <c r="AL45" s="0" t="n">
        <f aca="false">VLOOKUP(A45,[35]sept!$A$55:$C$141,3,0)</f>
        <v>439066</v>
      </c>
      <c r="AM45" s="0" t="n">
        <f aca="false">VLOOKUP(A45,[36]oct!$A$65:$C$150,3,0)</f>
        <v>1285859</v>
      </c>
      <c r="AN45" s="0" t="n">
        <f aca="false">VLOOKUP(A45,[37]novemeber!$A$63:$C$147,3,0)</f>
        <v>925714</v>
      </c>
      <c r="AO45" s="0" t="n">
        <f aca="false">VLOOKUP(A45,[38]dec!$A$53:$C$136,3,0)</f>
        <v>492319</v>
      </c>
      <c r="AP45" s="0" t="n">
        <f aca="false">VLOOKUP(A45,[39]jan!$A$56:$C$135,3,0)</f>
        <v>822184</v>
      </c>
      <c r="AQ45" s="0" t="n">
        <f aca="false">VLOOKUP(A45,[40]feb!$A$80:$C$158,3,0)</f>
        <v>699346</v>
      </c>
      <c r="AR45" s="0" t="n">
        <f aca="false">VLOOKUP(A45,[41]march!$A$63:$C$140,3,0)</f>
        <v>1404833</v>
      </c>
      <c r="AS45" s="0" t="n">
        <f aca="false">VLOOKUP(A45,[42]april!$A$64:$C$140,3,0)</f>
        <v>1106347</v>
      </c>
      <c r="AT45" s="0" t="n">
        <f aca="false">VLOOKUP(A45,[43]may!$A$70:$C$145,3,0)</f>
        <v>1160268</v>
      </c>
      <c r="AU45" s="0" t="n">
        <f aca="false">VLOOKUP(A45,[44]june!$A$70:$C$144,3,0)</f>
        <v>911537</v>
      </c>
      <c r="AV45" s="0" t="n">
        <f aca="false">VLOOKUP(A45,[45]july!$A$65:$C$138,3,0)</f>
        <v>825387</v>
      </c>
      <c r="AW45" s="0" t="n">
        <f aca="false">VLOOKUP(A45,[46]aug!$A$66:$C$138,3,0)</f>
        <v>1321165</v>
      </c>
      <c r="AX45" s="0" t="n">
        <f aca="false">VLOOKUP(A45,[47]sept!$A$59:$C$130,3,0)</f>
        <v>1475616</v>
      </c>
      <c r="AY45" s="0" t="n">
        <f aca="false">VLOOKUP(A45,[48]oct!$A$63:$C$133,3,0)</f>
        <v>1251820</v>
      </c>
      <c r="AZ45" s="0" t="n">
        <f aca="false">VLOOKUP(A45,[49]nov!$A$62:$C$131,3,0)</f>
        <v>1466945</v>
      </c>
      <c r="BA45" s="0" t="n">
        <f aca="false">VLOOKUP(A45,[50]dec!$A$64:$C$132,3,0)</f>
        <v>1630388</v>
      </c>
      <c r="BB45" s="0" t="n">
        <f aca="false">VLOOKUP(A45,[51]jan!$A$72:$C$136,3,0)</f>
        <v>880872</v>
      </c>
      <c r="BC45" s="0" t="n">
        <f aca="false">VLOOKUP(A45,[52]feb!$A$69:$C$132,3,0)</f>
        <v>1090372</v>
      </c>
      <c r="BD45" s="0" t="n">
        <f aca="false">VLOOKUP(A45,[53]mar!$A$68:$C$130,3,0)</f>
        <v>1421977</v>
      </c>
      <c r="BE45" s="0" t="n">
        <f aca="false">VLOOKUP(A45,[54]apr!$A$69:$C$130,3,0)</f>
        <v>1859605</v>
      </c>
      <c r="BF45" s="0" t="n">
        <f aca="false">VLOOKUP(A45,[55]may!$A$145:$C$205,3,0)</f>
        <v>2441292</v>
      </c>
      <c r="BG45" s="0" t="n">
        <f aca="false">VLOOKUP(A45,[56]june!$A$49:$C$108,3,0)</f>
        <v>2163886</v>
      </c>
      <c r="BH45" s="0" t="n">
        <f aca="false">VLOOKUP(A45,[57]july!$A$66:$C$124,3,0)</f>
        <v>1683184</v>
      </c>
      <c r="BI45" s="0" t="n">
        <f aca="false">VLOOKUP(A45,[58]aug!$A$52:$C$109,3,0)</f>
        <v>993837</v>
      </c>
    </row>
    <row r="46" customFormat="false" ht="12.75" hidden="false" customHeight="false" outlineLevel="0" collapsed="false">
      <c r="A46" s="11" t="n">
        <v>35674</v>
      </c>
      <c r="B46" s="12" t="n">
        <f aca="false">VLOOKUP(A46,'[1]1850-1930'!$A$648:$C$757,3,0)</f>
        <v>80111</v>
      </c>
      <c r="C46" s="12" t="n">
        <f aca="false">VLOOKUP($A46,'[2]1931-1950'!$A$648:$C$757,3,0)</f>
        <v>20907299</v>
      </c>
      <c r="D46" s="12" t="n">
        <f aca="false">VLOOKUP(A46,'[3]1951-1956'!$A$648:$C$757,3,0)</f>
        <v>7270292</v>
      </c>
      <c r="E46" s="12" t="n">
        <f aca="false">VLOOKUP(A46,'[4]1957-1960'!$A$648:$C$757,3,0)</f>
        <v>4367611</v>
      </c>
      <c r="F46" s="13" t="n">
        <f aca="false">VLOOKUP(A46,'[5]1961-1965'!$A$600:$C$709,3,0)</f>
        <v>7464187</v>
      </c>
      <c r="G46" s="12" t="n">
        <f aca="false">VLOOKUP(A46,'[6]1966-1968'!$A$520:$C$629,3,0)</f>
        <v>7158370</v>
      </c>
      <c r="H46" s="12" t="n">
        <f aca="false">VLOOKUP(A46,'[7]1969-1970'!$A$472:$C$581,3,0)</f>
        <v>8461965</v>
      </c>
      <c r="I46" s="12" t="n">
        <f aca="false">VLOOKUP(A46,'[8]1971-1973'!$A$448:$C$557,3,0)</f>
        <v>4870846</v>
      </c>
      <c r="J46" s="12" t="n">
        <f aca="false">VLOOKUP(A46,'[9]1974-1977'!$A$402:$C$511,3,0)</f>
        <v>10989177</v>
      </c>
      <c r="K46" s="12" t="n">
        <f aca="false">VLOOKUP(A46,'[10]1978-1980'!$A$328:$C$437,3,0)</f>
        <v>7484052</v>
      </c>
      <c r="L46" s="12" t="n">
        <f aca="false">VLOOKUP(A46,'[11]1981-1983'!$A$285:$C$394,3,0)</f>
        <v>7594101</v>
      </c>
      <c r="M46" s="12" t="n">
        <f aca="false">VLOOKUP(A46,'[12]1984-1986'!$A$237:$C$346,3,0)</f>
        <v>6504328</v>
      </c>
      <c r="N46" s="12" t="n">
        <f aca="false">VLOOKUP(A46,'[13]1987-1990'!$A$215:$C$324,3,0)</f>
        <v>14056279</v>
      </c>
      <c r="O46" s="12" t="n">
        <f aca="false">VLOOKUP(A46,'[14]1991-1993'!$A$125:$C$234,3,0)</f>
        <v>10032669</v>
      </c>
      <c r="P46" s="12" t="n">
        <f aca="false">SUM(B46:O46)</f>
        <v>117241287</v>
      </c>
      <c r="Q46" s="12"/>
      <c r="R46" s="12" t="n">
        <f aca="false">VLOOKUP(A46,[15]jan!$A$66:$C$175,3,0)</f>
        <v>1342437</v>
      </c>
      <c r="S46" s="12" t="n">
        <f aca="false">VLOOKUP(A46,[16]feb!$A$72:$C$180,3,0)</f>
        <v>281344</v>
      </c>
      <c r="T46" s="12" t="n">
        <f aca="false">VLOOKUP(A46,[17]march!$A$58:$C$165,3,0)</f>
        <v>600999</v>
      </c>
      <c r="U46" s="0" t="n">
        <f aca="false">VLOOKUP(A46,[18]apr!$A$71:$C$177,3,0)</f>
        <v>574213</v>
      </c>
      <c r="V46" s="12" t="n">
        <f aca="false">VLOOKUP(A46,[19]may!$A$56:$D$161,3,0)</f>
        <v>542487</v>
      </c>
      <c r="W46" s="0" t="n">
        <f aca="false">VLOOKUP(A46,[20]june!$A$55:$C$159,3,0)</f>
        <v>570503</v>
      </c>
      <c r="X46" s="0" t="n">
        <f aca="false">VLOOKUP($A46,[21]july!$A$71:$C$174,3,0)</f>
        <v>520357</v>
      </c>
      <c r="Y46" s="0" t="n">
        <f aca="false">VLOOKUP($A46,[22]august!$A$55:$C$157,3,0)</f>
        <v>588193</v>
      </c>
      <c r="Z46" s="0" t="n">
        <f aca="false">VLOOKUP(A46,[23]sept!$A$59:$C$160,3,0)</f>
        <v>629399</v>
      </c>
      <c r="AA46" s="0" t="n">
        <f aca="false">VLOOKUP(A46,[24]oct!$A$54:$C$154,3,0)</f>
        <v>580231</v>
      </c>
      <c r="AB46" s="0" t="n">
        <f aca="false">VLOOKUP(A46,[25]nov!$A$55:$C$154,3,0)</f>
        <v>2714994</v>
      </c>
      <c r="AC46" s="0" t="n">
        <f aca="false">VLOOKUP(A46,[26]dec!$A$64:$C$162,3,0)</f>
        <v>640538</v>
      </c>
      <c r="AD46" s="0" t="n">
        <f aca="false">VLOOKUP(A46,[27]jan!$A$71:$C$165,3,0)</f>
        <v>797595</v>
      </c>
      <c r="AE46" s="0" t="n">
        <f aca="false">VLOOKUP(A46,[28]feb!$A$55:$C$148,3,0)</f>
        <v>546974</v>
      </c>
      <c r="AF46" s="0" t="n">
        <f aca="false">VLOOKUP(A46,[29]march!$A$62:$C$154,3,0)</f>
        <v>667251</v>
      </c>
      <c r="AG46" s="0" t="n">
        <f aca="false">VLOOKUP(A46,[30]apr!$A$66:$C$157,3,0)</f>
        <v>780850</v>
      </c>
      <c r="AH46" s="0" t="n">
        <f aca="false">VLOOKUP(A46,[31]may!$A$54:$C$144,3,0)</f>
        <v>881710</v>
      </c>
      <c r="AI46" s="0" t="n">
        <f aca="false">VLOOKUP(A46,[32]june!$A$63:$C$152,3,0)</f>
        <v>791391</v>
      </c>
      <c r="AJ46" s="0" t="n">
        <f aca="false">VLOOKUP(A46,[33]july!$A$64:$C$152,3,0)</f>
        <v>962225</v>
      </c>
      <c r="AK46" s="0" t="n">
        <f aca="false">VLOOKUP(A46,[34]august!$A$54:$C$141,3,0)</f>
        <v>672112</v>
      </c>
      <c r="AL46" s="0" t="n">
        <f aca="false">VLOOKUP(A46,[35]sept!$A$55:$C$141,3,0)</f>
        <v>405030</v>
      </c>
      <c r="AM46" s="0" t="n">
        <f aca="false">VLOOKUP(A46,[36]oct!$A$65:$C$150,3,0)</f>
        <v>1271397</v>
      </c>
      <c r="AN46" s="0" t="n">
        <f aca="false">VLOOKUP(A46,[37]novemeber!$A$63:$C$147,3,0)</f>
        <v>953008</v>
      </c>
      <c r="AO46" s="0" t="n">
        <f aca="false">VLOOKUP(A46,[38]dec!$A$53:$C$136,3,0)</f>
        <v>482130</v>
      </c>
      <c r="AP46" s="0" t="n">
        <f aca="false">VLOOKUP(A46,[39]jan!$A$56:$C$135,3,0)</f>
        <v>765272</v>
      </c>
      <c r="AQ46" s="0" t="n">
        <f aca="false">VLOOKUP(A46,[40]feb!$A$80:$C$158,3,0)</f>
        <v>637578</v>
      </c>
      <c r="AR46" s="0" t="n">
        <f aca="false">VLOOKUP(A46,[41]march!$A$63:$C$140,3,0)</f>
        <v>1332058</v>
      </c>
      <c r="AS46" s="0" t="n">
        <f aca="false">VLOOKUP(A46,[42]april!$A$64:$C$140,3,0)</f>
        <v>989826</v>
      </c>
      <c r="AT46" s="0" t="n">
        <f aca="false">VLOOKUP(A46,[43]may!$A$70:$C$145,3,0)</f>
        <v>1145597</v>
      </c>
      <c r="AU46" s="0" t="n">
        <f aca="false">VLOOKUP(A46,[44]june!$A$70:$C$144,3,0)</f>
        <v>885009</v>
      </c>
      <c r="AV46" s="0" t="n">
        <f aca="false">VLOOKUP(A46,[45]july!$A$65:$C$138,3,0)</f>
        <v>810107</v>
      </c>
      <c r="AW46" s="0" t="n">
        <f aca="false">VLOOKUP(A46,[46]aug!$A$66:$C$138,3,0)</f>
        <v>1256059</v>
      </c>
      <c r="AX46" s="0" t="n">
        <f aca="false">VLOOKUP(A46,[47]sept!$A$59:$C$130,3,0)</f>
        <v>1414463</v>
      </c>
      <c r="AY46" s="0" t="n">
        <f aca="false">VLOOKUP(A46,[48]oct!$A$63:$C$133,3,0)</f>
        <v>1193611</v>
      </c>
      <c r="AZ46" s="0" t="n">
        <f aca="false">VLOOKUP(A46,[49]nov!$A$62:$C$131,3,0)</f>
        <v>1352931</v>
      </c>
      <c r="BA46" s="0" t="n">
        <f aca="false">VLOOKUP(A46,[50]dec!$A$64:$C$132,3,0)</f>
        <v>1470637</v>
      </c>
      <c r="BB46" s="0" t="n">
        <f aca="false">VLOOKUP(A46,[51]jan!$A$72:$C$136,3,0)</f>
        <v>769307</v>
      </c>
      <c r="BC46" s="0" t="n">
        <f aca="false">VLOOKUP(A46,[52]feb!$A$69:$C$132,3,0)</f>
        <v>999105</v>
      </c>
      <c r="BD46" s="0" t="n">
        <f aca="false">VLOOKUP(A46,[53]mar!$A$68:$C$130,3,0)</f>
        <v>1328331</v>
      </c>
      <c r="BE46" s="0" t="n">
        <f aca="false">VLOOKUP(A46,[54]apr!$A$69:$C$130,3,0)</f>
        <v>1719102</v>
      </c>
      <c r="BF46" s="0" t="n">
        <f aca="false">VLOOKUP(A46,[55]may!$A$145:$C$205,3,0)</f>
        <v>2260814</v>
      </c>
      <c r="BG46" s="0" t="n">
        <f aca="false">VLOOKUP(A46,[56]june!$A$49:$C$108,3,0)</f>
        <v>1921517</v>
      </c>
      <c r="BH46" s="0" t="n">
        <f aca="false">VLOOKUP(A46,[57]july!$A$66:$C$124,3,0)</f>
        <v>1884499</v>
      </c>
      <c r="BI46" s="0" t="n">
        <f aca="false">VLOOKUP(A46,[58]aug!$A$52:$C$109,3,0)</f>
        <v>1786812</v>
      </c>
      <c r="BJ46" s="0" t="n">
        <f aca="false">VLOOKUP(A46,[59]sept!$A$69:$C$125,3,0)</f>
        <v>1459132</v>
      </c>
    </row>
    <row r="47" customFormat="false" ht="12.75" hidden="false" customHeight="false" outlineLevel="0" collapsed="false">
      <c r="A47" s="11" t="n">
        <v>35704</v>
      </c>
      <c r="B47" s="12" t="n">
        <f aca="false">VLOOKUP(A47,'[1]1850-1930'!$A$648:$C$757,3,0)</f>
        <v>91031</v>
      </c>
      <c r="C47" s="12" t="n">
        <f aca="false">VLOOKUP($A47,'[2]1931-1950'!$A$648:$C$757,3,0)</f>
        <v>21467513</v>
      </c>
      <c r="D47" s="12" t="n">
        <f aca="false">VLOOKUP(A47,'[3]1951-1956'!$A$648:$C$757,3,0)</f>
        <v>7505971</v>
      </c>
      <c r="E47" s="12" t="n">
        <f aca="false">VLOOKUP(A47,'[4]1957-1960'!$A$648:$C$757,3,0)</f>
        <v>4454559</v>
      </c>
      <c r="F47" s="13" t="n">
        <f aca="false">VLOOKUP(A47,'[5]1961-1965'!$A$600:$C$709,3,0)</f>
        <v>7603897</v>
      </c>
      <c r="G47" s="12" t="n">
        <f aca="false">VLOOKUP(A47,'[6]1966-1968'!$A$520:$C$629,3,0)</f>
        <v>7094994</v>
      </c>
      <c r="H47" s="12" t="n">
        <f aca="false">VLOOKUP(A47,'[7]1969-1970'!$A$472:$C$581,3,0)</f>
        <v>8548160</v>
      </c>
      <c r="I47" s="12" t="n">
        <f aca="false">VLOOKUP(A47,'[8]1971-1973'!$A$448:$C$557,3,0)</f>
        <v>5100168</v>
      </c>
      <c r="J47" s="12" t="n">
        <f aca="false">VLOOKUP(A47,'[9]1974-1977'!$A$402:$C$511,3,0)</f>
        <v>11100701</v>
      </c>
      <c r="K47" s="12" t="n">
        <f aca="false">VLOOKUP(A47,'[10]1978-1980'!$A$328:$C$437,3,0)</f>
        <v>7592158</v>
      </c>
      <c r="L47" s="12" t="n">
        <f aca="false">VLOOKUP(A47,'[11]1981-1983'!$A$285:$C$394,3,0)</f>
        <v>7597653</v>
      </c>
      <c r="M47" s="12" t="n">
        <f aca="false">VLOOKUP(A47,'[12]1984-1986'!$A$237:$C$346,3,0)</f>
        <v>6384883</v>
      </c>
      <c r="N47" s="12" t="n">
        <f aca="false">VLOOKUP(A47,'[13]1987-1990'!$A$215:$C$324,3,0)</f>
        <v>14160372</v>
      </c>
      <c r="O47" s="12" t="n">
        <f aca="false">VLOOKUP(A47,'[14]1991-1993'!$A$125:$C$234,3,0)</f>
        <v>10100466</v>
      </c>
      <c r="P47" s="12" t="n">
        <f aca="false">SUM(B47:O47)</f>
        <v>118802526</v>
      </c>
      <c r="Q47" s="12"/>
      <c r="R47" s="12" t="n">
        <f aca="false">VLOOKUP(A47,[15]jan!$A$66:$C$175,3,0)</f>
        <v>1308712</v>
      </c>
      <c r="S47" s="12" t="n">
        <f aca="false">VLOOKUP(A47,[16]feb!$A$72:$C$180,3,0)</f>
        <v>272862</v>
      </c>
      <c r="T47" s="12" t="n">
        <f aca="false">VLOOKUP(A47,[17]march!$A$58:$C$165,3,0)</f>
        <v>632011</v>
      </c>
      <c r="U47" s="0" t="n">
        <f aca="false">VLOOKUP(A47,[18]apr!$A$71:$C$177,3,0)</f>
        <v>577580</v>
      </c>
      <c r="V47" s="12" t="n">
        <f aca="false">VLOOKUP(A47,[19]may!$A$56:$D$161,3,0)</f>
        <v>566281</v>
      </c>
      <c r="W47" s="0" t="n">
        <f aca="false">VLOOKUP(A47,[20]june!$A$55:$C$159,3,0)</f>
        <v>579393</v>
      </c>
      <c r="X47" s="0" t="n">
        <f aca="false">VLOOKUP($A47,[21]july!$A$71:$C$174,3,0)</f>
        <v>508967</v>
      </c>
      <c r="Y47" s="0" t="n">
        <f aca="false">VLOOKUP($A47,[22]august!$A$55:$C$157,3,0)</f>
        <v>586968</v>
      </c>
      <c r="Z47" s="0" t="n">
        <f aca="false">VLOOKUP(A47,[23]sept!$A$59:$C$160,3,0)</f>
        <v>663471</v>
      </c>
      <c r="AA47" s="0" t="n">
        <f aca="false">VLOOKUP(A47,[24]oct!$A$54:$C$154,3,0)</f>
        <v>582170</v>
      </c>
      <c r="AB47" s="0" t="n">
        <f aca="false">VLOOKUP(A47,[25]nov!$A$55:$C$154,3,0)</f>
        <v>2736803</v>
      </c>
      <c r="AC47" s="0" t="n">
        <f aca="false">VLOOKUP(A47,[26]dec!$A$64:$C$162,3,0)</f>
        <v>688401</v>
      </c>
      <c r="AD47" s="0" t="n">
        <f aca="false">VLOOKUP(A47,[27]jan!$A$71:$C$165,3,0)</f>
        <v>830423</v>
      </c>
      <c r="AE47" s="0" t="n">
        <f aca="false">VLOOKUP(A47,[28]feb!$A$55:$C$148,3,0)</f>
        <v>552600</v>
      </c>
      <c r="AF47" s="0" t="n">
        <f aca="false">VLOOKUP(A47,[29]march!$A$62:$C$154,3,0)</f>
        <v>671280</v>
      </c>
      <c r="AG47" s="0" t="n">
        <f aca="false">VLOOKUP(A47,[30]apr!$A$66:$C$157,3,0)</f>
        <v>808749</v>
      </c>
      <c r="AH47" s="0" t="n">
        <f aca="false">VLOOKUP(A47,[31]may!$A$54:$C$144,3,0)</f>
        <v>911756</v>
      </c>
      <c r="AI47" s="0" t="n">
        <f aca="false">VLOOKUP(A47,[32]june!$A$63:$C$152,3,0)</f>
        <v>818994</v>
      </c>
      <c r="AJ47" s="0" t="n">
        <f aca="false">VLOOKUP(A47,[33]july!$A$64:$C$152,3,0)</f>
        <v>992642</v>
      </c>
      <c r="AK47" s="0" t="n">
        <f aca="false">VLOOKUP(A47,[34]august!$A$54:$C$141,3,0)</f>
        <v>695705</v>
      </c>
      <c r="AL47" s="0" t="n">
        <f aca="false">VLOOKUP(A47,[35]sept!$A$55:$C$141,3,0)</f>
        <v>420703</v>
      </c>
      <c r="AM47" s="0" t="n">
        <f aca="false">VLOOKUP(A47,[36]oct!$A$65:$C$150,3,0)</f>
        <v>1227409</v>
      </c>
      <c r="AN47" s="0" t="n">
        <f aca="false">VLOOKUP(A47,[37]novemeber!$A$63:$C$147,3,0)</f>
        <v>949572</v>
      </c>
      <c r="AO47" s="0" t="n">
        <f aca="false">VLOOKUP(A47,[38]dec!$A$53:$C$136,3,0)</f>
        <v>513788</v>
      </c>
      <c r="AP47" s="0" t="n">
        <f aca="false">VLOOKUP(A47,[39]jan!$A$56:$C$135,3,0)</f>
        <v>827922</v>
      </c>
      <c r="AQ47" s="0" t="n">
        <f aca="false">VLOOKUP(A47,[40]feb!$A$80:$C$158,3,0)</f>
        <v>589287</v>
      </c>
      <c r="AR47" s="0" t="n">
        <f aca="false">VLOOKUP(A47,[41]march!$A$63:$C$140,3,0)</f>
        <v>1362656</v>
      </c>
      <c r="AS47" s="0" t="n">
        <f aca="false">VLOOKUP(A47,[42]april!$A$64:$C$140,3,0)</f>
        <v>1069593</v>
      </c>
      <c r="AT47" s="0" t="n">
        <f aca="false">VLOOKUP(A47,[43]may!$A$70:$C$145,3,0)</f>
        <v>1145036</v>
      </c>
      <c r="AU47" s="0" t="n">
        <f aca="false">VLOOKUP(A47,[44]june!$A$70:$C$144,3,0)</f>
        <v>872707</v>
      </c>
      <c r="AV47" s="0" t="n">
        <f aca="false">VLOOKUP(A47,[45]july!$A$65:$C$138,3,0)</f>
        <v>774252</v>
      </c>
      <c r="AW47" s="0" t="n">
        <f aca="false">VLOOKUP(A47,[46]aug!$A$66:$C$138,3,0)</f>
        <v>1146874</v>
      </c>
      <c r="AX47" s="0" t="n">
        <f aca="false">VLOOKUP(A47,[47]sept!$A$59:$C$130,3,0)</f>
        <v>1386030</v>
      </c>
      <c r="AY47" s="0" t="n">
        <f aca="false">VLOOKUP(A47,[48]oct!$A$63:$C$133,3,0)</f>
        <v>1186307</v>
      </c>
      <c r="AZ47" s="0" t="n">
        <f aca="false">VLOOKUP(A47,[49]nov!$A$62:$C$131,3,0)</f>
        <v>1367428</v>
      </c>
      <c r="BA47" s="0" t="n">
        <f aca="false">VLOOKUP(A47,[50]dec!$A$64:$C$132,3,0)</f>
        <v>1550962</v>
      </c>
      <c r="BB47" s="0" t="n">
        <f aca="false">VLOOKUP(A47,[51]jan!$A$72:$C$136,3,0)</f>
        <v>724786</v>
      </c>
      <c r="BC47" s="0" t="n">
        <f aca="false">VLOOKUP(A47,[52]feb!$A$69:$C$132,3,0)</f>
        <v>953993</v>
      </c>
      <c r="BD47" s="0" t="n">
        <f aca="false">VLOOKUP(A47,[53]mar!$A$68:$C$130,3,0)</f>
        <v>1362878</v>
      </c>
      <c r="BE47" s="0" t="n">
        <f aca="false">VLOOKUP(A47,[54]apr!$A$69:$C$130,3,0)</f>
        <v>1695713</v>
      </c>
      <c r="BF47" s="0" t="n">
        <f aca="false">VLOOKUP(A47,[55]may!$A$145:$C$205,3,0)</f>
        <v>2219995</v>
      </c>
      <c r="BG47" s="0" t="n">
        <f aca="false">VLOOKUP(A47,[56]june!$A$49:$C$108,3,0)</f>
        <v>1829421</v>
      </c>
      <c r="BH47" s="0" t="n">
        <f aca="false">VLOOKUP(A47,[57]july!$A$66:$C$124,3,0)</f>
        <v>1981515</v>
      </c>
      <c r="BI47" s="0" t="n">
        <f aca="false">VLOOKUP(A47,[58]aug!$A$52:$C$109,3,0)</f>
        <v>1621391</v>
      </c>
      <c r="BJ47" s="0" t="n">
        <f aca="false">VLOOKUP(A47,[59]sept!$A$69:$C$125,3,0)</f>
        <v>2622112</v>
      </c>
      <c r="BK47" s="0" t="n">
        <f aca="false">VLOOKUP(A47,[60]oct!$A$57:$C$112,3,0)</f>
        <v>1268737</v>
      </c>
    </row>
    <row r="48" customFormat="false" ht="12.75" hidden="false" customHeight="false" outlineLevel="0" collapsed="false">
      <c r="A48" s="11" t="n">
        <v>35735</v>
      </c>
      <c r="B48" s="12" t="n">
        <f aca="false">VLOOKUP(A48,'[1]1850-1930'!$A$648:$C$757,3,0)</f>
        <v>121569</v>
      </c>
      <c r="C48" s="12" t="n">
        <f aca="false">VLOOKUP($A48,'[2]1931-1950'!$A$648:$C$757,3,0)</f>
        <v>20785057</v>
      </c>
      <c r="D48" s="12" t="n">
        <f aca="false">VLOOKUP(A48,'[3]1951-1956'!$A$648:$C$757,3,0)</f>
        <v>7095605</v>
      </c>
      <c r="E48" s="12" t="n">
        <f aca="false">VLOOKUP(A48,'[4]1957-1960'!$A$648:$C$757,3,0)</f>
        <v>4282251</v>
      </c>
      <c r="F48" s="13" t="n">
        <f aca="false">VLOOKUP(A48,'[5]1961-1965'!$A$600:$C$709,3,0)</f>
        <v>7412184</v>
      </c>
      <c r="G48" s="12" t="n">
        <f aca="false">VLOOKUP(A48,'[6]1966-1968'!$A$520:$C$629,3,0)</f>
        <v>7178205</v>
      </c>
      <c r="H48" s="12" t="n">
        <f aca="false">VLOOKUP(A48,'[7]1969-1970'!$A$472:$C$581,3,0)</f>
        <v>8237059</v>
      </c>
      <c r="I48" s="12" t="n">
        <f aca="false">VLOOKUP(A48,'[8]1971-1973'!$A$448:$C$557,3,0)</f>
        <v>4976296</v>
      </c>
      <c r="J48" s="12" t="n">
        <f aca="false">VLOOKUP(A48,'[9]1974-1977'!$A$402:$C$511,3,0)</f>
        <v>10828294</v>
      </c>
      <c r="K48" s="12" t="n">
        <f aca="false">VLOOKUP(A48,'[10]1978-1980'!$A$328:$C$437,3,0)</f>
        <v>7321192</v>
      </c>
      <c r="L48" s="12" t="n">
        <f aca="false">VLOOKUP(A48,'[11]1981-1983'!$A$285:$C$394,3,0)</f>
        <v>7533167</v>
      </c>
      <c r="M48" s="12" t="n">
        <f aca="false">VLOOKUP(A48,'[12]1984-1986'!$A$237:$C$346,3,0)</f>
        <v>6237864</v>
      </c>
      <c r="N48" s="12" t="n">
        <f aca="false">VLOOKUP(A48,'[13]1987-1990'!$A$215:$C$324,3,0)</f>
        <v>13749836</v>
      </c>
      <c r="O48" s="12" t="n">
        <f aca="false">VLOOKUP(A48,'[14]1991-1993'!$A$125:$C$234,3,0)</f>
        <v>9696904</v>
      </c>
      <c r="P48" s="12" t="n">
        <f aca="false">SUM(B48:O48)</f>
        <v>115455483</v>
      </c>
      <c r="Q48" s="12"/>
      <c r="R48" s="12" t="n">
        <f aca="false">VLOOKUP(A48,[15]jan!$A$66:$C$175,3,0)</f>
        <v>1227484</v>
      </c>
      <c r="S48" s="12" t="n">
        <f aca="false">VLOOKUP(A48,[16]feb!$A$72:$C$180,3,0)</f>
        <v>266466</v>
      </c>
      <c r="T48" s="12" t="n">
        <f aca="false">VLOOKUP(A48,[17]march!$A$58:$C$165,3,0)</f>
        <v>562796</v>
      </c>
      <c r="U48" s="0" t="n">
        <f aca="false">VLOOKUP(A48,[18]apr!$A$71:$C$177,3,0)</f>
        <v>569325</v>
      </c>
      <c r="V48" s="12" t="n">
        <f aca="false">VLOOKUP(A48,[19]may!$A$56:$D$161,3,0)</f>
        <v>537907</v>
      </c>
      <c r="W48" s="0" t="n">
        <f aca="false">VLOOKUP(A48,[20]june!$A$55:$C$159,3,0)</f>
        <v>557629</v>
      </c>
      <c r="X48" s="0" t="n">
        <f aca="false">VLOOKUP($A48,[21]july!$A$71:$C$174,3,0)</f>
        <v>482532</v>
      </c>
      <c r="Y48" s="0" t="n">
        <f aca="false">VLOOKUP($A48,[22]august!$A$55:$C$157,3,0)</f>
        <v>546675</v>
      </c>
      <c r="Z48" s="0" t="n">
        <f aca="false">VLOOKUP(A48,[23]sept!$A$59:$C$160,3,0)</f>
        <v>676270</v>
      </c>
      <c r="AA48" s="0" t="n">
        <f aca="false">VLOOKUP(A48,[24]oct!$A$54:$C$154,3,0)</f>
        <v>543617</v>
      </c>
      <c r="AB48" s="0" t="n">
        <f aca="false">VLOOKUP(A48,[25]nov!$A$55:$C$154,3,0)</f>
        <v>2715495</v>
      </c>
      <c r="AC48" s="0" t="n">
        <f aca="false">VLOOKUP(A48,[26]dec!$A$64:$C$162,3,0)</f>
        <v>638190</v>
      </c>
      <c r="AD48" s="0" t="n">
        <f aca="false">VLOOKUP(A48,[27]jan!$A$71:$C$165,3,0)</f>
        <v>777017</v>
      </c>
      <c r="AE48" s="0" t="n">
        <f aca="false">VLOOKUP(A48,[28]feb!$A$55:$C$148,3,0)</f>
        <v>501366</v>
      </c>
      <c r="AF48" s="0" t="n">
        <f aca="false">VLOOKUP(A48,[29]march!$A$62:$C$154,3,0)</f>
        <v>592370</v>
      </c>
      <c r="AG48" s="0" t="n">
        <f aca="false">VLOOKUP(A48,[30]apr!$A$66:$C$157,3,0)</f>
        <v>744107</v>
      </c>
      <c r="AH48" s="0" t="n">
        <f aca="false">VLOOKUP(A48,[31]may!$A$54:$C$144,3,0)</f>
        <v>885048</v>
      </c>
      <c r="AI48" s="0" t="n">
        <f aca="false">VLOOKUP(A48,[32]june!$A$63:$C$152,3,0)</f>
        <v>749929</v>
      </c>
      <c r="AJ48" s="0" t="n">
        <f aca="false">VLOOKUP(A48,[33]july!$A$64:$C$152,3,0)</f>
        <v>963088</v>
      </c>
      <c r="AK48" s="0" t="n">
        <f aca="false">VLOOKUP(A48,[34]august!$A$54:$C$141,3,0)</f>
        <v>656821</v>
      </c>
      <c r="AL48" s="0" t="n">
        <f aca="false">VLOOKUP(A48,[35]sept!$A$55:$C$141,3,0)</f>
        <v>374128</v>
      </c>
      <c r="AM48" s="0" t="n">
        <f aca="false">VLOOKUP(A48,[36]oct!$A$65:$C$150,3,0)</f>
        <v>1338076</v>
      </c>
      <c r="AN48" s="0" t="n">
        <f aca="false">VLOOKUP(A48,[37]novemeber!$A$63:$C$147,3,0)</f>
        <v>898534</v>
      </c>
      <c r="AO48" s="0" t="n">
        <f aca="false">VLOOKUP(A48,[38]dec!$A$53:$C$136,3,0)</f>
        <v>493706</v>
      </c>
      <c r="AP48" s="0" t="n">
        <f aca="false">VLOOKUP(A48,[39]jan!$A$56:$C$135,3,0)</f>
        <v>830493</v>
      </c>
      <c r="AQ48" s="0" t="n">
        <f aca="false">VLOOKUP(A48,[40]feb!$A$80:$C$158,3,0)</f>
        <v>616481</v>
      </c>
      <c r="AR48" s="0" t="n">
        <f aca="false">VLOOKUP(A48,[41]march!$A$63:$C$140,3,0)</f>
        <v>1332294</v>
      </c>
      <c r="AS48" s="0" t="n">
        <f aca="false">VLOOKUP(A48,[42]april!$A$64:$C$140,3,0)</f>
        <v>1042991</v>
      </c>
      <c r="AT48" s="0" t="n">
        <f aca="false">VLOOKUP(A48,[43]may!$A$70:$C$145,3,0)</f>
        <v>1130526</v>
      </c>
      <c r="AU48" s="0" t="n">
        <f aca="false">VLOOKUP(A48,[44]june!$A$70:$C$144,3,0)</f>
        <v>860825</v>
      </c>
      <c r="AV48" s="0" t="n">
        <f aca="false">VLOOKUP(A48,[45]july!$A$65:$C$138,3,0)</f>
        <v>706847</v>
      </c>
      <c r="AW48" s="0" t="n">
        <f aca="false">VLOOKUP(A48,[46]aug!$A$66:$C$138,3,0)</f>
        <v>1189111</v>
      </c>
      <c r="AX48" s="0" t="n">
        <f aca="false">VLOOKUP(A48,[47]sept!$A$59:$C$130,3,0)</f>
        <v>1295223</v>
      </c>
      <c r="AY48" s="0" t="n">
        <f aca="false">VLOOKUP(A48,[48]oct!$A$63:$C$133,3,0)</f>
        <v>1138593</v>
      </c>
      <c r="AZ48" s="0" t="n">
        <f aca="false">VLOOKUP(A48,[49]nov!$A$62:$C$131,3,0)</f>
        <v>1301867</v>
      </c>
      <c r="BA48" s="0" t="n">
        <f aca="false">VLOOKUP(A48,[50]dec!$A$64:$C$132,3,0)</f>
        <v>1466019</v>
      </c>
      <c r="BB48" s="0" t="n">
        <f aca="false">VLOOKUP(A48,[51]jan!$A$72:$C$136,3,0)</f>
        <v>715922</v>
      </c>
      <c r="BC48" s="0" t="n">
        <f aca="false">VLOOKUP(A48,[52]feb!$A$69:$C$132,3,0)</f>
        <v>937655</v>
      </c>
      <c r="BD48" s="0" t="n">
        <f aca="false">VLOOKUP(A48,[53]mar!$A$68:$C$130,3,0)</f>
        <v>1322787</v>
      </c>
      <c r="BE48" s="0" t="n">
        <f aca="false">VLOOKUP(A48,[54]apr!$A$69:$C$130,3,0)</f>
        <v>1631273</v>
      </c>
      <c r="BF48" s="0" t="n">
        <f aca="false">VLOOKUP(A48,[55]may!$A$145:$C$205,3,0)</f>
        <v>2257045</v>
      </c>
      <c r="BG48" s="0" t="n">
        <f aca="false">VLOOKUP(A48,[56]june!$A$49:$C$108,3,0)</f>
        <v>1719101</v>
      </c>
      <c r="BH48" s="0" t="n">
        <f aca="false">VLOOKUP(A48,[57]july!$A$66:$C$124,3,0)</f>
        <v>1864471</v>
      </c>
      <c r="BI48" s="0" t="n">
        <f aca="false">VLOOKUP(A48,[58]aug!$A$52:$C$109,3,0)</f>
        <v>1510943</v>
      </c>
      <c r="BJ48" s="0" t="n">
        <f aca="false">VLOOKUP(A48,[59]sept!$A$69:$C$125,3,0)</f>
        <v>2402525</v>
      </c>
      <c r="BK48" s="0" t="n">
        <f aca="false">VLOOKUP(A48,[60]oct!$A$57:$C$112,3,0)</f>
        <v>2059837</v>
      </c>
      <c r="BL48" s="0" t="n">
        <f aca="false">VLOOKUP(A48,[61]nov!$A$35:$C$89,3,0)</f>
        <v>1487853</v>
      </c>
    </row>
    <row r="49" customFormat="false" ht="12.75" hidden="false" customHeight="false" outlineLevel="0" collapsed="false">
      <c r="A49" s="11" t="n">
        <v>35765</v>
      </c>
      <c r="B49" s="12" t="n">
        <f aca="false">VLOOKUP(A49,'[1]1850-1930'!$A$648:$C$757,3,0)</f>
        <v>122465</v>
      </c>
      <c r="C49" s="12" t="n">
        <f aca="false">VLOOKUP($A49,'[2]1931-1950'!$A$648:$C$757,3,0)</f>
        <v>21015588</v>
      </c>
      <c r="D49" s="12" t="n">
        <f aca="false">VLOOKUP(A49,'[3]1951-1956'!$A$648:$C$757,3,0)</f>
        <v>7022396</v>
      </c>
      <c r="E49" s="12" t="n">
        <f aca="false">VLOOKUP(A49,'[4]1957-1960'!$A$648:$C$757,3,0)</f>
        <v>4276354</v>
      </c>
      <c r="F49" s="13" t="n">
        <f aca="false">VLOOKUP(A49,'[5]1961-1965'!$A$600:$C$709,3,0)</f>
        <v>7465477</v>
      </c>
      <c r="G49" s="12" t="n">
        <f aca="false">VLOOKUP(A49,'[6]1966-1968'!$A$520:$C$629,3,0)</f>
        <v>7302189</v>
      </c>
      <c r="H49" s="12" t="n">
        <f aca="false">VLOOKUP(A49,'[7]1969-1970'!$A$472:$C$581,3,0)</f>
        <v>8360527</v>
      </c>
      <c r="I49" s="12" t="n">
        <f aca="false">VLOOKUP(A49,'[8]1971-1973'!$A$448:$C$557,3,0)</f>
        <v>5186619</v>
      </c>
      <c r="J49" s="12" t="n">
        <f aca="false">VLOOKUP(A49,'[9]1974-1977'!$A$402:$C$511,3,0)</f>
        <v>11173076</v>
      </c>
      <c r="K49" s="12" t="n">
        <f aca="false">VLOOKUP(A49,'[10]1978-1980'!$A$328:$C$437,3,0)</f>
        <v>7308719</v>
      </c>
      <c r="L49" s="12" t="n">
        <f aca="false">VLOOKUP(A49,'[11]1981-1983'!$A$285:$C$394,3,0)</f>
        <v>7589302</v>
      </c>
      <c r="M49" s="12" t="n">
        <f aca="false">VLOOKUP(A49,'[12]1984-1986'!$A$237:$C$346,3,0)</f>
        <v>6149914</v>
      </c>
      <c r="N49" s="12" t="n">
        <f aca="false">VLOOKUP(A49,'[13]1987-1990'!$A$215:$C$324,3,0)</f>
        <v>13805721</v>
      </c>
      <c r="O49" s="12" t="n">
        <f aca="false">VLOOKUP(A49,'[14]1991-1993'!$A$125:$C$234,3,0)</f>
        <v>9701986</v>
      </c>
      <c r="P49" s="12" t="n">
        <f aca="false">SUM(B49:O49)</f>
        <v>116480333</v>
      </c>
      <c r="Q49" s="12"/>
      <c r="R49" s="12" t="n">
        <f aca="false">VLOOKUP(A49,[15]jan!$A$66:$C$175,3,0)</f>
        <v>1244621</v>
      </c>
      <c r="S49" s="12" t="n">
        <f aca="false">VLOOKUP(A49,[16]feb!$A$72:$C$180,3,0)</f>
        <v>234687</v>
      </c>
      <c r="T49" s="12" t="n">
        <f aca="false">VLOOKUP(A49,[17]march!$A$58:$C$165,3,0)</f>
        <v>595735</v>
      </c>
      <c r="U49" s="0" t="n">
        <f aca="false">VLOOKUP(A49,[18]apr!$A$71:$C$177,3,0)</f>
        <v>577204</v>
      </c>
      <c r="V49" s="12" t="n">
        <f aca="false">VLOOKUP(A49,[19]may!$A$56:$D$161,3,0)</f>
        <v>542126</v>
      </c>
      <c r="W49" s="0" t="n">
        <f aca="false">VLOOKUP(A49,[20]june!$A$55:$C$159,3,0)</f>
        <v>538539</v>
      </c>
      <c r="X49" s="0" t="n">
        <f aca="false">VLOOKUP($A49,[21]july!$A$71:$C$174,3,0)</f>
        <v>501199</v>
      </c>
      <c r="Y49" s="0" t="n">
        <f aca="false">VLOOKUP($A49,[22]august!$A$55:$C$157,3,0)</f>
        <v>542297</v>
      </c>
      <c r="Z49" s="0" t="n">
        <f aca="false">VLOOKUP(A49,[23]sept!$A$59:$C$160,3,0)</f>
        <v>678525</v>
      </c>
      <c r="AA49" s="0" t="n">
        <f aca="false">VLOOKUP(A49,[24]oct!$A$54:$C$154,3,0)</f>
        <v>530642</v>
      </c>
      <c r="AB49" s="0" t="n">
        <f aca="false">VLOOKUP(A49,[25]nov!$A$55:$C$154,3,0)</f>
        <v>2723810</v>
      </c>
      <c r="AC49" s="0" t="n">
        <f aca="false">VLOOKUP(A49,[26]dec!$A$64:$C$162,3,0)</f>
        <v>645378</v>
      </c>
      <c r="AD49" s="0" t="n">
        <f aca="false">VLOOKUP(A49,[27]jan!$A$71:$C$165,3,0)</f>
        <v>777263</v>
      </c>
      <c r="AE49" s="0" t="n">
        <f aca="false">VLOOKUP(A49,[28]feb!$A$55:$C$148,3,0)</f>
        <v>497975</v>
      </c>
      <c r="AF49" s="0" t="n">
        <f aca="false">VLOOKUP(A49,[29]march!$A$62:$C$154,3,0)</f>
        <v>615704</v>
      </c>
      <c r="AG49" s="0" t="n">
        <f aca="false">VLOOKUP(A49,[30]apr!$A$66:$C$157,3,0)</f>
        <v>747904</v>
      </c>
      <c r="AH49" s="0" t="n">
        <f aca="false">VLOOKUP(A49,[31]may!$A$54:$C$144,3,0)</f>
        <v>878576</v>
      </c>
      <c r="AI49" s="0" t="n">
        <f aca="false">VLOOKUP(A49,[32]june!$A$63:$C$152,3,0)</f>
        <v>762198</v>
      </c>
      <c r="AJ49" s="0" t="n">
        <f aca="false">VLOOKUP(A49,[33]july!$A$64:$C$152,3,0)</f>
        <v>973768</v>
      </c>
      <c r="AK49" s="0" t="n">
        <f aca="false">VLOOKUP(A49,[34]august!$A$54:$C$141,3,0)</f>
        <v>655444</v>
      </c>
      <c r="AL49" s="0" t="n">
        <f aca="false">VLOOKUP(A49,[35]sept!$A$55:$C$141,3,0)</f>
        <v>363282</v>
      </c>
      <c r="AM49" s="0" t="n">
        <f aca="false">VLOOKUP(A49,[36]oct!$A$65:$C$150,3,0)</f>
        <v>1115816</v>
      </c>
      <c r="AN49" s="0" t="n">
        <f aca="false">VLOOKUP(A49,[37]novemeber!$A$63:$C$147,3,0)</f>
        <v>885706</v>
      </c>
      <c r="AO49" s="0" t="n">
        <f aca="false">VLOOKUP(A49,[38]dec!$A$53:$C$136,3,0)</f>
        <v>492287</v>
      </c>
      <c r="AP49" s="0" t="n">
        <f aca="false">VLOOKUP(A49,[39]jan!$A$56:$C$135,3,0)</f>
        <v>835577</v>
      </c>
      <c r="AQ49" s="0" t="n">
        <f aca="false">VLOOKUP(A49,[40]feb!$A$80:$C$158,3,0)</f>
        <v>586177</v>
      </c>
      <c r="AR49" s="0" t="n">
        <f aca="false">VLOOKUP(A49,[41]march!$A$63:$C$140,3,0)</f>
        <v>1415351</v>
      </c>
      <c r="AS49" s="0" t="n">
        <f aca="false">VLOOKUP(A49,[42]april!$A$64:$C$140,3,0)</f>
        <v>1058034</v>
      </c>
      <c r="AT49" s="0" t="n">
        <f aca="false">VLOOKUP(A49,[43]may!$A$70:$C$145,3,0)</f>
        <v>1116739</v>
      </c>
      <c r="AU49" s="0" t="n">
        <f aca="false">VLOOKUP(A49,[44]june!$A$70:$C$144,3,0)</f>
        <v>791684</v>
      </c>
      <c r="AV49" s="0" t="n">
        <f aca="false">VLOOKUP(A49,[45]july!$A$65:$C$138,3,0)</f>
        <v>687642</v>
      </c>
      <c r="AW49" s="0" t="n">
        <f aca="false">VLOOKUP(A49,[46]aug!$A$66:$C$138,3,0)</f>
        <v>1137830</v>
      </c>
      <c r="AX49" s="0" t="n">
        <f aca="false">VLOOKUP(A49,[47]sept!$A$59:$C$130,3,0)</f>
        <v>1316619</v>
      </c>
      <c r="AY49" s="0" t="n">
        <f aca="false">VLOOKUP(A49,[48]oct!$A$63:$C$133,3,0)</f>
        <v>1095245</v>
      </c>
      <c r="AZ49" s="0" t="n">
        <f aca="false">VLOOKUP(A49,[49]nov!$A$62:$C$131,3,0)</f>
        <v>1263010</v>
      </c>
      <c r="BA49" s="0" t="n">
        <f aca="false">VLOOKUP(A49,[50]dec!$A$64:$C$132,3,0)</f>
        <v>1491997</v>
      </c>
      <c r="BB49" s="0" t="n">
        <f aca="false">VLOOKUP(A49,[51]jan!$A$72:$C$136,3,0)</f>
        <v>882542</v>
      </c>
      <c r="BC49" s="0" t="n">
        <f aca="false">VLOOKUP(A49,[52]feb!$A$69:$C$132,3,0)</f>
        <v>800067</v>
      </c>
      <c r="BD49" s="0" t="n">
        <f aca="false">VLOOKUP(A49,[53]mar!$A$68:$C$130,3,0)</f>
        <v>1262134</v>
      </c>
      <c r="BE49" s="0" t="n">
        <f aca="false">VLOOKUP(A49,[54]apr!$A$69:$C$130,3,0)</f>
        <v>1650764</v>
      </c>
      <c r="BF49" s="0" t="n">
        <f aca="false">VLOOKUP(A49,[55]may!$A$145:$C$205,3,0)</f>
        <v>1997279</v>
      </c>
      <c r="BG49" s="0" t="n">
        <f aca="false">VLOOKUP(A49,[56]june!$A$49:$C$108,3,0)</f>
        <v>1789524</v>
      </c>
      <c r="BH49" s="0" t="n">
        <f aca="false">VLOOKUP(A49,[57]july!$A$66:$C$124,3,0)</f>
        <v>1841550</v>
      </c>
      <c r="BI49" s="0" t="n">
        <f aca="false">VLOOKUP(A49,[58]aug!$A$52:$C$109,3,0)</f>
        <v>1461281</v>
      </c>
      <c r="BJ49" s="0" t="n">
        <f aca="false">VLOOKUP(A49,[59]sept!$A$69:$C$125,3,0)</f>
        <v>2320743</v>
      </c>
      <c r="BK49" s="0" t="n">
        <f aca="false">VLOOKUP(A49,[60]oct!$A$57:$C$112,3,0)</f>
        <v>2155891</v>
      </c>
      <c r="BL49" s="0" t="n">
        <f aca="false">VLOOKUP(A49,[61]nov!$A$35:$C$89,3,0)</f>
        <v>2370592</v>
      </c>
      <c r="BM49" s="0" t="n">
        <f aca="false">VLOOKUP(A49,[62]dec!$A$58:$C$111,3,0)</f>
        <v>1257287</v>
      </c>
    </row>
    <row r="50" customFormat="false" ht="12.75" hidden="false" customHeight="false" outlineLevel="0" collapsed="false">
      <c r="A50" s="11" t="n">
        <v>35796</v>
      </c>
      <c r="B50" s="12" t="n">
        <f aca="false">VLOOKUP(A50,'[1]1850-1930'!$A$648:$C$757,3,0)</f>
        <v>92368</v>
      </c>
      <c r="C50" s="12" t="n">
        <f aca="false">VLOOKUP($A50,'[2]1931-1950'!$A$648:$C$757,3,0)</f>
        <v>21608761</v>
      </c>
      <c r="D50" s="12" t="n">
        <f aca="false">VLOOKUP(A50,'[3]1951-1956'!$A$648:$C$757,3,0)</f>
        <v>7169819</v>
      </c>
      <c r="E50" s="12" t="n">
        <f aca="false">VLOOKUP(A50,'[4]1957-1960'!$A$648:$C$757,3,0)</f>
        <v>4463517</v>
      </c>
      <c r="F50" s="13" t="n">
        <f aca="false">VLOOKUP(A50,'[5]1961-1965'!$A$600:$C$709,3,0)</f>
        <v>7615010</v>
      </c>
      <c r="G50" s="12" t="n">
        <f aca="false">VLOOKUP(A50,'[6]1966-1968'!$A$520:$C$629,3,0)</f>
        <v>7297786</v>
      </c>
      <c r="H50" s="12" t="n">
        <f aca="false">VLOOKUP(A50,'[7]1969-1970'!$A$472:$C$581,3,0)</f>
        <v>8448489</v>
      </c>
      <c r="I50" s="12" t="n">
        <f aca="false">VLOOKUP(A50,'[8]1971-1973'!$A$448:$C$557,3,0)</f>
        <v>5219734</v>
      </c>
      <c r="J50" s="12" t="n">
        <f aca="false">VLOOKUP(A50,'[9]1974-1977'!$A$402:$C$511,3,0)</f>
        <v>11029856</v>
      </c>
      <c r="K50" s="12" t="n">
        <f aca="false">VLOOKUP(A50,'[10]1978-1980'!$A$328:$C$437,3,0)</f>
        <v>7294812</v>
      </c>
      <c r="L50" s="12" t="n">
        <f aca="false">VLOOKUP(A50,'[11]1981-1983'!$A$285:$C$394,3,0)</f>
        <v>7651239</v>
      </c>
      <c r="M50" s="12" t="n">
        <f aca="false">VLOOKUP(A50,'[12]1984-1986'!$A$237:$C$346,3,0)</f>
        <v>6221314</v>
      </c>
      <c r="N50" s="12" t="n">
        <f aca="false">VLOOKUP(A50,'[13]1987-1990'!$A$215:$C$324,3,0)</f>
        <v>13912483</v>
      </c>
      <c r="O50" s="12" t="n">
        <f aca="false">VLOOKUP(A50,'[14]1991-1993'!$A$125:$C$234,3,0)</f>
        <v>9781515</v>
      </c>
      <c r="P50" s="12" t="n">
        <f aca="false">SUM(B50:O50)</f>
        <v>117806703</v>
      </c>
      <c r="Q50" s="12"/>
      <c r="R50" s="12" t="n">
        <f aca="false">VLOOKUP(A50,[15]jan!$A$66:$C$175,3,0)</f>
        <v>1239364</v>
      </c>
      <c r="S50" s="12" t="n">
        <f aca="false">VLOOKUP(A50,[16]feb!$A$72:$C$180,3,0)</f>
        <v>273744</v>
      </c>
      <c r="T50" s="12" t="n">
        <f aca="false">VLOOKUP(A50,[17]march!$A$58:$C$165,3,0)</f>
        <v>613906</v>
      </c>
      <c r="U50" s="0" t="n">
        <f aca="false">VLOOKUP(A50,[18]apr!$A$71:$C$177,3,0)</f>
        <v>576383</v>
      </c>
      <c r="V50" s="12" t="n">
        <f aca="false">VLOOKUP(A50,[19]may!$A$56:$D$161,3,0)</f>
        <v>524836</v>
      </c>
      <c r="W50" s="0" t="n">
        <f aca="false">VLOOKUP(A50,[20]june!$A$55:$C$159,3,0)</f>
        <v>541364</v>
      </c>
      <c r="X50" s="0" t="n">
        <f aca="false">VLOOKUP($A50,[21]july!$A$71:$C$174,3,0)</f>
        <v>520863</v>
      </c>
      <c r="Y50" s="0" t="n">
        <f aca="false">VLOOKUP($A50,[22]august!$A$55:$C$157,3,0)</f>
        <v>498935</v>
      </c>
      <c r="Z50" s="0" t="n">
        <f aca="false">VLOOKUP(A50,[23]sept!$A$59:$C$160,3,0)</f>
        <v>687927</v>
      </c>
      <c r="AA50" s="0" t="n">
        <f aca="false">VLOOKUP(A50,[24]oct!$A$54:$C$154,3,0)</f>
        <v>550283</v>
      </c>
      <c r="AB50" s="0" t="n">
        <f aca="false">VLOOKUP(A50,[25]nov!$A$55:$C$154,3,0)</f>
        <v>2572600</v>
      </c>
      <c r="AC50" s="0" t="n">
        <f aca="false">VLOOKUP(A50,[26]dec!$A$64:$C$162,3,0)</f>
        <v>624354</v>
      </c>
      <c r="AD50" s="0" t="n">
        <f aca="false">VLOOKUP(A50,[27]jan!$A$71:$C$165,3,0)</f>
        <v>759677</v>
      </c>
      <c r="AE50" s="0" t="n">
        <f aca="false">VLOOKUP(A50,[28]feb!$A$55:$C$148,3,0)</f>
        <v>491064</v>
      </c>
      <c r="AF50" s="0" t="n">
        <f aca="false">VLOOKUP(A50,[29]march!$A$62:$C$154,3,0)</f>
        <v>600843</v>
      </c>
      <c r="AG50" s="0" t="n">
        <f aca="false">VLOOKUP(A50,[30]apr!$A$66:$C$157,3,0)</f>
        <v>745427</v>
      </c>
      <c r="AH50" s="0" t="n">
        <f aca="false">VLOOKUP(A50,[31]may!$A$54:$C$144,3,0)</f>
        <v>860244</v>
      </c>
      <c r="AI50" s="0" t="n">
        <f aca="false">VLOOKUP(A50,[32]june!$A$63:$C$152,3,0)</f>
        <v>802152</v>
      </c>
      <c r="AJ50" s="0" t="n">
        <f aca="false">VLOOKUP(A50,[33]july!$A$64:$C$152,3,0)</f>
        <v>918641</v>
      </c>
      <c r="AK50" s="0" t="n">
        <f aca="false">VLOOKUP(A50,[34]august!$A$54:$C$141,3,0)</f>
        <v>664025</v>
      </c>
      <c r="AL50" s="0" t="n">
        <f aca="false">VLOOKUP(A50,[35]sept!$A$55:$C$141,3,0)</f>
        <v>371148</v>
      </c>
      <c r="AM50" s="0" t="n">
        <f aca="false">VLOOKUP(A50,[36]oct!$A$65:$C$150,3,0)</f>
        <v>1102146</v>
      </c>
      <c r="AN50" s="0" t="n">
        <f aca="false">VLOOKUP(A50,[37]novemeber!$A$63:$C$147,3,0)</f>
        <v>875301</v>
      </c>
      <c r="AO50" s="0" t="n">
        <f aca="false">VLOOKUP(A50,[38]dec!$A$53:$C$136,3,0)</f>
        <v>487753</v>
      </c>
      <c r="AP50" s="0" t="n">
        <f aca="false">VLOOKUP(A50,[39]jan!$A$56:$C$135,3,0)</f>
        <v>821706</v>
      </c>
      <c r="AQ50" s="0" t="n">
        <f aca="false">VLOOKUP(A50,[40]feb!$A$80:$C$158,3,0)</f>
        <v>580836</v>
      </c>
      <c r="AR50" s="0" t="n">
        <f aca="false">VLOOKUP(A50,[41]march!$A$63:$C$140,3,0)</f>
        <v>1331771</v>
      </c>
      <c r="AS50" s="0" t="n">
        <f aca="false">VLOOKUP(A50,[42]april!$A$64:$C$140,3,0)</f>
        <v>967984</v>
      </c>
      <c r="AT50" s="0" t="n">
        <f aca="false">VLOOKUP(A50,[43]may!$A$70:$C$145,3,0)</f>
        <v>1042271</v>
      </c>
      <c r="AU50" s="0" t="n">
        <f aca="false">VLOOKUP(A50,[44]june!$A$70:$C$144,3,0)</f>
        <v>813917</v>
      </c>
      <c r="AV50" s="0" t="n">
        <f aca="false">VLOOKUP(A50,[45]july!$A$65:$C$138,3,0)</f>
        <v>658148</v>
      </c>
      <c r="AW50" s="0" t="n">
        <f aca="false">VLOOKUP(A50,[46]aug!$A$66:$C$138,3,0)</f>
        <v>1103953</v>
      </c>
      <c r="AX50" s="0" t="n">
        <f aca="false">VLOOKUP(A50,[47]sept!$A$59:$C$130,3,0)</f>
        <v>1305448</v>
      </c>
      <c r="AY50" s="0" t="n">
        <f aca="false">VLOOKUP(A50,[48]oct!$A$63:$C$133,3,0)</f>
        <v>1092864</v>
      </c>
      <c r="AZ50" s="0" t="n">
        <f aca="false">VLOOKUP(A50,[49]nov!$A$62:$C$131,3,0)</f>
        <v>1263698</v>
      </c>
      <c r="BA50" s="0" t="n">
        <f aca="false">VLOOKUP(A50,[50]dec!$A$64:$C$132,3,0)</f>
        <v>1418271</v>
      </c>
      <c r="BB50" s="0" t="n">
        <f aca="false">VLOOKUP(A50,[51]jan!$A$72:$C$136,3,0)</f>
        <v>916542</v>
      </c>
      <c r="BC50" s="0" t="n">
        <f aca="false">VLOOKUP(A50,[52]feb!$A$69:$C$132,3,0)</f>
        <v>755252</v>
      </c>
      <c r="BD50" s="0" t="n">
        <f aca="false">VLOOKUP(A50,[53]mar!$A$68:$C$130,3,0)</f>
        <v>1250056</v>
      </c>
      <c r="BE50" s="0" t="n">
        <f aca="false">VLOOKUP(A50,[54]apr!$A$69:$C$130,3,0)</f>
        <v>1624320</v>
      </c>
      <c r="BF50" s="0" t="n">
        <f aca="false">VLOOKUP(A50,[55]may!$A$145:$C$205,3,0)</f>
        <v>1882846</v>
      </c>
      <c r="BG50" s="0" t="n">
        <f aca="false">VLOOKUP(A50,[56]june!$A$49:$C$108,3,0)</f>
        <v>1629168</v>
      </c>
      <c r="BH50" s="0" t="n">
        <f aca="false">VLOOKUP(A50,[57]july!$A$66:$C$124,3,0)</f>
        <v>1827763</v>
      </c>
      <c r="BI50" s="0" t="n">
        <f aca="false">VLOOKUP(A50,[58]aug!$A$52:$C$109,3,0)</f>
        <v>1377515</v>
      </c>
      <c r="BJ50" s="0" t="n">
        <f aca="false">VLOOKUP(A50,[59]sept!$A$69:$C$125,3,0)</f>
        <v>2185647</v>
      </c>
      <c r="BK50" s="0" t="n">
        <f aca="false">VLOOKUP(A50,[60]oct!$A$57:$C$112,3,0)</f>
        <v>2154076</v>
      </c>
      <c r="BL50" s="0" t="n">
        <f aca="false">VLOOKUP(A50,[61]nov!$A$35:$C$89,3,0)</f>
        <v>2308898</v>
      </c>
      <c r="BM50" s="0" t="n">
        <f aca="false">VLOOKUP(A50,[62]dec!$A$58:$C$111,3,0)</f>
        <v>1952549</v>
      </c>
      <c r="BN50" s="0" t="n">
        <f aca="false">VLOOKUP(A50,[63]jan!$A$88:$C$137,3,0)</f>
        <v>1302653</v>
      </c>
    </row>
    <row r="51" customFormat="false" ht="12.75" hidden="false" customHeight="false" outlineLevel="0" collapsed="false">
      <c r="A51" s="11" t="n">
        <v>35827</v>
      </c>
      <c r="B51" s="12" t="n">
        <f aca="false">VLOOKUP(A51,'[1]1850-1930'!$A$648:$C$757,3,0)</f>
        <v>84151</v>
      </c>
      <c r="C51" s="12" t="n">
        <f aca="false">VLOOKUP($A51,'[2]1931-1950'!$A$648:$C$757,3,0)</f>
        <v>19675391</v>
      </c>
      <c r="D51" s="12" t="n">
        <f aca="false">VLOOKUP(A51,'[3]1951-1956'!$A$648:$C$757,3,0)</f>
        <v>6419158</v>
      </c>
      <c r="E51" s="12" t="n">
        <f aca="false">VLOOKUP(A51,'[4]1957-1960'!$A$648:$C$757,3,0)</f>
        <v>3953485</v>
      </c>
      <c r="F51" s="13" t="n">
        <f aca="false">VLOOKUP(A51,'[5]1961-1965'!$A$600:$C$709,3,0)</f>
        <v>6752260</v>
      </c>
      <c r="G51" s="12" t="n">
        <f aca="false">VLOOKUP(A51,'[6]1966-1968'!$A$520:$C$629,3,0)</f>
        <v>6688311</v>
      </c>
      <c r="H51" s="12" t="n">
        <f aca="false">VLOOKUP(A51,'[7]1969-1970'!$A$472:$C$581,3,0)</f>
        <v>7519343</v>
      </c>
      <c r="I51" s="12" t="n">
        <f aca="false">VLOOKUP(A51,'[8]1971-1973'!$A$448:$C$557,3,0)</f>
        <v>4676520</v>
      </c>
      <c r="J51" s="12" t="n">
        <f aca="false">VLOOKUP(A51,'[9]1974-1977'!$A$402:$C$511,3,0)</f>
        <v>9914933</v>
      </c>
      <c r="K51" s="12" t="n">
        <f aca="false">VLOOKUP(A51,'[10]1978-1980'!$A$328:$C$437,3,0)</f>
        <v>6558871</v>
      </c>
      <c r="L51" s="12" t="n">
        <f aca="false">VLOOKUP(A51,'[11]1981-1983'!$A$285:$C$394,3,0)</f>
        <v>6911719</v>
      </c>
      <c r="M51" s="12" t="n">
        <f aca="false">VLOOKUP(A51,'[12]1984-1986'!$A$237:$C$346,3,0)</f>
        <v>5659395</v>
      </c>
      <c r="N51" s="12" t="n">
        <f aca="false">VLOOKUP(A51,'[13]1987-1990'!$A$215:$C$324,3,0)</f>
        <v>12500653</v>
      </c>
      <c r="O51" s="12" t="n">
        <f aca="false">VLOOKUP(A51,'[14]1991-1993'!$A$125:$C$234,3,0)</f>
        <v>8809788</v>
      </c>
      <c r="P51" s="12" t="n">
        <f aca="false">SUM(B51:O51)</f>
        <v>106123978</v>
      </c>
      <c r="Q51" s="12"/>
      <c r="R51" s="12" t="n">
        <f aca="false">VLOOKUP(A51,[15]jan!$A$66:$C$175,3,0)</f>
        <v>1194955</v>
      </c>
      <c r="S51" s="12" t="n">
        <f aca="false">VLOOKUP(A51,[16]feb!$A$72:$C$180,3,0)</f>
        <v>233867</v>
      </c>
      <c r="T51" s="12" t="n">
        <f aca="false">VLOOKUP(A51,[17]march!$A$58:$C$165,3,0)</f>
        <v>552660</v>
      </c>
      <c r="U51" s="0" t="n">
        <f aca="false">VLOOKUP(A51,[18]apr!$A$71:$C$177,3,0)</f>
        <v>493038</v>
      </c>
      <c r="V51" s="12" t="n">
        <f aca="false">VLOOKUP(A51,[19]may!$A$56:$D$161,3,0)</f>
        <v>469990</v>
      </c>
      <c r="W51" s="0" t="n">
        <f aca="false">VLOOKUP(A51,[20]june!$A$55:$C$159,3,0)</f>
        <v>459279</v>
      </c>
      <c r="X51" s="0" t="n">
        <f aca="false">VLOOKUP($A51,[21]july!$A$71:$C$174,3,0)</f>
        <v>454181</v>
      </c>
      <c r="Y51" s="0" t="n">
        <f aca="false">VLOOKUP($A51,[22]august!$A$55:$C$157,3,0)</f>
        <v>479315</v>
      </c>
      <c r="Z51" s="0" t="n">
        <f aca="false">VLOOKUP(A51,[23]sept!$A$59:$C$160,3,0)</f>
        <v>580911</v>
      </c>
      <c r="AA51" s="0" t="n">
        <f aca="false">VLOOKUP(A51,[24]oct!$A$54:$C$154,3,0)</f>
        <v>451506</v>
      </c>
      <c r="AB51" s="0" t="n">
        <f aca="false">VLOOKUP(A51,[25]nov!$A$55:$C$154,3,0)</f>
        <v>2177551</v>
      </c>
      <c r="AC51" s="0" t="n">
        <f aca="false">VLOOKUP(A51,[26]dec!$A$64:$C$162,3,0)</f>
        <v>584113</v>
      </c>
      <c r="AD51" s="0" t="n">
        <f aca="false">VLOOKUP(A51,[27]jan!$A$71:$C$165,3,0)</f>
        <v>663775</v>
      </c>
      <c r="AE51" s="0" t="n">
        <f aca="false">VLOOKUP(A51,[28]feb!$A$55:$C$148,3,0)</f>
        <v>425138</v>
      </c>
      <c r="AF51" s="0" t="n">
        <f aca="false">VLOOKUP(A51,[29]march!$A$62:$C$154,3,0)</f>
        <v>516264</v>
      </c>
      <c r="AG51" s="0" t="n">
        <f aca="false">VLOOKUP(A51,[30]apr!$A$66:$C$157,3,0)</f>
        <v>650039</v>
      </c>
      <c r="AH51" s="0" t="n">
        <f aca="false">VLOOKUP(A51,[31]may!$A$54:$C$144,3,0)</f>
        <v>726286</v>
      </c>
      <c r="AI51" s="0" t="n">
        <f aca="false">VLOOKUP(A51,[32]june!$A$63:$C$152,3,0)</f>
        <v>727118</v>
      </c>
      <c r="AJ51" s="0" t="n">
        <f aca="false">VLOOKUP(A51,[33]july!$A$64:$C$152,3,0)</f>
        <v>802307</v>
      </c>
      <c r="AK51" s="0" t="n">
        <f aca="false">VLOOKUP(A51,[34]august!$A$54:$C$141,3,0)</f>
        <v>582150</v>
      </c>
      <c r="AL51" s="0" t="n">
        <f aca="false">VLOOKUP(A51,[35]sept!$A$55:$C$141,3,0)</f>
        <v>335138</v>
      </c>
      <c r="AM51" s="0" t="n">
        <f aca="false">VLOOKUP(A51,[36]oct!$A$65:$C$150,3,0)</f>
        <v>1013642</v>
      </c>
      <c r="AN51" s="0" t="n">
        <f aca="false">VLOOKUP(A51,[37]novemeber!$A$63:$C$147,3,0)</f>
        <v>793755</v>
      </c>
      <c r="AO51" s="0" t="n">
        <f aca="false">VLOOKUP(A51,[38]dec!$A$53:$C$136,3,0)</f>
        <v>428698</v>
      </c>
      <c r="AP51" s="0" t="n">
        <f aca="false">VLOOKUP(A51,[39]jan!$A$56:$C$135,3,0)</f>
        <v>704772</v>
      </c>
      <c r="AQ51" s="0" t="n">
        <f aca="false">VLOOKUP(A51,[40]feb!$A$80:$C$158,3,0)</f>
        <v>503464</v>
      </c>
      <c r="AR51" s="0" t="n">
        <f aca="false">VLOOKUP(A51,[41]march!$A$63:$C$140,3,0)</f>
        <v>1199973</v>
      </c>
      <c r="AS51" s="0" t="n">
        <f aca="false">VLOOKUP(A51,[42]april!$A$64:$C$140,3,0)</f>
        <v>871725</v>
      </c>
      <c r="AT51" s="0" t="n">
        <f aca="false">VLOOKUP(A51,[43]may!$A$70:$C$145,3,0)</f>
        <v>903559</v>
      </c>
      <c r="AU51" s="0" t="n">
        <f aca="false">VLOOKUP(A51,[44]june!$A$70:$C$144,3,0)</f>
        <v>803105</v>
      </c>
      <c r="AV51" s="0" t="n">
        <f aca="false">VLOOKUP(A51,[45]july!$A$65:$C$138,3,0)</f>
        <v>589883</v>
      </c>
      <c r="AW51" s="0" t="n">
        <f aca="false">VLOOKUP(A51,[46]aug!$A$66:$C$138,3,0)</f>
        <v>921519</v>
      </c>
      <c r="AX51" s="0" t="n">
        <f aca="false">VLOOKUP(A51,[47]sept!$A$59:$C$130,3,0)</f>
        <v>1131032</v>
      </c>
      <c r="AY51" s="0" t="n">
        <f aca="false">VLOOKUP(A51,[48]oct!$A$63:$C$133,3,0)</f>
        <v>950299</v>
      </c>
      <c r="AZ51" s="0" t="n">
        <f aca="false">VLOOKUP(A51,[49]nov!$A$62:$C$131,3,0)</f>
        <v>1106973</v>
      </c>
      <c r="BA51" s="0" t="n">
        <f aca="false">VLOOKUP(A51,[50]dec!$A$64:$C$132,3,0)</f>
        <v>1259479</v>
      </c>
      <c r="BB51" s="0" t="n">
        <f aca="false">VLOOKUP(A51,[51]jan!$A$72:$C$136,3,0)</f>
        <v>762320</v>
      </c>
      <c r="BC51" s="0" t="n">
        <f aca="false">VLOOKUP(A51,[52]feb!$A$69:$C$132,3,0)</f>
        <v>705235</v>
      </c>
      <c r="BD51" s="0" t="n">
        <f aca="false">VLOOKUP(A51,[53]mar!$A$68:$C$130,3,0)</f>
        <v>1041202</v>
      </c>
      <c r="BE51" s="0" t="n">
        <f aca="false">VLOOKUP(A51,[54]apr!$A$69:$C$130,3,0)</f>
        <v>1408151</v>
      </c>
      <c r="BF51" s="0" t="n">
        <f aca="false">VLOOKUP(A51,[55]may!$A$145:$C$205,3,0)</f>
        <v>1810462</v>
      </c>
      <c r="BG51" s="0" t="n">
        <f aca="false">VLOOKUP(A51,[56]june!$A$49:$C$108,3,0)</f>
        <v>1406815</v>
      </c>
      <c r="BH51" s="0" t="n">
        <f aca="false">VLOOKUP(A51,[57]july!$A$66:$C$124,3,0)</f>
        <v>1545957</v>
      </c>
      <c r="BI51" s="0" t="n">
        <f aca="false">VLOOKUP(A51,[58]aug!$A$52:$C$109,3,0)</f>
        <v>1125923</v>
      </c>
      <c r="BJ51" s="0" t="n">
        <f aca="false">VLOOKUP(A51,[59]sept!$A$69:$C$125,3,0)</f>
        <v>1888305</v>
      </c>
      <c r="BK51" s="0" t="n">
        <f aca="false">VLOOKUP(A51,[60]oct!$A$57:$C$112,3,0)</f>
        <v>1832342</v>
      </c>
      <c r="BL51" s="0" t="n">
        <f aca="false">VLOOKUP(A51,[61]nov!$A$35:$C$89,3,0)</f>
        <v>2017944</v>
      </c>
      <c r="BM51" s="0" t="n">
        <f aca="false">VLOOKUP(A51,[62]dec!$A$58:$C$111,3,0)</f>
        <v>1741291</v>
      </c>
      <c r="BN51" s="0" t="n">
        <f aca="false">VLOOKUP(A51,[63]jan!$A$88:$C$137,3,0)</f>
        <v>1991316</v>
      </c>
      <c r="BO51" s="0" t="n">
        <f aca="false">VLOOKUP(A51,[64]feb!$A$60:$C$108,3,0)</f>
        <v>960940</v>
      </c>
    </row>
    <row r="52" customFormat="false" ht="12.75" hidden="false" customHeight="false" outlineLevel="0" collapsed="false">
      <c r="A52" s="11" t="n">
        <v>35855</v>
      </c>
      <c r="B52" s="12" t="n">
        <f aca="false">VLOOKUP(A52,'[1]1850-1930'!$A$648:$C$757,3,0)</f>
        <v>66698</v>
      </c>
      <c r="C52" s="12" t="n">
        <f aca="false">VLOOKUP($A52,'[2]1931-1950'!$A$648:$C$757,3,0)</f>
        <v>21741471</v>
      </c>
      <c r="D52" s="12" t="n">
        <f aca="false">VLOOKUP(A52,'[3]1951-1956'!$A$648:$C$757,3,0)</f>
        <v>6857400</v>
      </c>
      <c r="E52" s="12" t="n">
        <f aca="false">VLOOKUP(A52,'[4]1957-1960'!$A$648:$C$757,3,0)</f>
        <v>4163135</v>
      </c>
      <c r="F52" s="13" t="n">
        <f aca="false">VLOOKUP(A52,'[5]1961-1965'!$A$600:$C$709,3,0)</f>
        <v>7408970</v>
      </c>
      <c r="G52" s="12" t="n">
        <f aca="false">VLOOKUP(A52,'[6]1966-1968'!$A$520:$C$629,3,0)</f>
        <v>7464135</v>
      </c>
      <c r="H52" s="12" t="n">
        <f aca="false">VLOOKUP(A52,'[7]1969-1970'!$A$472:$C$581,3,0)</f>
        <v>8025842</v>
      </c>
      <c r="I52" s="12" t="n">
        <f aca="false">VLOOKUP(A52,'[8]1971-1973'!$A$448:$C$557,3,0)</f>
        <v>5008279</v>
      </c>
      <c r="J52" s="12" t="n">
        <f aca="false">VLOOKUP(A52,'[9]1974-1977'!$A$402:$C$511,3,0)</f>
        <v>10844309</v>
      </c>
      <c r="K52" s="12" t="n">
        <f aca="false">VLOOKUP(A52,'[10]1978-1980'!$A$328:$C$437,3,0)</f>
        <v>7286391</v>
      </c>
      <c r="L52" s="12" t="n">
        <f aca="false">VLOOKUP(A52,'[11]1981-1983'!$A$285:$C$394,3,0)</f>
        <v>7465677</v>
      </c>
      <c r="M52" s="12" t="n">
        <f aca="false">VLOOKUP(A52,'[12]1984-1986'!$A$237:$C$346,3,0)</f>
        <v>6049483</v>
      </c>
      <c r="N52" s="12" t="n">
        <f aca="false">VLOOKUP(A52,'[13]1987-1990'!$A$215:$C$324,3,0)</f>
        <v>13566825</v>
      </c>
      <c r="O52" s="12" t="n">
        <f aca="false">VLOOKUP(A52,'[14]1991-1993'!$A$125:$C$234,3,0)</f>
        <v>9629585</v>
      </c>
      <c r="P52" s="12" t="n">
        <f aca="false">SUM(B52:O52)</f>
        <v>115578200</v>
      </c>
      <c r="Q52" s="12"/>
      <c r="R52" s="12" t="n">
        <f aca="false">VLOOKUP(A52,[15]jan!$A$66:$C$175,3,0)</f>
        <v>1340116</v>
      </c>
      <c r="S52" s="12" t="n">
        <f aca="false">VLOOKUP(A52,[16]feb!$A$72:$C$180,3,0)</f>
        <v>275419</v>
      </c>
      <c r="T52" s="12" t="n">
        <f aca="false">VLOOKUP(A52,[17]march!$A$58:$C$165,3,0)</f>
        <v>632547</v>
      </c>
      <c r="U52" s="0" t="n">
        <f aca="false">VLOOKUP(A52,[18]apr!$A$71:$C$177,3,0)</f>
        <v>557112</v>
      </c>
      <c r="V52" s="12" t="n">
        <f aca="false">VLOOKUP(A52,[19]may!$A$56:$D$161,3,0)</f>
        <v>511826</v>
      </c>
      <c r="W52" s="0" t="n">
        <f aca="false">VLOOKUP(A52,[20]june!$A$55:$C$159,3,0)</f>
        <v>476142</v>
      </c>
      <c r="X52" s="0" t="n">
        <f aca="false">VLOOKUP($A52,[21]july!$A$71:$C$174,3,0)</f>
        <v>491301</v>
      </c>
      <c r="Y52" s="0" t="n">
        <f aca="false">VLOOKUP($A52,[22]august!$A$55:$C$157,3,0)</f>
        <v>534626</v>
      </c>
      <c r="Z52" s="0" t="n">
        <f aca="false">VLOOKUP(A52,[23]sept!$A$59:$C$160,3,0)</f>
        <v>644597</v>
      </c>
      <c r="AA52" s="0" t="n">
        <f aca="false">VLOOKUP(A52,[24]oct!$A$54:$C$154,3,0)</f>
        <v>514947</v>
      </c>
      <c r="AB52" s="0" t="n">
        <f aca="false">VLOOKUP(A52,[25]nov!$A$55:$C$154,3,0)</f>
        <v>2429232</v>
      </c>
      <c r="AC52" s="0" t="n">
        <f aca="false">VLOOKUP(A52,[26]dec!$A$64:$C$162,3,0)</f>
        <v>595308</v>
      </c>
      <c r="AD52" s="0" t="n">
        <f aca="false">VLOOKUP(A52,[27]jan!$A$71:$C$165,3,0)</f>
        <v>720069</v>
      </c>
      <c r="AE52" s="0" t="n">
        <f aca="false">VLOOKUP(A52,[28]feb!$A$55:$C$148,3,0)</f>
        <v>462110</v>
      </c>
      <c r="AF52" s="0" t="n">
        <f aca="false">VLOOKUP(A52,[29]march!$A$62:$C$154,3,0)</f>
        <v>530602</v>
      </c>
      <c r="AG52" s="0" t="n">
        <f aca="false">VLOOKUP(A52,[30]apr!$A$66:$C$157,3,0)</f>
        <v>691804</v>
      </c>
      <c r="AH52" s="0" t="n">
        <f aca="false">VLOOKUP(A52,[31]may!$A$54:$C$144,3,0)</f>
        <v>838674</v>
      </c>
      <c r="AI52" s="0" t="n">
        <f aca="false">VLOOKUP(A52,[32]june!$A$63:$C$152,3,0)</f>
        <v>789792</v>
      </c>
      <c r="AJ52" s="0" t="n">
        <f aca="false">VLOOKUP(A52,[33]july!$A$64:$C$152,3,0)</f>
        <v>854704</v>
      </c>
      <c r="AK52" s="0" t="n">
        <f aca="false">VLOOKUP(A52,[34]august!$A$54:$C$141,3,0)</f>
        <v>622536</v>
      </c>
      <c r="AL52" s="0" t="n">
        <f aca="false">VLOOKUP(A52,[35]sept!$A$55:$C$141,3,0)</f>
        <v>353643</v>
      </c>
      <c r="AM52" s="0" t="n">
        <f aca="false">VLOOKUP(A52,[36]oct!$A$65:$C$150,3,0)</f>
        <v>1169768</v>
      </c>
      <c r="AN52" s="0" t="n">
        <f aca="false">VLOOKUP(A52,[37]novemeber!$A$63:$C$147,3,0)</f>
        <v>883253</v>
      </c>
      <c r="AO52" s="0" t="n">
        <f aca="false">VLOOKUP(A52,[38]dec!$A$53:$C$136,3,0)</f>
        <v>456628</v>
      </c>
      <c r="AP52" s="0" t="n">
        <f aca="false">VLOOKUP(A52,[39]jan!$A$56:$C$135,3,0)</f>
        <v>765893</v>
      </c>
      <c r="AQ52" s="0" t="n">
        <f aca="false">VLOOKUP(A52,[40]feb!$A$80:$C$158,3,0)</f>
        <v>551781</v>
      </c>
      <c r="AR52" s="0" t="n">
        <f aca="false">VLOOKUP(A52,[41]march!$A$63:$C$140,3,0)</f>
        <v>1277966</v>
      </c>
      <c r="AS52" s="0" t="n">
        <f aca="false">VLOOKUP(A52,[42]april!$A$64:$C$140,3,0)</f>
        <v>941214</v>
      </c>
      <c r="AT52" s="0" t="n">
        <f aca="false">VLOOKUP(A52,[43]may!$A$70:$C$145,3,0)</f>
        <v>932424</v>
      </c>
      <c r="AU52" s="0" t="n">
        <f aca="false">VLOOKUP(A52,[44]june!$A$70:$C$144,3,0)</f>
        <v>840881</v>
      </c>
      <c r="AV52" s="0" t="n">
        <f aca="false">VLOOKUP(A52,[45]july!$A$65:$C$138,3,0)</f>
        <v>615606</v>
      </c>
      <c r="AW52" s="0" t="n">
        <f aca="false">VLOOKUP(A52,[46]aug!$A$66:$C$138,3,0)</f>
        <v>1050394</v>
      </c>
      <c r="AX52" s="0" t="n">
        <f aca="false">VLOOKUP(A52,[47]sept!$A$59:$C$130,3,0)</f>
        <v>1264021</v>
      </c>
      <c r="AY52" s="0" t="n">
        <f aca="false">VLOOKUP(A52,[48]oct!$A$63:$C$133,3,0)</f>
        <v>1073640</v>
      </c>
      <c r="AZ52" s="0" t="n">
        <f aca="false">VLOOKUP(A52,[49]nov!$A$62:$C$131,3,0)</f>
        <v>1201744</v>
      </c>
      <c r="BA52" s="0" t="n">
        <f aca="false">VLOOKUP(A52,[50]dec!$A$64:$C$132,3,0)</f>
        <v>1415746</v>
      </c>
      <c r="BB52" s="0" t="n">
        <f aca="false">VLOOKUP(A52,[51]jan!$A$72:$C$136,3,0)</f>
        <v>821759</v>
      </c>
      <c r="BC52" s="0" t="n">
        <f aca="false">VLOOKUP(A52,[52]feb!$A$69:$C$132,3,0)</f>
        <v>765769</v>
      </c>
      <c r="BD52" s="0" t="n">
        <f aca="false">VLOOKUP(A52,[53]mar!$A$68:$C$130,3,0)</f>
        <v>1146462</v>
      </c>
      <c r="BE52" s="0" t="n">
        <f aca="false">VLOOKUP(A52,[54]apr!$A$69:$C$130,3,0)</f>
        <v>1597670</v>
      </c>
      <c r="BF52" s="0" t="n">
        <f aca="false">VLOOKUP(A52,[55]may!$A$145:$C$205,3,0)</f>
        <v>1810018</v>
      </c>
      <c r="BG52" s="0" t="n">
        <f aca="false">VLOOKUP(A52,[56]june!$A$49:$C$108,3,0)</f>
        <v>1510314</v>
      </c>
      <c r="BH52" s="0" t="n">
        <f aca="false">VLOOKUP(A52,[57]july!$A$66:$C$124,3,0)</f>
        <v>1660190</v>
      </c>
      <c r="BI52" s="0" t="n">
        <f aca="false">VLOOKUP(A52,[58]aug!$A$52:$C$109,3,0)</f>
        <v>1170004</v>
      </c>
      <c r="BJ52" s="0" t="n">
        <f aca="false">VLOOKUP(A52,[59]sept!$A$69:$C$125,3,0)</f>
        <v>1973913</v>
      </c>
      <c r="BK52" s="0" t="n">
        <f aca="false">VLOOKUP(A52,[60]oct!$A$57:$C$112,3,0)</f>
        <v>1821133</v>
      </c>
      <c r="BL52" s="0" t="n">
        <f aca="false">VLOOKUP(A52,[61]nov!$A$35:$C$89,3,0)</f>
        <v>2274011</v>
      </c>
      <c r="BM52" s="0" t="n">
        <f aca="false">VLOOKUP(A52,[62]dec!$A$58:$C$111,3,0)</f>
        <v>1765845</v>
      </c>
      <c r="BN52" s="0" t="n">
        <f aca="false">VLOOKUP(A52,[63]jan!$A$88:$C$137,3,0)</f>
        <v>2079378</v>
      </c>
      <c r="BO52" s="0" t="n">
        <f aca="false">VLOOKUP(A52,[64]feb!$A$60:$C$108,3,0)</f>
        <v>1756880</v>
      </c>
      <c r="BP52" s="0" t="n">
        <f aca="false">VLOOKUP(A52,[65]mar!$A$48:$C$95,3,0)</f>
        <v>1776095</v>
      </c>
    </row>
    <row r="53" customFormat="false" ht="12.75" hidden="false" customHeight="false" outlineLevel="0" collapsed="false">
      <c r="A53" s="11" t="n">
        <v>35886</v>
      </c>
      <c r="B53" s="12" t="n">
        <f aca="false">VLOOKUP(A53,'[1]1850-1930'!$A$648:$C$757,3,0)</f>
        <v>65214</v>
      </c>
      <c r="C53" s="12" t="n">
        <f aca="false">VLOOKUP($A53,'[2]1931-1950'!$A$648:$C$757,3,0)</f>
        <v>20182179</v>
      </c>
      <c r="D53" s="12" t="n">
        <f aca="false">VLOOKUP(A53,'[3]1951-1956'!$A$648:$C$757,3,0)</f>
        <v>6768951</v>
      </c>
      <c r="E53" s="12" t="n">
        <f aca="false">VLOOKUP(A53,'[4]1957-1960'!$A$648:$C$757,3,0)</f>
        <v>4019629</v>
      </c>
      <c r="F53" s="13" t="n">
        <f aca="false">VLOOKUP(A53,'[5]1961-1965'!$A$600:$C$709,3,0)</f>
        <v>7113609</v>
      </c>
      <c r="G53" s="12" t="n">
        <f aca="false">VLOOKUP(A53,'[6]1966-1968'!$A$520:$C$629,3,0)</f>
        <v>7062248</v>
      </c>
      <c r="H53" s="12" t="n">
        <f aca="false">VLOOKUP(A53,'[7]1969-1970'!$A$472:$C$581,3,0)</f>
        <v>7650075</v>
      </c>
      <c r="I53" s="12" t="n">
        <f aca="false">VLOOKUP(A53,'[8]1971-1973'!$A$448:$C$557,3,0)</f>
        <v>5018115</v>
      </c>
      <c r="J53" s="12" t="n">
        <f aca="false">VLOOKUP(A53,'[9]1974-1977'!$A$402:$C$511,3,0)</f>
        <v>10434484</v>
      </c>
      <c r="K53" s="12" t="n">
        <f aca="false">VLOOKUP(A53,'[10]1978-1980'!$A$328:$C$437,3,0)</f>
        <v>7174037</v>
      </c>
      <c r="L53" s="12" t="n">
        <f aca="false">VLOOKUP(A53,'[11]1981-1983'!$A$285:$C$394,3,0)</f>
        <v>7231235</v>
      </c>
      <c r="M53" s="12" t="n">
        <f aca="false">VLOOKUP(A53,'[12]1984-1986'!$A$237:$C$346,3,0)</f>
        <v>5978178</v>
      </c>
      <c r="N53" s="12" t="n">
        <f aca="false">VLOOKUP(A53,'[13]1987-1990'!$A$215:$C$324,3,0)</f>
        <v>13078129</v>
      </c>
      <c r="O53" s="12" t="n">
        <f aca="false">VLOOKUP(A53,'[14]1991-1993'!$A$125:$C$234,3,0)</f>
        <v>9194865</v>
      </c>
      <c r="P53" s="12" t="n">
        <f aca="false">SUM(B53:O53)</f>
        <v>110970948</v>
      </c>
      <c r="Q53" s="12"/>
      <c r="R53" s="12" t="n">
        <f aca="false">VLOOKUP(A53,[15]jan!$A$66:$C$175,3,0)</f>
        <v>1237064</v>
      </c>
      <c r="S53" s="12" t="n">
        <f aca="false">VLOOKUP(A53,[16]feb!$A$72:$C$180,3,0)</f>
        <v>256221</v>
      </c>
      <c r="T53" s="12" t="n">
        <f aca="false">VLOOKUP(A53,[17]march!$A$58:$C$165,3,0)</f>
        <v>598909</v>
      </c>
      <c r="U53" s="0" t="n">
        <f aca="false">VLOOKUP(A53,[18]apr!$A$71:$C$177,3,0)</f>
        <v>515498</v>
      </c>
      <c r="V53" s="12" t="n">
        <f aca="false">VLOOKUP(A53,[19]may!$A$56:$D$161,3,0)</f>
        <v>488551</v>
      </c>
      <c r="W53" s="0" t="n">
        <f aca="false">VLOOKUP(A53,[20]june!$A$55:$C$159,3,0)</f>
        <v>432042</v>
      </c>
      <c r="X53" s="0" t="n">
        <f aca="false">VLOOKUP($A53,[21]july!$A$71:$C$174,3,0)</f>
        <v>468259</v>
      </c>
      <c r="Y53" s="0" t="n">
        <f aca="false">VLOOKUP($A53,[22]august!$A$55:$C$157,3,0)</f>
        <v>511215</v>
      </c>
      <c r="Z53" s="0" t="n">
        <f aca="false">VLOOKUP(A53,[23]sept!$A$59:$C$160,3,0)</f>
        <v>621953</v>
      </c>
      <c r="AA53" s="0" t="n">
        <f aca="false">VLOOKUP(A53,[24]oct!$A$54:$C$154,3,0)</f>
        <v>477933</v>
      </c>
      <c r="AB53" s="0" t="n">
        <f aca="false">VLOOKUP(A53,[25]nov!$A$55:$C$154,3,0)</f>
        <v>2335831</v>
      </c>
      <c r="AC53" s="0" t="n">
        <f aca="false">VLOOKUP(A53,[26]dec!$A$64:$C$162,3,0)</f>
        <v>550036</v>
      </c>
      <c r="AD53" s="0" t="n">
        <f aca="false">VLOOKUP(A53,[27]jan!$A$71:$C$165,3,0)</f>
        <v>716328</v>
      </c>
      <c r="AE53" s="0" t="n">
        <f aca="false">VLOOKUP(A53,[28]feb!$A$55:$C$148,3,0)</f>
        <v>429633</v>
      </c>
      <c r="AF53" s="0" t="n">
        <f aca="false">VLOOKUP(A53,[29]march!$A$62:$C$154,3,0)</f>
        <v>505641</v>
      </c>
      <c r="AG53" s="0" t="n">
        <f aca="false">VLOOKUP(A53,[30]apr!$A$66:$C$157,3,0)</f>
        <v>675215</v>
      </c>
      <c r="AH53" s="0" t="n">
        <f aca="false">VLOOKUP(A53,[31]may!$A$54:$C$144,3,0)</f>
        <v>781701</v>
      </c>
      <c r="AI53" s="0" t="n">
        <f aca="false">VLOOKUP(A53,[32]june!$A$63:$C$152,3,0)</f>
        <v>762167</v>
      </c>
      <c r="AJ53" s="0" t="n">
        <f aca="false">VLOOKUP(A53,[33]july!$A$64:$C$152,3,0)</f>
        <v>820712</v>
      </c>
      <c r="AK53" s="0" t="n">
        <f aca="false">VLOOKUP(A53,[34]august!$A$54:$C$141,3,0)</f>
        <v>623870</v>
      </c>
      <c r="AL53" s="0" t="n">
        <f aca="false">VLOOKUP(A53,[35]sept!$A$55:$C$141,3,0)</f>
        <v>362561</v>
      </c>
      <c r="AM53" s="0" t="n">
        <f aca="false">VLOOKUP(A53,[36]oct!$A$65:$C$150,3,0)</f>
        <v>1121687</v>
      </c>
      <c r="AN53" s="0" t="n">
        <f aca="false">VLOOKUP(A53,[37]novemeber!$A$63:$C$147,3,0)</f>
        <v>876194</v>
      </c>
      <c r="AO53" s="0" t="n">
        <f aca="false">VLOOKUP(A53,[38]dec!$A$53:$C$136,3,0)</f>
        <v>430508</v>
      </c>
      <c r="AP53" s="0" t="n">
        <f aca="false">VLOOKUP(A53,[39]jan!$A$56:$C$135,3,0)</f>
        <v>739387</v>
      </c>
      <c r="AQ53" s="0" t="n">
        <f aca="false">VLOOKUP(A53,[40]feb!$A$80:$C$158,3,0)</f>
        <v>517314</v>
      </c>
      <c r="AR53" s="0" t="n">
        <f aca="false">VLOOKUP(A53,[41]march!$A$63:$C$140,3,0)</f>
        <v>1279121</v>
      </c>
      <c r="AS53" s="0" t="n">
        <f aca="false">VLOOKUP(A53,[42]april!$A$64:$C$140,3,0)</f>
        <v>849635</v>
      </c>
      <c r="AT53" s="0" t="n">
        <f aca="false">VLOOKUP(A53,[43]may!$A$70:$C$145,3,0)</f>
        <v>927761</v>
      </c>
      <c r="AU53" s="0" t="n">
        <f aca="false">VLOOKUP(A53,[44]june!$A$70:$C$144,3,0)</f>
        <v>800123</v>
      </c>
      <c r="AV53" s="0" t="n">
        <f aca="false">VLOOKUP(A53,[45]july!$A$65:$C$138,3,0)</f>
        <v>570501</v>
      </c>
      <c r="AW53" s="0" t="n">
        <f aca="false">VLOOKUP(A53,[46]aug!$A$66:$C$138,3,0)</f>
        <v>997680</v>
      </c>
      <c r="AX53" s="0" t="n">
        <f aca="false">VLOOKUP(A53,[47]sept!$A$59:$C$130,3,0)</f>
        <v>1270813</v>
      </c>
      <c r="AY53" s="0" t="n">
        <f aca="false">VLOOKUP(A53,[48]oct!$A$63:$C$133,3,0)</f>
        <v>1000855</v>
      </c>
      <c r="AZ53" s="0" t="n">
        <f aca="false">VLOOKUP(A53,[49]nov!$A$62:$C$131,3,0)</f>
        <v>1146108</v>
      </c>
      <c r="BA53" s="0" t="n">
        <f aca="false">VLOOKUP(A53,[50]dec!$A$64:$C$132,3,0)</f>
        <v>1319662</v>
      </c>
      <c r="BB53" s="0" t="n">
        <f aca="false">VLOOKUP(A53,[51]jan!$A$72:$C$136,3,0)</f>
        <v>590355</v>
      </c>
      <c r="BC53" s="0" t="n">
        <f aca="false">VLOOKUP(A53,[52]feb!$A$69:$C$132,3,0)</f>
        <v>803888</v>
      </c>
      <c r="BD53" s="0" t="n">
        <f aca="false">VLOOKUP(A53,[53]mar!$A$68:$C$130,3,0)</f>
        <v>1079683</v>
      </c>
      <c r="BE53" s="0" t="n">
        <f aca="false">VLOOKUP(A53,[54]apr!$A$69:$C$130,3,0)</f>
        <v>1515117</v>
      </c>
      <c r="BF53" s="0" t="n">
        <f aca="false">VLOOKUP(A53,[55]may!$A$145:$C$205,3,0)</f>
        <v>1677264</v>
      </c>
      <c r="BG53" s="0" t="n">
        <f aca="false">VLOOKUP(A53,[56]june!$A$49:$C$108,3,0)</f>
        <v>1411288</v>
      </c>
      <c r="BH53" s="0" t="n">
        <f aca="false">VLOOKUP(A53,[57]july!$A$66:$C$124,3,0)</f>
        <v>1497828</v>
      </c>
      <c r="BI53" s="0" t="n">
        <f aca="false">VLOOKUP(A53,[58]aug!$A$52:$C$109,3,0)</f>
        <v>1114502</v>
      </c>
      <c r="BJ53" s="0" t="n">
        <f aca="false">VLOOKUP(A53,[59]sept!$A$69:$C$125,3,0)</f>
        <v>1722571</v>
      </c>
      <c r="BK53" s="0" t="n">
        <f aca="false">VLOOKUP(A53,[60]oct!$A$57:$C$112,3,0)</f>
        <v>1614508</v>
      </c>
      <c r="BL53" s="0" t="n">
        <f aca="false">VLOOKUP(A53,[61]nov!$A$35:$C$89,3,0)</f>
        <v>1987600</v>
      </c>
      <c r="BM53" s="0" t="n">
        <f aca="false">VLOOKUP(A53,[62]dec!$A$58:$C$111,3,0)</f>
        <v>1633668</v>
      </c>
      <c r="BN53" s="0" t="n">
        <f aca="false">VLOOKUP(A53,[63]jan!$A$88:$C$137,3,0)</f>
        <v>1932884</v>
      </c>
      <c r="BO53" s="0" t="n">
        <f aca="false">VLOOKUP(A53,[64]feb!$A$60:$C$108,3,0)</f>
        <v>1818443</v>
      </c>
      <c r="BP53" s="0" t="n">
        <f aca="false">VLOOKUP(A53,[65]mar!$A$48:$C$95,3,0)</f>
        <v>2661895</v>
      </c>
      <c r="BQ53" s="0" t="n">
        <f aca="false">VLOOKUP(A53,[66]apr!$A$57:$C$103,3,0)</f>
        <v>1265054</v>
      </c>
    </row>
    <row r="54" customFormat="false" ht="12.75" hidden="false" customHeight="false" outlineLevel="0" collapsed="false">
      <c r="A54" s="11" t="n">
        <v>35916</v>
      </c>
      <c r="B54" s="12" t="n">
        <f aca="false">VLOOKUP(A54,'[1]1850-1930'!$A$648:$C$757,3,0)</f>
        <v>135262</v>
      </c>
      <c r="C54" s="12" t="n">
        <f aca="false">VLOOKUP($A54,'[2]1931-1950'!$A$648:$C$757,3,0)</f>
        <v>20885015</v>
      </c>
      <c r="D54" s="12" t="n">
        <f aca="false">VLOOKUP(A54,'[3]1951-1956'!$A$648:$C$757,3,0)</f>
        <v>8024128</v>
      </c>
      <c r="E54" s="12" t="n">
        <f aca="false">VLOOKUP(A54,'[4]1957-1960'!$A$648:$C$757,3,0)</f>
        <v>4325727</v>
      </c>
      <c r="F54" s="13" t="n">
        <f aca="false">VLOOKUP(A54,'[5]1961-1965'!$A$600:$C$709,3,0)</f>
        <v>7643128</v>
      </c>
      <c r="G54" s="12" t="n">
        <f aca="false">VLOOKUP(A54,'[6]1966-1968'!$A$520:$C$629,3,0)</f>
        <v>7316756</v>
      </c>
      <c r="H54" s="12" t="n">
        <f aca="false">VLOOKUP(A54,'[7]1969-1970'!$A$472:$C$581,3,0)</f>
        <v>7954362</v>
      </c>
      <c r="I54" s="12" t="n">
        <f aca="false">VLOOKUP(A54,'[8]1971-1973'!$A$448:$C$557,3,0)</f>
        <v>5149666</v>
      </c>
      <c r="J54" s="12" t="n">
        <f aca="false">VLOOKUP(A54,'[9]1974-1977'!$A$402:$C$511,3,0)</f>
        <v>10573221</v>
      </c>
      <c r="K54" s="12" t="n">
        <f aca="false">VLOOKUP(A54,'[10]1978-1980'!$A$328:$C$437,3,0)</f>
        <v>7463183</v>
      </c>
      <c r="L54" s="12" t="n">
        <f aca="false">VLOOKUP(A54,'[11]1981-1983'!$A$285:$C$394,3,0)</f>
        <v>7378733</v>
      </c>
      <c r="M54" s="12" t="n">
        <f aca="false">VLOOKUP(A54,'[12]1984-1986'!$A$237:$C$346,3,0)</f>
        <v>6038737</v>
      </c>
      <c r="N54" s="12" t="n">
        <f aca="false">VLOOKUP(A54,'[13]1987-1990'!$A$215:$C$324,3,0)</f>
        <v>13245589</v>
      </c>
      <c r="O54" s="12" t="n">
        <f aca="false">VLOOKUP(A54,'[14]1991-1993'!$A$125:$C$234,3,0)</f>
        <v>9355286</v>
      </c>
      <c r="P54" s="12" t="n">
        <f aca="false">SUM(B54:O54)</f>
        <v>115488793</v>
      </c>
      <c r="Q54" s="12"/>
      <c r="R54" s="12" t="n">
        <f aca="false">VLOOKUP(A54,[15]jan!$A$66:$C$175,3,0)</f>
        <v>1257832</v>
      </c>
      <c r="S54" s="12" t="n">
        <f aca="false">VLOOKUP(A54,[16]feb!$A$72:$C$180,3,0)</f>
        <v>283510</v>
      </c>
      <c r="T54" s="12" t="n">
        <f aca="false">VLOOKUP(A54,[17]march!$A$58:$C$165,3,0)</f>
        <v>615363</v>
      </c>
      <c r="U54" s="0" t="n">
        <f aca="false">VLOOKUP(A54,[18]apr!$A$71:$C$177,3,0)</f>
        <v>530717</v>
      </c>
      <c r="V54" s="12" t="n">
        <f aca="false">VLOOKUP(A54,[19]may!$A$56:$D$161,3,0)</f>
        <v>513998</v>
      </c>
      <c r="W54" s="0" t="n">
        <f aca="false">VLOOKUP(A54,[20]june!$A$55:$C$159,3,0)</f>
        <v>443900</v>
      </c>
      <c r="X54" s="0" t="n">
        <f aca="false">VLOOKUP($A54,[21]july!$A$71:$C$174,3,0)</f>
        <v>469753</v>
      </c>
      <c r="Y54" s="0" t="n">
        <f aca="false">VLOOKUP($A54,[22]august!$A$55:$C$157,3,0)</f>
        <v>520693</v>
      </c>
      <c r="Z54" s="0" t="n">
        <f aca="false">VLOOKUP(A54,[23]sept!$A$59:$C$160,3,0)</f>
        <v>640470</v>
      </c>
      <c r="AA54" s="0" t="n">
        <f aca="false">VLOOKUP(A54,[24]oct!$A$54:$C$154,3,0)</f>
        <v>498108</v>
      </c>
      <c r="AB54" s="0" t="n">
        <f aca="false">VLOOKUP(A54,[25]nov!$A$55:$C$154,3,0)</f>
        <v>2409716</v>
      </c>
      <c r="AC54" s="0" t="n">
        <f aca="false">VLOOKUP(A54,[26]dec!$A$64:$C$162,3,0)</f>
        <v>566792</v>
      </c>
      <c r="AD54" s="0" t="n">
        <f aca="false">VLOOKUP(A54,[27]jan!$A$71:$C$165,3,0)</f>
        <v>729596</v>
      </c>
      <c r="AE54" s="0" t="n">
        <f aca="false">VLOOKUP(A54,[28]feb!$A$55:$C$148,3,0)</f>
        <v>441469</v>
      </c>
      <c r="AF54" s="0" t="n">
        <f aca="false">VLOOKUP(A54,[29]march!$A$62:$C$154,3,0)</f>
        <v>517767</v>
      </c>
      <c r="AG54" s="0" t="n">
        <f aca="false">VLOOKUP(A54,[30]apr!$A$66:$C$157,3,0)</f>
        <v>688489</v>
      </c>
      <c r="AH54" s="0" t="n">
        <f aca="false">VLOOKUP(A54,[31]may!$A$54:$C$144,3,0)</f>
        <v>788047</v>
      </c>
      <c r="AI54" s="0" t="n">
        <f aca="false">VLOOKUP(A54,[32]june!$A$63:$C$152,3,0)</f>
        <v>725856</v>
      </c>
      <c r="AJ54" s="0" t="n">
        <f aca="false">VLOOKUP(A54,[33]july!$A$64:$C$152,3,0)</f>
        <v>818773</v>
      </c>
      <c r="AK54" s="0" t="n">
        <f aca="false">VLOOKUP(A54,[34]august!$A$54:$C$141,3,0)</f>
        <v>611299</v>
      </c>
      <c r="AL54" s="0" t="n">
        <f aca="false">VLOOKUP(A54,[35]sept!$A$55:$C$141,3,0)</f>
        <v>349776</v>
      </c>
      <c r="AM54" s="0" t="n">
        <f aca="false">VLOOKUP(A54,[36]oct!$A$65:$C$150,3,0)</f>
        <v>1155259</v>
      </c>
      <c r="AN54" s="0" t="n">
        <f aca="false">VLOOKUP(A54,[37]novemeber!$A$63:$C$147,3,0)</f>
        <v>931435</v>
      </c>
      <c r="AO54" s="0" t="n">
        <f aca="false">VLOOKUP(A54,[38]dec!$A$53:$C$136,3,0)</f>
        <v>414046</v>
      </c>
      <c r="AP54" s="0" t="n">
        <f aca="false">VLOOKUP(A54,[39]jan!$A$56:$C$135,3,0)</f>
        <v>742287</v>
      </c>
      <c r="AQ54" s="0" t="n">
        <f aca="false">VLOOKUP(A54,[40]feb!$A$80:$C$158,3,0)</f>
        <v>530300</v>
      </c>
      <c r="AR54" s="0" t="n">
        <f aca="false">VLOOKUP(A54,[41]march!$A$63:$C$140,3,0)</f>
        <v>1259563</v>
      </c>
      <c r="AS54" s="0" t="n">
        <f aca="false">VLOOKUP(A54,[42]april!$A$64:$C$140,3,0)</f>
        <v>836989</v>
      </c>
      <c r="AT54" s="0" t="n">
        <f aca="false">VLOOKUP(A54,[43]may!$A$70:$C$145,3,0)</f>
        <v>918574</v>
      </c>
      <c r="AU54" s="0" t="n">
        <f aca="false">VLOOKUP(A54,[44]june!$A$70:$C$144,3,0)</f>
        <v>831709</v>
      </c>
      <c r="AV54" s="0" t="n">
        <f aca="false">VLOOKUP(A54,[45]july!$A$65:$C$138,3,0)</f>
        <v>598621</v>
      </c>
      <c r="AW54" s="0" t="n">
        <f aca="false">VLOOKUP(A54,[46]aug!$A$66:$C$138,3,0)</f>
        <v>986255</v>
      </c>
      <c r="AX54" s="0" t="n">
        <f aca="false">VLOOKUP(A54,[47]sept!$A$59:$C$130,3,0)</f>
        <v>1244694</v>
      </c>
      <c r="AY54" s="0" t="n">
        <f aca="false">VLOOKUP(A54,[48]oct!$A$63:$C$133,3,0)</f>
        <v>1034862</v>
      </c>
      <c r="AZ54" s="0" t="n">
        <f aca="false">VLOOKUP(A54,[49]nov!$A$62:$C$131,3,0)</f>
        <v>1140257</v>
      </c>
      <c r="BA54" s="0" t="n">
        <f aca="false">VLOOKUP(A54,[50]dec!$A$64:$C$132,3,0)</f>
        <v>1330170</v>
      </c>
      <c r="BB54" s="0" t="n">
        <f aca="false">VLOOKUP(A54,[51]jan!$A$72:$C$136,3,0)</f>
        <v>731634</v>
      </c>
      <c r="BC54" s="0" t="n">
        <f aca="false">VLOOKUP(A54,[52]feb!$A$69:$C$132,3,0)</f>
        <v>918330</v>
      </c>
      <c r="BD54" s="0" t="n">
        <f aca="false">VLOOKUP(A54,[53]mar!$A$68:$C$130,3,0)</f>
        <v>1102237</v>
      </c>
      <c r="BE54" s="0" t="n">
        <f aca="false">VLOOKUP(A54,[54]apr!$A$69:$C$130,3,0)</f>
        <v>1541361</v>
      </c>
      <c r="BF54" s="0" t="n">
        <f aca="false">VLOOKUP(A54,[55]may!$A$145:$C$205,3,0)</f>
        <v>1605591</v>
      </c>
      <c r="BG54" s="0" t="n">
        <f aca="false">VLOOKUP(A54,[56]june!$A$49:$C$108,3,0)</f>
        <v>1384736</v>
      </c>
      <c r="BH54" s="0" t="n">
        <f aca="false">VLOOKUP(A54,[57]july!$A$66:$C$124,3,0)</f>
        <v>1530982</v>
      </c>
      <c r="BI54" s="0" t="n">
        <f aca="false">VLOOKUP(A54,[58]aug!$A$52:$C$109,3,0)</f>
        <v>1036162</v>
      </c>
      <c r="BJ54" s="0" t="n">
        <f aca="false">VLOOKUP(A54,[59]sept!$A$69:$C$125,3,0)</f>
        <v>1795530</v>
      </c>
      <c r="BK54" s="0" t="n">
        <f aca="false">VLOOKUP(A54,[60]oct!$A$57:$C$112,3,0)</f>
        <v>1591007</v>
      </c>
      <c r="BL54" s="0" t="n">
        <f aca="false">VLOOKUP(A54,[61]nov!$A$35:$C$89,3,0)</f>
        <v>1973590</v>
      </c>
      <c r="BM54" s="0" t="n">
        <f aca="false">VLOOKUP(A54,[62]dec!$A$58:$C$111,3,0)</f>
        <v>1629496</v>
      </c>
      <c r="BN54" s="0" t="n">
        <f aca="false">VLOOKUP(A54,[63]jan!$A$88:$C$137,3,0)</f>
        <v>1862913</v>
      </c>
      <c r="BO54" s="0" t="n">
        <f aca="false">VLOOKUP(A54,[64]feb!$A$60:$C$108,3,0)</f>
        <v>1724022</v>
      </c>
      <c r="BP54" s="0" t="n">
        <f aca="false">VLOOKUP(A54,[65]mar!$A$48:$C$95,3,0)</f>
        <v>2719639</v>
      </c>
      <c r="BQ54" s="0" t="n">
        <f aca="false">VLOOKUP(A54,[66]apr!$A$57:$C$103,3,0)</f>
        <v>1930411</v>
      </c>
      <c r="BR54" s="0" t="n">
        <f aca="false">VLOOKUP(A54,[67]may!$A$48:$C$93,3,0)</f>
        <v>1199738</v>
      </c>
    </row>
    <row r="55" customFormat="false" ht="12.75" hidden="false" customHeight="false" outlineLevel="0" collapsed="false">
      <c r="A55" s="11" t="n">
        <v>35947</v>
      </c>
      <c r="B55" s="12" t="n">
        <f aca="false">VLOOKUP(A55,'[1]1850-1930'!$A$648:$C$757,3,0)</f>
        <v>143074</v>
      </c>
      <c r="C55" s="12" t="n">
        <f aca="false">VLOOKUP($A55,'[2]1931-1950'!$A$648:$C$757,3,0)</f>
        <v>21186353</v>
      </c>
      <c r="D55" s="12" t="n">
        <f aca="false">VLOOKUP(A55,'[3]1951-1956'!$A$648:$C$757,3,0)</f>
        <v>7247802</v>
      </c>
      <c r="E55" s="12" t="n">
        <f aca="false">VLOOKUP(A55,'[4]1957-1960'!$A$648:$C$757,3,0)</f>
        <v>3927141</v>
      </c>
      <c r="F55" s="13" t="n">
        <f aca="false">VLOOKUP(A55,'[5]1961-1965'!$A$600:$C$709,3,0)</f>
        <v>7350957</v>
      </c>
      <c r="G55" s="12" t="n">
        <f aca="false">VLOOKUP(A55,'[6]1966-1968'!$A$520:$C$629,3,0)</f>
        <v>6940877</v>
      </c>
      <c r="H55" s="12" t="n">
        <f aca="false">VLOOKUP(A55,'[7]1969-1970'!$A$472:$C$581,3,0)</f>
        <v>7655418</v>
      </c>
      <c r="I55" s="12" t="n">
        <f aca="false">VLOOKUP(A55,'[8]1971-1973'!$A$448:$C$557,3,0)</f>
        <v>4926118</v>
      </c>
      <c r="J55" s="12" t="n">
        <f aca="false">VLOOKUP(A55,'[9]1974-1977'!$A$402:$C$511,3,0)</f>
        <v>10337572</v>
      </c>
      <c r="K55" s="12" t="n">
        <f aca="false">VLOOKUP(A55,'[10]1978-1980'!$A$328:$C$437,3,0)</f>
        <v>6884686</v>
      </c>
      <c r="L55" s="12" t="n">
        <f aca="false">VLOOKUP(A55,'[11]1981-1983'!$A$285:$C$394,3,0)</f>
        <v>7061676</v>
      </c>
      <c r="M55" s="12" t="n">
        <f aca="false">VLOOKUP(A55,'[12]1984-1986'!$A$237:$C$346,3,0)</f>
        <v>5828451</v>
      </c>
      <c r="N55" s="12" t="n">
        <f aca="false">VLOOKUP(A55,'[13]1987-1990'!$A$215:$C$324,3,0)</f>
        <v>12568780</v>
      </c>
      <c r="O55" s="12" t="n">
        <f aca="false">VLOOKUP(A55,'[14]1991-1993'!$A$125:$C$234,3,0)</f>
        <v>8815639</v>
      </c>
      <c r="P55" s="12" t="n">
        <f aca="false">SUM(B55:O55)</f>
        <v>110874544</v>
      </c>
      <c r="Q55" s="12"/>
      <c r="R55" s="12" t="n">
        <f aca="false">VLOOKUP(A55,[15]jan!$A$66:$C$175,3,0)</f>
        <v>1256535</v>
      </c>
      <c r="S55" s="12" t="n">
        <f aca="false">VLOOKUP(A55,[16]feb!$A$72:$C$180,3,0)</f>
        <v>251628</v>
      </c>
      <c r="T55" s="12" t="n">
        <f aca="false">VLOOKUP(A55,[17]march!$A$58:$C$165,3,0)</f>
        <v>571754</v>
      </c>
      <c r="U55" s="0" t="n">
        <f aca="false">VLOOKUP(A55,[18]apr!$A$71:$C$177,3,0)</f>
        <v>509761</v>
      </c>
      <c r="V55" s="12" t="n">
        <f aca="false">VLOOKUP(A55,[19]may!$A$56:$D$161,3,0)</f>
        <v>438659</v>
      </c>
      <c r="W55" s="0" t="n">
        <f aca="false">VLOOKUP(A55,[20]june!$A$55:$C$159,3,0)</f>
        <v>439591</v>
      </c>
      <c r="X55" s="0" t="n">
        <f aca="false">VLOOKUP($A55,[21]july!$A$71:$C$174,3,0)</f>
        <v>432143</v>
      </c>
      <c r="Y55" s="0" t="n">
        <f aca="false">VLOOKUP($A55,[22]august!$A$55:$C$157,3,0)</f>
        <v>493423</v>
      </c>
      <c r="Z55" s="0" t="n">
        <f aca="false">VLOOKUP(A55,[23]sept!$A$59:$C$160,3,0)</f>
        <v>605163</v>
      </c>
      <c r="AA55" s="0" t="n">
        <f aca="false">VLOOKUP(A55,[24]oct!$A$54:$C$154,3,0)</f>
        <v>475590</v>
      </c>
      <c r="AB55" s="0" t="n">
        <f aca="false">VLOOKUP(A55,[25]nov!$A$55:$C$154,3,0)</f>
        <v>2239934</v>
      </c>
      <c r="AC55" s="0" t="n">
        <f aca="false">VLOOKUP(A55,[26]dec!$A$64:$C$162,3,0)</f>
        <v>543803</v>
      </c>
      <c r="AD55" s="0" t="n">
        <f aca="false">VLOOKUP(A55,[27]jan!$A$71:$C$165,3,0)</f>
        <v>691510</v>
      </c>
      <c r="AE55" s="0" t="n">
        <f aca="false">VLOOKUP(A55,[28]feb!$A$55:$C$148,3,0)</f>
        <v>416531</v>
      </c>
      <c r="AF55" s="0" t="n">
        <f aca="false">VLOOKUP(A55,[29]march!$A$62:$C$154,3,0)</f>
        <v>511356</v>
      </c>
      <c r="AG55" s="0" t="n">
        <f aca="false">VLOOKUP(A55,[30]apr!$A$66:$C$157,3,0)</f>
        <v>659327</v>
      </c>
      <c r="AH55" s="0" t="n">
        <f aca="false">VLOOKUP(A55,[31]may!$A$54:$C$144,3,0)</f>
        <v>746892</v>
      </c>
      <c r="AI55" s="0" t="n">
        <f aca="false">VLOOKUP(A55,[32]june!$A$63:$C$152,3,0)</f>
        <v>672411</v>
      </c>
      <c r="AJ55" s="0" t="n">
        <f aca="false">VLOOKUP(A55,[33]july!$A$64:$C$152,3,0)</f>
        <v>737621</v>
      </c>
      <c r="AK55" s="0" t="n">
        <f aca="false">VLOOKUP(A55,[34]august!$A$54:$C$141,3,0)</f>
        <v>565879</v>
      </c>
      <c r="AL55" s="0" t="n">
        <f aca="false">VLOOKUP(A55,[35]sept!$A$55:$C$141,3,0)</f>
        <v>319549</v>
      </c>
      <c r="AM55" s="0" t="n">
        <f aca="false">VLOOKUP(A55,[36]oct!$A$65:$C$150,3,0)</f>
        <v>1106751</v>
      </c>
      <c r="AN55" s="0" t="n">
        <f aca="false">VLOOKUP(A55,[37]novemeber!$A$63:$C$147,3,0)</f>
        <v>865109</v>
      </c>
      <c r="AO55" s="0" t="n">
        <f aca="false">VLOOKUP(A55,[38]dec!$A$53:$C$136,3,0)</f>
        <v>394848</v>
      </c>
      <c r="AP55" s="0" t="n">
        <f aca="false">VLOOKUP(A55,[39]jan!$A$56:$C$135,3,0)</f>
        <v>688267</v>
      </c>
      <c r="AQ55" s="0" t="n">
        <f aca="false">VLOOKUP(A55,[40]feb!$A$80:$C$158,3,0)</f>
        <v>482410</v>
      </c>
      <c r="AR55" s="0" t="n">
        <f aca="false">VLOOKUP(A55,[41]march!$A$63:$C$140,3,0)</f>
        <v>1182345</v>
      </c>
      <c r="AS55" s="0" t="n">
        <f aca="false">VLOOKUP(A55,[42]april!$A$64:$C$140,3,0)</f>
        <v>825981</v>
      </c>
      <c r="AT55" s="0" t="n">
        <f aca="false">VLOOKUP(A55,[43]may!$A$70:$C$145,3,0)</f>
        <v>910119</v>
      </c>
      <c r="AU55" s="0" t="n">
        <f aca="false">VLOOKUP(A55,[44]june!$A$70:$C$144,3,0)</f>
        <v>759532</v>
      </c>
      <c r="AV55" s="0" t="n">
        <f aca="false">VLOOKUP(A55,[45]july!$A$65:$C$138,3,0)</f>
        <v>570576</v>
      </c>
      <c r="AW55" s="0" t="n">
        <f aca="false">VLOOKUP(A55,[46]aug!$A$66:$C$138,3,0)</f>
        <v>952541</v>
      </c>
      <c r="AX55" s="0" t="n">
        <f aca="false">VLOOKUP(A55,[47]sept!$A$59:$C$130,3,0)</f>
        <v>1193586</v>
      </c>
      <c r="AY55" s="0" t="n">
        <f aca="false">VLOOKUP(A55,[48]oct!$A$63:$C$133,3,0)</f>
        <v>945899</v>
      </c>
      <c r="AZ55" s="0" t="n">
        <f aca="false">VLOOKUP(A55,[49]nov!$A$62:$C$131,3,0)</f>
        <v>1024392</v>
      </c>
      <c r="BA55" s="0" t="n">
        <f aca="false">VLOOKUP(A55,[50]dec!$A$64:$C$132,3,0)</f>
        <v>1193872</v>
      </c>
      <c r="BB55" s="0" t="n">
        <f aca="false">VLOOKUP(A55,[51]jan!$A$72:$C$136,3,0)</f>
        <v>663472</v>
      </c>
      <c r="BC55" s="0" t="n">
        <f aca="false">VLOOKUP(A55,[52]feb!$A$69:$C$132,3,0)</f>
        <v>830452</v>
      </c>
      <c r="BD55" s="0" t="n">
        <f aca="false">VLOOKUP(A55,[53]mar!$A$68:$C$130,3,0)</f>
        <v>1018280</v>
      </c>
      <c r="BE55" s="0" t="n">
        <f aca="false">VLOOKUP(A55,[54]apr!$A$69:$C$130,3,0)</f>
        <v>1502817</v>
      </c>
      <c r="BF55" s="0" t="n">
        <f aca="false">VLOOKUP(A55,[55]may!$A$145:$C$205,3,0)</f>
        <v>1462658</v>
      </c>
      <c r="BG55" s="0" t="n">
        <f aca="false">VLOOKUP(A55,[56]june!$A$49:$C$108,3,0)</f>
        <v>1282720</v>
      </c>
      <c r="BH55" s="0" t="n">
        <f aca="false">VLOOKUP(A55,[57]july!$A$66:$C$124,3,0)</f>
        <v>1351065</v>
      </c>
      <c r="BI55" s="0" t="n">
        <f aca="false">VLOOKUP(A55,[58]aug!$A$52:$C$109,3,0)</f>
        <v>951278</v>
      </c>
      <c r="BJ55" s="0" t="n">
        <f aca="false">VLOOKUP(A55,[59]sept!$A$69:$C$125,3,0)</f>
        <v>1633999</v>
      </c>
      <c r="BK55" s="0" t="n">
        <f aca="false">VLOOKUP(A55,[60]oct!$A$57:$C$112,3,0)</f>
        <v>1411691</v>
      </c>
      <c r="BL55" s="0" t="n">
        <f aca="false">VLOOKUP(A55,[61]nov!$A$35:$C$89,3,0)</f>
        <v>1915391</v>
      </c>
      <c r="BM55" s="0" t="n">
        <f aca="false">VLOOKUP(A55,[62]dec!$A$58:$C$111,3,0)</f>
        <v>1476625</v>
      </c>
      <c r="BN55" s="0" t="n">
        <f aca="false">VLOOKUP(A55,[63]jan!$A$88:$C$137,3,0)</f>
        <v>1716110</v>
      </c>
      <c r="BO55" s="0" t="n">
        <f aca="false">VLOOKUP(A55,[64]feb!$A$60:$C$108,3,0)</f>
        <v>1399583</v>
      </c>
      <c r="BP55" s="0" t="n">
        <f aca="false">VLOOKUP(A55,[65]mar!$A$48:$C$95,3,0)</f>
        <v>2730824</v>
      </c>
      <c r="BQ55" s="0" t="n">
        <f aca="false">VLOOKUP(A55,[66]apr!$A$57:$C$103,3,0)</f>
        <v>1636046</v>
      </c>
      <c r="BR55" s="0" t="n">
        <f aca="false">VLOOKUP(A55,[67]may!$A$48:$C$93,3,0)</f>
        <v>2014085</v>
      </c>
      <c r="BS55" s="0" t="n">
        <f aca="false">VLOOKUP(A55,[68]june!$A$65:$C$109,3,0)</f>
        <v>941976</v>
      </c>
    </row>
    <row r="56" customFormat="false" ht="12.75" hidden="false" customHeight="false" outlineLevel="0" collapsed="false">
      <c r="A56" s="11" t="n">
        <v>35977</v>
      </c>
      <c r="B56" s="12" t="n">
        <f aca="false">VLOOKUP(A56,'[1]1850-1930'!$A$648:$C$757,3,0)</f>
        <v>139913</v>
      </c>
      <c r="C56" s="12" t="n">
        <f aca="false">VLOOKUP($A56,'[2]1931-1950'!$A$648:$C$757,3,0)</f>
        <v>21331268</v>
      </c>
      <c r="D56" s="12" t="n">
        <f aca="false">VLOOKUP(A56,'[3]1951-1956'!$A$648:$C$757,3,0)</f>
        <v>8339134</v>
      </c>
      <c r="E56" s="12" t="n">
        <f aca="false">VLOOKUP(A56,'[4]1957-1960'!$A$648:$C$757,3,0)</f>
        <v>4185431</v>
      </c>
      <c r="F56" s="13" t="n">
        <f aca="false">VLOOKUP(A56,'[5]1961-1965'!$A$600:$C$709,3,0)</f>
        <v>7290826</v>
      </c>
      <c r="G56" s="12" t="n">
        <f aca="false">VLOOKUP(A56,'[6]1966-1968'!$A$520:$C$629,3,0)</f>
        <v>7082766</v>
      </c>
      <c r="H56" s="12" t="n">
        <f aca="false">VLOOKUP(A56,'[7]1969-1970'!$A$472:$C$581,3,0)</f>
        <v>7743415</v>
      </c>
      <c r="I56" s="12" t="n">
        <f aca="false">VLOOKUP(A56,'[8]1971-1973'!$A$448:$C$557,3,0)</f>
        <v>5111826</v>
      </c>
      <c r="J56" s="12" t="n">
        <f aca="false">VLOOKUP(A56,'[9]1974-1977'!$A$402:$C$511,3,0)</f>
        <v>10352130</v>
      </c>
      <c r="K56" s="12" t="n">
        <f aca="false">VLOOKUP(A56,'[10]1978-1980'!$A$328:$C$437,3,0)</f>
        <v>6752597</v>
      </c>
      <c r="L56" s="12" t="n">
        <f aca="false">VLOOKUP(A56,'[11]1981-1983'!$A$285:$C$394,3,0)</f>
        <v>7268025</v>
      </c>
      <c r="M56" s="12" t="n">
        <f aca="false">VLOOKUP(A56,'[12]1984-1986'!$A$237:$C$346,3,0)</f>
        <v>5856519</v>
      </c>
      <c r="N56" s="12" t="n">
        <f aca="false">VLOOKUP(A56,'[13]1987-1990'!$A$215:$C$324,3,0)</f>
        <v>12809706</v>
      </c>
      <c r="O56" s="12" t="n">
        <f aca="false">VLOOKUP(A56,'[14]1991-1993'!$A$125:$C$234,3,0)</f>
        <v>8816727</v>
      </c>
      <c r="P56" s="12" t="n">
        <f aca="false">SUM(B56:O56)</f>
        <v>113080283</v>
      </c>
      <c r="Q56" s="12"/>
      <c r="R56" s="12" t="n">
        <f aca="false">VLOOKUP(A56,[15]jan!$A$66:$C$175,3,0)</f>
        <v>1261524</v>
      </c>
      <c r="S56" s="12" t="n">
        <f aca="false">VLOOKUP(A56,[16]feb!$A$72:$C$180,3,0)</f>
        <v>257154</v>
      </c>
      <c r="T56" s="12" t="n">
        <f aca="false">VLOOKUP(A56,[17]march!$A$58:$C$165,3,0)</f>
        <v>599355</v>
      </c>
      <c r="U56" s="0" t="n">
        <f aca="false">VLOOKUP(A56,[18]apr!$A$71:$C$177,3,0)</f>
        <v>525450</v>
      </c>
      <c r="V56" s="12" t="n">
        <f aca="false">VLOOKUP(A56,[19]may!$A$56:$D$161,3,0)</f>
        <v>427693</v>
      </c>
      <c r="W56" s="0" t="n">
        <f aca="false">VLOOKUP(A56,[20]june!$A$55:$C$159,3,0)</f>
        <v>403658</v>
      </c>
      <c r="X56" s="0" t="n">
        <f aca="false">VLOOKUP($A56,[21]july!$A$71:$C$174,3,0)</f>
        <v>453528</v>
      </c>
      <c r="Y56" s="0" t="n">
        <f aca="false">VLOOKUP($A56,[22]august!$A$55:$C$157,3,0)</f>
        <v>506198</v>
      </c>
      <c r="Z56" s="0" t="n">
        <f aca="false">VLOOKUP(A56,[23]sept!$A$59:$C$160,3,0)</f>
        <v>617264</v>
      </c>
      <c r="AA56" s="0" t="n">
        <f aca="false">VLOOKUP(A56,[24]oct!$A$54:$C$154,3,0)</f>
        <v>462473</v>
      </c>
      <c r="AB56" s="0" t="n">
        <f aca="false">VLOOKUP(A56,[25]nov!$A$55:$C$154,3,0)</f>
        <v>2240171</v>
      </c>
      <c r="AC56" s="0" t="n">
        <f aca="false">VLOOKUP(A56,[26]dec!$A$64:$C$162,3,0)</f>
        <v>528509</v>
      </c>
      <c r="AD56" s="0" t="n">
        <f aca="false">VLOOKUP(A56,[27]jan!$A$71:$C$165,3,0)</f>
        <v>702483</v>
      </c>
      <c r="AE56" s="0" t="n">
        <f aca="false">VLOOKUP(A56,[28]feb!$A$55:$C$148,3,0)</f>
        <v>428318</v>
      </c>
      <c r="AF56" s="0" t="n">
        <f aca="false">VLOOKUP(A56,[29]march!$A$62:$C$154,3,0)</f>
        <v>496701</v>
      </c>
      <c r="AG56" s="0" t="n">
        <f aca="false">VLOOKUP(A56,[30]apr!$A$66:$C$157,3,0)</f>
        <v>702553</v>
      </c>
      <c r="AH56" s="0" t="n">
        <f aca="false">VLOOKUP(A56,[31]may!$A$54:$C$144,3,0)</f>
        <v>707389</v>
      </c>
      <c r="AI56" s="0" t="n">
        <f aca="false">VLOOKUP(A56,[32]june!$A$63:$C$152,3,0)</f>
        <v>697028</v>
      </c>
      <c r="AJ56" s="0" t="n">
        <f aca="false">VLOOKUP(A56,[33]july!$A$64:$C$152,3,0)</f>
        <v>715184</v>
      </c>
      <c r="AK56" s="0" t="n">
        <f aca="false">VLOOKUP(A56,[34]august!$A$54:$C$141,3,0)</f>
        <v>544966</v>
      </c>
      <c r="AL56" s="0" t="n">
        <f aca="false">VLOOKUP(A56,[35]sept!$A$55:$C$141,3,0)</f>
        <v>359869</v>
      </c>
      <c r="AM56" s="0" t="n">
        <f aca="false">VLOOKUP(A56,[36]oct!$A$65:$C$150,3,0)</f>
        <v>1100296</v>
      </c>
      <c r="AN56" s="0" t="n">
        <f aca="false">VLOOKUP(A56,[37]novemeber!$A$63:$C$147,3,0)</f>
        <v>857287</v>
      </c>
      <c r="AO56" s="0" t="n">
        <f aca="false">VLOOKUP(A56,[38]dec!$A$53:$C$136,3,0)</f>
        <v>388410</v>
      </c>
      <c r="AP56" s="0" t="n">
        <f aca="false">VLOOKUP(A56,[39]jan!$A$56:$C$135,3,0)</f>
        <v>728200</v>
      </c>
      <c r="AQ56" s="0" t="n">
        <f aca="false">VLOOKUP(A56,[40]feb!$A$80:$C$158,3,0)</f>
        <v>484338</v>
      </c>
      <c r="AR56" s="0" t="n">
        <f aca="false">VLOOKUP(A56,[41]march!$A$63:$C$140,3,0)</f>
        <v>1202986</v>
      </c>
      <c r="AS56" s="0" t="n">
        <f aca="false">VLOOKUP(A56,[42]april!$A$64:$C$140,3,0)</f>
        <v>806093</v>
      </c>
      <c r="AT56" s="0" t="n">
        <f aca="false">VLOOKUP(A56,[43]may!$A$70:$C$145,3,0)</f>
        <v>886972</v>
      </c>
      <c r="AU56" s="0" t="n">
        <f aca="false">VLOOKUP(A56,[44]june!$A$70:$C$144,3,0)</f>
        <v>765369</v>
      </c>
      <c r="AV56" s="0" t="n">
        <f aca="false">VLOOKUP(A56,[45]july!$A$65:$C$138,3,0)</f>
        <v>552221</v>
      </c>
      <c r="AW56" s="0" t="n">
        <f aca="false">VLOOKUP(A56,[46]aug!$A$66:$C$138,3,0)</f>
        <v>927875</v>
      </c>
      <c r="AX56" s="0" t="n">
        <f aca="false">VLOOKUP(A56,[47]sept!$A$59:$C$130,3,0)</f>
        <v>1183022</v>
      </c>
      <c r="AY56" s="0" t="n">
        <f aca="false">VLOOKUP(A56,[48]oct!$A$63:$C$133,3,0)</f>
        <v>952620</v>
      </c>
      <c r="AZ56" s="0" t="n">
        <f aca="false">VLOOKUP(A56,[49]nov!$A$62:$C$131,3,0)</f>
        <v>998473</v>
      </c>
      <c r="BA56" s="0" t="n">
        <f aca="false">VLOOKUP(A56,[50]dec!$A$64:$C$132,3,0)</f>
        <v>1239302</v>
      </c>
      <c r="BB56" s="0" t="n">
        <f aca="false">VLOOKUP(A56,[51]jan!$A$72:$C$136,3,0)</f>
        <v>622920</v>
      </c>
      <c r="BC56" s="0" t="n">
        <f aca="false">VLOOKUP(A56,[52]feb!$A$69:$C$132,3,0)</f>
        <v>913482</v>
      </c>
      <c r="BD56" s="0" t="n">
        <f aca="false">VLOOKUP(A56,[53]mar!$A$68:$C$130,3,0)</f>
        <v>1024755</v>
      </c>
      <c r="BE56" s="0" t="n">
        <f aca="false">VLOOKUP(A56,[54]apr!$A$69:$C$130,3,0)</f>
        <v>1570355</v>
      </c>
      <c r="BF56" s="0" t="n">
        <f aca="false">VLOOKUP(A56,[55]may!$A$145:$C$205,3,0)</f>
        <v>1331360</v>
      </c>
      <c r="BG56" s="0" t="n">
        <f aca="false">VLOOKUP(A56,[56]june!$A$49:$C$108,3,0)</f>
        <v>1325169</v>
      </c>
      <c r="BH56" s="0" t="n">
        <f aca="false">VLOOKUP(A56,[57]july!$A$66:$C$124,3,0)</f>
        <v>1351545</v>
      </c>
      <c r="BI56" s="0" t="n">
        <f aca="false">VLOOKUP(A56,[58]aug!$A$52:$C$109,3,0)</f>
        <v>908870</v>
      </c>
      <c r="BJ56" s="0" t="n">
        <f aca="false">VLOOKUP(A56,[59]sept!$A$69:$C$125,3,0)</f>
        <v>1656467</v>
      </c>
      <c r="BK56" s="0" t="n">
        <f aca="false">VLOOKUP(A56,[60]oct!$A$57:$C$112,3,0)</f>
        <v>1344290</v>
      </c>
      <c r="BL56" s="0" t="n">
        <f aca="false">VLOOKUP(A56,[61]nov!$A$35:$C$89,3,0)</f>
        <v>1802127</v>
      </c>
      <c r="BM56" s="0" t="n">
        <f aca="false">VLOOKUP(A56,[62]dec!$A$58:$C$111,3,0)</f>
        <v>1507693</v>
      </c>
      <c r="BN56" s="0" t="n">
        <f aca="false">VLOOKUP(A56,[63]jan!$A$88:$C$137,3,0)</f>
        <v>1857129</v>
      </c>
      <c r="BO56" s="0" t="n">
        <f aca="false">VLOOKUP(A56,[64]feb!$A$60:$C$108,3,0)</f>
        <v>1330210</v>
      </c>
      <c r="BP56" s="0" t="n">
        <f aca="false">VLOOKUP(A56,[65]mar!$A$48:$C$95,3,0)</f>
        <v>2810031</v>
      </c>
      <c r="BQ56" s="0" t="n">
        <f aca="false">VLOOKUP(A56,[66]apr!$A$57:$C$103,3,0)</f>
        <v>1614263</v>
      </c>
      <c r="BR56" s="0" t="n">
        <f aca="false">VLOOKUP(A56,[67]may!$A$48:$C$93,3,0)</f>
        <v>2343010</v>
      </c>
      <c r="BS56" s="0" t="n">
        <f aca="false">VLOOKUP(A56,[68]june!$A$65:$C$109,3,0)</f>
        <v>1816414</v>
      </c>
      <c r="BT56" s="0" t="n">
        <f aca="false">VLOOKUP(A56,[69]july!$A$34:$C$77,3,0)</f>
        <v>1166787</v>
      </c>
    </row>
    <row r="57" customFormat="false" ht="12.75" hidden="false" customHeight="false" outlineLevel="0" collapsed="false">
      <c r="A57" s="11" t="n">
        <v>36008</v>
      </c>
      <c r="B57" s="12" t="n">
        <f aca="false">VLOOKUP(A57,'[1]1850-1930'!$A$648:$C$757,3,0)</f>
        <v>146013</v>
      </c>
      <c r="C57" s="12" t="n">
        <f aca="false">VLOOKUP($A57,'[2]1931-1950'!$A$648:$C$757,3,0)</f>
        <v>20982332</v>
      </c>
      <c r="D57" s="12" t="n">
        <f aca="false">VLOOKUP(A57,'[3]1951-1956'!$A$648:$C$757,3,0)</f>
        <v>8368979</v>
      </c>
      <c r="E57" s="12" t="n">
        <f aca="false">VLOOKUP(A57,'[4]1957-1960'!$A$648:$C$757,3,0)</f>
        <v>4262598</v>
      </c>
      <c r="F57" s="13" t="n">
        <f aca="false">VLOOKUP(A57,'[5]1961-1965'!$A$600:$C$709,3,0)</f>
        <v>7470998</v>
      </c>
      <c r="G57" s="12" t="n">
        <f aca="false">VLOOKUP(A57,'[6]1966-1968'!$A$520:$C$629,3,0)</f>
        <v>7196399</v>
      </c>
      <c r="H57" s="12" t="n">
        <f aca="false">VLOOKUP(A57,'[7]1969-1970'!$A$472:$C$581,3,0)</f>
        <v>7752516</v>
      </c>
      <c r="I57" s="12" t="n">
        <f aca="false">VLOOKUP(A57,'[8]1971-1973'!$A$448:$C$557,3,0)</f>
        <v>5129195</v>
      </c>
      <c r="J57" s="12" t="n">
        <f aca="false">VLOOKUP(A57,'[9]1974-1977'!$A$402:$C$511,3,0)</f>
        <v>10220666</v>
      </c>
      <c r="K57" s="12" t="n">
        <f aca="false">VLOOKUP(A57,'[10]1978-1980'!$A$328:$C$437,3,0)</f>
        <v>6925170</v>
      </c>
      <c r="L57" s="12" t="n">
        <f aca="false">VLOOKUP(A57,'[11]1981-1983'!$A$285:$C$394,3,0)</f>
        <v>7099984</v>
      </c>
      <c r="M57" s="12" t="n">
        <f aca="false">VLOOKUP(A57,'[12]1984-1986'!$A$237:$C$346,3,0)</f>
        <v>5821510</v>
      </c>
      <c r="N57" s="12" t="n">
        <f aca="false">VLOOKUP(A57,'[13]1987-1990'!$A$215:$C$324,3,0)</f>
        <v>12615457</v>
      </c>
      <c r="O57" s="12" t="n">
        <f aca="false">VLOOKUP(A57,'[14]1991-1993'!$A$125:$C$234,3,0)</f>
        <v>8857811</v>
      </c>
      <c r="P57" s="12" t="n">
        <f aca="false">SUM(B57:O57)</f>
        <v>112849628</v>
      </c>
      <c r="Q57" s="12"/>
      <c r="R57" s="12" t="n">
        <f aca="false">VLOOKUP(A57,[15]jan!$A$66:$C$175,3,0)</f>
        <v>1198009</v>
      </c>
      <c r="S57" s="12" t="n">
        <f aca="false">VLOOKUP(A57,[16]feb!$A$72:$C$180,3,0)</f>
        <v>262177</v>
      </c>
      <c r="T57" s="12" t="n">
        <f aca="false">VLOOKUP(A57,[17]march!$A$58:$C$165,3,0)</f>
        <v>572088</v>
      </c>
      <c r="U57" s="0" t="n">
        <f aca="false">VLOOKUP(A57,[18]apr!$A$71:$C$177,3,0)</f>
        <v>453578</v>
      </c>
      <c r="V57" s="12" t="n">
        <f aca="false">VLOOKUP(A57,[19]may!$A$56:$D$161,3,0)</f>
        <v>450471</v>
      </c>
      <c r="W57" s="0" t="n">
        <f aca="false">VLOOKUP(A57,[20]june!$A$55:$C$159,3,0)</f>
        <v>399887</v>
      </c>
      <c r="X57" s="0" t="n">
        <f aca="false">VLOOKUP($A57,[21]july!$A$71:$C$174,3,0)</f>
        <v>428986</v>
      </c>
      <c r="Y57" s="0" t="n">
        <f aca="false">VLOOKUP($A57,[22]august!$A$55:$C$157,3,0)</f>
        <v>491527</v>
      </c>
      <c r="Z57" s="0" t="n">
        <f aca="false">VLOOKUP(A57,[23]sept!$A$59:$C$160,3,0)</f>
        <v>580759</v>
      </c>
      <c r="AA57" s="0" t="n">
        <f aca="false">VLOOKUP(A57,[24]oct!$A$54:$C$154,3,0)</f>
        <v>443625</v>
      </c>
      <c r="AB57" s="0" t="n">
        <f aca="false">VLOOKUP(A57,[25]nov!$A$55:$C$154,3,0)</f>
        <v>2197265</v>
      </c>
      <c r="AC57" s="0" t="n">
        <f aca="false">VLOOKUP(A57,[26]dec!$A$64:$C$162,3,0)</f>
        <v>475178</v>
      </c>
      <c r="AD57" s="0" t="n">
        <f aca="false">VLOOKUP(A57,[27]jan!$A$71:$C$165,3,0)</f>
        <v>689023</v>
      </c>
      <c r="AE57" s="0" t="n">
        <f aca="false">VLOOKUP(A57,[28]feb!$A$55:$C$148,3,0)</f>
        <v>413017</v>
      </c>
      <c r="AF57" s="0" t="n">
        <f aca="false">VLOOKUP(A57,[29]march!$A$62:$C$154,3,0)</f>
        <v>491298</v>
      </c>
      <c r="AG57" s="0" t="n">
        <f aca="false">VLOOKUP(A57,[30]apr!$A$66:$C$157,3,0)</f>
        <v>694650</v>
      </c>
      <c r="AH57" s="0" t="n">
        <f aca="false">VLOOKUP(A57,[31]may!$A$54:$C$144,3,0)</f>
        <v>701414</v>
      </c>
      <c r="AI57" s="0" t="n">
        <f aca="false">VLOOKUP(A57,[32]june!$A$63:$C$152,3,0)</f>
        <v>666223</v>
      </c>
      <c r="AJ57" s="0" t="n">
        <f aca="false">VLOOKUP(A57,[33]july!$A$64:$C$152,3,0)</f>
        <v>722515</v>
      </c>
      <c r="AK57" s="0" t="n">
        <f aca="false">VLOOKUP(A57,[34]august!$A$54:$C$141,3,0)</f>
        <v>513642</v>
      </c>
      <c r="AL57" s="0" t="n">
        <f aca="false">VLOOKUP(A57,[35]sept!$A$55:$C$141,3,0)</f>
        <v>431724</v>
      </c>
      <c r="AM57" s="0" t="n">
        <f aca="false">VLOOKUP(A57,[36]oct!$A$65:$C$150,3,0)</f>
        <v>1107332</v>
      </c>
      <c r="AN57" s="0" t="n">
        <f aca="false">VLOOKUP(A57,[37]novemeber!$A$63:$C$147,3,0)</f>
        <v>843174</v>
      </c>
      <c r="AO57" s="0" t="n">
        <f aca="false">VLOOKUP(A57,[38]dec!$A$53:$C$136,3,0)</f>
        <v>379645</v>
      </c>
      <c r="AP57" s="0" t="n">
        <f aca="false">VLOOKUP(A57,[39]jan!$A$56:$C$135,3,0)</f>
        <v>728245</v>
      </c>
      <c r="AQ57" s="0" t="n">
        <f aca="false">VLOOKUP(A57,[40]feb!$A$80:$C$158,3,0)</f>
        <v>481001</v>
      </c>
      <c r="AR57" s="0" t="n">
        <f aca="false">VLOOKUP(A57,[41]march!$A$63:$C$140,3,0)</f>
        <v>1206207</v>
      </c>
      <c r="AS57" s="0" t="n">
        <f aca="false">VLOOKUP(A57,[42]april!$A$64:$C$140,3,0)</f>
        <v>816504</v>
      </c>
      <c r="AT57" s="0" t="n">
        <f aca="false">VLOOKUP(A57,[43]may!$A$70:$C$145,3,0)</f>
        <v>895786</v>
      </c>
      <c r="AU57" s="0" t="n">
        <f aca="false">VLOOKUP(A57,[44]june!$A$70:$C$144,3,0)</f>
        <v>724414</v>
      </c>
      <c r="AV57" s="0" t="n">
        <f aca="false">VLOOKUP(A57,[45]july!$A$65:$C$138,3,0)</f>
        <v>587237</v>
      </c>
      <c r="AW57" s="0" t="n">
        <f aca="false">VLOOKUP(A57,[46]aug!$A$66:$C$138,3,0)</f>
        <v>928567</v>
      </c>
      <c r="AX57" s="0" t="n">
        <f aca="false">VLOOKUP(A57,[47]sept!$A$59:$C$130,3,0)</f>
        <v>1202176</v>
      </c>
      <c r="AY57" s="0" t="n">
        <f aca="false">VLOOKUP(A57,[48]oct!$A$63:$C$133,3,0)</f>
        <v>857497</v>
      </c>
      <c r="AZ57" s="0" t="n">
        <f aca="false">VLOOKUP(A57,[49]nov!$A$62:$C$131,3,0)</f>
        <v>992415</v>
      </c>
      <c r="BA57" s="0" t="n">
        <f aca="false">VLOOKUP(A57,[50]dec!$A$64:$C$132,3,0)</f>
        <v>1208488</v>
      </c>
      <c r="BB57" s="0" t="n">
        <f aca="false">VLOOKUP(A57,[51]jan!$A$72:$C$136,3,0)</f>
        <v>607006</v>
      </c>
      <c r="BC57" s="0" t="n">
        <f aca="false">VLOOKUP(A57,[52]feb!$A$69:$C$132,3,0)</f>
        <v>814888</v>
      </c>
      <c r="BD57" s="0" t="n">
        <f aca="false">VLOOKUP(A57,[53]mar!$A$68:$C$130,3,0)</f>
        <v>1038507</v>
      </c>
      <c r="BE57" s="0" t="n">
        <f aca="false">VLOOKUP(A57,[54]apr!$A$69:$C$130,3,0)</f>
        <v>1483963</v>
      </c>
      <c r="BF57" s="0" t="n">
        <f aca="false">VLOOKUP(A57,[55]may!$A$145:$C$205,3,0)</f>
        <v>1230256</v>
      </c>
      <c r="BG57" s="0" t="n">
        <f aca="false">VLOOKUP(A57,[56]june!$A$49:$C$108,3,0)</f>
        <v>1277817</v>
      </c>
      <c r="BH57" s="0" t="n">
        <f aca="false">VLOOKUP(A57,[57]july!$A$66:$C$124,3,0)</f>
        <v>1271834</v>
      </c>
      <c r="BI57" s="0" t="n">
        <f aca="false">VLOOKUP(A57,[58]aug!$A$52:$C$109,3,0)</f>
        <v>852651</v>
      </c>
      <c r="BJ57" s="0" t="n">
        <f aca="false">VLOOKUP(A57,[59]sept!$A$69:$C$125,3,0)</f>
        <v>1531807</v>
      </c>
      <c r="BK57" s="0" t="n">
        <f aca="false">VLOOKUP(A57,[60]oct!$A$57:$C$112,3,0)</f>
        <v>1296311</v>
      </c>
      <c r="BL57" s="0" t="n">
        <f aca="false">VLOOKUP(A57,[61]nov!$A$35:$C$89,3,0)</f>
        <v>1671133</v>
      </c>
      <c r="BM57" s="0" t="n">
        <f aca="false">VLOOKUP(A57,[62]dec!$A$58:$C$111,3,0)</f>
        <v>1364061</v>
      </c>
      <c r="BN57" s="0" t="n">
        <f aca="false">VLOOKUP(A57,[63]jan!$A$88:$C$137,3,0)</f>
        <v>1766557</v>
      </c>
      <c r="BO57" s="0" t="n">
        <f aca="false">VLOOKUP(A57,[64]feb!$A$60:$C$108,3,0)</f>
        <v>1247697</v>
      </c>
      <c r="BP57" s="0" t="n">
        <f aca="false">VLOOKUP(A57,[65]mar!$A$48:$C$95,3,0)</f>
        <v>2589987</v>
      </c>
      <c r="BQ57" s="0" t="n">
        <f aca="false">VLOOKUP(A57,[66]apr!$A$57:$C$103,3,0)</f>
        <v>1623538</v>
      </c>
      <c r="BR57" s="0" t="n">
        <f aca="false">VLOOKUP(A57,[67]may!$A$48:$C$93,3,0)</f>
        <v>2101986</v>
      </c>
      <c r="BS57" s="0" t="n">
        <f aca="false">VLOOKUP(A57,[68]june!$A$65:$C$109,3,0)</f>
        <v>1807252</v>
      </c>
      <c r="BT57" s="0" t="n">
        <f aca="false">VLOOKUP(A57,[69]july!$A$34:$C$77,3,0)</f>
        <v>1920163</v>
      </c>
      <c r="BU57" s="0" t="n">
        <f aca="false">VLOOKUP(A57,[70]aug!$A$61:$C$103,3,0)</f>
        <v>953383</v>
      </c>
    </row>
    <row r="58" customFormat="false" ht="12.75" hidden="false" customHeight="false" outlineLevel="0" collapsed="false">
      <c r="A58" s="11" t="n">
        <v>36039</v>
      </c>
      <c r="B58" s="12" t="n">
        <f aca="false">VLOOKUP(A58,'[1]1850-1930'!$A$648:$C$757,3,0)</f>
        <v>106633</v>
      </c>
      <c r="C58" s="12" t="n">
        <f aca="false">VLOOKUP($A58,'[2]1931-1950'!$A$648:$C$757,3,0)</f>
        <v>20201029</v>
      </c>
      <c r="D58" s="12" t="n">
        <f aca="false">VLOOKUP(A58,'[3]1951-1956'!$A$648:$C$757,3,0)</f>
        <v>8512953</v>
      </c>
      <c r="E58" s="12" t="n">
        <f aca="false">VLOOKUP(A58,'[4]1957-1960'!$A$648:$C$757,3,0)</f>
        <v>4203683</v>
      </c>
      <c r="F58" s="13" t="n">
        <f aca="false">VLOOKUP(A58,'[5]1961-1965'!$A$600:$C$709,3,0)</f>
        <v>7500466</v>
      </c>
      <c r="G58" s="12" t="n">
        <f aca="false">VLOOKUP(A58,'[6]1966-1968'!$A$520:$C$629,3,0)</f>
        <v>7123226</v>
      </c>
      <c r="H58" s="12" t="n">
        <f aca="false">VLOOKUP(A58,'[7]1969-1970'!$A$472:$C$581,3,0)</f>
        <v>7374612</v>
      </c>
      <c r="I58" s="12" t="n">
        <f aca="false">VLOOKUP(A58,'[8]1971-1973'!$A$448:$C$557,3,0)</f>
        <v>4903118</v>
      </c>
      <c r="J58" s="12" t="n">
        <f aca="false">VLOOKUP(A58,'[9]1974-1977'!$A$402:$C$511,3,0)</f>
        <v>9735606</v>
      </c>
      <c r="K58" s="12" t="n">
        <f aca="false">VLOOKUP(A58,'[10]1978-1980'!$A$328:$C$437,3,0)</f>
        <v>6486639</v>
      </c>
      <c r="L58" s="12" t="n">
        <f aca="false">VLOOKUP(A58,'[11]1981-1983'!$A$285:$C$394,3,0)</f>
        <v>6710726</v>
      </c>
      <c r="M58" s="12" t="n">
        <f aca="false">VLOOKUP(A58,'[12]1984-1986'!$A$237:$C$346,3,0)</f>
        <v>5674727</v>
      </c>
      <c r="N58" s="12" t="n">
        <f aca="false">VLOOKUP(A58,'[13]1987-1990'!$A$215:$C$324,3,0)</f>
        <v>12158097</v>
      </c>
      <c r="O58" s="12" t="n">
        <f aca="false">VLOOKUP(A58,'[14]1991-1993'!$A$125:$C$234,3,0)</f>
        <v>8489364</v>
      </c>
      <c r="P58" s="12" t="n">
        <f aca="false">SUM(B58:O58)</f>
        <v>109180879</v>
      </c>
      <c r="Q58" s="12"/>
      <c r="R58" s="12" t="n">
        <f aca="false">VLOOKUP(A58,[15]jan!$A$66:$C$175,3,0)</f>
        <v>1110991</v>
      </c>
      <c r="S58" s="12" t="n">
        <f aca="false">VLOOKUP(A58,[16]feb!$A$72:$C$180,3,0)</f>
        <v>235822</v>
      </c>
      <c r="T58" s="12" t="n">
        <f aca="false">VLOOKUP(A58,[17]march!$A$58:$C$165,3,0)</f>
        <v>538082</v>
      </c>
      <c r="U58" s="0" t="n">
        <f aca="false">VLOOKUP(A58,[18]apr!$A$71:$C$177,3,0)</f>
        <v>486090</v>
      </c>
      <c r="V58" s="12" t="n">
        <f aca="false">VLOOKUP(A58,[19]may!$A$56:$D$161,3,0)</f>
        <v>413069</v>
      </c>
      <c r="W58" s="0" t="n">
        <f aca="false">VLOOKUP(A58,[20]june!$A$55:$C$159,3,0)</f>
        <v>378708</v>
      </c>
      <c r="X58" s="0" t="n">
        <f aca="false">VLOOKUP($A58,[21]july!$A$71:$C$174,3,0)</f>
        <v>405114</v>
      </c>
      <c r="Y58" s="0" t="n">
        <f aca="false">VLOOKUP($A58,[22]august!$A$55:$C$157,3,0)</f>
        <v>469661</v>
      </c>
      <c r="Z58" s="0" t="n">
        <f aca="false">VLOOKUP(A58,[23]sept!$A$59:$C$160,3,0)</f>
        <v>523334</v>
      </c>
      <c r="AA58" s="0" t="n">
        <f aca="false">VLOOKUP(A58,[24]oct!$A$54:$C$154,3,0)</f>
        <v>411904</v>
      </c>
      <c r="AB58" s="0" t="n">
        <f aca="false">VLOOKUP(A58,[25]nov!$A$55:$C$154,3,0)</f>
        <v>2295939</v>
      </c>
      <c r="AC58" s="0" t="n">
        <f aca="false">VLOOKUP(A58,[26]dec!$A$64:$C$162,3,0)</f>
        <v>481179</v>
      </c>
      <c r="AD58" s="0" t="n">
        <f aca="false">VLOOKUP(A58,[27]jan!$A$71:$C$165,3,0)</f>
        <v>656578</v>
      </c>
      <c r="AE58" s="0" t="n">
        <f aca="false">VLOOKUP(A58,[28]feb!$A$55:$C$148,3,0)</f>
        <v>389449</v>
      </c>
      <c r="AF58" s="0" t="n">
        <f aca="false">VLOOKUP(A58,[29]march!$A$62:$C$154,3,0)</f>
        <v>454562</v>
      </c>
      <c r="AG58" s="0" t="n">
        <f aca="false">VLOOKUP(A58,[30]apr!$A$66:$C$157,3,0)</f>
        <v>638899</v>
      </c>
      <c r="AH58" s="0" t="n">
        <f aca="false">VLOOKUP(A58,[31]may!$A$54:$C$144,3,0)</f>
        <v>645947</v>
      </c>
      <c r="AI58" s="0" t="n">
        <f aca="false">VLOOKUP(A58,[32]june!$A$63:$C$152,3,0)</f>
        <v>572821</v>
      </c>
      <c r="AJ58" s="0" t="n">
        <f aca="false">VLOOKUP(A58,[33]july!$A$64:$C$152,3,0)</f>
        <v>668889</v>
      </c>
      <c r="AK58" s="0" t="n">
        <f aca="false">VLOOKUP(A58,[34]august!$A$54:$C$141,3,0)</f>
        <v>529633</v>
      </c>
      <c r="AL58" s="0" t="n">
        <f aca="false">VLOOKUP(A58,[35]sept!$A$55:$C$141,3,0)</f>
        <v>411225</v>
      </c>
      <c r="AM58" s="0" t="n">
        <f aca="false">VLOOKUP(A58,[36]oct!$A$65:$C$150,3,0)</f>
        <v>1105697</v>
      </c>
      <c r="AN58" s="0" t="n">
        <f aca="false">VLOOKUP(A58,[37]novemeber!$A$63:$C$147,3,0)</f>
        <v>797219</v>
      </c>
      <c r="AO58" s="0" t="n">
        <f aca="false">VLOOKUP(A58,[38]dec!$A$53:$C$136,3,0)</f>
        <v>342145</v>
      </c>
      <c r="AP58" s="0" t="n">
        <f aca="false">VLOOKUP(A58,[39]jan!$A$56:$C$135,3,0)</f>
        <v>627581</v>
      </c>
      <c r="AQ58" s="0" t="n">
        <f aca="false">VLOOKUP(A58,[40]feb!$A$80:$C$158,3,0)</f>
        <v>428408</v>
      </c>
      <c r="AR58" s="0" t="n">
        <f aca="false">VLOOKUP(A58,[41]march!$A$63:$C$140,3,0)</f>
        <v>1071183</v>
      </c>
      <c r="AS58" s="0" t="n">
        <f aca="false">VLOOKUP(A58,[42]april!$A$64:$C$140,3,0)</f>
        <v>714981</v>
      </c>
      <c r="AT58" s="0" t="n">
        <f aca="false">VLOOKUP(A58,[43]may!$A$70:$C$145,3,0)</f>
        <v>818016</v>
      </c>
      <c r="AU58" s="0" t="n">
        <f aca="false">VLOOKUP(A58,[44]june!$A$70:$C$144,3,0)</f>
        <v>690959</v>
      </c>
      <c r="AV58" s="0" t="n">
        <f aca="false">VLOOKUP(A58,[45]july!$A$65:$C$138,3,0)</f>
        <v>564371</v>
      </c>
      <c r="AW58" s="0" t="n">
        <f aca="false">VLOOKUP(A58,[46]aug!$A$66:$C$138,3,0)</f>
        <v>880854</v>
      </c>
      <c r="AX58" s="0" t="n">
        <f aca="false">VLOOKUP(A58,[47]sept!$A$59:$C$130,3,0)</f>
        <v>1115765</v>
      </c>
      <c r="AY58" s="0" t="n">
        <f aca="false">VLOOKUP(A58,[48]oct!$A$63:$C$133,3,0)</f>
        <v>881639</v>
      </c>
      <c r="AZ58" s="0" t="n">
        <f aca="false">VLOOKUP(A58,[49]nov!$A$62:$C$131,3,0)</f>
        <v>871609</v>
      </c>
      <c r="BA58" s="0" t="n">
        <f aca="false">VLOOKUP(A58,[50]dec!$A$64:$C$132,3,0)</f>
        <v>1119165</v>
      </c>
      <c r="BB58" s="0" t="n">
        <f aca="false">VLOOKUP(A58,[51]jan!$A$72:$C$136,3,0)</f>
        <v>540686</v>
      </c>
      <c r="BC58" s="0" t="n">
        <f aca="false">VLOOKUP(A58,[52]feb!$A$69:$C$132,3,0)</f>
        <v>762388</v>
      </c>
      <c r="BD58" s="0" t="n">
        <f aca="false">VLOOKUP(A58,[53]mar!$A$68:$C$130,3,0)</f>
        <v>999276</v>
      </c>
      <c r="BE58" s="0" t="n">
        <f aca="false">VLOOKUP(A58,[54]apr!$A$69:$C$130,3,0)</f>
        <v>1391981</v>
      </c>
      <c r="BF58" s="0" t="n">
        <f aca="false">VLOOKUP(A58,[55]may!$A$145:$C$205,3,0)</f>
        <v>1156871</v>
      </c>
      <c r="BG58" s="0" t="n">
        <f aca="false">VLOOKUP(A58,[56]june!$A$49:$C$108,3,0)</f>
        <v>1232235</v>
      </c>
      <c r="BH58" s="0" t="n">
        <f aca="false">VLOOKUP(A58,[57]july!$A$66:$C$124,3,0)</f>
        <v>1192950</v>
      </c>
      <c r="BI58" s="0" t="n">
        <f aca="false">VLOOKUP(A58,[58]aug!$A$52:$C$109,3,0)</f>
        <v>822658</v>
      </c>
      <c r="BJ58" s="0" t="n">
        <f aca="false">VLOOKUP(A58,[59]sept!$A$69:$C$125,3,0)</f>
        <v>1435396</v>
      </c>
      <c r="BK58" s="0" t="n">
        <f aca="false">VLOOKUP(A58,[60]oct!$A$57:$C$112,3,0)</f>
        <v>1224464</v>
      </c>
      <c r="BL58" s="0" t="n">
        <f aca="false">VLOOKUP(A58,[61]nov!$A$35:$C$89,3,0)</f>
        <v>1561999</v>
      </c>
      <c r="BM58" s="0" t="n">
        <f aca="false">VLOOKUP(A58,[62]dec!$A$58:$C$111,3,0)</f>
        <v>1277818</v>
      </c>
      <c r="BN58" s="0" t="n">
        <f aca="false">VLOOKUP(A58,[63]jan!$A$88:$C$137,3,0)</f>
        <v>1659698</v>
      </c>
      <c r="BO58" s="0" t="n">
        <f aca="false">VLOOKUP(A58,[64]feb!$A$60:$C$108,3,0)</f>
        <v>1121253</v>
      </c>
      <c r="BP58" s="0" t="n">
        <f aca="false">VLOOKUP(A58,[65]mar!$A$48:$C$95,3,0)</f>
        <v>2527864</v>
      </c>
      <c r="BQ58" s="0" t="n">
        <f aca="false">VLOOKUP(A58,[66]apr!$A$57:$C$103,3,0)</f>
        <v>1447290</v>
      </c>
      <c r="BR58" s="0" t="n">
        <f aca="false">VLOOKUP(A58,[67]may!$A$48:$C$93,3,0)</f>
        <v>1655706</v>
      </c>
      <c r="BS58" s="0" t="n">
        <f aca="false">VLOOKUP(A58,[68]june!$A$65:$C$109,3,0)</f>
        <v>1885129</v>
      </c>
      <c r="BT58" s="0" t="n">
        <f aca="false">VLOOKUP(A58,[69]july!$A$34:$C$77,3,0)</f>
        <v>1629651</v>
      </c>
      <c r="BU58" s="0" t="n">
        <f aca="false">VLOOKUP(A58,[70]aug!$A$61:$C$103,3,0)</f>
        <v>1831884</v>
      </c>
      <c r="BV58" s="0" t="n">
        <f aca="false">VLOOKUP(A58,[71]sept!$A$34:$C$75,3,0)</f>
        <v>1065477</v>
      </c>
    </row>
    <row r="59" customFormat="false" ht="12.75" hidden="false" customHeight="false" outlineLevel="0" collapsed="false">
      <c r="A59" s="11" t="n">
        <v>36069</v>
      </c>
      <c r="B59" s="12" t="n">
        <f aca="false">VLOOKUP(A59,'[1]1850-1930'!$A$648:$C$757,3,0)</f>
        <v>72694</v>
      </c>
      <c r="C59" s="12" t="n">
        <f aca="false">VLOOKUP($A59,'[2]1931-1950'!$A$648:$C$757,3,0)</f>
        <v>20626254</v>
      </c>
      <c r="D59" s="12" t="n">
        <f aca="false">VLOOKUP(A59,'[3]1951-1956'!$A$648:$C$757,3,0)</f>
        <v>8553351</v>
      </c>
      <c r="E59" s="12" t="n">
        <f aca="false">VLOOKUP(A59,'[4]1957-1960'!$A$648:$C$757,3,0)</f>
        <v>4311586</v>
      </c>
      <c r="F59" s="13" t="n">
        <f aca="false">VLOOKUP(A59,'[5]1961-1965'!$A$600:$C$709,3,0)</f>
        <v>7691637</v>
      </c>
      <c r="G59" s="12" t="n">
        <f aca="false">VLOOKUP(A59,'[6]1966-1968'!$A$520:$C$629,3,0)</f>
        <v>6781506</v>
      </c>
      <c r="H59" s="12" t="n">
        <f aca="false">VLOOKUP(A59,'[7]1969-1970'!$A$472:$C$581,3,0)</f>
        <v>7383365</v>
      </c>
      <c r="I59" s="12" t="n">
        <f aca="false">VLOOKUP(A59,'[8]1971-1973'!$A$448:$C$557,3,0)</f>
        <v>4901451</v>
      </c>
      <c r="J59" s="12" t="n">
        <f aca="false">VLOOKUP(A59,'[9]1974-1977'!$A$402:$C$511,3,0)</f>
        <v>10276828</v>
      </c>
      <c r="K59" s="12" t="n">
        <f aca="false">VLOOKUP(A59,'[10]1978-1980'!$A$328:$C$437,3,0)</f>
        <v>6604434</v>
      </c>
      <c r="L59" s="12" t="n">
        <f aca="false">VLOOKUP(A59,'[11]1981-1983'!$A$285:$C$394,3,0)</f>
        <v>6559540</v>
      </c>
      <c r="M59" s="12" t="n">
        <f aca="false">VLOOKUP(A59,'[12]1984-1986'!$A$237:$C$346,3,0)</f>
        <v>5714598</v>
      </c>
      <c r="N59" s="12" t="n">
        <f aca="false">VLOOKUP(A59,'[13]1987-1990'!$A$215:$C$324,3,0)</f>
        <v>12077729</v>
      </c>
      <c r="O59" s="12" t="n">
        <f aca="false">VLOOKUP(A59,'[14]1991-1993'!$A$125:$C$234,3,0)</f>
        <v>8621516</v>
      </c>
      <c r="P59" s="12" t="n">
        <f aca="false">SUM(B59:O59)</f>
        <v>110176489</v>
      </c>
      <c r="Q59" s="12"/>
      <c r="R59" s="12" t="n">
        <f aca="false">VLOOKUP(A59,[15]jan!$A$66:$C$175,3,0)</f>
        <v>1145459</v>
      </c>
      <c r="S59" s="12" t="n">
        <f aca="false">VLOOKUP(A59,[16]feb!$A$72:$C$180,3,0)</f>
        <v>248985</v>
      </c>
      <c r="T59" s="12" t="n">
        <f aca="false">VLOOKUP(A59,[17]march!$A$58:$C$165,3,0)</f>
        <v>568944</v>
      </c>
      <c r="U59" s="0" t="n">
        <f aca="false">VLOOKUP(A59,[18]apr!$A$71:$C$177,3,0)</f>
        <v>481531</v>
      </c>
      <c r="V59" s="12" t="n">
        <f aca="false">VLOOKUP(A59,[19]may!$A$56:$D$161,3,0)</f>
        <v>444520</v>
      </c>
      <c r="W59" s="0" t="n">
        <f aca="false">VLOOKUP(A59,[20]june!$A$55:$C$159,3,0)</f>
        <v>390197</v>
      </c>
      <c r="X59" s="0" t="n">
        <f aca="false">VLOOKUP($A59,[21]july!$A$71:$C$174,3,0)</f>
        <v>428254</v>
      </c>
      <c r="Y59" s="0" t="n">
        <f aca="false">VLOOKUP($A59,[22]august!$A$55:$C$157,3,0)</f>
        <v>482982</v>
      </c>
      <c r="Z59" s="0" t="n">
        <f aca="false">VLOOKUP(A59,[23]sept!$A$59:$C$160,3,0)</f>
        <v>519855</v>
      </c>
      <c r="AA59" s="0" t="n">
        <f aca="false">VLOOKUP(A59,[24]oct!$A$54:$C$154,3,0)</f>
        <v>418587</v>
      </c>
      <c r="AB59" s="0" t="n">
        <f aca="false">VLOOKUP(A59,[25]nov!$A$55:$C$154,3,0)</f>
        <v>2281635</v>
      </c>
      <c r="AC59" s="0" t="n">
        <f aca="false">VLOOKUP(A59,[26]dec!$A$64:$C$162,3,0)</f>
        <v>420335</v>
      </c>
      <c r="AD59" s="0" t="n">
        <f aca="false">VLOOKUP(A59,[27]jan!$A$71:$C$165,3,0)</f>
        <v>646779</v>
      </c>
      <c r="AE59" s="0" t="n">
        <f aca="false">VLOOKUP(A59,[28]feb!$A$55:$C$148,3,0)</f>
        <v>423940</v>
      </c>
      <c r="AF59" s="0" t="n">
        <f aca="false">VLOOKUP(A59,[29]march!$A$62:$C$154,3,0)</f>
        <v>440312</v>
      </c>
      <c r="AG59" s="0" t="n">
        <f aca="false">VLOOKUP(A59,[30]apr!$A$66:$C$157,3,0)</f>
        <v>695057</v>
      </c>
      <c r="AH59" s="0" t="n">
        <f aca="false">VLOOKUP(A59,[31]may!$A$54:$C$144,3,0)</f>
        <v>622719</v>
      </c>
      <c r="AI59" s="0" t="n">
        <f aca="false">VLOOKUP(A59,[32]june!$A$63:$C$152,3,0)</f>
        <v>558790</v>
      </c>
      <c r="AJ59" s="0" t="n">
        <f aca="false">VLOOKUP(A59,[33]july!$A$64:$C$152,3,0)</f>
        <v>669271</v>
      </c>
      <c r="AK59" s="0" t="n">
        <f aca="false">VLOOKUP(A59,[34]august!$A$54:$C$141,3,0)</f>
        <v>513916</v>
      </c>
      <c r="AL59" s="0" t="n">
        <f aca="false">VLOOKUP(A59,[35]sept!$A$55:$C$141,3,0)</f>
        <v>397752</v>
      </c>
      <c r="AM59" s="0" t="n">
        <f aca="false">VLOOKUP(A59,[36]oct!$A$65:$C$150,3,0)</f>
        <v>1080934</v>
      </c>
      <c r="AN59" s="0" t="n">
        <f aca="false">VLOOKUP(A59,[37]novemeber!$A$63:$C$147,3,0)</f>
        <v>828967</v>
      </c>
      <c r="AO59" s="0" t="n">
        <f aca="false">VLOOKUP(A59,[38]dec!$A$53:$C$136,3,0)</f>
        <v>357741</v>
      </c>
      <c r="AP59" s="0" t="n">
        <f aca="false">VLOOKUP(A59,[39]jan!$A$56:$C$135,3,0)</f>
        <v>628577</v>
      </c>
      <c r="AQ59" s="0" t="n">
        <f aca="false">VLOOKUP(A59,[40]feb!$A$80:$C$158,3,0)</f>
        <v>459852</v>
      </c>
      <c r="AR59" s="0" t="n">
        <f aca="false">VLOOKUP(A59,[41]march!$A$63:$C$140,3,0)</f>
        <v>1105186</v>
      </c>
      <c r="AS59" s="0" t="n">
        <f aca="false">VLOOKUP(A59,[42]april!$A$64:$C$140,3,0)</f>
        <v>710719</v>
      </c>
      <c r="AT59" s="0" t="n">
        <f aca="false">VLOOKUP(A59,[43]may!$A$70:$C$145,3,0)</f>
        <v>833219</v>
      </c>
      <c r="AU59" s="0" t="n">
        <f aca="false">VLOOKUP(A59,[44]june!$A$70:$C$144,3,0)</f>
        <v>735986</v>
      </c>
      <c r="AV59" s="0" t="n">
        <f aca="false">VLOOKUP(A59,[45]july!$A$65:$C$138,3,0)</f>
        <v>524991</v>
      </c>
      <c r="AW59" s="0" t="n">
        <f aca="false">VLOOKUP(A59,[46]aug!$A$66:$C$138,3,0)</f>
        <v>921899</v>
      </c>
      <c r="AX59" s="0" t="n">
        <f aca="false">VLOOKUP(A59,[47]sept!$A$59:$C$130,3,0)</f>
        <v>1073041</v>
      </c>
      <c r="AY59" s="0" t="n">
        <f aca="false">VLOOKUP(A59,[48]oct!$A$63:$C$133,3,0)</f>
        <v>845955</v>
      </c>
      <c r="AZ59" s="0" t="n">
        <f aca="false">VLOOKUP(A59,[49]nov!$A$62:$C$131,3,0)</f>
        <v>870683</v>
      </c>
      <c r="BA59" s="0" t="n">
        <f aca="false">VLOOKUP(A59,[50]dec!$A$64:$C$132,3,0)</f>
        <v>1054843</v>
      </c>
      <c r="BB59" s="0" t="n">
        <f aca="false">VLOOKUP(A59,[51]jan!$A$72:$C$136,3,0)</f>
        <v>469735</v>
      </c>
      <c r="BC59" s="0" t="n">
        <f aca="false">VLOOKUP(A59,[52]feb!$A$69:$C$132,3,0)</f>
        <v>750932</v>
      </c>
      <c r="BD59" s="0" t="n">
        <f aca="false">VLOOKUP(A59,[53]mar!$A$68:$C$130,3,0)</f>
        <v>981243</v>
      </c>
      <c r="BE59" s="0" t="n">
        <f aca="false">VLOOKUP(A59,[54]apr!$A$69:$C$130,3,0)</f>
        <v>1346241</v>
      </c>
      <c r="BF59" s="0" t="n">
        <f aca="false">VLOOKUP(A59,[55]may!$A$145:$C$205,3,0)</f>
        <v>1125192</v>
      </c>
      <c r="BG59" s="0" t="n">
        <f aca="false">VLOOKUP(A59,[56]june!$A$49:$C$108,3,0)</f>
        <v>1300538</v>
      </c>
      <c r="BH59" s="0" t="n">
        <f aca="false">VLOOKUP(A59,[57]july!$A$66:$C$124,3,0)</f>
        <v>1164967</v>
      </c>
      <c r="BI59" s="0" t="n">
        <f aca="false">VLOOKUP(A59,[58]aug!$A$52:$C$109,3,0)</f>
        <v>757659</v>
      </c>
      <c r="BJ59" s="0" t="n">
        <f aca="false">VLOOKUP(A59,[59]sept!$A$69:$C$125,3,0)</f>
        <v>1367600</v>
      </c>
      <c r="BK59" s="0" t="n">
        <f aca="false">VLOOKUP(A59,[60]oct!$A$57:$C$112,3,0)</f>
        <v>1191176</v>
      </c>
      <c r="BL59" s="0" t="n">
        <f aca="false">VLOOKUP(A59,[61]nov!$A$35:$C$89,3,0)</f>
        <v>1447325</v>
      </c>
      <c r="BM59" s="0" t="n">
        <f aca="false">VLOOKUP(A59,[62]dec!$A$58:$C$111,3,0)</f>
        <v>1295043</v>
      </c>
      <c r="BN59" s="0" t="n">
        <f aca="false">VLOOKUP(A59,[63]jan!$A$88:$C$137,3,0)</f>
        <v>1571362</v>
      </c>
      <c r="BO59" s="0" t="n">
        <f aca="false">VLOOKUP(A59,[64]feb!$A$60:$C$108,3,0)</f>
        <v>1117080</v>
      </c>
      <c r="BP59" s="0" t="n">
        <f aca="false">VLOOKUP(A59,[65]mar!$A$48:$C$95,3,0)</f>
        <v>2365572</v>
      </c>
      <c r="BQ59" s="0" t="n">
        <f aca="false">VLOOKUP(A59,[66]apr!$A$57:$C$103,3,0)</f>
        <v>1401977</v>
      </c>
      <c r="BR59" s="0" t="n">
        <f aca="false">VLOOKUP(A59,[67]may!$A$48:$C$93,3,0)</f>
        <v>1764380</v>
      </c>
      <c r="BS59" s="0" t="n">
        <f aca="false">VLOOKUP(A59,[68]june!$A$65:$C$109,3,0)</f>
        <v>1869892</v>
      </c>
      <c r="BT59" s="0" t="n">
        <f aca="false">VLOOKUP(A59,[69]july!$A$34:$C$77,3,0)</f>
        <v>1486504</v>
      </c>
      <c r="BU59" s="0" t="n">
        <f aca="false">VLOOKUP(A59,[70]aug!$A$61:$C$103,3,0)</f>
        <v>2064353</v>
      </c>
      <c r="BV59" s="0" t="n">
        <f aca="false">VLOOKUP(A59,[71]sept!$A$34:$C$75,3,0)</f>
        <v>1756590</v>
      </c>
      <c r="BW59" s="0" t="n">
        <f aca="false">VLOOKUP(A59,[72]oct!$A$57:$C$97,3,0)</f>
        <v>1128405</v>
      </c>
    </row>
    <row r="60" customFormat="false" ht="12.75" hidden="false" customHeight="false" outlineLevel="0" collapsed="false">
      <c r="A60" s="11" t="n">
        <v>36100</v>
      </c>
      <c r="B60" s="12" t="n">
        <f aca="false">VLOOKUP(A60,'[1]1850-1930'!$A$648:$C$757,3,0)</f>
        <v>120578</v>
      </c>
      <c r="C60" s="12" t="n">
        <f aca="false">VLOOKUP($A60,'[2]1931-1950'!$A$648:$C$757,3,0)</f>
        <v>19698656</v>
      </c>
      <c r="D60" s="12" t="n">
        <f aca="false">VLOOKUP(A60,'[3]1951-1956'!$A$648:$C$757,3,0)</f>
        <v>8220724</v>
      </c>
      <c r="E60" s="12" t="n">
        <f aca="false">VLOOKUP(A60,'[4]1957-1960'!$A$648:$C$757,3,0)</f>
        <v>4147937</v>
      </c>
      <c r="F60" s="13" t="n">
        <f aca="false">VLOOKUP(A60,'[5]1961-1965'!$A$600:$C$709,3,0)</f>
        <v>7674826</v>
      </c>
      <c r="G60" s="12" t="n">
        <f aca="false">VLOOKUP(A60,'[6]1966-1968'!$A$520:$C$629,3,0)</f>
        <v>6857099</v>
      </c>
      <c r="H60" s="12" t="n">
        <f aca="false">VLOOKUP(A60,'[7]1969-1970'!$A$472:$C$581,3,0)</f>
        <v>7096535</v>
      </c>
      <c r="I60" s="12" t="n">
        <f aca="false">VLOOKUP(A60,'[8]1971-1973'!$A$448:$C$557,3,0)</f>
        <v>4690887</v>
      </c>
      <c r="J60" s="12" t="n">
        <f aca="false">VLOOKUP(A60,'[9]1974-1977'!$A$402:$C$511,3,0)</f>
        <v>9687159</v>
      </c>
      <c r="K60" s="12" t="n">
        <f aca="false">VLOOKUP(A60,'[10]1978-1980'!$A$328:$C$437,3,0)</f>
        <v>6250691</v>
      </c>
      <c r="L60" s="12" t="n">
        <f aca="false">VLOOKUP(A60,'[11]1981-1983'!$A$285:$C$394,3,0)</f>
        <v>6609440</v>
      </c>
      <c r="M60" s="12" t="n">
        <f aca="false">VLOOKUP(A60,'[12]1984-1986'!$A$237:$C$346,3,0)</f>
        <v>5410033</v>
      </c>
      <c r="N60" s="12" t="n">
        <f aca="false">VLOOKUP(A60,'[13]1987-1990'!$A$215:$C$324,3,0)</f>
        <v>11551809</v>
      </c>
      <c r="O60" s="12" t="n">
        <f aca="false">VLOOKUP(A60,'[14]1991-1993'!$A$125:$C$234,3,0)</f>
        <v>8374848</v>
      </c>
      <c r="P60" s="12" t="n">
        <f aca="false">SUM(B60:O60)</f>
        <v>106391222</v>
      </c>
      <c r="Q60" s="12"/>
      <c r="R60" s="12" t="n">
        <f aca="false">VLOOKUP(A60,[15]jan!$A$66:$C$175,3,0)</f>
        <v>985166</v>
      </c>
      <c r="S60" s="12" t="n">
        <f aca="false">VLOOKUP(A60,[16]feb!$A$72:$C$180,3,0)</f>
        <v>263860</v>
      </c>
      <c r="T60" s="12" t="n">
        <f aca="false">VLOOKUP(A60,[17]march!$A$58:$C$165,3,0)</f>
        <v>541824</v>
      </c>
      <c r="U60" s="0" t="n">
        <f aca="false">VLOOKUP(A60,[18]apr!$A$71:$C$177,3,0)</f>
        <v>453923</v>
      </c>
      <c r="V60" s="12" t="n">
        <f aca="false">VLOOKUP(A60,[19]may!$A$56:$D$161,3,0)</f>
        <v>429011</v>
      </c>
      <c r="W60" s="0" t="n">
        <f aca="false">VLOOKUP(A60,[20]june!$A$55:$C$159,3,0)</f>
        <v>333812</v>
      </c>
      <c r="X60" s="0" t="n">
        <f aca="false">VLOOKUP($A60,[21]july!$A$71:$C$174,3,0)</f>
        <v>419527</v>
      </c>
      <c r="Y60" s="0" t="n">
        <f aca="false">VLOOKUP($A60,[22]august!$A$55:$C$157,3,0)</f>
        <v>456042</v>
      </c>
      <c r="Z60" s="0" t="n">
        <f aca="false">VLOOKUP(A60,[23]sept!$A$59:$C$160,3,0)</f>
        <v>484561</v>
      </c>
      <c r="AA60" s="0" t="n">
        <f aca="false">VLOOKUP(A60,[24]oct!$A$54:$C$154,3,0)</f>
        <v>392463</v>
      </c>
      <c r="AB60" s="0" t="n">
        <f aca="false">VLOOKUP(A60,[25]nov!$A$55:$C$154,3,0)</f>
        <v>2242170</v>
      </c>
      <c r="AC60" s="0" t="n">
        <f aca="false">VLOOKUP(A60,[26]dec!$A$64:$C$162,3,0)</f>
        <v>452690</v>
      </c>
      <c r="AD60" s="0" t="n">
        <f aca="false">VLOOKUP(A60,[27]jan!$A$71:$C$165,3,0)</f>
        <v>587596</v>
      </c>
      <c r="AE60" s="0" t="n">
        <f aca="false">VLOOKUP(A60,[28]feb!$A$55:$C$148,3,0)</f>
        <v>384309</v>
      </c>
      <c r="AF60" s="0" t="n">
        <f aca="false">VLOOKUP(A60,[29]march!$A$62:$C$154,3,0)</f>
        <v>441259</v>
      </c>
      <c r="AG60" s="0" t="n">
        <f aca="false">VLOOKUP(A60,[30]apr!$A$66:$C$157,3,0)</f>
        <v>643061</v>
      </c>
      <c r="AH60" s="0" t="n">
        <f aca="false">VLOOKUP(A60,[31]may!$A$54:$C$144,3,0)</f>
        <v>630067</v>
      </c>
      <c r="AI60" s="0" t="n">
        <f aca="false">VLOOKUP(A60,[32]june!$A$63:$C$152,3,0)</f>
        <v>554951</v>
      </c>
      <c r="AJ60" s="0" t="n">
        <f aca="false">VLOOKUP(A60,[33]july!$A$64:$C$152,3,0)</f>
        <v>633827</v>
      </c>
      <c r="AK60" s="0" t="n">
        <f aca="false">VLOOKUP(A60,[34]august!$A$54:$C$141,3,0)</f>
        <v>499104</v>
      </c>
      <c r="AL60" s="0" t="n">
        <f aca="false">VLOOKUP(A60,[35]sept!$A$55:$C$141,3,0)</f>
        <v>380440</v>
      </c>
      <c r="AM60" s="0" t="n">
        <f aca="false">VLOOKUP(A60,[36]oct!$A$65:$C$150,3,0)</f>
        <v>1017419</v>
      </c>
      <c r="AN60" s="0" t="n">
        <f aca="false">VLOOKUP(A60,[37]novemeber!$A$63:$C$147,3,0)</f>
        <v>780650</v>
      </c>
      <c r="AO60" s="0" t="n">
        <f aca="false">VLOOKUP(A60,[38]dec!$A$53:$C$136,3,0)</f>
        <v>370871</v>
      </c>
      <c r="AP60" s="0" t="n">
        <f aca="false">VLOOKUP(A60,[39]jan!$A$56:$C$135,3,0)</f>
        <v>614735</v>
      </c>
      <c r="AQ60" s="0" t="n">
        <f aca="false">VLOOKUP(A60,[40]feb!$A$80:$C$158,3,0)</f>
        <v>438969</v>
      </c>
      <c r="AR60" s="0" t="n">
        <f aca="false">VLOOKUP(A60,[41]march!$A$63:$C$140,3,0)</f>
        <v>956211</v>
      </c>
      <c r="AS60" s="0" t="n">
        <f aca="false">VLOOKUP(A60,[42]april!$A$64:$C$140,3,0)</f>
        <v>707587</v>
      </c>
      <c r="AT60" s="0" t="n">
        <f aca="false">VLOOKUP(A60,[43]may!$A$70:$C$145,3,0)</f>
        <v>697487</v>
      </c>
      <c r="AU60" s="0" t="n">
        <f aca="false">VLOOKUP(A60,[44]june!$A$70:$C$144,3,0)</f>
        <v>717885</v>
      </c>
      <c r="AV60" s="0" t="n">
        <f aca="false">VLOOKUP(A60,[45]july!$A$65:$C$138,3,0)</f>
        <v>484386</v>
      </c>
      <c r="AW60" s="0" t="n">
        <f aca="false">VLOOKUP(A60,[46]aug!$A$66:$C$138,3,0)</f>
        <v>901642</v>
      </c>
      <c r="AX60" s="0" t="n">
        <f aca="false">VLOOKUP(A60,[47]sept!$A$59:$C$130,3,0)</f>
        <v>1038736</v>
      </c>
      <c r="AY60" s="0" t="n">
        <f aca="false">VLOOKUP(A60,[48]oct!$A$63:$C$133,3,0)</f>
        <v>827524</v>
      </c>
      <c r="AZ60" s="0" t="n">
        <f aca="false">VLOOKUP(A60,[49]nov!$A$62:$C$131,3,0)</f>
        <v>837085</v>
      </c>
      <c r="BA60" s="0" t="n">
        <f aca="false">VLOOKUP(A60,[50]dec!$A$64:$C$132,3,0)</f>
        <v>1043893</v>
      </c>
      <c r="BB60" s="0" t="n">
        <f aca="false">VLOOKUP(A60,[51]jan!$A$72:$C$136,3,0)</f>
        <v>436801</v>
      </c>
      <c r="BC60" s="0" t="n">
        <f aca="false">VLOOKUP(A60,[52]feb!$A$69:$C$132,3,0)</f>
        <v>705379</v>
      </c>
      <c r="BD60" s="0" t="n">
        <f aca="false">VLOOKUP(A60,[53]mar!$A$68:$C$130,3,0)</f>
        <v>916613</v>
      </c>
      <c r="BE60" s="0" t="n">
        <f aca="false">VLOOKUP(A60,[54]apr!$A$69:$C$130,3,0)</f>
        <v>1333450</v>
      </c>
      <c r="BF60" s="0" t="n">
        <f aca="false">VLOOKUP(A60,[55]may!$A$145:$C$205,3,0)</f>
        <v>1072048</v>
      </c>
      <c r="BG60" s="0" t="n">
        <f aca="false">VLOOKUP(A60,[56]june!$A$49:$C$108,3,0)</f>
        <v>1259151</v>
      </c>
      <c r="BH60" s="0" t="n">
        <f aca="false">VLOOKUP(A60,[57]july!$A$66:$C$124,3,0)</f>
        <v>1076716</v>
      </c>
      <c r="BI60" s="0" t="n">
        <f aca="false">VLOOKUP(A60,[58]aug!$A$52:$C$109,3,0)</f>
        <v>731992</v>
      </c>
      <c r="BJ60" s="0" t="n">
        <f aca="false">VLOOKUP(A60,[59]sept!$A$69:$C$125,3,0)</f>
        <v>1318073</v>
      </c>
      <c r="BK60" s="0" t="n">
        <f aca="false">VLOOKUP(A60,[60]oct!$A$57:$C$112,3,0)</f>
        <v>1158676</v>
      </c>
      <c r="BL60" s="0" t="n">
        <f aca="false">VLOOKUP(A60,[61]nov!$A$35:$C$89,3,0)</f>
        <v>1316249</v>
      </c>
      <c r="BM60" s="0" t="n">
        <f aca="false">VLOOKUP(A60,[62]dec!$A$58:$C$111,3,0)</f>
        <v>1153036</v>
      </c>
      <c r="BN60" s="0" t="n">
        <f aca="false">VLOOKUP(A60,[63]jan!$A$88:$C$137,3,0)</f>
        <v>1512571</v>
      </c>
      <c r="BO60" s="0" t="n">
        <f aca="false">VLOOKUP(A60,[64]feb!$A$60:$C$108,3,0)</f>
        <v>991259</v>
      </c>
      <c r="BP60" s="0" t="n">
        <f aca="false">VLOOKUP(A60,[65]mar!$A$48:$C$95,3,0)</f>
        <v>2165250</v>
      </c>
      <c r="BQ60" s="0" t="n">
        <f aca="false">VLOOKUP(A60,[66]apr!$A$57:$C$103,3,0)</f>
        <v>1278869</v>
      </c>
      <c r="BR60" s="0" t="n">
        <f aca="false">VLOOKUP(A60,[67]may!$A$48:$C$93,3,0)</f>
        <v>1686144</v>
      </c>
      <c r="BS60" s="0" t="n">
        <f aca="false">VLOOKUP(A60,[68]june!$A$65:$C$109,3,0)</f>
        <v>1844828</v>
      </c>
      <c r="BT60" s="0" t="n">
        <f aca="false">VLOOKUP(A60,[69]july!$A$34:$C$77,3,0)</f>
        <v>1307781</v>
      </c>
      <c r="BU60" s="0" t="n">
        <f aca="false">VLOOKUP(A60,[70]aug!$A$61:$C$103,3,0)</f>
        <v>1847093</v>
      </c>
      <c r="BV60" s="0" t="n">
        <f aca="false">VLOOKUP(A60,[71]sept!$A$34:$C$75,3,0)</f>
        <v>1627471</v>
      </c>
      <c r="BW60" s="0" t="n">
        <f aca="false">VLOOKUP(A60,[72]oct!$A$57:$C$97,3,0)</f>
        <v>1582710</v>
      </c>
      <c r="BX60" s="0" t="n">
        <f aca="false">VLOOKUP(A60,[73]nov!$A$56:$C$95,3,0)</f>
        <v>973758</v>
      </c>
    </row>
    <row r="61" customFormat="false" ht="12.75" hidden="false" customHeight="false" outlineLevel="0" collapsed="false">
      <c r="A61" s="11" t="n">
        <v>36130</v>
      </c>
      <c r="B61" s="12" t="n">
        <f aca="false">VLOOKUP(A61,'[1]1850-1930'!$A$648:$C$757,3,0)</f>
        <v>97533</v>
      </c>
      <c r="C61" s="12" t="n">
        <f aca="false">VLOOKUP($A61,'[2]1931-1950'!$A$648:$C$757,3,0)</f>
        <v>18699389</v>
      </c>
      <c r="D61" s="12" t="n">
        <f aca="false">VLOOKUP(A61,'[3]1951-1956'!$A$648:$C$757,3,0)</f>
        <v>8189397</v>
      </c>
      <c r="E61" s="12" t="n">
        <f aca="false">VLOOKUP(A61,'[4]1957-1960'!$A$648:$C$757,3,0)</f>
        <v>4057220</v>
      </c>
      <c r="F61" s="13" t="n">
        <f aca="false">VLOOKUP(A61,'[5]1961-1965'!$A$600:$C$709,3,0)</f>
        <v>7429592</v>
      </c>
      <c r="G61" s="12" t="n">
        <f aca="false">VLOOKUP(A61,'[6]1966-1968'!$A$520:$C$629,3,0)</f>
        <v>6722257</v>
      </c>
      <c r="H61" s="12" t="n">
        <f aca="false">VLOOKUP(A61,'[7]1969-1970'!$A$472:$C$581,3,0)</f>
        <v>6954864</v>
      </c>
      <c r="I61" s="12" t="n">
        <f aca="false">VLOOKUP(A61,'[8]1971-1973'!$A$448:$C$557,3,0)</f>
        <v>4593594</v>
      </c>
      <c r="J61" s="12" t="n">
        <f aca="false">VLOOKUP(A61,'[9]1974-1977'!$A$402:$C$511,3,0)</f>
        <v>9391115</v>
      </c>
      <c r="K61" s="12" t="n">
        <f aca="false">VLOOKUP(A61,'[10]1978-1980'!$A$328:$C$437,3,0)</f>
        <v>6139223</v>
      </c>
      <c r="L61" s="12" t="n">
        <f aca="false">VLOOKUP(A61,'[11]1981-1983'!$A$285:$C$394,3,0)</f>
        <v>6822589</v>
      </c>
      <c r="M61" s="12" t="n">
        <f aca="false">VLOOKUP(A61,'[12]1984-1986'!$A$237:$C$346,3,0)</f>
        <v>5301376</v>
      </c>
      <c r="N61" s="12" t="n">
        <f aca="false">VLOOKUP(A61,'[13]1987-1990'!$A$215:$C$324,3,0)</f>
        <v>11339130</v>
      </c>
      <c r="O61" s="12" t="n">
        <f aca="false">VLOOKUP(A61,'[14]1991-1993'!$A$125:$C$234,3,0)</f>
        <v>8167868</v>
      </c>
      <c r="P61" s="12" t="n">
        <f aca="false">SUM(B61:O61)</f>
        <v>103905147</v>
      </c>
      <c r="Q61" s="12"/>
      <c r="R61" s="12" t="n">
        <f aca="false">VLOOKUP(A61,[15]jan!$A$66:$C$175,3,0)</f>
        <v>999838</v>
      </c>
      <c r="S61" s="12" t="n">
        <f aca="false">VLOOKUP(A61,[16]feb!$A$72:$C$180,3,0)</f>
        <v>244496</v>
      </c>
      <c r="T61" s="12" t="n">
        <f aca="false">VLOOKUP(A61,[17]march!$A$58:$C$165,3,0)</f>
        <v>521711</v>
      </c>
      <c r="U61" s="0" t="n">
        <f aca="false">VLOOKUP(A61,[18]apr!$A$71:$C$177,3,0)</f>
        <v>414646</v>
      </c>
      <c r="V61" s="12" t="n">
        <f aca="false">VLOOKUP(A61,[19]may!$A$56:$D$161,3,0)</f>
        <v>416784</v>
      </c>
      <c r="W61" s="0" t="n">
        <f aca="false">VLOOKUP(A61,[20]june!$A$55:$C$159,3,0)</f>
        <v>358919</v>
      </c>
      <c r="X61" s="0" t="n">
        <f aca="false">VLOOKUP($A61,[21]july!$A$71:$C$174,3,0)</f>
        <v>432110</v>
      </c>
      <c r="Y61" s="0" t="n">
        <f aca="false">VLOOKUP($A61,[22]august!$A$55:$C$157,3,0)</f>
        <v>448377</v>
      </c>
      <c r="Z61" s="0" t="n">
        <f aca="false">VLOOKUP(A61,[23]sept!$A$59:$C$160,3,0)</f>
        <v>506013</v>
      </c>
      <c r="AA61" s="0" t="n">
        <f aca="false">VLOOKUP(A61,[24]oct!$A$54:$C$154,3,0)</f>
        <v>396302</v>
      </c>
      <c r="AB61" s="0" t="n">
        <f aca="false">VLOOKUP(A61,[25]nov!$A$55:$C$154,3,0)</f>
        <v>2128236</v>
      </c>
      <c r="AC61" s="0" t="n">
        <f aca="false">VLOOKUP(A61,[26]dec!$A$64:$C$162,3,0)</f>
        <v>478360</v>
      </c>
      <c r="AD61" s="0" t="n">
        <f aca="false">VLOOKUP(A61,[27]jan!$A$71:$C$165,3,0)</f>
        <v>579672</v>
      </c>
      <c r="AE61" s="0" t="n">
        <f aca="false">VLOOKUP(A61,[28]feb!$A$55:$C$148,3,0)</f>
        <v>372197</v>
      </c>
      <c r="AF61" s="0" t="n">
        <f aca="false">VLOOKUP(A61,[29]march!$A$62:$C$154,3,0)</f>
        <v>476492</v>
      </c>
      <c r="AG61" s="0" t="n">
        <f aca="false">VLOOKUP(A61,[30]apr!$A$66:$C$157,3,0)</f>
        <v>622248</v>
      </c>
      <c r="AH61" s="0" t="n">
        <f aca="false">VLOOKUP(A61,[31]may!$A$54:$C$144,3,0)</f>
        <v>577103</v>
      </c>
      <c r="AI61" s="0" t="n">
        <f aca="false">VLOOKUP(A61,[32]june!$A$63:$C$152,3,0)</f>
        <v>521230</v>
      </c>
      <c r="AJ61" s="0" t="n">
        <f aca="false">VLOOKUP(A61,[33]july!$A$64:$C$152,3,0)</f>
        <v>643464</v>
      </c>
      <c r="AK61" s="0" t="n">
        <f aca="false">VLOOKUP(A61,[34]august!$A$54:$C$141,3,0)</f>
        <v>469658</v>
      </c>
      <c r="AL61" s="0" t="n">
        <f aca="false">VLOOKUP(A61,[35]sept!$A$55:$C$141,3,0)</f>
        <v>402567</v>
      </c>
      <c r="AM61" s="0" t="n">
        <f aca="false">VLOOKUP(A61,[36]oct!$A$65:$C$150,3,0)</f>
        <v>977847</v>
      </c>
      <c r="AN61" s="0" t="n">
        <f aca="false">VLOOKUP(A61,[37]novemeber!$A$63:$C$147,3,0)</f>
        <v>738081</v>
      </c>
      <c r="AO61" s="0" t="n">
        <f aca="false">VLOOKUP(A61,[38]dec!$A$53:$C$136,3,0)</f>
        <v>339090</v>
      </c>
      <c r="AP61" s="0" t="n">
        <f aca="false">VLOOKUP(A61,[39]jan!$A$56:$C$135,3,0)</f>
        <v>594104</v>
      </c>
      <c r="AQ61" s="0" t="n">
        <f aca="false">VLOOKUP(A61,[40]feb!$A$80:$C$158,3,0)</f>
        <v>424730</v>
      </c>
      <c r="AR61" s="0" t="n">
        <f aca="false">VLOOKUP(A61,[41]march!$A$63:$C$140,3,0)</f>
        <v>848856</v>
      </c>
      <c r="AS61" s="0" t="n">
        <f aca="false">VLOOKUP(A61,[42]april!$A$64:$C$140,3,0)</f>
        <v>702219</v>
      </c>
      <c r="AT61" s="0" t="n">
        <f aca="false">VLOOKUP(A61,[43]may!$A$70:$C$145,3,0)</f>
        <v>751871</v>
      </c>
      <c r="AU61" s="0" t="n">
        <f aca="false">VLOOKUP(A61,[44]june!$A$70:$C$144,3,0)</f>
        <v>715777</v>
      </c>
      <c r="AV61" s="0" t="n">
        <f aca="false">VLOOKUP(A61,[45]july!$A$65:$C$138,3,0)</f>
        <v>473364</v>
      </c>
      <c r="AW61" s="0" t="n">
        <f aca="false">VLOOKUP(A61,[46]aug!$A$66:$C$138,3,0)</f>
        <v>894672</v>
      </c>
      <c r="AX61" s="0" t="n">
        <f aca="false">VLOOKUP(A61,[47]sept!$A$59:$C$130,3,0)</f>
        <v>1026245</v>
      </c>
      <c r="AY61" s="0" t="n">
        <f aca="false">VLOOKUP(A61,[48]oct!$A$63:$C$133,3,0)</f>
        <v>850128</v>
      </c>
      <c r="AZ61" s="0" t="n">
        <f aca="false">VLOOKUP(A61,[49]nov!$A$62:$C$131,3,0)</f>
        <v>803819</v>
      </c>
      <c r="BA61" s="0" t="n">
        <f aca="false">VLOOKUP(A61,[50]dec!$A$64:$C$132,3,0)</f>
        <v>996814</v>
      </c>
      <c r="BB61" s="0" t="n">
        <f aca="false">VLOOKUP(A61,[51]jan!$A$72:$C$136,3,0)</f>
        <v>410196</v>
      </c>
      <c r="BC61" s="0" t="n">
        <f aca="false">VLOOKUP(A61,[52]feb!$A$69:$C$132,3,0)</f>
        <v>721929</v>
      </c>
      <c r="BD61" s="0" t="n">
        <f aca="false">VLOOKUP(A61,[53]mar!$A$68:$C$130,3,0)</f>
        <v>900088</v>
      </c>
      <c r="BE61" s="0" t="n">
        <f aca="false">VLOOKUP(A61,[54]apr!$A$69:$C$130,3,0)</f>
        <v>1316827</v>
      </c>
      <c r="BF61" s="0" t="n">
        <f aca="false">VLOOKUP(A61,[55]may!$A$145:$C$205,3,0)</f>
        <v>1054282</v>
      </c>
      <c r="BG61" s="0" t="n">
        <f aca="false">VLOOKUP(A61,[56]june!$A$49:$C$108,3,0)</f>
        <v>1240318</v>
      </c>
      <c r="BH61" s="0" t="n">
        <f aca="false">VLOOKUP(A61,[57]july!$A$66:$C$124,3,0)</f>
        <v>1086565</v>
      </c>
      <c r="BI61" s="0" t="n">
        <f aca="false">VLOOKUP(A61,[58]aug!$A$52:$C$109,3,0)</f>
        <v>706730</v>
      </c>
      <c r="BJ61" s="0" t="n">
        <f aca="false">VLOOKUP(A61,[59]sept!$A$69:$C$125,3,0)</f>
        <v>1291056</v>
      </c>
      <c r="BK61" s="0" t="n">
        <f aca="false">VLOOKUP(A61,[60]oct!$A$57:$C$112,3,0)</f>
        <v>1119778</v>
      </c>
      <c r="BL61" s="0" t="n">
        <f aca="false">VLOOKUP(A61,[61]nov!$A$35:$C$89,3,0)</f>
        <v>1289336</v>
      </c>
      <c r="BM61" s="0" t="n">
        <f aca="false">VLOOKUP(A61,[62]dec!$A$58:$C$111,3,0)</f>
        <v>1083303</v>
      </c>
      <c r="BN61" s="0" t="n">
        <f aca="false">VLOOKUP(A61,[63]jan!$A$88:$C$137,3,0)</f>
        <v>1406155</v>
      </c>
      <c r="BO61" s="0" t="n">
        <f aca="false">VLOOKUP(A61,[64]feb!$A$60:$C$108,3,0)</f>
        <v>856935</v>
      </c>
      <c r="BP61" s="0" t="n">
        <f aca="false">VLOOKUP(A61,[65]mar!$A$48:$C$95,3,0)</f>
        <v>2015121</v>
      </c>
      <c r="BQ61" s="0" t="n">
        <f aca="false">VLOOKUP(A61,[66]apr!$A$57:$C$103,3,0)</f>
        <v>1309288</v>
      </c>
      <c r="BR61" s="0" t="n">
        <f aca="false">VLOOKUP(A61,[67]may!$A$48:$C$93,3,0)</f>
        <v>1752760</v>
      </c>
      <c r="BS61" s="0" t="n">
        <f aca="false">VLOOKUP(A61,[68]june!$A$65:$C$109,3,0)</f>
        <v>1643671</v>
      </c>
      <c r="BT61" s="0" t="n">
        <f aca="false">VLOOKUP(A61,[69]july!$A$34:$C$77,3,0)</f>
        <v>1122850</v>
      </c>
      <c r="BU61" s="0" t="n">
        <f aca="false">VLOOKUP(A61,[70]aug!$A$61:$C$103,3,0)</f>
        <v>1789439</v>
      </c>
      <c r="BV61" s="0" t="n">
        <f aca="false">VLOOKUP(A61,[71]sept!$A$34:$C$75,3,0)</f>
        <v>1510930</v>
      </c>
      <c r="BW61" s="0" t="n">
        <f aca="false">VLOOKUP(A61,[72]oct!$A$57:$C$97,3,0)</f>
        <v>1487009</v>
      </c>
      <c r="BX61" s="0" t="n">
        <f aca="false">VLOOKUP(A61,[73]nov!$A$56:$C$95,3,0)</f>
        <v>1226453</v>
      </c>
      <c r="BY61" s="0" t="n">
        <f aca="false">VLOOKUP(A61,[74]dec!$A$34:$C$72,3,0)</f>
        <v>449647</v>
      </c>
    </row>
    <row r="62" customFormat="false" ht="12.75" hidden="false" customHeight="false" outlineLevel="0" collapsed="false">
      <c r="A62" s="11" t="n">
        <v>36161</v>
      </c>
      <c r="B62" s="12" t="n">
        <f aca="false">VLOOKUP(A62,'[1]1850-1930'!$A$648:$C$757,3,0)</f>
        <v>110790</v>
      </c>
      <c r="C62" s="12" t="n">
        <f aca="false">VLOOKUP($A62,'[2]1931-1950'!$A$648:$C$757,3,0)</f>
        <v>19119711</v>
      </c>
      <c r="D62" s="12" t="n">
        <f aca="false">VLOOKUP(A62,'[3]1951-1956'!$A$648:$C$757,3,0)</f>
        <v>8782291</v>
      </c>
      <c r="E62" s="12" t="n">
        <f aca="false">VLOOKUP(A62,'[4]1957-1960'!$A$648:$C$757,3,0)</f>
        <v>4174169</v>
      </c>
      <c r="F62" s="13" t="n">
        <f aca="false">VLOOKUP(A62,'[5]1961-1965'!$A$600:$C$709,3,0)</f>
        <v>7814557</v>
      </c>
      <c r="G62" s="12" t="n">
        <f aca="false">VLOOKUP(A62,'[6]1966-1968'!$A$520:$C$629,3,0)</f>
        <v>6909277</v>
      </c>
      <c r="H62" s="12" t="n">
        <f aca="false">VLOOKUP(A62,'[7]1969-1970'!$A$472:$C$581,3,0)</f>
        <v>7138759</v>
      </c>
      <c r="I62" s="12" t="n">
        <f aca="false">VLOOKUP(A62,'[8]1971-1973'!$A$448:$C$557,3,0)</f>
        <v>4777671</v>
      </c>
      <c r="J62" s="12" t="n">
        <f aca="false">VLOOKUP(A62,'[9]1974-1977'!$A$402:$C$511,3,0)</f>
        <v>9696513</v>
      </c>
      <c r="K62" s="12" t="n">
        <f aca="false">VLOOKUP(A62,'[10]1978-1980'!$A$328:$C$437,3,0)</f>
        <v>6306975</v>
      </c>
      <c r="L62" s="12" t="n">
        <f aca="false">VLOOKUP(A62,'[11]1981-1983'!$A$285:$C$394,3,0)</f>
        <v>7006869</v>
      </c>
      <c r="M62" s="12" t="n">
        <f aca="false">VLOOKUP(A62,'[12]1984-1986'!$A$237:$C$346,3,0)</f>
        <v>5508377</v>
      </c>
      <c r="N62" s="12" t="n">
        <f aca="false">VLOOKUP(A62,'[13]1987-1990'!$A$215:$C$324,3,0)</f>
        <v>11442555</v>
      </c>
      <c r="O62" s="12" t="n">
        <f aca="false">VLOOKUP(A62,'[14]1991-1993'!$A$125:$C$234,3,0)</f>
        <v>8301097</v>
      </c>
      <c r="P62" s="12" t="n">
        <f aca="false">SUM(B62:O62)</f>
        <v>107089611</v>
      </c>
      <c r="Q62" s="12"/>
      <c r="R62" s="12" t="n">
        <f aca="false">VLOOKUP(A62,[15]jan!$A$66:$C$175,3,0)</f>
        <v>1029238</v>
      </c>
      <c r="S62" s="12" t="n">
        <f aca="false">VLOOKUP(A62,[16]feb!$A$72:$C$180,3,0)</f>
        <v>253856</v>
      </c>
      <c r="T62" s="12" t="n">
        <f aca="false">VLOOKUP(A62,[17]march!$A$58:$C$165,3,0)</f>
        <v>501009</v>
      </c>
      <c r="U62" s="0" t="n">
        <f aca="false">VLOOKUP(A62,[18]apr!$A$71:$C$177,3,0)</f>
        <v>443625</v>
      </c>
      <c r="V62" s="12" t="n">
        <f aca="false">VLOOKUP(A62,[19]may!$A$56:$D$161,3,0)</f>
        <v>422738</v>
      </c>
      <c r="W62" s="0" t="n">
        <f aca="false">VLOOKUP(A62,[20]june!$A$55:$C$159,3,0)</f>
        <v>360779</v>
      </c>
      <c r="X62" s="0" t="n">
        <f aca="false">VLOOKUP($A62,[21]july!$A$71:$C$174,3,0)</f>
        <v>411973</v>
      </c>
      <c r="Y62" s="0" t="n">
        <f aca="false">VLOOKUP($A62,[22]august!$A$55:$C$157,3,0)</f>
        <v>454388</v>
      </c>
      <c r="Z62" s="0" t="n">
        <f aca="false">VLOOKUP(A62,[23]sept!$A$59:$C$160,3,0)</f>
        <v>506843</v>
      </c>
      <c r="AA62" s="0" t="n">
        <f aca="false">VLOOKUP(A62,[24]oct!$A$54:$C$154,3,0)</f>
        <v>388262</v>
      </c>
      <c r="AB62" s="0" t="n">
        <f aca="false">VLOOKUP(A62,[25]nov!$A$55:$C$154,3,0)</f>
        <v>2214913</v>
      </c>
      <c r="AC62" s="0" t="n">
        <f aca="false">VLOOKUP(A62,[26]dec!$A$64:$C$162,3,0)</f>
        <v>476750</v>
      </c>
      <c r="AD62" s="0" t="n">
        <f aca="false">VLOOKUP(A62,[27]jan!$A$71:$C$165,3,0)</f>
        <v>562453</v>
      </c>
      <c r="AE62" s="0" t="n">
        <f aca="false">VLOOKUP(A62,[28]feb!$A$55:$C$148,3,0)</f>
        <v>365995</v>
      </c>
      <c r="AF62" s="0" t="n">
        <f aca="false">VLOOKUP(A62,[29]march!$A$62:$C$154,3,0)</f>
        <v>520616</v>
      </c>
      <c r="AG62" s="0" t="n">
        <f aca="false">VLOOKUP(A62,[30]apr!$A$66:$C$157,3,0)</f>
        <v>628718</v>
      </c>
      <c r="AH62" s="0" t="n">
        <f aca="false">VLOOKUP(A62,[31]may!$A$54:$C$144,3,0)</f>
        <v>607086</v>
      </c>
      <c r="AI62" s="0" t="n">
        <f aca="false">VLOOKUP(A62,[32]june!$A$63:$C$152,3,0)</f>
        <v>554248</v>
      </c>
      <c r="AJ62" s="0" t="n">
        <f aca="false">VLOOKUP(A62,[33]july!$A$64:$C$152,3,0)</f>
        <v>666789</v>
      </c>
      <c r="AK62" s="0" t="n">
        <f aca="false">VLOOKUP(A62,[34]august!$A$54:$C$141,3,0)</f>
        <v>482298</v>
      </c>
      <c r="AL62" s="0" t="n">
        <f aca="false">VLOOKUP(A62,[35]sept!$A$55:$C$141,3,0)</f>
        <v>391980</v>
      </c>
      <c r="AM62" s="0" t="n">
        <f aca="false">VLOOKUP(A62,[36]oct!$A$65:$C$150,3,0)</f>
        <v>1083068</v>
      </c>
      <c r="AN62" s="0" t="n">
        <f aca="false">VLOOKUP(A62,[37]novemeber!$A$63:$C$147,3,0)</f>
        <v>749222</v>
      </c>
      <c r="AO62" s="0" t="n">
        <f aca="false">VLOOKUP(A62,[38]dec!$A$53:$C$136,3,0)</f>
        <v>334754</v>
      </c>
      <c r="AP62" s="0" t="n">
        <f aca="false">VLOOKUP(A62,[39]jan!$A$56:$C$135,3,0)</f>
        <v>631896</v>
      </c>
      <c r="AQ62" s="0" t="n">
        <f aca="false">VLOOKUP(A62,[40]feb!$A$80:$C$158,3,0)</f>
        <v>439207</v>
      </c>
      <c r="AR62" s="0" t="n">
        <f aca="false">VLOOKUP(A62,[41]march!$A$63:$C$140,3,0)</f>
        <v>901308</v>
      </c>
      <c r="AS62" s="0" t="n">
        <f aca="false">VLOOKUP(A62,[42]april!$A$64:$C$140,3,0)</f>
        <v>896849</v>
      </c>
      <c r="AT62" s="0" t="n">
        <f aca="false">VLOOKUP(A62,[43]may!$A$70:$C$145,3,0)</f>
        <v>735630</v>
      </c>
      <c r="AU62" s="0" t="n">
        <f aca="false">VLOOKUP(A62,[44]june!$A$70:$C$144,3,0)</f>
        <v>690570</v>
      </c>
      <c r="AV62" s="0" t="n">
        <f aca="false">VLOOKUP(A62,[45]july!$A$65:$C$138,3,0)</f>
        <v>483278</v>
      </c>
      <c r="AW62" s="0" t="n">
        <f aca="false">VLOOKUP(A62,[46]aug!$A$66:$C$138,3,0)</f>
        <v>851226</v>
      </c>
      <c r="AX62" s="0" t="n">
        <f aca="false">VLOOKUP(A62,[47]sept!$A$59:$C$130,3,0)</f>
        <v>1031416</v>
      </c>
      <c r="AY62" s="0" t="n">
        <f aca="false">VLOOKUP(A62,[48]oct!$A$63:$C$133,3,0)</f>
        <v>888083</v>
      </c>
      <c r="AZ62" s="0" t="n">
        <f aca="false">VLOOKUP(A62,[49]nov!$A$62:$C$131,3,0)</f>
        <v>811806</v>
      </c>
      <c r="BA62" s="0" t="n">
        <f aca="false">VLOOKUP(A62,[50]dec!$A$64:$C$132,3,0)</f>
        <v>1007038</v>
      </c>
      <c r="BB62" s="0" t="n">
        <f aca="false">VLOOKUP(A62,[51]jan!$A$72:$C$136,3,0)</f>
        <v>427498</v>
      </c>
      <c r="BC62" s="0" t="n">
        <f aca="false">VLOOKUP(A62,[52]feb!$A$69:$C$132,3,0)</f>
        <v>688649</v>
      </c>
      <c r="BD62" s="0" t="n">
        <f aca="false">VLOOKUP(A62,[53]mar!$A$68:$C$130,3,0)</f>
        <v>856454</v>
      </c>
      <c r="BE62" s="0" t="n">
        <f aca="false">VLOOKUP(A62,[54]apr!$A$69:$C$130,3,0)</f>
        <v>1307215</v>
      </c>
      <c r="BF62" s="0" t="n">
        <f aca="false">VLOOKUP(A62,[55]may!$A$145:$C$205,3,0)</f>
        <v>1003572</v>
      </c>
      <c r="BG62" s="0" t="n">
        <f aca="false">VLOOKUP(A62,[56]june!$A$49:$C$108,3,0)</f>
        <v>1256660</v>
      </c>
      <c r="BH62" s="0" t="n">
        <f aca="false">VLOOKUP(A62,[57]july!$A$66:$C$124,3,0)</f>
        <v>1068725</v>
      </c>
      <c r="BI62" s="0" t="n">
        <f aca="false">VLOOKUP(A62,[58]aug!$A$52:$C$109,3,0)</f>
        <v>685066</v>
      </c>
      <c r="BJ62" s="0" t="n">
        <f aca="false">VLOOKUP(A62,[59]sept!$A$69:$C$125,3,0)</f>
        <v>1226806</v>
      </c>
      <c r="BK62" s="0" t="n">
        <f aca="false">VLOOKUP(A62,[60]oct!$A$57:$C$112,3,0)</f>
        <v>1078645</v>
      </c>
      <c r="BL62" s="0" t="n">
        <f aca="false">VLOOKUP(A62,[61]nov!$A$35:$C$89,3,0)</f>
        <v>1294004</v>
      </c>
      <c r="BM62" s="0" t="n">
        <f aca="false">VLOOKUP(A62,[62]dec!$A$58:$C$111,3,0)</f>
        <v>1054492</v>
      </c>
      <c r="BN62" s="0" t="n">
        <f aca="false">VLOOKUP(A62,[63]jan!$A$88:$C$137,3,0)</f>
        <v>1277649</v>
      </c>
      <c r="BO62" s="0" t="n">
        <f aca="false">VLOOKUP(A62,[64]feb!$A$60:$C$108,3,0)</f>
        <v>902381</v>
      </c>
      <c r="BP62" s="0" t="n">
        <f aca="false">VLOOKUP(A62,[65]mar!$A$48:$C$95,3,0)</f>
        <v>2004598</v>
      </c>
      <c r="BQ62" s="0" t="n">
        <f aca="false">VLOOKUP(A62,[66]apr!$A$57:$C$103,3,0)</f>
        <v>1376656</v>
      </c>
      <c r="BR62" s="0" t="n">
        <f aca="false">VLOOKUP(A62,[67]may!$A$48:$C$93,3,0)</f>
        <v>1547034</v>
      </c>
      <c r="BS62" s="0" t="n">
        <f aca="false">VLOOKUP(A62,[68]june!$A$65:$C$109,3,0)</f>
        <v>1577363</v>
      </c>
      <c r="BT62" s="0" t="n">
        <f aca="false">VLOOKUP(A62,[69]july!$A$34:$C$77,3,0)</f>
        <v>1099279</v>
      </c>
      <c r="BU62" s="0" t="n">
        <f aca="false">VLOOKUP(A62,[70]aug!$A$61:$C$103,3,0)</f>
        <v>1716165</v>
      </c>
      <c r="BV62" s="0" t="n">
        <f aca="false">VLOOKUP(A62,[71]sept!$A$34:$C$75,3,0)</f>
        <v>1398484</v>
      </c>
      <c r="BW62" s="0" t="n">
        <f aca="false">VLOOKUP(A62,[72]oct!$A$57:$C$97,3,0)</f>
        <v>1280221</v>
      </c>
      <c r="BX62" s="0" t="n">
        <f aca="false">VLOOKUP(A62,[73]nov!$A$56:$C$95,3,0)</f>
        <v>1340833</v>
      </c>
      <c r="BY62" s="0" t="n">
        <f aca="false">VLOOKUP(A62,[74]dec!$A$34:$C$72,3,0)</f>
        <v>1155021</v>
      </c>
      <c r="BZ62" s="0" t="n">
        <f aca="false">VLOOKUP(A62,[75]jan!$A$60:$C$94,3,0)</f>
        <v>979189</v>
      </c>
    </row>
    <row r="63" customFormat="false" ht="12.75" hidden="false" customHeight="false" outlineLevel="0" collapsed="false">
      <c r="A63" s="11" t="n">
        <v>36192</v>
      </c>
      <c r="B63" s="12" t="n">
        <f aca="false">VLOOKUP(A63,'[1]1850-1930'!$A$648:$C$757,3,0)</f>
        <v>56350</v>
      </c>
      <c r="C63" s="12" t="n">
        <f aca="false">VLOOKUP($A63,'[2]1931-1950'!$A$648:$C$757,3,0)</f>
        <v>18046644</v>
      </c>
      <c r="D63" s="12" t="n">
        <f aca="false">VLOOKUP(A63,'[3]1951-1956'!$A$648:$C$757,3,0)</f>
        <v>8156729</v>
      </c>
      <c r="E63" s="12" t="n">
        <f aca="false">VLOOKUP(A63,'[4]1957-1960'!$A$648:$C$757,3,0)</f>
        <v>3746910</v>
      </c>
      <c r="F63" s="13" t="n">
        <f aca="false">VLOOKUP(A63,'[5]1961-1965'!$A$600:$C$709,3,0)</f>
        <v>7083150</v>
      </c>
      <c r="G63" s="12" t="n">
        <f aca="false">VLOOKUP(A63,'[6]1966-1968'!$A$520:$C$629,3,0)</f>
        <v>6282523</v>
      </c>
      <c r="H63" s="12" t="n">
        <f aca="false">VLOOKUP(A63,'[7]1969-1970'!$A$472:$C$581,3,0)</f>
        <v>6353492</v>
      </c>
      <c r="I63" s="12" t="n">
        <f aca="false">VLOOKUP(A63,'[8]1971-1973'!$A$448:$C$557,3,0)</f>
        <v>4198480</v>
      </c>
      <c r="J63" s="12" t="n">
        <f aca="false">VLOOKUP(A63,'[9]1974-1977'!$A$402:$C$511,3,0)</f>
        <v>8604092</v>
      </c>
      <c r="K63" s="12" t="n">
        <f aca="false">VLOOKUP(A63,'[10]1978-1980'!$A$328:$C$437,3,0)</f>
        <v>5754991</v>
      </c>
      <c r="L63" s="12" t="n">
        <f aca="false">VLOOKUP(A63,'[11]1981-1983'!$A$285:$C$394,3,0)</f>
        <v>6438744</v>
      </c>
      <c r="M63" s="12" t="n">
        <f aca="false">VLOOKUP(A63,'[12]1984-1986'!$A$237:$C$346,3,0)</f>
        <v>4997456</v>
      </c>
      <c r="N63" s="12" t="n">
        <f aca="false">VLOOKUP(A63,'[13]1987-1990'!$A$215:$C$324,3,0)</f>
        <v>10141710</v>
      </c>
      <c r="O63" s="12" t="n">
        <f aca="false">VLOOKUP(A63,'[14]1991-1993'!$A$125:$C$234,3,0)</f>
        <v>7518928</v>
      </c>
      <c r="P63" s="12" t="n">
        <f aca="false">SUM(B63:O63)</f>
        <v>97380199</v>
      </c>
      <c r="Q63" s="12"/>
      <c r="R63" s="12" t="n">
        <f aca="false">VLOOKUP(A63,[15]jan!$A$66:$C$175,3,0)</f>
        <v>922626</v>
      </c>
      <c r="S63" s="12" t="n">
        <f aca="false">VLOOKUP(A63,[16]feb!$A$72:$C$180,3,0)</f>
        <v>215997</v>
      </c>
      <c r="T63" s="12" t="n">
        <f aca="false">VLOOKUP(A63,[17]march!$A$58:$C$165,3,0)</f>
        <v>456914</v>
      </c>
      <c r="U63" s="0" t="n">
        <f aca="false">VLOOKUP(A63,[18]apr!$A$71:$C$177,3,0)</f>
        <v>380273</v>
      </c>
      <c r="V63" s="12" t="n">
        <f aca="false">VLOOKUP(A63,[19]may!$A$56:$D$161,3,0)</f>
        <v>370950</v>
      </c>
      <c r="W63" s="0" t="n">
        <f aca="false">VLOOKUP(A63,[20]june!$A$55:$C$159,3,0)</f>
        <v>376494</v>
      </c>
      <c r="X63" s="0" t="n">
        <f aca="false">VLOOKUP($A63,[21]july!$A$71:$C$174,3,0)</f>
        <v>377916</v>
      </c>
      <c r="Y63" s="0" t="n">
        <f aca="false">VLOOKUP($A63,[22]august!$A$55:$C$157,3,0)</f>
        <v>416964</v>
      </c>
      <c r="Z63" s="0" t="n">
        <f aca="false">VLOOKUP(A63,[23]sept!$A$59:$C$160,3,0)</f>
        <v>452990</v>
      </c>
      <c r="AA63" s="0" t="n">
        <f aca="false">VLOOKUP(A63,[24]oct!$A$54:$C$154,3,0)</f>
        <v>339222</v>
      </c>
      <c r="AB63" s="0" t="n">
        <f aca="false">VLOOKUP(A63,[25]nov!$A$55:$C$154,3,0)</f>
        <v>2093260</v>
      </c>
      <c r="AC63" s="0" t="n">
        <f aca="false">VLOOKUP(A63,[26]dec!$A$64:$C$162,3,0)</f>
        <v>433456</v>
      </c>
      <c r="AD63" s="0" t="n">
        <f aca="false">VLOOKUP(A63,[27]jan!$A$71:$C$165,3,0)</f>
        <v>534171</v>
      </c>
      <c r="AE63" s="0" t="n">
        <f aca="false">VLOOKUP(A63,[28]feb!$A$55:$C$148,3,0)</f>
        <v>325821</v>
      </c>
      <c r="AF63" s="0" t="n">
        <f aca="false">VLOOKUP(A63,[29]march!$A$62:$C$154,3,0)</f>
        <v>436433</v>
      </c>
      <c r="AG63" s="0" t="n">
        <f aca="false">VLOOKUP(A63,[30]apr!$A$66:$C$157,3,0)</f>
        <v>544080</v>
      </c>
      <c r="AH63" s="0" t="n">
        <f aca="false">VLOOKUP(A63,[31]may!$A$54:$C$144,3,0)</f>
        <v>515775</v>
      </c>
      <c r="AI63" s="0" t="n">
        <f aca="false">VLOOKUP(A63,[32]june!$A$63:$C$152,3,0)</f>
        <v>479601</v>
      </c>
      <c r="AJ63" s="0" t="n">
        <f aca="false">VLOOKUP(A63,[33]july!$A$64:$C$152,3,0)</f>
        <v>609009</v>
      </c>
      <c r="AK63" s="0" t="n">
        <f aca="false">VLOOKUP(A63,[34]august!$A$54:$C$141,3,0)</f>
        <v>421015</v>
      </c>
      <c r="AL63" s="0" t="n">
        <f aca="false">VLOOKUP(A63,[35]sept!$A$55:$C$141,3,0)</f>
        <v>382241</v>
      </c>
      <c r="AM63" s="0" t="n">
        <f aca="false">VLOOKUP(A63,[36]oct!$A$65:$C$150,3,0)</f>
        <v>969434</v>
      </c>
      <c r="AN63" s="0" t="n">
        <f aca="false">VLOOKUP(A63,[37]novemeber!$A$63:$C$147,3,0)</f>
        <v>670206</v>
      </c>
      <c r="AO63" s="0" t="n">
        <f aca="false">VLOOKUP(A63,[38]dec!$A$53:$C$136,3,0)</f>
        <v>314338</v>
      </c>
      <c r="AP63" s="0" t="n">
        <f aca="false">VLOOKUP(A63,[39]jan!$A$56:$C$135,3,0)</f>
        <v>581123</v>
      </c>
      <c r="AQ63" s="0" t="n">
        <f aca="false">VLOOKUP(A63,[40]feb!$A$80:$C$158,3,0)</f>
        <v>392246</v>
      </c>
      <c r="AR63" s="0" t="n">
        <f aca="false">VLOOKUP(A63,[41]march!$A$63:$C$140,3,0)</f>
        <v>700155</v>
      </c>
      <c r="AS63" s="0" t="n">
        <f aca="false">VLOOKUP(A63,[42]april!$A$64:$C$140,3,0)</f>
        <v>589890</v>
      </c>
      <c r="AT63" s="0" t="n">
        <f aca="false">VLOOKUP(A63,[43]may!$A$70:$C$145,3,0)</f>
        <v>666440</v>
      </c>
      <c r="AU63" s="0" t="n">
        <f aca="false">VLOOKUP(A63,[44]june!$A$70:$C$144,3,0)</f>
        <v>608905</v>
      </c>
      <c r="AV63" s="0" t="n">
        <f aca="false">VLOOKUP(A63,[45]july!$A$65:$C$138,3,0)</f>
        <v>416540</v>
      </c>
      <c r="AW63" s="0" t="n">
        <f aca="false">VLOOKUP(A63,[46]aug!$A$66:$C$138,3,0)</f>
        <v>721704</v>
      </c>
      <c r="AX63" s="0" t="n">
        <f aca="false">VLOOKUP(A63,[47]sept!$A$59:$C$130,3,0)</f>
        <v>932253</v>
      </c>
      <c r="AY63" s="0" t="n">
        <f aca="false">VLOOKUP(A63,[48]oct!$A$63:$C$133,3,0)</f>
        <v>750456</v>
      </c>
      <c r="AZ63" s="0" t="n">
        <f aca="false">VLOOKUP(A63,[49]nov!$A$62:$C$131,3,0)</f>
        <v>723143</v>
      </c>
      <c r="BA63" s="0" t="n">
        <f aca="false">VLOOKUP(A63,[50]dec!$A$64:$C$132,3,0)</f>
        <v>891090</v>
      </c>
      <c r="BB63" s="0" t="n">
        <f aca="false">VLOOKUP(A63,[51]jan!$A$72:$C$136,3,0)</f>
        <v>394715</v>
      </c>
      <c r="BC63" s="0" t="n">
        <f aca="false">VLOOKUP(A63,[52]feb!$A$69:$C$132,3,0)</f>
        <v>587513</v>
      </c>
      <c r="BD63" s="0" t="n">
        <f aca="false">VLOOKUP(A63,[53]mar!$A$68:$C$130,3,0)</f>
        <v>759019</v>
      </c>
      <c r="BE63" s="0" t="n">
        <f aca="false">VLOOKUP(A63,[54]apr!$A$69:$C$130,3,0)</f>
        <v>1218220</v>
      </c>
      <c r="BF63" s="0" t="n">
        <f aca="false">VLOOKUP(A63,[55]may!$A$145:$C$205,3,0)</f>
        <v>894676</v>
      </c>
      <c r="BG63" s="0" t="n">
        <f aca="false">VLOOKUP(A63,[56]june!$A$49:$C$108,3,0)</f>
        <v>1099276</v>
      </c>
      <c r="BH63" s="0" t="n">
        <f aca="false">VLOOKUP(A63,[57]july!$A$66:$C$124,3,0)</f>
        <v>919037</v>
      </c>
      <c r="BI63" s="0" t="n">
        <f aca="false">VLOOKUP(A63,[58]aug!$A$52:$C$109,3,0)</f>
        <v>613480</v>
      </c>
      <c r="BJ63" s="0" t="n">
        <f aca="false">VLOOKUP(A63,[59]sept!$A$69:$C$125,3,0)</f>
        <v>1080390</v>
      </c>
      <c r="BK63" s="0" t="n">
        <f aca="false">VLOOKUP(A63,[60]oct!$A$57:$C$112,3,0)</f>
        <v>925837</v>
      </c>
      <c r="BL63" s="0" t="n">
        <f aca="false">VLOOKUP(A63,[61]nov!$A$35:$C$89,3,0)</f>
        <v>1057368</v>
      </c>
      <c r="BM63" s="0" t="n">
        <f aca="false">VLOOKUP(A63,[62]dec!$A$58:$C$111,3,0)</f>
        <v>916080</v>
      </c>
      <c r="BN63" s="0" t="n">
        <f aca="false">VLOOKUP(A63,[63]jan!$A$88:$C$137,3,0)</f>
        <v>1066376</v>
      </c>
      <c r="BO63" s="0" t="n">
        <f aca="false">VLOOKUP(A63,[64]feb!$A$60:$C$108,3,0)</f>
        <v>804146</v>
      </c>
      <c r="BP63" s="0" t="n">
        <f aca="false">VLOOKUP(A63,[65]mar!$A$48:$C$95,3,0)</f>
        <v>1766239</v>
      </c>
      <c r="BQ63" s="0" t="n">
        <f aca="false">VLOOKUP(A63,[66]apr!$A$57:$C$103,3,0)</f>
        <v>1308389</v>
      </c>
      <c r="BR63" s="0" t="n">
        <f aca="false">VLOOKUP(A63,[67]may!$A$48:$C$93,3,0)</f>
        <v>1591969</v>
      </c>
      <c r="BS63" s="0" t="n">
        <f aca="false">VLOOKUP(A63,[68]june!$A$65:$C$109,3,0)</f>
        <v>1388407</v>
      </c>
      <c r="BT63" s="0" t="n">
        <f aca="false">VLOOKUP(A63,[69]july!$A$34:$C$77,3,0)</f>
        <v>965319</v>
      </c>
      <c r="BU63" s="0" t="n">
        <f aca="false">VLOOKUP(A63,[70]aug!$A$61:$C$103,3,0)</f>
        <v>1556226</v>
      </c>
      <c r="BV63" s="0" t="n">
        <f aca="false">VLOOKUP(A63,[71]sept!$A$34:$C$75,3,0)</f>
        <v>1177514</v>
      </c>
      <c r="BW63" s="0" t="n">
        <f aca="false">VLOOKUP(A63,[72]oct!$A$57:$C$97,3,0)</f>
        <v>1231123</v>
      </c>
      <c r="BX63" s="0" t="n">
        <f aca="false">VLOOKUP(A63,[73]nov!$A$56:$C$95,3,0)</f>
        <v>1133739</v>
      </c>
      <c r="BY63" s="0" t="n">
        <f aca="false">VLOOKUP(A63,[74]dec!$A$34:$C$72,3,0)</f>
        <v>1017374</v>
      </c>
      <c r="BZ63" s="0" t="n">
        <f aca="false">VLOOKUP(A63,[75]jan!$A$60:$C$94,3,0)</f>
        <v>1176962</v>
      </c>
      <c r="CA63" s="0" t="n">
        <f aca="false">VLOOKUP(A63,[76]feb!$A$33:$C$66,3,0)</f>
        <v>725518</v>
      </c>
    </row>
    <row r="64" customFormat="false" ht="12.75" hidden="false" customHeight="false" outlineLevel="0" collapsed="false">
      <c r="A64" s="11" t="n">
        <v>36220</v>
      </c>
      <c r="B64" s="12" t="n">
        <f aca="false">VLOOKUP(A64,'[1]1850-1930'!$A$648:$C$757,3,0)</f>
        <v>82084</v>
      </c>
      <c r="C64" s="12" t="n">
        <f aca="false">VLOOKUP($A64,'[2]1931-1950'!$A$648:$C$757,3,0)</f>
        <v>18993653</v>
      </c>
      <c r="D64" s="12" t="n">
        <f aca="false">VLOOKUP(A64,'[3]1951-1956'!$A$648:$C$757,3,0)</f>
        <v>8376871</v>
      </c>
      <c r="E64" s="12" t="n">
        <f aca="false">VLOOKUP(A64,'[4]1957-1960'!$A$648:$C$757,3,0)</f>
        <v>4034425</v>
      </c>
      <c r="F64" s="13" t="n">
        <f aca="false">VLOOKUP(A64,'[5]1961-1965'!$A$600:$C$709,3,0)</f>
        <v>7691486</v>
      </c>
      <c r="G64" s="12" t="n">
        <f aca="false">VLOOKUP(A64,'[6]1966-1968'!$A$520:$C$629,3,0)</f>
        <v>6569209</v>
      </c>
      <c r="H64" s="12" t="n">
        <f aca="false">VLOOKUP(A64,'[7]1969-1970'!$A$472:$C$581,3,0)</f>
        <v>6935979</v>
      </c>
      <c r="I64" s="12" t="n">
        <f aca="false">VLOOKUP(A64,'[8]1971-1973'!$A$448:$C$557,3,0)</f>
        <v>4758479</v>
      </c>
      <c r="J64" s="12" t="n">
        <f aca="false">VLOOKUP(A64,'[9]1974-1977'!$A$402:$C$511,3,0)</f>
        <v>9409645</v>
      </c>
      <c r="K64" s="12" t="n">
        <f aca="false">VLOOKUP(A64,'[10]1978-1980'!$A$328:$C$437,3,0)</f>
        <v>6119930</v>
      </c>
      <c r="L64" s="12" t="n">
        <f aca="false">VLOOKUP(A64,'[11]1981-1983'!$A$285:$C$394,3,0)</f>
        <v>6768288</v>
      </c>
      <c r="M64" s="12" t="n">
        <f aca="false">VLOOKUP(A64,'[12]1984-1986'!$A$237:$C$346,3,0)</f>
        <v>5371015</v>
      </c>
      <c r="N64" s="12" t="n">
        <f aca="false">VLOOKUP(A64,'[13]1987-1990'!$A$215:$C$324,3,0)</f>
        <v>10886802</v>
      </c>
      <c r="O64" s="12" t="n">
        <f aca="false">VLOOKUP(A64,'[14]1991-1993'!$A$125:$C$234,3,0)</f>
        <v>8186778</v>
      </c>
      <c r="P64" s="12" t="n">
        <f aca="false">SUM(B64:O64)</f>
        <v>104184644</v>
      </c>
      <c r="Q64" s="12"/>
      <c r="R64" s="12" t="n">
        <f aca="false">VLOOKUP(A64,[15]jan!$A$66:$C$175,3,0)</f>
        <v>914778</v>
      </c>
      <c r="S64" s="12" t="n">
        <f aca="false">VLOOKUP(A64,[16]feb!$A$72:$C$180,3,0)</f>
        <v>218923</v>
      </c>
      <c r="T64" s="12" t="n">
        <f aca="false">VLOOKUP(A64,[17]march!$A$58:$C$165,3,0)</f>
        <v>501667</v>
      </c>
      <c r="U64" s="0" t="n">
        <f aca="false">VLOOKUP(A64,[18]apr!$A$71:$C$177,3,0)</f>
        <v>395129</v>
      </c>
      <c r="V64" s="12" t="n">
        <f aca="false">VLOOKUP(A64,[19]may!$A$56:$D$161,3,0)</f>
        <v>394998</v>
      </c>
      <c r="W64" s="0" t="n">
        <f aca="false">VLOOKUP(A64,[20]june!$A$55:$C$159,3,0)</f>
        <v>398435</v>
      </c>
      <c r="X64" s="0" t="n">
        <f aca="false">VLOOKUP($A64,[21]july!$A$71:$C$174,3,0)</f>
        <v>402953</v>
      </c>
      <c r="Y64" s="0" t="n">
        <f aca="false">VLOOKUP($A64,[22]august!$A$55:$C$157,3,0)</f>
        <v>458978</v>
      </c>
      <c r="Z64" s="0" t="n">
        <f aca="false">VLOOKUP(A64,[23]sept!$A$59:$C$160,3,0)</f>
        <v>497155</v>
      </c>
      <c r="AA64" s="0" t="n">
        <f aca="false">VLOOKUP(A64,[24]oct!$A$54:$C$154,3,0)</f>
        <v>351713</v>
      </c>
      <c r="AB64" s="0" t="n">
        <f aca="false">VLOOKUP(A64,[25]nov!$A$55:$C$154,3,0)</f>
        <v>2470832</v>
      </c>
      <c r="AC64" s="0" t="n">
        <f aca="false">VLOOKUP(A64,[26]dec!$A$64:$C$162,3,0)</f>
        <v>462445</v>
      </c>
      <c r="AD64" s="0" t="n">
        <f aca="false">VLOOKUP(A64,[27]jan!$A$71:$C$165,3,0)</f>
        <v>579790</v>
      </c>
      <c r="AE64" s="0" t="n">
        <f aca="false">VLOOKUP(A64,[28]feb!$A$55:$C$148,3,0)</f>
        <v>353128</v>
      </c>
      <c r="AF64" s="0" t="n">
        <f aca="false">VLOOKUP(A64,[29]march!$A$62:$C$154,3,0)</f>
        <v>448698</v>
      </c>
      <c r="AG64" s="0" t="n">
        <f aca="false">VLOOKUP(A64,[30]apr!$A$66:$C$157,3,0)</f>
        <v>590236</v>
      </c>
      <c r="AH64" s="0" t="n">
        <f aca="false">VLOOKUP(A64,[31]may!$A$54:$C$144,3,0)</f>
        <v>558605</v>
      </c>
      <c r="AI64" s="0" t="n">
        <f aca="false">VLOOKUP(A64,[32]june!$A$63:$C$152,3,0)</f>
        <v>563551</v>
      </c>
      <c r="AJ64" s="0" t="n">
        <f aca="false">VLOOKUP(A64,[33]july!$A$64:$C$152,3,0)</f>
        <v>617698</v>
      </c>
      <c r="AK64" s="0" t="n">
        <f aca="false">VLOOKUP(A64,[34]august!$A$54:$C$141,3,0)</f>
        <v>480335</v>
      </c>
      <c r="AL64" s="0" t="n">
        <f aca="false">VLOOKUP(A64,[35]sept!$A$55:$C$141,3,0)</f>
        <v>404980</v>
      </c>
      <c r="AM64" s="0" t="n">
        <f aca="false">VLOOKUP(A64,[36]oct!$A$65:$C$150,3,0)</f>
        <v>1059247</v>
      </c>
      <c r="AN64" s="0" t="n">
        <f aca="false">VLOOKUP(A64,[37]novemeber!$A$63:$C$147,3,0)</f>
        <v>749701</v>
      </c>
      <c r="AO64" s="0" t="n">
        <f aca="false">VLOOKUP(A64,[38]dec!$A$53:$C$136,3,0)</f>
        <v>358767</v>
      </c>
      <c r="AP64" s="0" t="n">
        <f aca="false">VLOOKUP(A64,[39]jan!$A$56:$C$135,3,0)</f>
        <v>730300</v>
      </c>
      <c r="AQ64" s="0" t="n">
        <f aca="false">VLOOKUP(A64,[40]feb!$A$80:$C$158,3,0)</f>
        <v>425355</v>
      </c>
      <c r="AR64" s="0" t="n">
        <f aca="false">VLOOKUP(A64,[41]march!$A$63:$C$140,3,0)</f>
        <v>681096</v>
      </c>
      <c r="AS64" s="0" t="n">
        <f aca="false">VLOOKUP(A64,[42]april!$A$64:$C$140,3,0)</f>
        <v>654154</v>
      </c>
      <c r="AT64" s="0" t="n">
        <f aca="false">VLOOKUP(A64,[43]may!$A$70:$C$145,3,0)</f>
        <v>737523</v>
      </c>
      <c r="AU64" s="0" t="n">
        <f aca="false">VLOOKUP(A64,[44]june!$A$70:$C$144,3,0)</f>
        <v>683583</v>
      </c>
      <c r="AV64" s="0" t="n">
        <f aca="false">VLOOKUP(A64,[45]july!$A$65:$C$138,3,0)</f>
        <v>405071</v>
      </c>
      <c r="AW64" s="0" t="n">
        <f aca="false">VLOOKUP(A64,[46]aug!$A$66:$C$138,3,0)</f>
        <v>780089</v>
      </c>
      <c r="AX64" s="0" t="n">
        <f aca="false">VLOOKUP(A64,[47]sept!$A$59:$C$130,3,0)</f>
        <v>1030085</v>
      </c>
      <c r="AY64" s="0" t="n">
        <f aca="false">VLOOKUP(A64,[48]oct!$A$63:$C$133,3,0)</f>
        <v>800899</v>
      </c>
      <c r="AZ64" s="0" t="n">
        <f aca="false">VLOOKUP(A64,[49]nov!$A$62:$C$131,3,0)</f>
        <v>787439</v>
      </c>
      <c r="BA64" s="0" t="n">
        <f aca="false">VLOOKUP(A64,[50]dec!$A$64:$C$132,3,0)</f>
        <v>951914</v>
      </c>
      <c r="BB64" s="0" t="n">
        <f aca="false">VLOOKUP(A64,[51]jan!$A$72:$C$136,3,0)</f>
        <v>413697</v>
      </c>
      <c r="BC64" s="0" t="n">
        <f aca="false">VLOOKUP(A64,[52]feb!$A$69:$C$132,3,0)</f>
        <v>616006</v>
      </c>
      <c r="BD64" s="0" t="n">
        <f aca="false">VLOOKUP(A64,[53]mar!$A$68:$C$130,3,0)</f>
        <v>807432</v>
      </c>
      <c r="BE64" s="0" t="n">
        <f aca="false">VLOOKUP(A64,[54]apr!$A$69:$C$130,3,0)</f>
        <v>1183934</v>
      </c>
      <c r="BF64" s="0" t="n">
        <f aca="false">VLOOKUP(A64,[55]may!$A$145:$C$205,3,0)</f>
        <v>1003848</v>
      </c>
      <c r="BG64" s="0" t="n">
        <f aca="false">VLOOKUP(A64,[56]june!$A$49:$C$108,3,0)</f>
        <v>1163863</v>
      </c>
      <c r="BH64" s="0" t="n">
        <f aca="false">VLOOKUP(A64,[57]july!$A$66:$C$124,3,0)</f>
        <v>993239</v>
      </c>
      <c r="BI64" s="0" t="n">
        <f aca="false">VLOOKUP(A64,[58]aug!$A$52:$C$109,3,0)</f>
        <v>626003</v>
      </c>
      <c r="BJ64" s="0" t="n">
        <f aca="false">VLOOKUP(A64,[59]sept!$A$69:$C$125,3,0)</f>
        <v>1120283</v>
      </c>
      <c r="BK64" s="0" t="n">
        <f aca="false">VLOOKUP(A64,[60]oct!$A$57:$C$112,3,0)</f>
        <v>1036174</v>
      </c>
      <c r="BL64" s="0" t="n">
        <f aca="false">VLOOKUP(A64,[61]nov!$A$35:$C$89,3,0)</f>
        <v>1111137</v>
      </c>
      <c r="BM64" s="0" t="n">
        <f aca="false">VLOOKUP(A64,[62]dec!$A$58:$C$111,3,0)</f>
        <v>964936</v>
      </c>
      <c r="BN64" s="0" t="n">
        <f aca="false">VLOOKUP(A64,[63]jan!$A$88:$C$137,3,0)</f>
        <v>1290936</v>
      </c>
      <c r="BO64" s="0" t="n">
        <f aca="false">VLOOKUP(A64,[64]feb!$A$60:$C$108,3,0)</f>
        <v>872839</v>
      </c>
      <c r="BP64" s="0" t="n">
        <f aca="false">VLOOKUP(A64,[65]mar!$A$48:$C$95,3,0)</f>
        <v>1915165</v>
      </c>
      <c r="BQ64" s="0" t="n">
        <f aca="false">VLOOKUP(A64,[66]apr!$A$57:$C$103,3,0)</f>
        <v>1330420</v>
      </c>
      <c r="BR64" s="0" t="n">
        <f aca="false">VLOOKUP(A64,[67]may!$A$48:$C$93,3,0)</f>
        <v>1723632</v>
      </c>
      <c r="BS64" s="0" t="n">
        <f aca="false">VLOOKUP(A64,[68]june!$A$65:$C$109,3,0)</f>
        <v>1493035</v>
      </c>
      <c r="BT64" s="0" t="n">
        <f aca="false">VLOOKUP(A64,[69]july!$A$34:$C$77,3,0)</f>
        <v>954571</v>
      </c>
      <c r="BU64" s="0" t="n">
        <f aca="false">VLOOKUP(A64,[70]aug!$A$61:$C$103,3,0)</f>
        <v>1736556</v>
      </c>
      <c r="BV64" s="0" t="n">
        <f aca="false">VLOOKUP(A64,[71]sept!$A$34:$C$75,3,0)</f>
        <v>1291817</v>
      </c>
      <c r="BW64" s="0" t="n">
        <f aca="false">VLOOKUP(A64,[72]oct!$A$57:$C$97,3,0)</f>
        <v>1347524</v>
      </c>
      <c r="BX64" s="0" t="n">
        <f aca="false">VLOOKUP(A64,[73]nov!$A$56:$C$95,3,0)</f>
        <v>1239485</v>
      </c>
      <c r="BY64" s="0" t="n">
        <f aca="false">VLOOKUP(A64,[74]dec!$A$34:$C$72,3,0)</f>
        <v>1014268</v>
      </c>
      <c r="BZ64" s="0" t="n">
        <f aca="false">VLOOKUP(A64,[75]jan!$A$60:$C$94,3,0)</f>
        <v>1284441</v>
      </c>
      <c r="CA64" s="0" t="n">
        <f aca="false">VLOOKUP(A64,[76]feb!$A$33:$C$66,3,0)</f>
        <v>1201350</v>
      </c>
      <c r="CB64" s="0" t="n">
        <f aca="false">VLOOKUP(A64,[77]mar!$A$60:$C$93,3,0)</f>
        <v>940099</v>
      </c>
    </row>
    <row r="65" customFormat="false" ht="12.75" hidden="false" customHeight="false" outlineLevel="0" collapsed="false">
      <c r="A65" s="11" t="n">
        <v>36251</v>
      </c>
      <c r="B65" s="12" t="n">
        <f aca="false">VLOOKUP(A65,'[1]1850-1930'!$A$648:$C$757,3,0)</f>
        <v>98950</v>
      </c>
      <c r="C65" s="12" t="n">
        <f aca="false">VLOOKUP($A65,'[2]1931-1950'!$A$648:$C$757,3,0)</f>
        <v>19035043</v>
      </c>
      <c r="D65" s="12" t="n">
        <f aca="false">VLOOKUP(A65,'[3]1951-1956'!$A$648:$C$757,3,0)</f>
        <v>8554516</v>
      </c>
      <c r="E65" s="12" t="n">
        <f aca="false">VLOOKUP(A65,'[4]1957-1960'!$A$648:$C$757,3,0)</f>
        <v>3839343</v>
      </c>
      <c r="F65" s="13" t="n">
        <f aca="false">VLOOKUP(A65,'[5]1961-1965'!$A$600:$C$709,3,0)</f>
        <v>7402787</v>
      </c>
      <c r="G65" s="12" t="n">
        <f aca="false">VLOOKUP(A65,'[6]1966-1968'!$A$520:$C$629,3,0)</f>
        <v>6484285</v>
      </c>
      <c r="H65" s="12" t="n">
        <f aca="false">VLOOKUP(A65,'[7]1969-1970'!$A$472:$C$581,3,0)</f>
        <v>6863094</v>
      </c>
      <c r="I65" s="12" t="n">
        <f aca="false">VLOOKUP(A65,'[8]1971-1973'!$A$448:$C$557,3,0)</f>
        <v>4625363</v>
      </c>
      <c r="J65" s="12" t="n">
        <f aca="false">VLOOKUP(A65,'[9]1974-1977'!$A$402:$C$511,3,0)</f>
        <v>9012427</v>
      </c>
      <c r="K65" s="12" t="n">
        <f aca="false">VLOOKUP(A65,'[10]1978-1980'!$A$328:$C$437,3,0)</f>
        <v>5857129</v>
      </c>
      <c r="L65" s="12" t="n">
        <f aca="false">VLOOKUP(A65,'[11]1981-1983'!$A$285:$C$394,3,0)</f>
        <v>7130001</v>
      </c>
      <c r="M65" s="12" t="n">
        <f aca="false">VLOOKUP(A65,'[12]1984-1986'!$A$237:$C$346,3,0)</f>
        <v>5258189</v>
      </c>
      <c r="N65" s="12" t="n">
        <f aca="false">VLOOKUP(A65,'[13]1987-1990'!$A$215:$C$324,3,0)</f>
        <v>10709563</v>
      </c>
      <c r="O65" s="12" t="n">
        <f aca="false">VLOOKUP(A65,'[14]1991-1993'!$A$125:$C$234,3,0)</f>
        <v>8042242</v>
      </c>
      <c r="P65" s="12" t="n">
        <f aca="false">SUM(B65:O65)</f>
        <v>102912932</v>
      </c>
      <c r="Q65" s="12"/>
      <c r="R65" s="12" t="n">
        <f aca="false">VLOOKUP(A65,[15]jan!$A$66:$C$175,3,0)</f>
        <v>1057564</v>
      </c>
      <c r="S65" s="12" t="n">
        <f aca="false">VLOOKUP(A65,[16]feb!$A$72:$C$180,3,0)</f>
        <v>216050</v>
      </c>
      <c r="T65" s="12" t="n">
        <f aca="false">VLOOKUP(A65,[17]march!$A$58:$C$165,3,0)</f>
        <v>479837</v>
      </c>
      <c r="U65" s="0" t="n">
        <f aca="false">VLOOKUP(A65,[18]apr!$A$71:$C$177,3,0)</f>
        <v>423597</v>
      </c>
      <c r="V65" s="12" t="n">
        <f aca="false">VLOOKUP(A65,[19]may!$A$56:$D$161,3,0)</f>
        <v>394766</v>
      </c>
      <c r="W65" s="0" t="n">
        <f aca="false">VLOOKUP(A65,[20]june!$A$55:$C$159,3,0)</f>
        <v>318729</v>
      </c>
      <c r="X65" s="0" t="n">
        <f aca="false">VLOOKUP($A65,[21]july!$A$71:$C$174,3,0)</f>
        <v>385317</v>
      </c>
      <c r="Y65" s="0" t="n">
        <f aca="false">VLOOKUP($A65,[22]august!$A$55:$C$157,3,0)</f>
        <v>443348</v>
      </c>
      <c r="Z65" s="0" t="n">
        <f aca="false">VLOOKUP(A65,[23]sept!$A$59:$C$160,3,0)</f>
        <v>541518</v>
      </c>
      <c r="AA65" s="0" t="n">
        <f aca="false">VLOOKUP(A65,[24]oct!$A$54:$C$154,3,0)</f>
        <v>360329</v>
      </c>
      <c r="AB65" s="0" t="n">
        <f aca="false">VLOOKUP(A65,[25]nov!$A$55:$C$154,3,0)</f>
        <v>2180035</v>
      </c>
      <c r="AC65" s="0" t="n">
        <f aca="false">VLOOKUP(A65,[26]dec!$A$64:$C$162,3,0)</f>
        <v>479376</v>
      </c>
      <c r="AD65" s="0" t="n">
        <f aca="false">VLOOKUP(A65,[27]jan!$A$71:$C$165,3,0)</f>
        <v>568449</v>
      </c>
      <c r="AE65" s="0" t="n">
        <f aca="false">VLOOKUP(A65,[28]feb!$A$55:$C$148,3,0)</f>
        <v>330324</v>
      </c>
      <c r="AF65" s="0" t="n">
        <f aca="false">VLOOKUP(A65,[29]march!$A$62:$C$154,3,0)</f>
        <v>442947</v>
      </c>
      <c r="AG65" s="0" t="n">
        <f aca="false">VLOOKUP(A65,[30]apr!$A$66:$C$157,3,0)</f>
        <v>578080</v>
      </c>
      <c r="AH65" s="0" t="n">
        <f aca="false">VLOOKUP(A65,[31]may!$A$54:$C$144,3,0)</f>
        <v>517586</v>
      </c>
      <c r="AI65" s="0" t="n">
        <f aca="false">VLOOKUP(A65,[32]june!$A$63:$C$152,3,0)</f>
        <v>559173</v>
      </c>
      <c r="AJ65" s="0" t="n">
        <f aca="false">VLOOKUP(A65,[33]july!$A$64:$C$152,3,0)</f>
        <v>603598</v>
      </c>
      <c r="AK65" s="0" t="n">
        <f aca="false">VLOOKUP(A65,[34]august!$A$54:$C$141,3,0)</f>
        <v>469379</v>
      </c>
      <c r="AL65" s="0" t="n">
        <f aca="false">VLOOKUP(A65,[35]sept!$A$55:$C$141,3,0)</f>
        <v>378048</v>
      </c>
      <c r="AM65" s="0" t="n">
        <f aca="false">VLOOKUP(A65,[36]oct!$A$65:$C$150,3,0)</f>
        <v>1017740</v>
      </c>
      <c r="AN65" s="0" t="n">
        <f aca="false">VLOOKUP(A65,[37]novemeber!$A$63:$C$147,3,0)</f>
        <v>738746</v>
      </c>
      <c r="AO65" s="0" t="n">
        <f aca="false">VLOOKUP(A65,[38]dec!$A$53:$C$136,3,0)</f>
        <v>341891</v>
      </c>
      <c r="AP65" s="0" t="n">
        <f aca="false">VLOOKUP(A65,[39]jan!$A$56:$C$135,3,0)</f>
        <v>504375</v>
      </c>
      <c r="AQ65" s="0" t="n">
        <f aca="false">VLOOKUP(A65,[40]feb!$A$80:$C$158,3,0)</f>
        <v>425796</v>
      </c>
      <c r="AR65" s="0" t="n">
        <f aca="false">VLOOKUP(A65,[41]march!$A$63:$C$140,3,0)</f>
        <v>676804</v>
      </c>
      <c r="AS65" s="0" t="n">
        <f aca="false">VLOOKUP(A65,[42]april!$A$64:$C$140,3,0)</f>
        <v>631107</v>
      </c>
      <c r="AT65" s="0" t="n">
        <f aca="false">VLOOKUP(A65,[43]may!$A$70:$C$145,3,0)</f>
        <v>700722</v>
      </c>
      <c r="AU65" s="0" t="n">
        <f aca="false">VLOOKUP(A65,[44]june!$A$70:$C$144,3,0)</f>
        <v>671869</v>
      </c>
      <c r="AV65" s="0" t="n">
        <f aca="false">VLOOKUP(A65,[45]july!$A$65:$C$138,3,0)</f>
        <v>413846</v>
      </c>
      <c r="AW65" s="0" t="n">
        <f aca="false">VLOOKUP(A65,[46]aug!$A$66:$C$138,3,0)</f>
        <v>736303</v>
      </c>
      <c r="AX65" s="0" t="n">
        <f aca="false">VLOOKUP(A65,[47]sept!$A$59:$C$130,3,0)</f>
        <v>990982</v>
      </c>
      <c r="AY65" s="0" t="n">
        <f aca="false">VLOOKUP(A65,[48]oct!$A$63:$C$133,3,0)</f>
        <v>755297</v>
      </c>
      <c r="AZ65" s="0" t="n">
        <f aca="false">VLOOKUP(A65,[49]nov!$A$62:$C$131,3,0)</f>
        <v>749533</v>
      </c>
      <c r="BA65" s="0" t="n">
        <f aca="false">VLOOKUP(A65,[50]dec!$A$64:$C$132,3,0)</f>
        <v>892483</v>
      </c>
      <c r="BB65" s="0" t="n">
        <f aca="false">VLOOKUP(A65,[51]jan!$A$72:$C$136,3,0)</f>
        <v>422894</v>
      </c>
      <c r="BC65" s="0" t="n">
        <f aca="false">VLOOKUP(A65,[52]feb!$A$69:$C$132,3,0)</f>
        <v>644079</v>
      </c>
      <c r="BD65" s="0" t="n">
        <f aca="false">VLOOKUP(A65,[53]mar!$A$68:$C$130,3,0)</f>
        <v>805073</v>
      </c>
      <c r="BE65" s="0" t="n">
        <f aca="false">VLOOKUP(A65,[54]apr!$A$69:$C$130,3,0)</f>
        <v>1466348</v>
      </c>
      <c r="BF65" s="0" t="n">
        <f aca="false">VLOOKUP(A65,[55]may!$A$145:$C$205,3,0)</f>
        <v>929609</v>
      </c>
      <c r="BG65" s="0" t="n">
        <f aca="false">VLOOKUP(A65,[56]june!$A$49:$C$108,3,0)</f>
        <v>1118608</v>
      </c>
      <c r="BH65" s="0" t="n">
        <f aca="false">VLOOKUP(A65,[57]july!$A$66:$C$124,3,0)</f>
        <v>994356</v>
      </c>
      <c r="BI65" s="0" t="n">
        <f aca="false">VLOOKUP(A65,[58]aug!$A$52:$C$109,3,0)</f>
        <v>686702</v>
      </c>
      <c r="BJ65" s="0" t="n">
        <f aca="false">VLOOKUP(A65,[59]sept!$A$69:$C$125,3,0)</f>
        <v>1073816</v>
      </c>
      <c r="BK65" s="0" t="n">
        <f aca="false">VLOOKUP(A65,[60]oct!$A$57:$C$112,3,0)</f>
        <v>923923</v>
      </c>
      <c r="BL65" s="0" t="n">
        <f aca="false">VLOOKUP(A65,[61]nov!$A$35:$C$89,3,0)</f>
        <v>1019139</v>
      </c>
      <c r="BM65" s="0" t="n">
        <f aca="false">VLOOKUP(A65,[62]dec!$A$58:$C$111,3,0)</f>
        <v>968932</v>
      </c>
      <c r="BN65" s="0" t="n">
        <f aca="false">VLOOKUP(A65,[63]jan!$A$88:$C$137,3,0)</f>
        <v>1079924</v>
      </c>
      <c r="BO65" s="0" t="n">
        <f aca="false">VLOOKUP(A65,[64]feb!$A$60:$C$108,3,0)</f>
        <v>841167</v>
      </c>
      <c r="BP65" s="0" t="n">
        <f aca="false">VLOOKUP(A65,[65]mar!$A$48:$C$95,3,0)</f>
        <v>1866080</v>
      </c>
      <c r="BQ65" s="0" t="n">
        <f aca="false">VLOOKUP(A65,[66]apr!$A$57:$C$103,3,0)</f>
        <v>1277027</v>
      </c>
      <c r="BR65" s="0" t="n">
        <f aca="false">VLOOKUP(A65,[67]may!$A$48:$C$93,3,0)</f>
        <v>1693912</v>
      </c>
      <c r="BS65" s="0" t="n">
        <f aca="false">VLOOKUP(A65,[68]june!$A$65:$C$109,3,0)</f>
        <v>1280378</v>
      </c>
      <c r="BT65" s="0" t="n">
        <f aca="false">VLOOKUP(A65,[69]july!$A$34:$C$77,3,0)</f>
        <v>930632</v>
      </c>
      <c r="BU65" s="0" t="n">
        <f aca="false">VLOOKUP(A65,[70]aug!$A$61:$C$103,3,0)</f>
        <v>1579916</v>
      </c>
      <c r="BV65" s="0" t="n">
        <f aca="false">VLOOKUP(A65,[71]sept!$A$34:$C$75,3,0)</f>
        <v>1192739</v>
      </c>
      <c r="BW65" s="0" t="n">
        <f aca="false">VLOOKUP(A65,[72]oct!$A$57:$C$97,3,0)</f>
        <v>1228340</v>
      </c>
      <c r="BX65" s="0" t="n">
        <f aca="false">VLOOKUP(A65,[73]nov!$A$56:$C$95,3,0)</f>
        <v>1122639</v>
      </c>
      <c r="BY65" s="0" t="n">
        <f aca="false">VLOOKUP(A65,[74]dec!$A$34:$C$72,3,0)</f>
        <v>868245</v>
      </c>
      <c r="BZ65" s="0" t="n">
        <f aca="false">VLOOKUP(A65,[75]jan!$A$60:$C$94,3,0)</f>
        <v>1198459</v>
      </c>
      <c r="CA65" s="0" t="n">
        <f aca="false">VLOOKUP(A65,[76]feb!$A$33:$C$66,3,0)</f>
        <v>1115397</v>
      </c>
      <c r="CB65" s="0" t="n">
        <f aca="false">VLOOKUP(A65,[77]mar!$A$60:$C$93,3,0)</f>
        <v>1568531</v>
      </c>
      <c r="CC65" s="0" t="n">
        <f aca="false">VLOOKUP(A65,[78]apr!$A$62:$C$93,3,0)</f>
        <v>1432939</v>
      </c>
    </row>
    <row r="66" customFormat="false" ht="12.75" hidden="false" customHeight="false" outlineLevel="0" collapsed="false">
      <c r="A66" s="11" t="n">
        <v>36281</v>
      </c>
      <c r="B66" s="12" t="n">
        <f aca="false">VLOOKUP(A66,'[1]1850-1930'!$A$648:$C$757,3,0)</f>
        <v>62664</v>
      </c>
      <c r="C66" s="12" t="n">
        <f aca="false">VLOOKUP($A66,'[2]1931-1950'!$A$648:$C$757,3,0)</f>
        <v>19706519</v>
      </c>
      <c r="D66" s="12" t="n">
        <f aca="false">VLOOKUP(A66,'[3]1951-1956'!$A$648:$C$757,3,0)</f>
        <v>8762456</v>
      </c>
      <c r="E66" s="12" t="n">
        <f aca="false">VLOOKUP(A66,'[4]1957-1960'!$A$648:$C$757,3,0)</f>
        <v>3908394</v>
      </c>
      <c r="F66" s="13" t="n">
        <f aca="false">VLOOKUP(A66,'[5]1961-1965'!$A$600:$C$709,3,0)</f>
        <v>7762510</v>
      </c>
      <c r="G66" s="12" t="n">
        <f aca="false">VLOOKUP(A66,'[6]1966-1968'!$A$520:$C$629,3,0)</f>
        <v>6824233</v>
      </c>
      <c r="H66" s="12" t="n">
        <f aca="false">VLOOKUP(A66,'[7]1969-1970'!$A$472:$C$581,3,0)</f>
        <v>6933461</v>
      </c>
      <c r="I66" s="12" t="n">
        <f aca="false">VLOOKUP(A66,'[8]1971-1973'!$A$448:$C$557,3,0)</f>
        <v>4782374</v>
      </c>
      <c r="J66" s="12" t="n">
        <f aca="false">VLOOKUP(A66,'[9]1974-1977'!$A$402:$C$511,3,0)</f>
        <v>9125407</v>
      </c>
      <c r="K66" s="12" t="n">
        <f aca="false">VLOOKUP(A66,'[10]1978-1980'!$A$328:$C$437,3,0)</f>
        <v>6400208</v>
      </c>
      <c r="L66" s="12" t="n">
        <f aca="false">VLOOKUP(A66,'[11]1981-1983'!$A$285:$C$394,3,0)</f>
        <v>7124861</v>
      </c>
      <c r="M66" s="12" t="n">
        <f aca="false">VLOOKUP(A66,'[12]1984-1986'!$A$237:$C$346,3,0)</f>
        <v>5446398</v>
      </c>
      <c r="N66" s="12" t="n">
        <f aca="false">VLOOKUP(A66,'[13]1987-1990'!$A$215:$C$324,3,0)</f>
        <v>11065899</v>
      </c>
      <c r="O66" s="12" t="n">
        <f aca="false">VLOOKUP(A66,'[14]1991-1993'!$A$125:$C$234,3,0)</f>
        <v>8317270</v>
      </c>
      <c r="P66" s="12" t="n">
        <f aca="false">SUM(B66:O66)</f>
        <v>106222654</v>
      </c>
      <c r="Q66" s="12"/>
      <c r="R66" s="12" t="n">
        <f aca="false">VLOOKUP(A66,[15]jan!$A$66:$C$175,3,0)</f>
        <v>1131862</v>
      </c>
      <c r="S66" s="12" t="n">
        <f aca="false">VLOOKUP(A66,[16]feb!$A$72:$C$180,3,0)</f>
        <v>227220</v>
      </c>
      <c r="T66" s="12" t="n">
        <f aca="false">VLOOKUP(A66,[17]march!$A$58:$C$165,3,0)</f>
        <v>489844</v>
      </c>
      <c r="U66" s="0" t="n">
        <f aca="false">VLOOKUP(A66,[18]apr!$A$71:$C$177,3,0)</f>
        <v>426872</v>
      </c>
      <c r="V66" s="12" t="n">
        <f aca="false">VLOOKUP(A66,[19]may!$A$56:$D$161,3,0)</f>
        <v>403136</v>
      </c>
      <c r="W66" s="0" t="n">
        <f aca="false">VLOOKUP(A66,[20]june!$A$55:$C$159,3,0)</f>
        <v>367884</v>
      </c>
      <c r="X66" s="0" t="n">
        <f aca="false">VLOOKUP($A66,[21]july!$A$71:$C$174,3,0)</f>
        <v>397987</v>
      </c>
      <c r="Y66" s="0" t="n">
        <f aca="false">VLOOKUP($A66,[22]august!$A$55:$C$157,3,0)</f>
        <v>458201</v>
      </c>
      <c r="Z66" s="0" t="n">
        <f aca="false">VLOOKUP(A66,[23]sept!$A$59:$C$160,3,0)</f>
        <v>481424</v>
      </c>
      <c r="AA66" s="0" t="n">
        <f aca="false">VLOOKUP(A66,[24]oct!$A$54:$C$154,3,0)</f>
        <v>396042</v>
      </c>
      <c r="AB66" s="0" t="n">
        <f aca="false">VLOOKUP(A66,[25]nov!$A$55:$C$154,3,0)</f>
        <v>2139020</v>
      </c>
      <c r="AC66" s="0" t="n">
        <f aca="false">VLOOKUP(A66,[26]dec!$A$64:$C$162,3,0)</f>
        <v>475699</v>
      </c>
      <c r="AD66" s="0" t="n">
        <f aca="false">VLOOKUP(A66,[27]jan!$A$71:$C$165,3,0)</f>
        <v>566373</v>
      </c>
      <c r="AE66" s="0" t="n">
        <f aca="false">VLOOKUP(A66,[28]feb!$A$55:$C$148,3,0)</f>
        <v>341145</v>
      </c>
      <c r="AF66" s="0" t="n">
        <f aca="false">VLOOKUP(A66,[29]march!$A$62:$C$154,3,0)</f>
        <v>467421</v>
      </c>
      <c r="AG66" s="0" t="n">
        <f aca="false">VLOOKUP(A66,[30]apr!$A$66:$C$157,3,0)</f>
        <v>594498</v>
      </c>
      <c r="AH66" s="0" t="n">
        <f aca="false">VLOOKUP(A66,[31]may!$A$54:$C$144,3,0)</f>
        <v>525337</v>
      </c>
      <c r="AI66" s="0" t="n">
        <f aca="false">VLOOKUP(A66,[32]june!$A$63:$C$152,3,0)</f>
        <v>576529</v>
      </c>
      <c r="AJ66" s="0" t="n">
        <f aca="false">VLOOKUP(A66,[33]july!$A$64:$C$152,3,0)</f>
        <v>572095</v>
      </c>
      <c r="AK66" s="0" t="n">
        <f aca="false">VLOOKUP(A66,[34]august!$A$54:$C$141,3,0)</f>
        <v>443199</v>
      </c>
      <c r="AL66" s="0" t="n">
        <f aca="false">VLOOKUP(A66,[35]sept!$A$55:$C$141,3,0)</f>
        <v>396356</v>
      </c>
      <c r="AM66" s="0" t="n">
        <f aca="false">VLOOKUP(A66,[36]oct!$A$65:$C$150,3,0)</f>
        <v>1078061</v>
      </c>
      <c r="AN66" s="0" t="n">
        <f aca="false">VLOOKUP(A66,[37]novemeber!$A$63:$C$147,3,0)</f>
        <v>738428</v>
      </c>
      <c r="AO66" s="0" t="n">
        <f aca="false">VLOOKUP(A66,[38]dec!$A$53:$C$136,3,0)</f>
        <v>339576</v>
      </c>
      <c r="AP66" s="0" t="n">
        <f aca="false">VLOOKUP(A66,[39]jan!$A$56:$C$135,3,0)</f>
        <v>673606</v>
      </c>
      <c r="AQ66" s="0" t="n">
        <f aca="false">VLOOKUP(A66,[40]feb!$A$80:$C$158,3,0)</f>
        <v>431876</v>
      </c>
      <c r="AR66" s="0" t="n">
        <f aca="false">VLOOKUP(A66,[41]march!$A$63:$C$140,3,0)</f>
        <v>678254</v>
      </c>
      <c r="AS66" s="0" t="n">
        <f aca="false">VLOOKUP(A66,[42]april!$A$64:$C$140,3,0)</f>
        <v>670317</v>
      </c>
      <c r="AT66" s="0" t="n">
        <f aca="false">VLOOKUP(A66,[43]may!$A$70:$C$145,3,0)</f>
        <v>706349</v>
      </c>
      <c r="AU66" s="0" t="n">
        <f aca="false">VLOOKUP(A66,[44]june!$A$70:$C$144,3,0)</f>
        <v>640352</v>
      </c>
      <c r="AV66" s="0" t="n">
        <f aca="false">VLOOKUP(A66,[45]july!$A$65:$C$138,3,0)</f>
        <v>476248</v>
      </c>
      <c r="AW66" s="0" t="n">
        <f aca="false">VLOOKUP(A66,[46]aug!$A$66:$C$138,3,0)</f>
        <v>745401</v>
      </c>
      <c r="AX66" s="0" t="n">
        <f aca="false">VLOOKUP(A66,[47]sept!$A$59:$C$130,3,0)</f>
        <v>1058466</v>
      </c>
      <c r="AY66" s="0" t="n">
        <f aca="false">VLOOKUP(A66,[48]oct!$A$63:$C$133,3,0)</f>
        <v>875681</v>
      </c>
      <c r="AZ66" s="0" t="n">
        <f aca="false">VLOOKUP(A66,[49]nov!$A$62:$C$131,3,0)</f>
        <v>803961</v>
      </c>
      <c r="BA66" s="0" t="n">
        <f aca="false">VLOOKUP(A66,[50]dec!$A$64:$C$132,3,0)</f>
        <v>936832</v>
      </c>
      <c r="BB66" s="0" t="n">
        <f aca="false">VLOOKUP(A66,[51]jan!$A$72:$C$136,3,0)</f>
        <v>428901</v>
      </c>
      <c r="BC66" s="0" t="n">
        <f aca="false">VLOOKUP(A66,[52]feb!$A$69:$C$132,3,0)</f>
        <v>692774</v>
      </c>
      <c r="BD66" s="0" t="n">
        <f aca="false">VLOOKUP(A66,[53]mar!$A$68:$C$130,3,0)</f>
        <v>844412</v>
      </c>
      <c r="BE66" s="0" t="n">
        <f aca="false">VLOOKUP(A66,[54]apr!$A$69:$C$130,3,0)</f>
        <v>1345462</v>
      </c>
      <c r="BF66" s="0" t="n">
        <f aca="false">VLOOKUP(A66,[55]may!$A$145:$C$205,3,0)</f>
        <v>874131</v>
      </c>
      <c r="BG66" s="0" t="n">
        <f aca="false">VLOOKUP(A66,[56]june!$A$49:$C$108,3,0)</f>
        <v>1188620</v>
      </c>
      <c r="BH66" s="0" t="n">
        <f aca="false">VLOOKUP(A66,[57]july!$A$66:$C$124,3,0)</f>
        <v>976066</v>
      </c>
      <c r="BI66" s="0" t="n">
        <f aca="false">VLOOKUP(A66,[58]aug!$A$52:$C$109,3,0)</f>
        <v>710092</v>
      </c>
      <c r="BJ66" s="0" t="n">
        <f aca="false">VLOOKUP(A66,[59]sept!$A$69:$C$125,3,0)</f>
        <v>1079866</v>
      </c>
      <c r="BK66" s="0" t="n">
        <f aca="false">VLOOKUP(A66,[60]oct!$A$57:$C$112,3,0)</f>
        <v>857810</v>
      </c>
      <c r="BL66" s="0" t="n">
        <f aca="false">VLOOKUP(A66,[61]nov!$A$35:$C$89,3,0)</f>
        <v>1073409</v>
      </c>
      <c r="BM66" s="0" t="n">
        <f aca="false">VLOOKUP(A66,[62]dec!$A$58:$C$111,3,0)</f>
        <v>1014366</v>
      </c>
      <c r="BN66" s="0" t="n">
        <f aca="false">VLOOKUP(A66,[63]jan!$A$88:$C$137,3,0)</f>
        <v>1205842</v>
      </c>
      <c r="BO66" s="0" t="n">
        <f aca="false">VLOOKUP(A66,[64]feb!$A$60:$C$108,3,0)</f>
        <v>819748</v>
      </c>
      <c r="BP66" s="0" t="n">
        <f aca="false">VLOOKUP(A66,[65]mar!$A$48:$C$95,3,0)</f>
        <v>1853047</v>
      </c>
      <c r="BQ66" s="0" t="n">
        <f aca="false">VLOOKUP(A66,[66]apr!$A$57:$C$103,3,0)</f>
        <v>1021030</v>
      </c>
      <c r="BR66" s="0" t="n">
        <f aca="false">VLOOKUP(A66,[67]may!$A$48:$C$93,3,0)</f>
        <v>1641327</v>
      </c>
      <c r="BS66" s="0" t="n">
        <f aca="false">VLOOKUP(A66,[68]june!$A$65:$C$109,3,0)</f>
        <v>1286467</v>
      </c>
      <c r="BT66" s="0" t="n">
        <f aca="false">VLOOKUP(A66,[69]july!$A$34:$C$77,3,0)</f>
        <v>927688</v>
      </c>
      <c r="BU66" s="0" t="n">
        <f aca="false">VLOOKUP(A66,[70]aug!$A$61:$C$103,3,0)</f>
        <v>1578451</v>
      </c>
      <c r="BV66" s="0" t="n">
        <f aca="false">VLOOKUP(A66,[71]sept!$A$34:$C$75,3,0)</f>
        <v>1156806</v>
      </c>
      <c r="BW66" s="0" t="n">
        <f aca="false">VLOOKUP(A66,[72]oct!$A$57:$C$97,3,0)</f>
        <v>1234936</v>
      </c>
      <c r="BX66" s="0" t="n">
        <f aca="false">VLOOKUP(A66,[73]nov!$A$56:$C$95,3,0)</f>
        <v>1085366</v>
      </c>
      <c r="BY66" s="0" t="n">
        <f aca="false">VLOOKUP(A66,[74]dec!$A$34:$C$72,3,0)</f>
        <v>888181</v>
      </c>
      <c r="BZ66" s="0" t="n">
        <f aca="false">VLOOKUP(A66,[75]jan!$A$60:$C$94,3,0)</f>
        <v>1155896</v>
      </c>
      <c r="CA66" s="0" t="n">
        <f aca="false">VLOOKUP(A66,[76]feb!$A$33:$C$66,3,0)</f>
        <v>1270246</v>
      </c>
      <c r="CB66" s="0" t="n">
        <f aca="false">VLOOKUP(A66,[77]mar!$A$60:$C$93,3,0)</f>
        <v>1515190</v>
      </c>
      <c r="CC66" s="0" t="n">
        <f aca="false">VLOOKUP(A66,[78]apr!$A$62:$C$93,3,0)</f>
        <v>2284825</v>
      </c>
      <c r="CD66" s="0" t="n">
        <f aca="false">VLOOKUP(A66,[79]may!$A$46:$C$76,3,0)</f>
        <v>721676</v>
      </c>
    </row>
    <row r="67" customFormat="false" ht="12.75" hidden="false" customHeight="false" outlineLevel="0" collapsed="false">
      <c r="A67" s="11" t="n">
        <v>36312</v>
      </c>
      <c r="B67" s="12" t="n">
        <f aca="false">VLOOKUP(A67,'[1]1850-1930'!$A$648:$C$757,3,0)</f>
        <v>84042</v>
      </c>
      <c r="C67" s="12" t="n">
        <f aca="false">VLOOKUP($A67,'[2]1931-1950'!$A$648:$C$757,3,0)</f>
        <v>19342848</v>
      </c>
      <c r="D67" s="12" t="n">
        <f aca="false">VLOOKUP(A67,'[3]1951-1956'!$A$648:$C$757,3,0)</f>
        <v>8637852</v>
      </c>
      <c r="E67" s="12" t="n">
        <f aca="false">VLOOKUP(A67,'[4]1957-1960'!$A$648:$C$757,3,0)</f>
        <v>4430482</v>
      </c>
      <c r="F67" s="13" t="n">
        <f aca="false">VLOOKUP(A67,'[5]1961-1965'!$A$600:$C$709,3,0)</f>
        <v>7467682</v>
      </c>
      <c r="G67" s="12" t="n">
        <f aca="false">VLOOKUP(A67,'[6]1966-1968'!$A$520:$C$629,3,0)</f>
        <v>6518019</v>
      </c>
      <c r="H67" s="12" t="n">
        <f aca="false">VLOOKUP(A67,'[7]1969-1970'!$A$472:$C$581,3,0)</f>
        <v>6795648</v>
      </c>
      <c r="I67" s="12" t="n">
        <f aca="false">VLOOKUP(A67,'[8]1971-1973'!$A$448:$C$557,3,0)</f>
        <v>4802644</v>
      </c>
      <c r="J67" s="12" t="n">
        <f aca="false">VLOOKUP(A67,'[9]1974-1977'!$A$402:$C$511,3,0)</f>
        <v>8665964</v>
      </c>
      <c r="K67" s="12" t="n">
        <f aca="false">VLOOKUP(A67,'[10]1978-1980'!$A$328:$C$437,3,0)</f>
        <v>6223169</v>
      </c>
      <c r="L67" s="12" t="n">
        <f aca="false">VLOOKUP(A67,'[11]1981-1983'!$A$285:$C$394,3,0)</f>
        <v>6594184</v>
      </c>
      <c r="M67" s="12" t="n">
        <f aca="false">VLOOKUP(A67,'[12]1984-1986'!$A$237:$C$346,3,0)</f>
        <v>5306054</v>
      </c>
      <c r="N67" s="12" t="n">
        <f aca="false">VLOOKUP(A67,'[13]1987-1990'!$A$215:$C$324,3,0)</f>
        <v>10752332</v>
      </c>
      <c r="O67" s="12" t="n">
        <f aca="false">VLOOKUP(A67,'[14]1991-1993'!$A$125:$C$234,3,0)</f>
        <v>8016894</v>
      </c>
      <c r="P67" s="12" t="n">
        <f aca="false">SUM(B67:O67)</f>
        <v>103637814</v>
      </c>
      <c r="Q67" s="12"/>
      <c r="R67" s="12" t="n">
        <f aca="false">VLOOKUP(A67,[15]jan!$A$66:$C$175,3,0)</f>
        <v>1042020</v>
      </c>
      <c r="S67" s="12" t="n">
        <f aca="false">VLOOKUP(A67,[16]feb!$A$72:$C$180,3,0)</f>
        <v>224876</v>
      </c>
      <c r="T67" s="12" t="n">
        <f aca="false">VLOOKUP(A67,[17]march!$A$58:$C$165,3,0)</f>
        <v>488998</v>
      </c>
      <c r="U67" s="0" t="n">
        <f aca="false">VLOOKUP(A67,[18]apr!$A$71:$C$177,3,0)</f>
        <v>423037</v>
      </c>
      <c r="V67" s="12" t="n">
        <f aca="false">VLOOKUP(A67,[19]may!$A$56:$D$161,3,0)</f>
        <v>395592</v>
      </c>
      <c r="W67" s="0" t="n">
        <f aca="false">VLOOKUP(A67,[20]june!$A$55:$C$159,3,0)</f>
        <v>347153</v>
      </c>
      <c r="X67" s="0" t="n">
        <f aca="false">VLOOKUP($A67,[21]july!$A$71:$C$174,3,0)</f>
        <v>392888</v>
      </c>
      <c r="Y67" s="0" t="n">
        <f aca="false">VLOOKUP($A67,[22]august!$A$55:$C$157,3,0)</f>
        <v>534822</v>
      </c>
      <c r="Z67" s="0" t="n">
        <f aca="false">VLOOKUP(A67,[23]sept!$A$59:$C$160,3,0)</f>
        <v>426806</v>
      </c>
      <c r="AA67" s="0" t="n">
        <f aca="false">VLOOKUP(A67,[24]oct!$A$54:$C$154,3,0)</f>
        <v>389906</v>
      </c>
      <c r="AB67" s="0" t="n">
        <f aca="false">VLOOKUP(A67,[25]nov!$A$55:$C$154,3,0)</f>
        <v>2233792</v>
      </c>
      <c r="AC67" s="0" t="n">
        <f aca="false">VLOOKUP(A67,[26]dec!$A$64:$C$162,3,0)</f>
        <v>407010</v>
      </c>
      <c r="AD67" s="0" t="n">
        <f aca="false">VLOOKUP(A67,[27]jan!$A$71:$C$165,3,0)</f>
        <v>553346</v>
      </c>
      <c r="AE67" s="0" t="n">
        <f aca="false">VLOOKUP(A67,[28]feb!$A$55:$C$148,3,0)</f>
        <v>333080</v>
      </c>
      <c r="AF67" s="0" t="n">
        <f aca="false">VLOOKUP(A67,[29]march!$A$62:$C$154,3,0)</f>
        <v>472856</v>
      </c>
      <c r="AG67" s="0" t="n">
        <f aca="false">VLOOKUP(A67,[30]apr!$A$66:$C$157,3,0)</f>
        <v>582053</v>
      </c>
      <c r="AH67" s="0" t="n">
        <f aca="false">VLOOKUP(A67,[31]may!$A$54:$C$144,3,0)</f>
        <v>502587</v>
      </c>
      <c r="AI67" s="0" t="n">
        <f aca="false">VLOOKUP(A67,[32]june!$A$63:$C$152,3,0)</f>
        <v>552477</v>
      </c>
      <c r="AJ67" s="0" t="n">
        <f aca="false">VLOOKUP(A67,[33]july!$A$64:$C$152,3,0)</f>
        <v>526577</v>
      </c>
      <c r="AK67" s="0" t="n">
        <f aca="false">VLOOKUP(A67,[34]august!$A$54:$C$141,3,0)</f>
        <v>411536</v>
      </c>
      <c r="AL67" s="0" t="n">
        <f aca="false">VLOOKUP(A67,[35]sept!$A$55:$C$141,3,0)</f>
        <v>387124</v>
      </c>
      <c r="AM67" s="0" t="n">
        <f aca="false">VLOOKUP(A67,[36]oct!$A$65:$C$150,3,0)</f>
        <v>1057704</v>
      </c>
      <c r="AN67" s="0" t="n">
        <f aca="false">VLOOKUP(A67,[37]novemeber!$A$63:$C$147,3,0)</f>
        <v>683874</v>
      </c>
      <c r="AO67" s="0" t="n">
        <f aca="false">VLOOKUP(A67,[38]dec!$A$53:$C$136,3,0)</f>
        <v>322302</v>
      </c>
      <c r="AP67" s="0" t="n">
        <f aca="false">VLOOKUP(A67,[39]jan!$A$56:$C$135,3,0)</f>
        <v>511661</v>
      </c>
      <c r="AQ67" s="0" t="n">
        <f aca="false">VLOOKUP(A67,[40]feb!$A$80:$C$158,3,0)</f>
        <v>372893</v>
      </c>
      <c r="AR67" s="0" t="n">
        <f aca="false">VLOOKUP(A67,[41]march!$A$63:$C$140,3,0)</f>
        <v>640841</v>
      </c>
      <c r="AS67" s="0" t="n">
        <f aca="false">VLOOKUP(A67,[42]april!$A$64:$C$140,3,0)</f>
        <v>637525</v>
      </c>
      <c r="AT67" s="0" t="n">
        <f aca="false">VLOOKUP(A67,[43]may!$A$70:$C$145,3,0)</f>
        <v>712298</v>
      </c>
      <c r="AU67" s="0" t="n">
        <f aca="false">VLOOKUP(A67,[44]june!$A$70:$C$144,3,0)</f>
        <v>637809</v>
      </c>
      <c r="AV67" s="0" t="n">
        <f aca="false">VLOOKUP(A67,[45]july!$A$65:$C$138,3,0)</f>
        <v>429326</v>
      </c>
      <c r="AW67" s="0" t="n">
        <f aca="false">VLOOKUP(A67,[46]aug!$A$66:$C$138,3,0)</f>
        <v>699688</v>
      </c>
      <c r="AX67" s="0" t="n">
        <f aca="false">VLOOKUP(A67,[47]sept!$A$59:$C$130,3,0)</f>
        <v>946965</v>
      </c>
      <c r="AY67" s="0" t="n">
        <f aca="false">VLOOKUP(A67,[48]oct!$A$63:$C$133,3,0)</f>
        <v>731377</v>
      </c>
      <c r="AZ67" s="0" t="n">
        <f aca="false">VLOOKUP(A67,[49]nov!$A$62:$C$131,3,0)</f>
        <v>753119</v>
      </c>
      <c r="BA67" s="0" t="n">
        <f aca="false">VLOOKUP(A67,[50]dec!$A$64:$C$132,3,0)</f>
        <v>874942</v>
      </c>
      <c r="BB67" s="0" t="n">
        <f aca="false">VLOOKUP(A67,[51]jan!$A$72:$C$136,3,0)</f>
        <v>418170</v>
      </c>
      <c r="BC67" s="0" t="n">
        <f aca="false">VLOOKUP(A67,[52]feb!$A$69:$C$132,3,0)</f>
        <v>715748</v>
      </c>
      <c r="BD67" s="0" t="n">
        <f aca="false">VLOOKUP(A67,[53]mar!$A$68:$C$130,3,0)</f>
        <v>766549</v>
      </c>
      <c r="BE67" s="0" t="n">
        <f aca="false">VLOOKUP(A67,[54]apr!$A$69:$C$130,3,0)</f>
        <v>1236471</v>
      </c>
      <c r="BF67" s="0" t="n">
        <f aca="false">VLOOKUP(A67,[55]may!$A$145:$C$205,3,0)</f>
        <v>926578</v>
      </c>
      <c r="BG67" s="0" t="n">
        <f aca="false">VLOOKUP(A67,[56]june!$A$49:$C$108,3,0)</f>
        <v>1100446</v>
      </c>
      <c r="BH67" s="0" t="n">
        <f aca="false">VLOOKUP(A67,[57]july!$A$66:$C$124,3,0)</f>
        <v>882416</v>
      </c>
      <c r="BI67" s="0" t="n">
        <f aca="false">VLOOKUP(A67,[58]aug!$A$52:$C$109,3,0)</f>
        <v>629271</v>
      </c>
      <c r="BJ67" s="0" t="n">
        <f aca="false">VLOOKUP(A67,[59]sept!$A$69:$C$125,3,0)</f>
        <v>997872</v>
      </c>
      <c r="BK67" s="0" t="n">
        <f aca="false">VLOOKUP(A67,[60]oct!$A$57:$C$112,3,0)</f>
        <v>923008</v>
      </c>
      <c r="BL67" s="0" t="n">
        <f aca="false">VLOOKUP(A67,[61]nov!$A$35:$C$89,3,0)</f>
        <v>1051858</v>
      </c>
      <c r="BM67" s="0" t="n">
        <f aca="false">VLOOKUP(A67,[62]dec!$A$58:$C$111,3,0)</f>
        <v>925770</v>
      </c>
      <c r="BN67" s="0" t="n">
        <f aca="false">VLOOKUP(A67,[63]jan!$A$88:$C$137,3,0)</f>
        <v>1132850</v>
      </c>
      <c r="BO67" s="0" t="n">
        <f aca="false">VLOOKUP(A67,[64]feb!$A$60:$C$108,3,0)</f>
        <v>813763</v>
      </c>
      <c r="BP67" s="0" t="n">
        <f aca="false">VLOOKUP(A67,[65]mar!$A$48:$C$95,3,0)</f>
        <v>1712429</v>
      </c>
      <c r="BQ67" s="0" t="n">
        <f aca="false">VLOOKUP(A67,[66]apr!$A$57:$C$103,3,0)</f>
        <v>958380</v>
      </c>
      <c r="BR67" s="0" t="n">
        <f aca="false">VLOOKUP(A67,[67]may!$A$48:$C$93,3,0)</f>
        <v>1367235</v>
      </c>
      <c r="BS67" s="0" t="n">
        <f aca="false">VLOOKUP(A67,[68]june!$A$65:$C$109,3,0)</f>
        <v>1267631</v>
      </c>
      <c r="BT67" s="0" t="n">
        <f aca="false">VLOOKUP(A67,[69]july!$A$34:$C$77,3,0)</f>
        <v>812595</v>
      </c>
      <c r="BU67" s="0" t="n">
        <f aca="false">VLOOKUP(A67,[70]aug!$A$61:$C$103,3,0)</f>
        <v>1398951</v>
      </c>
      <c r="BV67" s="0" t="n">
        <f aca="false">VLOOKUP(A67,[71]sept!$A$34:$C$75,3,0)</f>
        <v>1133396</v>
      </c>
      <c r="BW67" s="0" t="n">
        <f aca="false">VLOOKUP(A67,[72]oct!$A$57:$C$97,3,0)</f>
        <v>1174918</v>
      </c>
      <c r="BX67" s="0" t="n">
        <f aca="false">VLOOKUP(A67,[73]nov!$A$56:$C$95,3,0)</f>
        <v>1253037</v>
      </c>
      <c r="BY67" s="0" t="n">
        <f aca="false">VLOOKUP(A67,[74]dec!$A$34:$C$72,3,0)</f>
        <v>787944</v>
      </c>
      <c r="BZ67" s="0" t="n">
        <f aca="false">VLOOKUP(A67,[75]jan!$A$60:$C$94,3,0)</f>
        <v>916755</v>
      </c>
      <c r="CA67" s="0" t="n">
        <f aca="false">VLOOKUP(A67,[76]feb!$A$33:$C$66,3,0)</f>
        <v>1132752</v>
      </c>
      <c r="CB67" s="0" t="n">
        <f aca="false">VLOOKUP(A67,[77]mar!$A$60:$C$93,3,0)</f>
        <v>1183724</v>
      </c>
      <c r="CC67" s="0" t="n">
        <f aca="false">VLOOKUP(A67,[78]apr!$A$62:$C$93,3,0)</f>
        <v>2059736</v>
      </c>
      <c r="CD67" s="0" t="n">
        <f aca="false">VLOOKUP(A67,[79]may!$A$46:$C$76,3,0)</f>
        <v>1217310</v>
      </c>
      <c r="CE67" s="0" t="n">
        <f aca="false">VLOOKUP(A67,[80]june!$A$60:$C$89,3,0)</f>
        <v>976662</v>
      </c>
    </row>
    <row r="68" customFormat="false" ht="12.75" hidden="false" customHeight="false" outlineLevel="0" collapsed="false">
      <c r="A68" s="11" t="n">
        <v>36342</v>
      </c>
      <c r="B68" s="12" t="n">
        <f aca="false">VLOOKUP(A68,'[1]1850-1930'!$A$648:$C$757,3,0)</f>
        <v>88489</v>
      </c>
      <c r="C68" s="12" t="n">
        <f aca="false">VLOOKUP($A68,'[2]1931-1950'!$A$648:$C$757,3,0)</f>
        <v>20048646</v>
      </c>
      <c r="D68" s="12" t="n">
        <f aca="false">VLOOKUP(A68,'[3]1951-1956'!$A$648:$C$757,3,0)</f>
        <v>9183838</v>
      </c>
      <c r="E68" s="12" t="n">
        <f aca="false">VLOOKUP(A68,'[4]1957-1960'!$A$648:$C$757,3,0)</f>
        <v>5168195</v>
      </c>
      <c r="F68" s="13" t="n">
        <f aca="false">VLOOKUP(A68,'[5]1961-1965'!$A$600:$C$709,3,0)</f>
        <v>7452436</v>
      </c>
      <c r="G68" s="12" t="n">
        <f aca="false">VLOOKUP(A68,'[6]1966-1968'!$A$520:$C$629,3,0)</f>
        <v>6559847</v>
      </c>
      <c r="H68" s="12" t="n">
        <f aca="false">VLOOKUP(A68,'[7]1969-1970'!$A$472:$C$581,3,0)</f>
        <v>6946233</v>
      </c>
      <c r="I68" s="12" t="n">
        <f aca="false">VLOOKUP(A68,'[8]1971-1973'!$A$448:$C$557,3,0)</f>
        <v>4698104</v>
      </c>
      <c r="J68" s="12" t="n">
        <f aca="false">VLOOKUP(A68,'[9]1974-1977'!$A$402:$C$511,3,0)</f>
        <v>9107071</v>
      </c>
      <c r="K68" s="12" t="n">
        <f aca="false">VLOOKUP(A68,'[10]1978-1980'!$A$328:$C$437,3,0)</f>
        <v>6343183</v>
      </c>
      <c r="L68" s="12" t="n">
        <f aca="false">VLOOKUP(A68,'[11]1981-1983'!$A$285:$C$394,3,0)</f>
        <v>6708164</v>
      </c>
      <c r="M68" s="12" t="n">
        <f aca="false">VLOOKUP(A68,'[12]1984-1986'!$A$237:$C$346,3,0)</f>
        <v>5446287</v>
      </c>
      <c r="N68" s="12" t="n">
        <f aca="false">VLOOKUP(A68,'[13]1987-1990'!$A$215:$C$324,3,0)</f>
        <v>10877752</v>
      </c>
      <c r="O68" s="12" t="n">
        <f aca="false">VLOOKUP(A68,'[14]1991-1993'!$A$125:$C$234,3,0)</f>
        <v>8216054</v>
      </c>
      <c r="P68" s="12" t="n">
        <f aca="false">SUM(B68:O68)</f>
        <v>106844299</v>
      </c>
      <c r="Q68" s="12"/>
      <c r="R68" s="12" t="n">
        <f aca="false">VLOOKUP(A68,[15]jan!$A$66:$C$175,3,0)</f>
        <v>1070474</v>
      </c>
      <c r="S68" s="12" t="n">
        <f aca="false">VLOOKUP(A68,[16]feb!$A$72:$C$180,3,0)</f>
        <v>230079</v>
      </c>
      <c r="T68" s="12" t="n">
        <f aca="false">VLOOKUP(A68,[17]march!$A$58:$C$165,3,0)</f>
        <v>485921</v>
      </c>
      <c r="U68" s="0" t="n">
        <f aca="false">VLOOKUP(A68,[18]apr!$A$71:$C$177,3,0)</f>
        <v>453675</v>
      </c>
      <c r="V68" s="12" t="n">
        <f aca="false">VLOOKUP(A68,[19]may!$A$56:$D$161,3,0)</f>
        <v>399095</v>
      </c>
      <c r="W68" s="0" t="n">
        <f aca="false">VLOOKUP(A68,[20]june!$A$55:$C$159,3,0)</f>
        <v>352635</v>
      </c>
      <c r="X68" s="0" t="n">
        <f aca="false">VLOOKUP($A68,[21]july!$A$71:$C$174,3,0)</f>
        <v>394582</v>
      </c>
      <c r="Y68" s="0" t="n">
        <f aca="false">VLOOKUP($A68,[22]august!$A$55:$C$157,3,0)</f>
        <v>459971</v>
      </c>
      <c r="Z68" s="0" t="n">
        <f aca="false">VLOOKUP(A68,[23]sept!$A$59:$C$160,3,0)</f>
        <v>485667</v>
      </c>
      <c r="AA68" s="0" t="n">
        <f aca="false">VLOOKUP(A68,[24]oct!$A$54:$C$154,3,0)</f>
        <v>407167</v>
      </c>
      <c r="AB68" s="0" t="n">
        <f aca="false">VLOOKUP(A68,[25]nov!$A$55:$C$154,3,0)</f>
        <v>2304827</v>
      </c>
      <c r="AC68" s="0" t="n">
        <f aca="false">VLOOKUP(A68,[26]dec!$A$64:$C$162,3,0)</f>
        <v>484659</v>
      </c>
      <c r="AD68" s="0" t="n">
        <f aca="false">VLOOKUP(A68,[27]jan!$A$71:$C$165,3,0)</f>
        <v>522591</v>
      </c>
      <c r="AE68" s="0" t="n">
        <f aca="false">VLOOKUP(A68,[28]feb!$A$55:$C$148,3,0)</f>
        <v>378589</v>
      </c>
      <c r="AF68" s="0" t="n">
        <f aca="false">VLOOKUP(A68,[29]march!$A$62:$C$154,3,0)</f>
        <v>488546</v>
      </c>
      <c r="AG68" s="0" t="n">
        <f aca="false">VLOOKUP(A68,[30]apr!$A$66:$C$157,3,0)</f>
        <v>599204</v>
      </c>
      <c r="AH68" s="0" t="n">
        <f aca="false">VLOOKUP(A68,[31]may!$A$54:$C$144,3,0)</f>
        <v>540255</v>
      </c>
      <c r="AI68" s="0" t="n">
        <f aca="false">VLOOKUP(A68,[32]june!$A$63:$C$152,3,0)</f>
        <v>550237</v>
      </c>
      <c r="AJ68" s="0" t="n">
        <f aca="false">VLOOKUP(A68,[33]july!$A$64:$C$152,3,0)</f>
        <v>542540</v>
      </c>
      <c r="AK68" s="0" t="n">
        <f aca="false">VLOOKUP(A68,[34]august!$A$54:$C$141,3,0)</f>
        <v>413215</v>
      </c>
      <c r="AL68" s="0" t="n">
        <f aca="false">VLOOKUP(A68,[35]sept!$A$55:$C$141,3,0)</f>
        <v>360152</v>
      </c>
      <c r="AM68" s="0" t="n">
        <f aca="false">VLOOKUP(A68,[36]oct!$A$65:$C$150,3,0)</f>
        <v>1080756</v>
      </c>
      <c r="AN68" s="0" t="n">
        <f aca="false">VLOOKUP(A68,[37]novemeber!$A$63:$C$147,3,0)</f>
        <v>717479</v>
      </c>
      <c r="AO68" s="0" t="n">
        <f aca="false">VLOOKUP(A68,[38]dec!$A$53:$C$136,3,0)</f>
        <v>330895</v>
      </c>
      <c r="AP68" s="0" t="n">
        <f aca="false">VLOOKUP(A68,[39]jan!$A$56:$C$135,3,0)</f>
        <v>496030</v>
      </c>
      <c r="AQ68" s="0" t="n">
        <f aca="false">VLOOKUP(A68,[40]feb!$A$80:$C$158,3,0)</f>
        <v>460834</v>
      </c>
      <c r="AR68" s="0" t="n">
        <f aca="false">VLOOKUP(A68,[41]march!$A$63:$C$140,3,0)</f>
        <v>635332</v>
      </c>
      <c r="AS68" s="0" t="n">
        <f aca="false">VLOOKUP(A68,[42]april!$A$64:$C$140,3,0)</f>
        <v>661801</v>
      </c>
      <c r="AT68" s="0" t="n">
        <f aca="false">VLOOKUP(A68,[43]may!$A$70:$C$145,3,0)</f>
        <v>741994</v>
      </c>
      <c r="AU68" s="0" t="n">
        <f aca="false">VLOOKUP(A68,[44]june!$A$70:$C$144,3,0)</f>
        <v>637747</v>
      </c>
      <c r="AV68" s="0" t="n">
        <f aca="false">VLOOKUP(A68,[45]july!$A$65:$C$138,3,0)</f>
        <v>496693</v>
      </c>
      <c r="AW68" s="0" t="n">
        <f aca="false">VLOOKUP(A68,[46]aug!$A$66:$C$138,3,0)</f>
        <v>729704</v>
      </c>
      <c r="AX68" s="0" t="n">
        <f aca="false">VLOOKUP(A68,[47]sept!$A$59:$C$130,3,0)</f>
        <v>972822</v>
      </c>
      <c r="AY68" s="0" t="n">
        <f aca="false">VLOOKUP(A68,[48]oct!$A$63:$C$133,3,0)</f>
        <v>638383</v>
      </c>
      <c r="AZ68" s="0" t="n">
        <f aca="false">VLOOKUP(A68,[49]nov!$A$62:$C$131,3,0)</f>
        <v>751213</v>
      </c>
      <c r="BA68" s="0" t="n">
        <f aca="false">VLOOKUP(A68,[50]dec!$A$64:$C$132,3,0)</f>
        <v>891971</v>
      </c>
      <c r="BB68" s="0" t="n">
        <f aca="false">VLOOKUP(A68,[51]jan!$A$72:$C$136,3,0)</f>
        <v>408503</v>
      </c>
      <c r="BC68" s="0" t="n">
        <f aca="false">VLOOKUP(A68,[52]feb!$A$69:$C$132,3,0)</f>
        <v>670678</v>
      </c>
      <c r="BD68" s="0" t="n">
        <f aca="false">VLOOKUP(A68,[53]mar!$A$68:$C$130,3,0)</f>
        <v>705634</v>
      </c>
      <c r="BE68" s="0" t="n">
        <f aca="false">VLOOKUP(A68,[54]apr!$A$69:$C$130,3,0)</f>
        <v>1276664</v>
      </c>
      <c r="BF68" s="0" t="n">
        <f aca="false">VLOOKUP(A68,[55]may!$A$145:$C$205,3,0)</f>
        <v>850908</v>
      </c>
      <c r="BG68" s="0" t="n">
        <f aca="false">VLOOKUP(A68,[56]june!$A$49:$C$108,3,0)</f>
        <v>1123767</v>
      </c>
      <c r="BH68" s="0" t="n">
        <f aca="false">VLOOKUP(A68,[57]july!$A$66:$C$124,3,0)</f>
        <v>867236</v>
      </c>
      <c r="BI68" s="0" t="n">
        <f aca="false">VLOOKUP(A68,[58]aug!$A$52:$C$109,3,0)</f>
        <v>621658</v>
      </c>
      <c r="BJ68" s="0" t="n">
        <f aca="false">VLOOKUP(A68,[59]sept!$A$69:$C$125,3,0)</f>
        <v>1002319</v>
      </c>
      <c r="BK68" s="0" t="n">
        <f aca="false">VLOOKUP(A68,[60]oct!$A$57:$C$112,3,0)</f>
        <v>952408</v>
      </c>
      <c r="BL68" s="0" t="n">
        <f aca="false">VLOOKUP(A68,[61]nov!$A$35:$C$89,3,0)</f>
        <v>1058607</v>
      </c>
      <c r="BM68" s="0" t="n">
        <f aca="false">VLOOKUP(A68,[62]dec!$A$58:$C$111,3,0)</f>
        <v>918030</v>
      </c>
      <c r="BN68" s="0" t="n">
        <f aca="false">VLOOKUP(A68,[63]jan!$A$88:$C$137,3,0)</f>
        <v>1103574</v>
      </c>
      <c r="BO68" s="0" t="n">
        <f aca="false">VLOOKUP(A68,[64]feb!$A$60:$C$108,3,0)</f>
        <v>821511</v>
      </c>
      <c r="BP68" s="0" t="n">
        <f aca="false">VLOOKUP(A68,[65]mar!$A$48:$C$95,3,0)</f>
        <v>1862129</v>
      </c>
      <c r="BQ68" s="0" t="n">
        <f aca="false">VLOOKUP(A68,[66]apr!$A$57:$C$103,3,0)</f>
        <v>948010</v>
      </c>
      <c r="BR68" s="0" t="n">
        <f aca="false">VLOOKUP(A68,[67]may!$A$48:$C$93,3,0)</f>
        <v>1421840</v>
      </c>
      <c r="BS68" s="0" t="n">
        <f aca="false">VLOOKUP(A68,[68]june!$A$65:$C$109,3,0)</f>
        <v>1457348</v>
      </c>
      <c r="BT68" s="0" t="n">
        <f aca="false">VLOOKUP(A68,[69]july!$A$34:$C$77,3,0)</f>
        <v>801156</v>
      </c>
      <c r="BU68" s="0" t="n">
        <f aca="false">VLOOKUP(A68,[70]aug!$A$61:$C$103,3,0)</f>
        <v>1545492</v>
      </c>
      <c r="BV68" s="0" t="n">
        <f aca="false">VLOOKUP(A68,[71]sept!$A$34:$C$75,3,0)</f>
        <v>1016727</v>
      </c>
      <c r="BW68" s="0" t="n">
        <f aca="false">VLOOKUP(A68,[72]oct!$A$57:$C$97,3,0)</f>
        <v>1197319</v>
      </c>
      <c r="BX68" s="0" t="n">
        <f aca="false">VLOOKUP(A68,[73]nov!$A$56:$C$95,3,0)</f>
        <v>1252641</v>
      </c>
      <c r="BY68" s="0" t="n">
        <f aca="false">VLOOKUP(A68,[74]dec!$A$34:$C$72,3,0)</f>
        <v>878524</v>
      </c>
      <c r="BZ68" s="0" t="n">
        <f aca="false">VLOOKUP(A68,[75]jan!$A$60:$C$94,3,0)</f>
        <v>848302</v>
      </c>
      <c r="CA68" s="0" t="n">
        <f aca="false">VLOOKUP(A68,[76]feb!$A$33:$C$66,3,0)</f>
        <v>1123819</v>
      </c>
      <c r="CB68" s="0" t="n">
        <f aca="false">VLOOKUP(A68,[77]mar!$A$60:$C$93,3,0)</f>
        <v>1111168</v>
      </c>
      <c r="CC68" s="0" t="n">
        <f aca="false">VLOOKUP(A68,[78]apr!$A$62:$C$93,3,0)</f>
        <v>1972795</v>
      </c>
      <c r="CD68" s="0" t="n">
        <f aca="false">VLOOKUP(A68,[79]may!$A$46:$C$76,3,0)</f>
        <v>1124979</v>
      </c>
      <c r="CE68" s="0" t="n">
        <f aca="false">VLOOKUP(A68,[80]june!$A$60:$C$89,3,0)</f>
        <v>2272830</v>
      </c>
      <c r="CF68" s="0" t="n">
        <f aca="false">VLOOKUP(A68,[81]july!$A$47:$C$75,3,0)</f>
        <v>765589</v>
      </c>
    </row>
    <row r="69" customFormat="false" ht="12.75" hidden="false" customHeight="false" outlineLevel="0" collapsed="false">
      <c r="A69" s="11" t="n">
        <v>36373</v>
      </c>
      <c r="B69" s="12" t="n">
        <f aca="false">VLOOKUP(A69,'[1]1850-1930'!$A$648:$C$757,3,0)</f>
        <v>86495</v>
      </c>
      <c r="C69" s="12" t="n">
        <f aca="false">VLOOKUP($A69,'[2]1931-1950'!$A$648:$C$757,3,0)</f>
        <v>19867865</v>
      </c>
      <c r="D69" s="12" t="n">
        <f aca="false">VLOOKUP(A69,'[3]1951-1956'!$A$648:$C$757,3,0)</f>
        <v>8952486</v>
      </c>
      <c r="E69" s="12" t="n">
        <f aca="false">VLOOKUP(A69,'[4]1957-1960'!$A$648:$C$757,3,0)</f>
        <v>5246559</v>
      </c>
      <c r="F69" s="13" t="n">
        <f aca="false">VLOOKUP(A69,'[5]1961-1965'!$A$600:$C$709,3,0)</f>
        <v>7544630</v>
      </c>
      <c r="G69" s="12" t="n">
        <f aca="false">VLOOKUP(A69,'[6]1966-1968'!$A$520:$C$629,3,0)</f>
        <v>6711009</v>
      </c>
      <c r="H69" s="12" t="n">
        <f aca="false">VLOOKUP(A69,'[7]1969-1970'!$A$472:$C$581,3,0)</f>
        <v>6987274</v>
      </c>
      <c r="I69" s="12" t="n">
        <f aca="false">VLOOKUP(A69,'[8]1971-1973'!$A$448:$C$557,3,0)</f>
        <v>4642392</v>
      </c>
      <c r="J69" s="12" t="n">
        <f aca="false">VLOOKUP(A69,'[9]1974-1977'!$A$402:$C$511,3,0)</f>
        <v>9153302</v>
      </c>
      <c r="K69" s="12" t="n">
        <f aca="false">VLOOKUP(A69,'[10]1978-1980'!$A$328:$C$437,3,0)</f>
        <v>6208842</v>
      </c>
      <c r="L69" s="12" t="n">
        <f aca="false">VLOOKUP(A69,'[11]1981-1983'!$A$285:$C$394,3,0)</f>
        <v>6683542</v>
      </c>
      <c r="M69" s="12" t="n">
        <f aca="false">VLOOKUP(A69,'[12]1984-1986'!$A$237:$C$346,3,0)</f>
        <v>5304381</v>
      </c>
      <c r="N69" s="12" t="n">
        <f aca="false">VLOOKUP(A69,'[13]1987-1990'!$A$215:$C$324,3,0)</f>
        <v>10817980</v>
      </c>
      <c r="O69" s="12" t="n">
        <f aca="false">VLOOKUP(A69,'[14]1991-1993'!$A$125:$C$234,3,0)</f>
        <v>8192250</v>
      </c>
      <c r="P69" s="12" t="n">
        <f aca="false">SUM(B69:O69)</f>
        <v>106399007</v>
      </c>
      <c r="Q69" s="12"/>
      <c r="R69" s="12" t="n">
        <f aca="false">VLOOKUP(A69,[15]jan!$A$66:$C$175,3,0)</f>
        <v>1049211</v>
      </c>
      <c r="S69" s="12" t="n">
        <f aca="false">VLOOKUP(A69,[16]feb!$A$72:$C$180,3,0)</f>
        <v>223788</v>
      </c>
      <c r="T69" s="12" t="n">
        <f aca="false">VLOOKUP(A69,[17]march!$A$58:$C$165,3,0)</f>
        <v>467240</v>
      </c>
      <c r="U69" s="0" t="n">
        <f aca="false">VLOOKUP(A69,[18]apr!$A$71:$C$177,3,0)</f>
        <v>446519</v>
      </c>
      <c r="V69" s="12" t="n">
        <f aca="false">VLOOKUP(A69,[19]may!$A$56:$D$161,3,0)</f>
        <v>398571</v>
      </c>
      <c r="W69" s="0" t="n">
        <f aca="false">VLOOKUP(A69,[20]june!$A$55:$C$159,3,0)</f>
        <v>336876</v>
      </c>
      <c r="X69" s="0" t="n">
        <f aca="false">VLOOKUP($A69,[21]july!$A$71:$C$174,3,0)</f>
        <v>370497</v>
      </c>
      <c r="Y69" s="0" t="n">
        <f aca="false">VLOOKUP($A69,[22]august!$A$55:$C$157,3,0)</f>
        <v>443017</v>
      </c>
      <c r="Z69" s="0" t="n">
        <f aca="false">VLOOKUP(A69,[23]sept!$A$59:$C$160,3,0)</f>
        <v>431003</v>
      </c>
      <c r="AA69" s="0" t="n">
        <f aca="false">VLOOKUP(A69,[24]oct!$A$54:$C$154,3,0)</f>
        <v>438297</v>
      </c>
      <c r="AB69" s="0" t="n">
        <f aca="false">VLOOKUP(A69,[25]nov!$A$55:$C$154,3,0)</f>
        <v>2267967</v>
      </c>
      <c r="AC69" s="0" t="n">
        <f aca="false">VLOOKUP(A69,[26]dec!$A$64:$C$162,3,0)</f>
        <v>490824</v>
      </c>
      <c r="AD69" s="0" t="n">
        <f aca="false">VLOOKUP(A69,[27]jan!$A$71:$C$165,3,0)</f>
        <v>508237</v>
      </c>
      <c r="AE69" s="0" t="n">
        <f aca="false">VLOOKUP(A69,[28]feb!$A$55:$C$148,3,0)</f>
        <v>373448</v>
      </c>
      <c r="AF69" s="0" t="n">
        <f aca="false">VLOOKUP(A69,[29]march!$A$62:$C$154,3,0)</f>
        <v>483941</v>
      </c>
      <c r="AG69" s="0" t="n">
        <f aca="false">VLOOKUP(A69,[30]apr!$A$66:$C$157,3,0)</f>
        <v>592871</v>
      </c>
      <c r="AH69" s="0" t="n">
        <f aca="false">VLOOKUP(A69,[31]may!$A$54:$C$144,3,0)</f>
        <v>484160</v>
      </c>
      <c r="AI69" s="0" t="n">
        <f aca="false">VLOOKUP(A69,[32]june!$A$63:$C$152,3,0)</f>
        <v>539769</v>
      </c>
      <c r="AJ69" s="0" t="n">
        <f aca="false">VLOOKUP(A69,[33]july!$A$64:$C$152,3,0)</f>
        <v>550261</v>
      </c>
      <c r="AK69" s="0" t="n">
        <f aca="false">VLOOKUP(A69,[34]august!$A$54:$C$141,3,0)</f>
        <v>411531</v>
      </c>
      <c r="AL69" s="0" t="n">
        <f aca="false">VLOOKUP(A69,[35]sept!$A$55:$C$141,3,0)</f>
        <v>387591</v>
      </c>
      <c r="AM69" s="0" t="n">
        <f aca="false">VLOOKUP(A69,[36]oct!$A$65:$C$150,3,0)</f>
        <v>1042844</v>
      </c>
      <c r="AN69" s="0" t="n">
        <f aca="false">VLOOKUP(A69,[37]novemeber!$A$63:$C$147,3,0)</f>
        <v>687100</v>
      </c>
      <c r="AO69" s="0" t="n">
        <f aca="false">VLOOKUP(A69,[38]dec!$A$53:$C$136,3,0)</f>
        <v>354602</v>
      </c>
      <c r="AP69" s="0" t="n">
        <f aca="false">VLOOKUP(A69,[39]jan!$A$56:$C$135,3,0)</f>
        <v>566060</v>
      </c>
      <c r="AQ69" s="0" t="n">
        <f aca="false">VLOOKUP(A69,[40]feb!$A$80:$C$158,3,0)</f>
        <v>389296</v>
      </c>
      <c r="AR69" s="0" t="n">
        <f aca="false">VLOOKUP(A69,[41]march!$A$63:$C$140,3,0)</f>
        <v>601301</v>
      </c>
      <c r="AS69" s="0" t="n">
        <f aca="false">VLOOKUP(A69,[42]april!$A$64:$C$140,3,0)</f>
        <v>639534</v>
      </c>
      <c r="AT69" s="0" t="n">
        <f aca="false">VLOOKUP(A69,[43]may!$A$70:$C$145,3,0)</f>
        <v>690629</v>
      </c>
      <c r="AU69" s="0" t="n">
        <f aca="false">VLOOKUP(A69,[44]june!$A$70:$C$144,3,0)</f>
        <v>606949</v>
      </c>
      <c r="AV69" s="0" t="n">
        <f aca="false">VLOOKUP(A69,[45]july!$A$65:$C$138,3,0)</f>
        <v>475234</v>
      </c>
      <c r="AW69" s="0" t="n">
        <f aca="false">VLOOKUP(A69,[46]aug!$A$66:$C$138,3,0)</f>
        <v>697013</v>
      </c>
      <c r="AX69" s="0" t="n">
        <f aca="false">VLOOKUP(A69,[47]sept!$A$59:$C$130,3,0)</f>
        <v>938311</v>
      </c>
      <c r="AY69" s="0" t="n">
        <f aca="false">VLOOKUP(A69,[48]oct!$A$63:$C$133,3,0)</f>
        <v>752907</v>
      </c>
      <c r="AZ69" s="0" t="n">
        <f aca="false">VLOOKUP(A69,[49]nov!$A$62:$C$131,3,0)</f>
        <v>792249</v>
      </c>
      <c r="BA69" s="0" t="n">
        <f aca="false">VLOOKUP(A69,[50]dec!$A$64:$C$132,3,0)</f>
        <v>833778</v>
      </c>
      <c r="BB69" s="0" t="n">
        <f aca="false">VLOOKUP(A69,[51]jan!$A$72:$C$136,3,0)</f>
        <v>394819</v>
      </c>
      <c r="BC69" s="0" t="n">
        <f aca="false">VLOOKUP(A69,[52]feb!$A$69:$C$132,3,0)</f>
        <v>621160</v>
      </c>
      <c r="BD69" s="0" t="n">
        <f aca="false">VLOOKUP(A69,[53]mar!$A$68:$C$130,3,0)</f>
        <v>744526</v>
      </c>
      <c r="BE69" s="0" t="n">
        <f aca="false">VLOOKUP(A69,[54]apr!$A$69:$C$130,3,0)</f>
        <v>1272300</v>
      </c>
      <c r="BF69" s="0" t="n">
        <f aca="false">VLOOKUP(A69,[55]may!$A$145:$C$205,3,0)</f>
        <v>792051</v>
      </c>
      <c r="BG69" s="0" t="n">
        <f aca="false">VLOOKUP(A69,[56]june!$A$49:$C$108,3,0)</f>
        <v>1086580</v>
      </c>
      <c r="BH69" s="0" t="n">
        <f aca="false">VLOOKUP(A69,[57]july!$A$66:$C$124,3,0)</f>
        <v>872436</v>
      </c>
      <c r="BI69" s="0" t="n">
        <f aca="false">VLOOKUP(A69,[58]aug!$A$52:$C$109,3,0)</f>
        <v>607375</v>
      </c>
      <c r="BJ69" s="0" t="n">
        <f aca="false">VLOOKUP(A69,[59]sept!$A$69:$C$125,3,0)</f>
        <v>1007115</v>
      </c>
      <c r="BK69" s="0" t="n">
        <f aca="false">VLOOKUP(A69,[60]oct!$A$57:$C$112,3,0)</f>
        <v>884958</v>
      </c>
      <c r="BL69" s="0" t="n">
        <f aca="false">VLOOKUP(A69,[61]nov!$A$35:$C$89,3,0)</f>
        <v>1042774</v>
      </c>
      <c r="BM69" s="0" t="n">
        <f aca="false">VLOOKUP(A69,[62]dec!$A$58:$C$111,3,0)</f>
        <v>903539</v>
      </c>
      <c r="BN69" s="0" t="n">
        <f aca="false">VLOOKUP(A69,[63]jan!$A$88:$C$137,3,0)</f>
        <v>1071747</v>
      </c>
      <c r="BO69" s="0" t="n">
        <f aca="false">VLOOKUP(A69,[64]feb!$A$60:$C$108,3,0)</f>
        <v>779526</v>
      </c>
      <c r="BP69" s="0" t="n">
        <f aca="false">VLOOKUP(A69,[65]mar!$A$48:$C$95,3,0)</f>
        <v>1716490</v>
      </c>
      <c r="BQ69" s="0" t="n">
        <f aca="false">VLOOKUP(A69,[66]apr!$A$57:$C$103,3,0)</f>
        <v>893849</v>
      </c>
      <c r="BR69" s="0" t="n">
        <f aca="false">VLOOKUP(A69,[67]may!$A$48:$C$93,3,0)</f>
        <v>1501707</v>
      </c>
      <c r="BS69" s="0" t="n">
        <f aca="false">VLOOKUP(A69,[68]june!$A$65:$C$109,3,0)</f>
        <v>1291910</v>
      </c>
      <c r="BT69" s="0" t="n">
        <f aca="false">VLOOKUP(A69,[69]july!$A$34:$C$77,3,0)</f>
        <v>776635</v>
      </c>
      <c r="BU69" s="0" t="n">
        <f aca="false">VLOOKUP(A69,[70]aug!$A$61:$C$103,3,0)</f>
        <v>1644007</v>
      </c>
      <c r="BV69" s="0" t="n">
        <f aca="false">VLOOKUP(A69,[71]sept!$A$34:$C$75,3,0)</f>
        <v>931692</v>
      </c>
      <c r="BW69" s="0" t="n">
        <f aca="false">VLOOKUP(A69,[72]oct!$A$57:$C$97,3,0)</f>
        <v>1195163</v>
      </c>
      <c r="BX69" s="0" t="n">
        <f aca="false">VLOOKUP(A69,[73]nov!$A$56:$C$95,3,0)</f>
        <v>1146945</v>
      </c>
      <c r="BY69" s="0" t="n">
        <f aca="false">VLOOKUP(A69,[74]dec!$A$34:$C$72,3,0)</f>
        <v>879257</v>
      </c>
      <c r="BZ69" s="0" t="n">
        <f aca="false">VLOOKUP(A69,[75]jan!$A$60:$C$94,3,0)</f>
        <v>818666</v>
      </c>
      <c r="CA69" s="0" t="n">
        <f aca="false">VLOOKUP(A69,[76]feb!$A$33:$C$66,3,0)</f>
        <v>1143348</v>
      </c>
      <c r="CB69" s="0" t="n">
        <f aca="false">VLOOKUP(A69,[77]mar!$A$60:$C$93,3,0)</f>
        <v>1018069</v>
      </c>
      <c r="CC69" s="0" t="n">
        <f aca="false">VLOOKUP(A69,[78]apr!$A$62:$C$93,3,0)</f>
        <v>1723162</v>
      </c>
      <c r="CD69" s="0" t="n">
        <f aca="false">VLOOKUP(A69,[79]may!$A$46:$C$76,3,0)</f>
        <v>1136424</v>
      </c>
      <c r="CE69" s="0" t="n">
        <f aca="false">VLOOKUP(A69,[80]june!$A$60:$C$89,3,0)</f>
        <v>2424794</v>
      </c>
      <c r="CF69" s="0" t="n">
        <f aca="false">VLOOKUP(A69,[81]july!$A$47:$C$75,3,0)</f>
        <v>1450556</v>
      </c>
      <c r="CG69" s="0" t="n">
        <f aca="false">VLOOKUP(A69,[82]aug!$A$65:$C$92,3,0)</f>
        <v>889220</v>
      </c>
    </row>
    <row r="70" customFormat="false" ht="12.75" hidden="false" customHeight="false" outlineLevel="0" collapsed="false">
      <c r="A70" s="11" t="n">
        <v>36404</v>
      </c>
      <c r="B70" s="12" t="n">
        <f aca="false">VLOOKUP(A70,'[1]1850-1930'!$A$648:$C$757,3,0)</f>
        <v>81259</v>
      </c>
      <c r="C70" s="12" t="n">
        <f aca="false">VLOOKUP($A70,'[2]1931-1950'!$A$648:$C$757,3,0)</f>
        <v>18923191</v>
      </c>
      <c r="D70" s="12" t="n">
        <f aca="false">VLOOKUP(A70,'[3]1951-1956'!$A$648:$C$757,3,0)</f>
        <v>8651550</v>
      </c>
      <c r="E70" s="12" t="n">
        <f aca="false">VLOOKUP(A70,'[4]1957-1960'!$A$648:$C$757,3,0)</f>
        <v>5011467</v>
      </c>
      <c r="F70" s="13" t="n">
        <f aca="false">VLOOKUP(A70,'[5]1961-1965'!$A$600:$C$709,3,0)</f>
        <v>7194821</v>
      </c>
      <c r="G70" s="12" t="n">
        <f aca="false">VLOOKUP(A70,'[6]1966-1968'!$A$520:$C$629,3,0)</f>
        <v>6406100</v>
      </c>
      <c r="H70" s="12" t="n">
        <f aca="false">VLOOKUP(A70,'[7]1969-1970'!$A$472:$C$581,3,0)</f>
        <v>6676044</v>
      </c>
      <c r="I70" s="12" t="n">
        <f aca="false">VLOOKUP(A70,'[8]1971-1973'!$A$448:$C$557,3,0)</f>
        <v>4414863</v>
      </c>
      <c r="J70" s="12" t="n">
        <f aca="false">VLOOKUP(A70,'[9]1974-1977'!$A$402:$C$511,3,0)</f>
        <v>8581980</v>
      </c>
      <c r="K70" s="12" t="n">
        <f aca="false">VLOOKUP(A70,'[10]1978-1980'!$A$328:$C$437,3,0)</f>
        <v>5921750</v>
      </c>
      <c r="L70" s="12" t="n">
        <f aca="false">VLOOKUP(A70,'[11]1981-1983'!$A$285:$C$394,3,0)</f>
        <v>6469079</v>
      </c>
      <c r="M70" s="12" t="n">
        <f aca="false">VLOOKUP(A70,'[12]1984-1986'!$A$237:$C$346,3,0)</f>
        <v>5048742</v>
      </c>
      <c r="N70" s="12" t="n">
        <f aca="false">VLOOKUP(A70,'[13]1987-1990'!$A$215:$C$324,3,0)</f>
        <v>10481691</v>
      </c>
      <c r="O70" s="12" t="n">
        <f aca="false">VLOOKUP(A70,'[14]1991-1993'!$A$125:$C$234,3,0)</f>
        <v>7758725</v>
      </c>
      <c r="P70" s="12" t="n">
        <f aca="false">SUM(B70:O70)</f>
        <v>101621262</v>
      </c>
      <c r="Q70" s="12"/>
      <c r="R70" s="12" t="n">
        <f aca="false">VLOOKUP(A70,[15]jan!$A$66:$C$175,3,0)</f>
        <v>1017719</v>
      </c>
      <c r="S70" s="12" t="n">
        <f aca="false">VLOOKUP(A70,[16]feb!$A$72:$C$180,3,0)</f>
        <v>208532</v>
      </c>
      <c r="T70" s="12" t="n">
        <f aca="false">VLOOKUP(A70,[17]march!$A$58:$C$165,3,0)</f>
        <v>399871</v>
      </c>
      <c r="U70" s="0" t="n">
        <f aca="false">VLOOKUP(A70,[18]apr!$A$71:$C$177,3,0)</f>
        <v>423798</v>
      </c>
      <c r="V70" s="12" t="n">
        <f aca="false">VLOOKUP(A70,[19]may!$A$56:$D$161,3,0)</f>
        <v>373190</v>
      </c>
      <c r="W70" s="0" t="n">
        <f aca="false">VLOOKUP(A70,[20]june!$A$55:$C$159,3,0)</f>
        <v>334673</v>
      </c>
      <c r="X70" s="0" t="n">
        <f aca="false">VLOOKUP($A70,[21]july!$A$71:$C$174,3,0)</f>
        <v>326833</v>
      </c>
      <c r="Y70" s="0" t="n">
        <f aca="false">VLOOKUP($A70,[22]august!$A$55:$C$157,3,0)</f>
        <v>397822</v>
      </c>
      <c r="Z70" s="0" t="n">
        <f aca="false">VLOOKUP(A70,[23]sept!$A$59:$C$160,3,0)</f>
        <v>438901</v>
      </c>
      <c r="AA70" s="0" t="n">
        <f aca="false">VLOOKUP(A70,[24]oct!$A$54:$C$154,3,0)</f>
        <v>421654</v>
      </c>
      <c r="AB70" s="0" t="n">
        <f aca="false">VLOOKUP(A70,[25]nov!$A$55:$C$154,3,0)</f>
        <v>2312535</v>
      </c>
      <c r="AC70" s="0" t="n">
        <f aca="false">VLOOKUP(A70,[26]dec!$A$64:$C$162,3,0)</f>
        <v>466559</v>
      </c>
      <c r="AD70" s="0" t="n">
        <f aca="false">VLOOKUP(A70,[27]jan!$A$71:$C$165,3,0)</f>
        <v>478990</v>
      </c>
      <c r="AE70" s="0" t="n">
        <f aca="false">VLOOKUP(A70,[28]feb!$A$55:$C$148,3,0)</f>
        <v>337828</v>
      </c>
      <c r="AF70" s="0" t="n">
        <f aca="false">VLOOKUP(A70,[29]march!$A$62:$C$154,3,0)</f>
        <v>437118</v>
      </c>
      <c r="AG70" s="0" t="n">
        <f aca="false">VLOOKUP(A70,[30]apr!$A$66:$C$157,3,0)</f>
        <v>543743</v>
      </c>
      <c r="AH70" s="0" t="n">
        <f aca="false">VLOOKUP(A70,[31]may!$A$54:$C$144,3,0)</f>
        <v>517342</v>
      </c>
      <c r="AI70" s="0" t="n">
        <f aca="false">VLOOKUP(A70,[32]june!$A$63:$C$152,3,0)</f>
        <v>471675</v>
      </c>
      <c r="AJ70" s="0" t="n">
        <f aca="false">VLOOKUP(A70,[33]july!$A$64:$C$152,3,0)</f>
        <v>563863</v>
      </c>
      <c r="AK70" s="0" t="n">
        <f aca="false">VLOOKUP(A70,[34]august!$A$54:$C$141,3,0)</f>
        <v>390631</v>
      </c>
      <c r="AL70" s="0" t="n">
        <f aca="false">VLOOKUP(A70,[35]sept!$A$55:$C$141,3,0)</f>
        <v>400980</v>
      </c>
      <c r="AM70" s="0" t="n">
        <f aca="false">VLOOKUP(A70,[36]oct!$A$65:$C$150,3,0)</f>
        <v>1034349</v>
      </c>
      <c r="AN70" s="0" t="n">
        <f aca="false">VLOOKUP(A70,[37]novemeber!$A$63:$C$147,3,0)</f>
        <v>654863</v>
      </c>
      <c r="AO70" s="0" t="n">
        <f aca="false">VLOOKUP(A70,[38]dec!$A$53:$C$136,3,0)</f>
        <v>341150</v>
      </c>
      <c r="AP70" s="0" t="n">
        <f aca="false">VLOOKUP(A70,[39]jan!$A$56:$C$135,3,0)</f>
        <v>543097</v>
      </c>
      <c r="AQ70" s="0" t="n">
        <f aca="false">VLOOKUP(A70,[40]feb!$A$80:$C$158,3,0)</f>
        <v>378420</v>
      </c>
      <c r="AR70" s="0" t="n">
        <f aca="false">VLOOKUP(A70,[41]march!$A$63:$C$140,3,0)</f>
        <v>551697</v>
      </c>
      <c r="AS70" s="0" t="n">
        <f aca="false">VLOOKUP(A70,[42]april!$A$64:$C$140,3,0)</f>
        <v>637216</v>
      </c>
      <c r="AT70" s="0" t="n">
        <f aca="false">VLOOKUP(A70,[43]may!$A$70:$C$145,3,0)</f>
        <v>667673</v>
      </c>
      <c r="AU70" s="0" t="n">
        <f aca="false">VLOOKUP(A70,[44]june!$A$70:$C$144,3,0)</f>
        <v>554736</v>
      </c>
      <c r="AV70" s="0" t="n">
        <f aca="false">VLOOKUP(A70,[45]july!$A$65:$C$138,3,0)</f>
        <v>474121</v>
      </c>
      <c r="AW70" s="0" t="n">
        <f aca="false">VLOOKUP(A70,[46]aug!$A$66:$C$138,3,0)</f>
        <v>685379</v>
      </c>
      <c r="AX70" s="0" t="n">
        <f aca="false">VLOOKUP(A70,[47]sept!$A$59:$C$130,3,0)</f>
        <v>901000</v>
      </c>
      <c r="AY70" s="0" t="n">
        <f aca="false">VLOOKUP(A70,[48]oct!$A$63:$C$133,3,0)</f>
        <v>727337</v>
      </c>
      <c r="AZ70" s="0" t="n">
        <f aca="false">VLOOKUP(A70,[49]nov!$A$62:$C$131,3,0)</f>
        <v>738950</v>
      </c>
      <c r="BA70" s="0" t="n">
        <f aca="false">VLOOKUP(A70,[50]dec!$A$64:$C$132,3,0)</f>
        <v>810177</v>
      </c>
      <c r="BB70" s="0" t="n">
        <f aca="false">VLOOKUP(A70,[51]jan!$A$72:$C$136,3,0)</f>
        <v>377720</v>
      </c>
      <c r="BC70" s="0" t="n">
        <f aca="false">VLOOKUP(A70,[52]feb!$A$69:$C$132,3,0)</f>
        <v>610924</v>
      </c>
      <c r="BD70" s="0" t="n">
        <f aca="false">VLOOKUP(A70,[53]mar!$A$68:$C$130,3,0)</f>
        <v>648881</v>
      </c>
      <c r="BE70" s="0" t="n">
        <f aca="false">VLOOKUP(A70,[54]apr!$A$69:$C$130,3,0)</f>
        <v>1205119</v>
      </c>
      <c r="BF70" s="0" t="n">
        <f aca="false">VLOOKUP(A70,[55]may!$A$145:$C$205,3,0)</f>
        <v>751397</v>
      </c>
      <c r="BG70" s="0" t="n">
        <f aca="false">VLOOKUP(A70,[56]june!$A$49:$C$108,3,0)</f>
        <v>1020304</v>
      </c>
      <c r="BH70" s="0" t="n">
        <f aca="false">VLOOKUP(A70,[57]july!$A$66:$C$124,3,0)</f>
        <v>835567</v>
      </c>
      <c r="BI70" s="0" t="n">
        <f aca="false">VLOOKUP(A70,[58]aug!$A$52:$C$109,3,0)</f>
        <v>566494</v>
      </c>
      <c r="BJ70" s="0" t="n">
        <f aca="false">VLOOKUP(A70,[59]sept!$A$69:$C$125,3,0)</f>
        <v>960435</v>
      </c>
      <c r="BK70" s="0" t="n">
        <f aca="false">VLOOKUP(A70,[60]oct!$A$57:$C$112,3,0)</f>
        <v>810772</v>
      </c>
      <c r="BL70" s="0" t="n">
        <f aca="false">VLOOKUP(A70,[61]nov!$A$35:$C$89,3,0)</f>
        <v>950997</v>
      </c>
      <c r="BM70" s="0" t="n">
        <f aca="false">VLOOKUP(A70,[62]dec!$A$58:$C$111,3,0)</f>
        <v>852456</v>
      </c>
      <c r="BN70" s="0" t="n">
        <f aca="false">VLOOKUP(A70,[63]jan!$A$88:$C$137,3,0)</f>
        <v>986900</v>
      </c>
      <c r="BO70" s="0" t="n">
        <f aca="false">VLOOKUP(A70,[64]feb!$A$60:$C$108,3,0)</f>
        <v>783349</v>
      </c>
      <c r="BP70" s="0" t="n">
        <f aca="false">VLOOKUP(A70,[65]mar!$A$48:$C$95,3,0)</f>
        <v>1624216</v>
      </c>
      <c r="BQ70" s="0" t="n">
        <f aca="false">VLOOKUP(A70,[66]apr!$A$57:$C$103,3,0)</f>
        <v>843028</v>
      </c>
      <c r="BR70" s="0" t="n">
        <f aca="false">VLOOKUP(A70,[67]may!$A$48:$C$93,3,0)</f>
        <v>1511270</v>
      </c>
      <c r="BS70" s="0" t="n">
        <f aca="false">VLOOKUP(A70,[68]june!$A$65:$C$109,3,0)</f>
        <v>1060201</v>
      </c>
      <c r="BT70" s="0" t="n">
        <f aca="false">VLOOKUP(A70,[69]july!$A$34:$C$77,3,0)</f>
        <v>729705</v>
      </c>
      <c r="BU70" s="0" t="n">
        <f aca="false">VLOOKUP(A70,[70]aug!$A$61:$C$103,3,0)</f>
        <v>1875737</v>
      </c>
      <c r="BV70" s="0" t="n">
        <f aca="false">VLOOKUP(A70,[71]sept!$A$34:$C$75,3,0)</f>
        <v>975934</v>
      </c>
      <c r="BW70" s="0" t="n">
        <f aca="false">VLOOKUP(A70,[72]oct!$A$57:$C$97,3,0)</f>
        <v>1030811</v>
      </c>
      <c r="BX70" s="0" t="n">
        <f aca="false">VLOOKUP(A70,[73]nov!$A$56:$C$95,3,0)</f>
        <v>1065805</v>
      </c>
      <c r="BY70" s="0" t="n">
        <f aca="false">VLOOKUP(A70,[74]dec!$A$34:$C$72,3,0)</f>
        <v>794542</v>
      </c>
      <c r="BZ70" s="0" t="n">
        <f aca="false">VLOOKUP(A70,[75]jan!$A$60:$C$94,3,0)</f>
        <v>806683</v>
      </c>
      <c r="CA70" s="0" t="n">
        <f aca="false">VLOOKUP(A70,[76]feb!$A$33:$C$66,3,0)</f>
        <v>995132</v>
      </c>
      <c r="CB70" s="0" t="n">
        <f aca="false">VLOOKUP(A70,[77]mar!$A$60:$C$93,3,0)</f>
        <v>904169</v>
      </c>
      <c r="CC70" s="0" t="n">
        <f aca="false">VLOOKUP(A70,[78]apr!$A$62:$C$93,3,0)</f>
        <v>1536955</v>
      </c>
      <c r="CD70" s="0" t="n">
        <f aca="false">VLOOKUP(A70,[79]may!$A$46:$C$76,3,0)</f>
        <v>1024484</v>
      </c>
      <c r="CE70" s="0" t="n">
        <f aca="false">VLOOKUP(A70,[80]june!$A$60:$C$89,3,0)</f>
        <v>2112414</v>
      </c>
      <c r="CF70" s="0" t="n">
        <f aca="false">VLOOKUP(A70,[81]july!$A$47:$C$75,3,0)</f>
        <v>1401477</v>
      </c>
      <c r="CG70" s="0" t="n">
        <f aca="false">VLOOKUP(A70,[82]aug!$A$65:$C$92,3,0)</f>
        <v>1333820</v>
      </c>
      <c r="CH70" s="0" t="n">
        <f aca="false">VLOOKUP(A70,[83]sept!$A$60:$C$86,3,0)</f>
        <v>530045</v>
      </c>
    </row>
    <row r="71" customFormat="false" ht="12.75" hidden="false" customHeight="false" outlineLevel="0" collapsed="false">
      <c r="A71" s="11" t="n">
        <v>36434</v>
      </c>
      <c r="B71" s="12" t="n">
        <f aca="false">VLOOKUP(A71,'[1]1850-1930'!$A$648:$C$757,3,0)</f>
        <v>66811</v>
      </c>
      <c r="C71" s="12" t="n">
        <f aca="false">VLOOKUP($A71,'[2]1931-1950'!$A$648:$C$757,3,0)</f>
        <v>19521867</v>
      </c>
      <c r="D71" s="12" t="n">
        <f aca="false">VLOOKUP(A71,'[3]1951-1956'!$A$648:$C$757,3,0)</f>
        <v>7977002</v>
      </c>
      <c r="E71" s="12" t="n">
        <f aca="false">VLOOKUP(A71,'[4]1957-1960'!$A$648:$C$757,3,0)</f>
        <v>4962955</v>
      </c>
      <c r="F71" s="13" t="n">
        <f aca="false">VLOOKUP(A71,'[5]1961-1965'!$A$600:$C$709,3,0)</f>
        <v>7450253</v>
      </c>
      <c r="G71" s="12" t="n">
        <f aca="false">VLOOKUP(A71,'[6]1966-1968'!$A$520:$C$629,3,0)</f>
        <v>6581481</v>
      </c>
      <c r="H71" s="12" t="n">
        <f aca="false">VLOOKUP(A71,'[7]1969-1970'!$A$472:$C$581,3,0)</f>
        <v>6786470</v>
      </c>
      <c r="I71" s="12" t="n">
        <f aca="false">VLOOKUP(A71,'[8]1971-1973'!$A$448:$C$557,3,0)</f>
        <v>4530981</v>
      </c>
      <c r="J71" s="12" t="n">
        <f aca="false">VLOOKUP(A71,'[9]1974-1977'!$A$402:$C$511,3,0)</f>
        <v>8672638</v>
      </c>
      <c r="K71" s="12" t="n">
        <f aca="false">VLOOKUP(A71,'[10]1978-1980'!$A$328:$C$437,3,0)</f>
        <v>6102060</v>
      </c>
      <c r="L71" s="12" t="n">
        <f aca="false">VLOOKUP(A71,'[11]1981-1983'!$A$285:$C$394,3,0)</f>
        <v>6719559</v>
      </c>
      <c r="M71" s="12" t="n">
        <f aca="false">VLOOKUP(A71,'[12]1984-1986'!$A$237:$C$346,3,0)</f>
        <v>5098119</v>
      </c>
      <c r="N71" s="12" t="n">
        <f aca="false">VLOOKUP(A71,'[13]1987-1990'!$A$215:$C$324,3,0)</f>
        <v>10499861</v>
      </c>
      <c r="O71" s="12" t="n">
        <f aca="false">VLOOKUP(A71,'[14]1991-1993'!$A$125:$C$234,3,0)</f>
        <v>8046294</v>
      </c>
      <c r="P71" s="12" t="n">
        <f aca="false">SUM(B71:O71)</f>
        <v>103016351</v>
      </c>
      <c r="Q71" s="12"/>
      <c r="R71" s="12" t="n">
        <f aca="false">VLOOKUP(A71,[15]jan!$A$66:$C$175,3,0)</f>
        <v>1057021</v>
      </c>
      <c r="S71" s="12" t="n">
        <f aca="false">VLOOKUP(A71,[16]feb!$A$72:$C$180,3,0)</f>
        <v>214805</v>
      </c>
      <c r="T71" s="12" t="n">
        <f aca="false">VLOOKUP(A71,[17]march!$A$58:$C$165,3,0)</f>
        <v>460530</v>
      </c>
      <c r="U71" s="0" t="n">
        <f aca="false">VLOOKUP(A71,[18]apr!$A$71:$C$177,3,0)</f>
        <v>425751</v>
      </c>
      <c r="V71" s="12" t="n">
        <f aca="false">VLOOKUP(A71,[19]may!$A$56:$D$161,3,0)</f>
        <v>394112</v>
      </c>
      <c r="W71" s="0" t="n">
        <f aca="false">VLOOKUP(A71,[20]june!$A$55:$C$159,3,0)</f>
        <v>338925</v>
      </c>
      <c r="X71" s="0" t="n">
        <f aca="false">VLOOKUP($A71,[21]july!$A$71:$C$174,3,0)</f>
        <v>351927</v>
      </c>
      <c r="Y71" s="0" t="n">
        <f aca="false">VLOOKUP($A71,[22]august!$A$55:$C$157,3,0)</f>
        <v>420107</v>
      </c>
      <c r="Z71" s="0" t="n">
        <f aca="false">VLOOKUP(A71,[23]sept!$A$59:$C$160,3,0)</f>
        <v>427178</v>
      </c>
      <c r="AA71" s="0" t="n">
        <f aca="false">VLOOKUP(A71,[24]oct!$A$54:$C$154,3,0)</f>
        <v>433286</v>
      </c>
      <c r="AB71" s="0" t="n">
        <f aca="false">VLOOKUP(A71,[25]nov!$A$55:$C$154,3,0)</f>
        <v>2365635</v>
      </c>
      <c r="AC71" s="0" t="n">
        <f aca="false">VLOOKUP(A71,[26]dec!$A$64:$C$162,3,0)</f>
        <v>418082</v>
      </c>
      <c r="AD71" s="0" t="n">
        <f aca="false">VLOOKUP(A71,[27]jan!$A$71:$C$165,3,0)</f>
        <v>505869</v>
      </c>
      <c r="AE71" s="0" t="n">
        <f aca="false">VLOOKUP(A71,[28]feb!$A$55:$C$148,3,0)</f>
        <v>365692</v>
      </c>
      <c r="AF71" s="0" t="n">
        <f aca="false">VLOOKUP(A71,[29]march!$A$62:$C$154,3,0)</f>
        <v>431081</v>
      </c>
      <c r="AG71" s="0" t="n">
        <f aca="false">VLOOKUP(A71,[30]apr!$A$66:$C$157,3,0)</f>
        <v>568292</v>
      </c>
      <c r="AH71" s="0" t="n">
        <f aca="false">VLOOKUP(A71,[31]may!$A$54:$C$144,3,0)</f>
        <v>492427</v>
      </c>
      <c r="AI71" s="0" t="n">
        <f aca="false">VLOOKUP(A71,[32]june!$A$63:$C$152,3,0)</f>
        <v>446043</v>
      </c>
      <c r="AJ71" s="0" t="n">
        <f aca="false">VLOOKUP(A71,[33]july!$A$64:$C$152,3,0)</f>
        <v>519433</v>
      </c>
      <c r="AK71" s="0" t="n">
        <f aca="false">VLOOKUP(A71,[34]august!$A$54:$C$141,3,0)</f>
        <v>394510</v>
      </c>
      <c r="AL71" s="0" t="n">
        <f aca="false">VLOOKUP(A71,[35]sept!$A$55:$C$141,3,0)</f>
        <v>393656</v>
      </c>
      <c r="AM71" s="0" t="n">
        <f aca="false">VLOOKUP(A71,[36]oct!$A$65:$C$150,3,0)</f>
        <v>1080576</v>
      </c>
      <c r="AN71" s="0" t="n">
        <f aca="false">VLOOKUP(A71,[37]novemeber!$A$63:$C$147,3,0)</f>
        <v>668895</v>
      </c>
      <c r="AO71" s="0" t="n">
        <f aca="false">VLOOKUP(A71,[38]dec!$A$53:$C$136,3,0)</f>
        <v>330320</v>
      </c>
      <c r="AP71" s="0" t="n">
        <f aca="false">VLOOKUP(A71,[39]jan!$A$56:$C$135,3,0)</f>
        <v>557529</v>
      </c>
      <c r="AQ71" s="0" t="n">
        <f aca="false">VLOOKUP(A71,[40]feb!$A$80:$C$158,3,0)</f>
        <v>389977</v>
      </c>
      <c r="AR71" s="0" t="n">
        <f aca="false">VLOOKUP(A71,[41]march!$A$63:$C$140,3,0)</f>
        <v>567881</v>
      </c>
      <c r="AS71" s="0" t="n">
        <f aca="false">VLOOKUP(A71,[42]april!$A$64:$C$140,3,0)</f>
        <v>673399</v>
      </c>
      <c r="AT71" s="0" t="n">
        <f aca="false">VLOOKUP(A71,[43]may!$A$70:$C$145,3,0)</f>
        <v>654033</v>
      </c>
      <c r="AU71" s="0" t="n">
        <f aca="false">VLOOKUP(A71,[44]june!$A$70:$C$144,3,0)</f>
        <v>585108</v>
      </c>
      <c r="AV71" s="0" t="n">
        <f aca="false">VLOOKUP(A71,[45]july!$A$65:$C$138,3,0)</f>
        <v>479191</v>
      </c>
      <c r="AW71" s="0" t="n">
        <f aca="false">VLOOKUP(A71,[46]aug!$A$66:$C$138,3,0)</f>
        <v>651284</v>
      </c>
      <c r="AX71" s="0" t="n">
        <f aca="false">VLOOKUP(A71,[47]sept!$A$59:$C$130,3,0)</f>
        <v>944259</v>
      </c>
      <c r="AY71" s="0" t="n">
        <f aca="false">VLOOKUP(A71,[48]oct!$A$63:$C$133,3,0)</f>
        <v>765596</v>
      </c>
      <c r="AZ71" s="0" t="n">
        <f aca="false">VLOOKUP(A71,[49]nov!$A$62:$C$131,3,0)</f>
        <v>716116</v>
      </c>
      <c r="BA71" s="0" t="n">
        <f aca="false">VLOOKUP(A71,[50]dec!$A$64:$C$132,3,0)</f>
        <v>809010</v>
      </c>
      <c r="BB71" s="0" t="n">
        <f aca="false">VLOOKUP(A71,[51]jan!$A$72:$C$136,3,0)</f>
        <v>394805</v>
      </c>
      <c r="BC71" s="0" t="n">
        <f aca="false">VLOOKUP(A71,[52]feb!$A$69:$C$132,3,0)</f>
        <v>650126</v>
      </c>
      <c r="BD71" s="0" t="n">
        <f aca="false">VLOOKUP(A71,[53]mar!$A$68:$C$130,3,0)</f>
        <v>637881</v>
      </c>
      <c r="BE71" s="0" t="n">
        <f aca="false">VLOOKUP(A71,[54]apr!$A$69:$C$130,3,0)</f>
        <v>1210923</v>
      </c>
      <c r="BF71" s="0" t="n">
        <f aca="false">VLOOKUP(A71,[55]may!$A$145:$C$205,3,0)</f>
        <v>730946</v>
      </c>
      <c r="BG71" s="0" t="n">
        <f aca="false">VLOOKUP(A71,[56]june!$A$49:$C$108,3,0)</f>
        <v>1019582</v>
      </c>
      <c r="BH71" s="0" t="n">
        <f aca="false">VLOOKUP(A71,[57]july!$A$66:$C$124,3,0)</f>
        <v>831136</v>
      </c>
      <c r="BI71" s="0" t="n">
        <f aca="false">VLOOKUP(A71,[58]aug!$A$52:$C$109,3,0)</f>
        <v>611631</v>
      </c>
      <c r="BJ71" s="0" t="n">
        <f aca="false">VLOOKUP(A71,[59]sept!$A$69:$C$125,3,0)</f>
        <v>941819</v>
      </c>
      <c r="BK71" s="0" t="n">
        <f aca="false">VLOOKUP(A71,[60]oct!$A$57:$C$112,3,0)</f>
        <v>776531</v>
      </c>
      <c r="BL71" s="0" t="n">
        <f aca="false">VLOOKUP(A71,[61]nov!$A$35:$C$89,3,0)</f>
        <v>961569</v>
      </c>
      <c r="BM71" s="0" t="n">
        <f aca="false">VLOOKUP(A71,[62]dec!$A$58:$C$111,3,0)</f>
        <v>876501</v>
      </c>
      <c r="BN71" s="0" t="n">
        <f aca="false">VLOOKUP(A71,[63]jan!$A$88:$C$137,3,0)</f>
        <v>988861</v>
      </c>
      <c r="BO71" s="0" t="n">
        <f aca="false">VLOOKUP(A71,[64]feb!$A$60:$C$108,3,0)</f>
        <v>749415</v>
      </c>
      <c r="BP71" s="0" t="n">
        <f aca="false">VLOOKUP(A71,[65]mar!$A$48:$C$95,3,0)</f>
        <v>2033566</v>
      </c>
      <c r="BQ71" s="0" t="n">
        <f aca="false">VLOOKUP(A71,[66]apr!$A$57:$C$103,3,0)</f>
        <v>845853</v>
      </c>
      <c r="BR71" s="0" t="n">
        <f aca="false">VLOOKUP(A71,[67]may!$A$48:$C$93,3,0)</f>
        <v>1576677</v>
      </c>
      <c r="BS71" s="0" t="n">
        <f aca="false">VLOOKUP(A71,[68]june!$A$65:$C$109,3,0)</f>
        <v>999738</v>
      </c>
      <c r="BT71" s="0" t="n">
        <f aca="false">VLOOKUP(A71,[69]july!$A$34:$C$77,3,0)</f>
        <v>711315</v>
      </c>
      <c r="BU71" s="0" t="n">
        <f aca="false">VLOOKUP(A71,[70]aug!$A$61:$C$103,3,0)</f>
        <v>2047124</v>
      </c>
      <c r="BV71" s="0" t="n">
        <f aca="false">VLOOKUP(A71,[71]sept!$A$34:$C$75,3,0)</f>
        <v>954320</v>
      </c>
      <c r="BW71" s="0" t="n">
        <f aca="false">VLOOKUP(A71,[72]oct!$A$57:$C$97,3,0)</f>
        <v>1022899</v>
      </c>
      <c r="BX71" s="0" t="n">
        <f aca="false">VLOOKUP(A71,[73]nov!$A$56:$C$95,3,0)</f>
        <v>1036103</v>
      </c>
      <c r="BY71" s="0" t="n">
        <f aca="false">VLOOKUP(A71,[74]dec!$A$34:$C$72,3,0)</f>
        <v>798133</v>
      </c>
      <c r="BZ71" s="0" t="n">
        <f aca="false">VLOOKUP(A71,[75]jan!$A$60:$C$94,3,0)</f>
        <v>789279</v>
      </c>
      <c r="CA71" s="0" t="n">
        <f aca="false">VLOOKUP(A71,[76]feb!$A$33:$C$66,3,0)</f>
        <v>1016523</v>
      </c>
      <c r="CB71" s="0" t="n">
        <f aca="false">VLOOKUP(A71,[77]mar!$A$60:$C$93,3,0)</f>
        <v>986662</v>
      </c>
      <c r="CC71" s="0" t="n">
        <f aca="false">VLOOKUP(A71,[78]apr!$A$62:$C$93,3,0)</f>
        <v>1517157</v>
      </c>
      <c r="CD71" s="0" t="n">
        <f aca="false">VLOOKUP(A71,[79]may!$A$46:$C$76,3,0)</f>
        <v>1122371</v>
      </c>
      <c r="CE71" s="0" t="n">
        <f aca="false">VLOOKUP(A71,[80]june!$A$60:$C$89,3,0)</f>
        <v>2034994</v>
      </c>
      <c r="CF71" s="0" t="n">
        <f aca="false">VLOOKUP(A71,[81]july!$A$47:$C$75,3,0)</f>
        <v>1363654</v>
      </c>
      <c r="CG71" s="0" t="n">
        <f aca="false">VLOOKUP(A71,[82]aug!$A$65:$C$92,3,0)</f>
        <v>1312816</v>
      </c>
      <c r="CH71" s="0" t="n">
        <f aca="false">VLOOKUP(A71,[83]sept!$A$60:$C$86,3,0)</f>
        <v>1067405</v>
      </c>
      <c r="CI71" s="0" t="n">
        <f aca="false">VLOOKUP(A71,[84]oct!$A$66:$C$91,3,0)</f>
        <v>632354</v>
      </c>
    </row>
    <row r="72" customFormat="false" ht="12.75" hidden="false" customHeight="false" outlineLevel="0" collapsed="false">
      <c r="A72" s="11" t="n">
        <v>36465</v>
      </c>
      <c r="B72" s="12" t="n">
        <f aca="false">VLOOKUP(A72,'[1]1850-1930'!$A$648:$C$757,3,0)</f>
        <v>69249</v>
      </c>
      <c r="C72" s="12" t="n">
        <f aca="false">VLOOKUP($A72,'[2]1931-1950'!$A$648:$C$757,3,0)</f>
        <v>19038205</v>
      </c>
      <c r="D72" s="12" t="n">
        <f aca="false">VLOOKUP(A72,'[3]1951-1956'!$A$648:$C$757,3,0)</f>
        <v>7920837</v>
      </c>
      <c r="E72" s="12" t="n">
        <f aca="false">VLOOKUP(A72,'[4]1957-1960'!$A$648:$C$757,3,0)</f>
        <v>4803702</v>
      </c>
      <c r="F72" s="13" t="n">
        <f aca="false">VLOOKUP(A72,'[5]1961-1965'!$A$600:$C$709,3,0)</f>
        <v>7339289</v>
      </c>
      <c r="G72" s="12" t="n">
        <f aca="false">VLOOKUP(A72,'[6]1966-1968'!$A$520:$C$629,3,0)</f>
        <v>6260109</v>
      </c>
      <c r="H72" s="12" t="n">
        <f aca="false">VLOOKUP(A72,'[7]1969-1970'!$A$472:$C$581,3,0)</f>
        <v>6633495</v>
      </c>
      <c r="I72" s="12" t="n">
        <f aca="false">VLOOKUP(A72,'[8]1971-1973'!$A$448:$C$557,3,0)</f>
        <v>4377608</v>
      </c>
      <c r="J72" s="12" t="n">
        <f aca="false">VLOOKUP(A72,'[9]1974-1977'!$A$402:$C$511,3,0)</f>
        <v>8289147</v>
      </c>
      <c r="K72" s="12" t="n">
        <f aca="false">VLOOKUP(A72,'[10]1978-1980'!$A$328:$C$437,3,0)</f>
        <v>5839929</v>
      </c>
      <c r="L72" s="12" t="n">
        <f aca="false">VLOOKUP(A72,'[11]1981-1983'!$A$285:$C$394,3,0)</f>
        <v>6606905</v>
      </c>
      <c r="M72" s="12" t="n">
        <f aca="false">VLOOKUP(A72,'[12]1984-1986'!$A$237:$C$346,3,0)</f>
        <v>5030364</v>
      </c>
      <c r="N72" s="12" t="n">
        <f aca="false">VLOOKUP(A72,'[13]1987-1990'!$A$215:$C$324,3,0)</f>
        <v>10109134</v>
      </c>
      <c r="O72" s="12" t="n">
        <f aca="false">VLOOKUP(A72,'[14]1991-1993'!$A$125:$C$234,3,0)</f>
        <v>7687562</v>
      </c>
      <c r="P72" s="12" t="n">
        <f aca="false">SUM(B72:O72)</f>
        <v>100005535</v>
      </c>
      <c r="Q72" s="12"/>
      <c r="R72" s="12" t="n">
        <f aca="false">VLOOKUP(A72,[15]jan!$A$66:$C$175,3,0)</f>
        <v>1056290</v>
      </c>
      <c r="S72" s="12" t="n">
        <f aca="false">VLOOKUP(A72,[16]feb!$A$72:$C$180,3,0)</f>
        <v>209321</v>
      </c>
      <c r="T72" s="12" t="n">
        <f aca="false">VLOOKUP(A72,[17]march!$A$58:$C$165,3,0)</f>
        <v>437490</v>
      </c>
      <c r="U72" s="0" t="n">
        <f aca="false">VLOOKUP(A72,[18]apr!$A$71:$C$177,3,0)</f>
        <v>410454</v>
      </c>
      <c r="V72" s="12" t="n">
        <f aca="false">VLOOKUP(A72,[19]may!$A$56:$D$161,3,0)</f>
        <v>369901</v>
      </c>
      <c r="W72" s="0" t="n">
        <f aca="false">VLOOKUP(A72,[20]june!$A$55:$C$159,3,0)</f>
        <v>309065</v>
      </c>
      <c r="X72" s="0" t="n">
        <f aca="false">VLOOKUP($A72,[21]july!$A$71:$C$174,3,0)</f>
        <v>340927</v>
      </c>
      <c r="Y72" s="0" t="n">
        <f aca="false">VLOOKUP($A72,[22]august!$A$55:$C$157,3,0)</f>
        <v>410646</v>
      </c>
      <c r="Z72" s="0" t="n">
        <f aca="false">VLOOKUP(A72,[23]sept!$A$59:$C$160,3,0)</f>
        <v>401753</v>
      </c>
      <c r="AA72" s="0" t="n">
        <f aca="false">VLOOKUP(A72,[24]oct!$A$54:$C$154,3,0)</f>
        <v>421706</v>
      </c>
      <c r="AB72" s="0" t="n">
        <f aca="false">VLOOKUP(A72,[25]nov!$A$55:$C$154,3,0)</f>
        <v>2298546</v>
      </c>
      <c r="AC72" s="0" t="n">
        <f aca="false">VLOOKUP(A72,[26]dec!$A$64:$C$162,3,0)</f>
        <v>444725</v>
      </c>
      <c r="AD72" s="0" t="n">
        <f aca="false">VLOOKUP(A72,[27]jan!$A$71:$C$165,3,0)</f>
        <v>506347</v>
      </c>
      <c r="AE72" s="0" t="n">
        <f aca="false">VLOOKUP(A72,[28]feb!$A$55:$C$148,3,0)</f>
        <v>348977</v>
      </c>
      <c r="AF72" s="0" t="n">
        <f aca="false">VLOOKUP(A72,[29]march!$A$62:$C$154,3,0)</f>
        <v>365905</v>
      </c>
      <c r="AG72" s="0" t="n">
        <f aca="false">VLOOKUP(A72,[30]apr!$A$66:$C$157,3,0)</f>
        <v>521562</v>
      </c>
      <c r="AH72" s="0" t="n">
        <f aca="false">VLOOKUP(A72,[31]may!$A$54:$C$144,3,0)</f>
        <v>462561</v>
      </c>
      <c r="AI72" s="0" t="n">
        <f aca="false">VLOOKUP(A72,[32]june!$A$63:$C$152,3,0)</f>
        <v>477245</v>
      </c>
      <c r="AJ72" s="0" t="n">
        <f aca="false">VLOOKUP(A72,[33]july!$A$64:$C$152,3,0)</f>
        <v>492868</v>
      </c>
      <c r="AK72" s="0" t="n">
        <f aca="false">VLOOKUP(A72,[34]august!$A$54:$C$141,3,0)</f>
        <v>401258</v>
      </c>
      <c r="AL72" s="0" t="n">
        <f aca="false">VLOOKUP(A72,[35]sept!$A$55:$C$141,3,0)</f>
        <v>359821</v>
      </c>
      <c r="AM72" s="0" t="n">
        <f aca="false">VLOOKUP(A72,[36]oct!$A$65:$C$150,3,0)</f>
        <v>973180</v>
      </c>
      <c r="AN72" s="0" t="n">
        <f aca="false">VLOOKUP(A72,[37]novemeber!$A$63:$C$147,3,0)</f>
        <v>641888</v>
      </c>
      <c r="AO72" s="0" t="n">
        <f aca="false">VLOOKUP(A72,[38]dec!$A$53:$C$136,3,0)</f>
        <v>313310</v>
      </c>
      <c r="AP72" s="0" t="n">
        <f aca="false">VLOOKUP(A72,[39]jan!$A$56:$C$135,3,0)</f>
        <v>584085</v>
      </c>
      <c r="AQ72" s="0" t="n">
        <f aca="false">VLOOKUP(A72,[40]feb!$A$80:$C$158,3,0)</f>
        <v>368221</v>
      </c>
      <c r="AR72" s="0" t="n">
        <f aca="false">VLOOKUP(A72,[41]march!$A$63:$C$140,3,0)</f>
        <v>569292</v>
      </c>
      <c r="AS72" s="0" t="n">
        <f aca="false">VLOOKUP(A72,[42]april!$A$64:$C$140,3,0)</f>
        <v>653435</v>
      </c>
      <c r="AT72" s="0" t="n">
        <f aca="false">VLOOKUP(A72,[43]may!$A$70:$C$145,3,0)</f>
        <v>601415</v>
      </c>
      <c r="AU72" s="0" t="n">
        <f aca="false">VLOOKUP(A72,[44]june!$A$70:$C$144,3,0)</f>
        <v>567285</v>
      </c>
      <c r="AV72" s="0" t="n">
        <f aca="false">VLOOKUP(A72,[45]july!$A$65:$C$138,3,0)</f>
        <v>483017</v>
      </c>
      <c r="AW72" s="0" t="n">
        <f aca="false">VLOOKUP(A72,[46]aug!$A$66:$C$138,3,0)</f>
        <v>631235</v>
      </c>
      <c r="AX72" s="0" t="n">
        <f aca="false">VLOOKUP(A72,[47]sept!$A$59:$C$130,3,0)</f>
        <v>850066</v>
      </c>
      <c r="AY72" s="0" t="n">
        <f aca="false">VLOOKUP(A72,[48]oct!$A$63:$C$133,3,0)</f>
        <v>718168</v>
      </c>
      <c r="AZ72" s="0" t="n">
        <f aca="false">VLOOKUP(A72,[49]nov!$A$62:$C$131,3,0)</f>
        <v>683940</v>
      </c>
      <c r="BA72" s="0" t="n">
        <f aca="false">VLOOKUP(A72,[50]dec!$A$64:$C$132,3,0)</f>
        <v>817648</v>
      </c>
      <c r="BB72" s="0" t="n">
        <f aca="false">VLOOKUP(A72,[51]jan!$A$72:$C$136,3,0)</f>
        <v>380908</v>
      </c>
      <c r="BC72" s="0" t="n">
        <f aca="false">VLOOKUP(A72,[52]feb!$A$69:$C$132,3,0)</f>
        <v>570057</v>
      </c>
      <c r="BD72" s="0" t="n">
        <f aca="false">VLOOKUP(A72,[53]mar!$A$68:$C$130,3,0)</f>
        <v>622790</v>
      </c>
      <c r="BE72" s="0" t="n">
        <f aca="false">VLOOKUP(A72,[54]apr!$A$69:$C$130,3,0)</f>
        <v>1047845</v>
      </c>
      <c r="BF72" s="0" t="n">
        <f aca="false">VLOOKUP(A72,[55]may!$A$145:$C$205,3,0)</f>
        <v>699131</v>
      </c>
      <c r="BG72" s="0" t="n">
        <f aca="false">VLOOKUP(A72,[56]june!$A$49:$C$108,3,0)</f>
        <v>973144</v>
      </c>
      <c r="BH72" s="0" t="n">
        <f aca="false">VLOOKUP(A72,[57]july!$A$66:$C$124,3,0)</f>
        <v>777127</v>
      </c>
      <c r="BI72" s="0" t="n">
        <f aca="false">VLOOKUP(A72,[58]aug!$A$52:$C$109,3,0)</f>
        <v>602996</v>
      </c>
      <c r="BJ72" s="0" t="n">
        <f aca="false">VLOOKUP(A72,[59]sept!$A$69:$C$125,3,0)</f>
        <v>907682</v>
      </c>
      <c r="BK72" s="0" t="n">
        <f aca="false">VLOOKUP(A72,[60]oct!$A$57:$C$112,3,0)</f>
        <v>764347</v>
      </c>
      <c r="BL72" s="0" t="n">
        <f aca="false">VLOOKUP(A72,[61]nov!$A$35:$C$89,3,0)</f>
        <v>893168</v>
      </c>
      <c r="BM72" s="0" t="n">
        <f aca="false">VLOOKUP(A72,[62]dec!$A$58:$C$111,3,0)</f>
        <v>820475</v>
      </c>
      <c r="BN72" s="0" t="n">
        <f aca="false">VLOOKUP(A72,[63]jan!$A$88:$C$137,3,0)</f>
        <v>931319</v>
      </c>
      <c r="BO72" s="0" t="n">
        <f aca="false">VLOOKUP(A72,[64]feb!$A$60:$C$108,3,0)</f>
        <v>719195</v>
      </c>
      <c r="BP72" s="0" t="n">
        <f aca="false">VLOOKUP(A72,[65]mar!$A$48:$C$95,3,0)</f>
        <v>2045081</v>
      </c>
      <c r="BQ72" s="0" t="n">
        <f aca="false">VLOOKUP(A72,[66]apr!$A$57:$C$103,3,0)</f>
        <v>802133</v>
      </c>
      <c r="BR72" s="0" t="n">
        <f aca="false">VLOOKUP(A72,[67]may!$A$48:$C$93,3,0)</f>
        <v>1549261</v>
      </c>
      <c r="BS72" s="0" t="n">
        <f aca="false">VLOOKUP(A72,[68]june!$A$65:$C$109,3,0)</f>
        <v>1116772</v>
      </c>
      <c r="BT72" s="0" t="n">
        <f aca="false">VLOOKUP(A72,[69]july!$A$34:$C$77,3,0)</f>
        <v>666947</v>
      </c>
      <c r="BU72" s="0" t="n">
        <f aca="false">VLOOKUP(A72,[70]aug!$A$61:$C$103,3,0)</f>
        <v>1920153</v>
      </c>
      <c r="BV72" s="0" t="n">
        <f aca="false">VLOOKUP(A72,[71]sept!$A$34:$C$75,3,0)</f>
        <v>895579</v>
      </c>
      <c r="BW72" s="0" t="n">
        <f aca="false">VLOOKUP(A72,[72]oct!$A$57:$C$97,3,0)</f>
        <v>1032012</v>
      </c>
      <c r="BX72" s="0" t="n">
        <f aca="false">VLOOKUP(A72,[73]nov!$A$56:$C$95,3,0)</f>
        <v>973963</v>
      </c>
      <c r="BY72" s="0" t="n">
        <f aca="false">VLOOKUP(A72,[74]dec!$A$34:$C$72,3,0)</f>
        <v>845000</v>
      </c>
      <c r="BZ72" s="0" t="n">
        <f aca="false">VLOOKUP(A72,[75]jan!$A$60:$C$94,3,0)</f>
        <v>699670</v>
      </c>
      <c r="CA72" s="0" t="n">
        <f aca="false">VLOOKUP(A72,[76]feb!$A$33:$C$66,3,0)</f>
        <v>823564</v>
      </c>
      <c r="CB72" s="0" t="n">
        <f aca="false">VLOOKUP(A72,[77]mar!$A$60:$C$93,3,0)</f>
        <v>906627</v>
      </c>
      <c r="CC72" s="0" t="n">
        <f aca="false">VLOOKUP(A72,[78]apr!$A$62:$C$93,3,0)</f>
        <v>1414870</v>
      </c>
      <c r="CD72" s="0" t="n">
        <f aca="false">VLOOKUP(A72,[79]may!$A$46:$C$76,3,0)</f>
        <v>1104391</v>
      </c>
      <c r="CE72" s="0" t="n">
        <f aca="false">VLOOKUP(A72,[80]june!$A$60:$C$89,3,0)</f>
        <v>2021089</v>
      </c>
      <c r="CF72" s="0" t="n">
        <f aca="false">VLOOKUP(A72,[81]july!$A$47:$C$75,3,0)</f>
        <v>1253765</v>
      </c>
      <c r="CG72" s="0" t="n">
        <f aca="false">VLOOKUP(A72,[82]aug!$A$65:$C$92,3,0)</f>
        <v>1226108</v>
      </c>
      <c r="CH72" s="0" t="n">
        <f aca="false">VLOOKUP(A72,[83]sept!$A$60:$C$86,3,0)</f>
        <v>917290</v>
      </c>
      <c r="CI72" s="0" t="n">
        <f aca="false">VLOOKUP(A72,[84]oct!$A$66:$C$91,3,0)</f>
        <v>1452258</v>
      </c>
      <c r="CJ72" s="0" t="n">
        <f aca="false">VLOOKUP(A72,[85]nov!$A$45:$C$69,3,0)</f>
        <v>906721</v>
      </c>
    </row>
    <row r="73" customFormat="false" ht="12.75" hidden="false" customHeight="false" outlineLevel="0" collapsed="false">
      <c r="A73" s="11" t="n">
        <v>36495</v>
      </c>
      <c r="B73" s="12" t="n">
        <f aca="false">VLOOKUP(A73,'[1]1850-1930'!$A$648:$C$757,3,0)</f>
        <v>93037</v>
      </c>
      <c r="C73" s="12" t="n">
        <f aca="false">VLOOKUP($A73,'[2]1931-1950'!$A$648:$C$757,3,0)</f>
        <v>19264727</v>
      </c>
      <c r="D73" s="12" t="n">
        <f aca="false">VLOOKUP(A73,'[3]1951-1956'!$A$648:$C$757,3,0)</f>
        <v>7459493</v>
      </c>
      <c r="E73" s="12" t="n">
        <f aca="false">VLOOKUP(A73,'[4]1957-1960'!$A$648:$C$757,3,0)</f>
        <v>4774829</v>
      </c>
      <c r="F73" s="13" t="n">
        <f aca="false">VLOOKUP(A73,'[5]1961-1965'!$A$600:$C$709,3,0)</f>
        <v>7414518</v>
      </c>
      <c r="G73" s="12" t="n">
        <f aca="false">VLOOKUP(A73,'[6]1966-1968'!$A$520:$C$629,3,0)</f>
        <v>6307165</v>
      </c>
      <c r="H73" s="12" t="n">
        <f aca="false">VLOOKUP(A73,'[7]1969-1970'!$A$472:$C$581,3,0)</f>
        <v>6784880</v>
      </c>
      <c r="I73" s="12" t="n">
        <f aca="false">VLOOKUP(A73,'[8]1971-1973'!$A$448:$C$557,3,0)</f>
        <v>4519857</v>
      </c>
      <c r="J73" s="12" t="n">
        <f aca="false">VLOOKUP(A73,'[9]1974-1977'!$A$402:$C$511,3,0)</f>
        <v>8752349</v>
      </c>
      <c r="K73" s="12" t="n">
        <f aca="false">VLOOKUP(A73,'[10]1978-1980'!$A$328:$C$437,3,0)</f>
        <v>5909948</v>
      </c>
      <c r="L73" s="12" t="n">
        <f aca="false">VLOOKUP(A73,'[11]1981-1983'!$A$285:$C$394,3,0)</f>
        <v>6638163</v>
      </c>
      <c r="M73" s="12" t="n">
        <f aca="false">VLOOKUP(A73,'[12]1984-1986'!$A$237:$C$346,3,0)</f>
        <v>5172075</v>
      </c>
      <c r="N73" s="12" t="n">
        <f aca="false">VLOOKUP(A73,'[13]1987-1990'!$A$215:$C$324,3,0)</f>
        <v>10194611</v>
      </c>
      <c r="O73" s="12" t="n">
        <f aca="false">VLOOKUP(A73,'[14]1991-1993'!$A$125:$C$234,3,0)</f>
        <v>7761384</v>
      </c>
      <c r="P73" s="12" t="n">
        <f aca="false">SUM(B73:O73)</f>
        <v>101047036</v>
      </c>
      <c r="Q73" s="12"/>
      <c r="R73" s="12" t="n">
        <f aca="false">VLOOKUP(A73,[15]jan!$A$66:$C$175,3,0)</f>
        <v>1051987</v>
      </c>
      <c r="S73" s="12" t="n">
        <f aca="false">VLOOKUP(A73,[16]feb!$A$72:$C$180,3,0)</f>
        <v>213924</v>
      </c>
      <c r="T73" s="12" t="n">
        <f aca="false">VLOOKUP(A73,[17]march!$A$58:$C$165,3,0)</f>
        <v>431915</v>
      </c>
      <c r="U73" s="0" t="n">
        <f aca="false">VLOOKUP(A73,[18]apr!$A$71:$C$177,3,0)</f>
        <v>416510</v>
      </c>
      <c r="V73" s="12" t="n">
        <f aca="false">VLOOKUP(A73,[19]may!$A$56:$D$161,3,0)</f>
        <v>371669</v>
      </c>
      <c r="W73" s="0" t="n">
        <f aca="false">VLOOKUP(A73,[20]june!$A$55:$C$159,3,0)</f>
        <v>315799</v>
      </c>
      <c r="X73" s="0" t="n">
        <f aca="false">VLOOKUP($A73,[21]july!$A$71:$C$174,3,0)</f>
        <v>322897</v>
      </c>
      <c r="Y73" s="0" t="n">
        <f aca="false">VLOOKUP($A73,[22]august!$A$55:$C$157,3,0)</f>
        <v>414378</v>
      </c>
      <c r="Z73" s="0" t="n">
        <f aca="false">VLOOKUP(A73,[23]sept!$A$59:$C$160,3,0)</f>
        <v>402329</v>
      </c>
      <c r="AA73" s="0" t="n">
        <f aca="false">VLOOKUP(A73,[24]oct!$A$54:$C$154,3,0)</f>
        <v>426255</v>
      </c>
      <c r="AB73" s="0" t="n">
        <f aca="false">VLOOKUP(A73,[25]nov!$A$55:$C$154,3,0)</f>
        <v>2309031</v>
      </c>
      <c r="AC73" s="0" t="n">
        <f aca="false">VLOOKUP(A73,[26]dec!$A$64:$C$162,3,0)</f>
        <v>379815</v>
      </c>
      <c r="AD73" s="0" t="n">
        <f aca="false">VLOOKUP(A73,[27]jan!$A$71:$C$165,3,0)</f>
        <v>504789</v>
      </c>
      <c r="AE73" s="0" t="n">
        <f aca="false">VLOOKUP(A73,[28]feb!$A$55:$C$148,3,0)</f>
        <v>371714</v>
      </c>
      <c r="AF73" s="0" t="n">
        <f aca="false">VLOOKUP(A73,[29]march!$A$62:$C$154,3,0)</f>
        <v>396961</v>
      </c>
      <c r="AG73" s="0" t="n">
        <f aca="false">VLOOKUP(A73,[30]apr!$A$66:$C$157,3,0)</f>
        <v>546579</v>
      </c>
      <c r="AH73" s="0" t="n">
        <f aca="false">VLOOKUP(A73,[31]may!$A$54:$C$144,3,0)</f>
        <v>469957</v>
      </c>
      <c r="AI73" s="0" t="n">
        <f aca="false">VLOOKUP(A73,[32]june!$A$63:$C$152,3,0)</f>
        <v>487319</v>
      </c>
      <c r="AJ73" s="0" t="n">
        <f aca="false">VLOOKUP(A73,[33]july!$A$64:$C$152,3,0)</f>
        <v>517352</v>
      </c>
      <c r="AK73" s="0" t="n">
        <f aca="false">VLOOKUP(A73,[34]august!$A$54:$C$141,3,0)</f>
        <v>421865</v>
      </c>
      <c r="AL73" s="0" t="n">
        <f aca="false">VLOOKUP(A73,[35]sept!$A$55:$C$141,3,0)</f>
        <v>356267</v>
      </c>
      <c r="AM73" s="0" t="n">
        <f aca="false">VLOOKUP(A73,[36]oct!$A$65:$C$150,3,0)</f>
        <v>903468</v>
      </c>
      <c r="AN73" s="0" t="n">
        <f aca="false">VLOOKUP(A73,[37]novemeber!$A$63:$C$147,3,0)</f>
        <v>649206</v>
      </c>
      <c r="AO73" s="0" t="n">
        <f aca="false">VLOOKUP(A73,[38]dec!$A$53:$C$136,3,0)</f>
        <v>327206</v>
      </c>
      <c r="AP73" s="0" t="n">
        <f aca="false">VLOOKUP(A73,[39]jan!$A$56:$C$135,3,0)</f>
        <v>616286</v>
      </c>
      <c r="AQ73" s="0" t="n">
        <f aca="false">VLOOKUP(A73,[40]feb!$A$80:$C$158,3,0)</f>
        <v>357240</v>
      </c>
      <c r="AR73" s="0" t="n">
        <f aca="false">VLOOKUP(A73,[41]march!$A$63:$C$140,3,0)</f>
        <v>557324</v>
      </c>
      <c r="AS73" s="0" t="n">
        <f aca="false">VLOOKUP(A73,[42]april!$A$64:$C$140,3,0)</f>
        <v>649858</v>
      </c>
      <c r="AT73" s="0" t="n">
        <f aca="false">VLOOKUP(A73,[43]may!$A$70:$C$145,3,0)</f>
        <v>628346</v>
      </c>
      <c r="AU73" s="0" t="n">
        <f aca="false">VLOOKUP(A73,[44]june!$A$70:$C$144,3,0)</f>
        <v>593936</v>
      </c>
      <c r="AV73" s="0" t="n">
        <f aca="false">VLOOKUP(A73,[45]july!$A$65:$C$138,3,0)</f>
        <v>504593</v>
      </c>
      <c r="AW73" s="0" t="n">
        <f aca="false">VLOOKUP(A73,[46]aug!$A$66:$C$138,3,0)</f>
        <v>649800</v>
      </c>
      <c r="AX73" s="0" t="n">
        <f aca="false">VLOOKUP(A73,[47]sept!$A$59:$C$130,3,0)</f>
        <v>848741</v>
      </c>
      <c r="AY73" s="0" t="n">
        <f aca="false">VLOOKUP(A73,[48]oct!$A$63:$C$133,3,0)</f>
        <v>729988</v>
      </c>
      <c r="AZ73" s="0" t="n">
        <f aca="false">VLOOKUP(A73,[49]nov!$A$62:$C$131,3,0)</f>
        <v>680776</v>
      </c>
      <c r="BA73" s="0" t="n">
        <f aca="false">VLOOKUP(A73,[50]dec!$A$64:$C$132,3,0)</f>
        <v>789590</v>
      </c>
      <c r="BB73" s="0" t="n">
        <f aca="false">VLOOKUP(A73,[51]jan!$A$72:$C$136,3,0)</f>
        <v>372711</v>
      </c>
      <c r="BC73" s="0" t="n">
        <f aca="false">VLOOKUP(A73,[52]feb!$A$69:$C$132,3,0)</f>
        <v>630392</v>
      </c>
      <c r="BD73" s="0" t="n">
        <f aca="false">VLOOKUP(A73,[53]mar!$A$68:$C$130,3,0)</f>
        <v>687120</v>
      </c>
      <c r="BE73" s="0" t="n">
        <f aca="false">VLOOKUP(A73,[54]apr!$A$69:$C$130,3,0)</f>
        <v>1050792</v>
      </c>
      <c r="BF73" s="0" t="n">
        <f aca="false">VLOOKUP(A73,[55]may!$A$145:$C$205,3,0)</f>
        <v>699256</v>
      </c>
      <c r="BG73" s="0" t="n">
        <f aca="false">VLOOKUP(A73,[56]june!$A$49:$C$108,3,0)</f>
        <v>1022432</v>
      </c>
      <c r="BH73" s="0" t="n">
        <f aca="false">VLOOKUP(A73,[57]july!$A$66:$C$124,3,0)</f>
        <v>814209</v>
      </c>
      <c r="BI73" s="0" t="n">
        <f aca="false">VLOOKUP(A73,[58]aug!$A$52:$C$109,3,0)</f>
        <v>565330</v>
      </c>
      <c r="BJ73" s="0" t="n">
        <f aca="false">VLOOKUP(A73,[59]sept!$A$69:$C$125,3,0)</f>
        <v>888070</v>
      </c>
      <c r="BK73" s="0" t="n">
        <f aca="false">VLOOKUP(A73,[60]oct!$A$57:$C$112,3,0)</f>
        <v>737177</v>
      </c>
      <c r="BL73" s="0" t="n">
        <f aca="false">VLOOKUP(A73,[61]nov!$A$35:$C$89,3,0)</f>
        <v>878940</v>
      </c>
      <c r="BM73" s="0" t="n">
        <f aca="false">VLOOKUP(A73,[62]dec!$A$58:$C$111,3,0)</f>
        <v>835062</v>
      </c>
      <c r="BN73" s="0" t="n">
        <f aca="false">VLOOKUP(A73,[63]jan!$A$88:$C$137,3,0)</f>
        <v>930600</v>
      </c>
      <c r="BO73" s="0" t="n">
        <f aca="false">VLOOKUP(A73,[64]feb!$A$60:$C$108,3,0)</f>
        <v>687790</v>
      </c>
      <c r="BP73" s="0" t="n">
        <f aca="false">VLOOKUP(A73,[65]mar!$A$48:$C$95,3,0)</f>
        <v>2121168</v>
      </c>
      <c r="BQ73" s="0" t="n">
        <f aca="false">VLOOKUP(A73,[66]apr!$A$57:$C$103,3,0)</f>
        <v>800236</v>
      </c>
      <c r="BR73" s="0" t="n">
        <f aca="false">VLOOKUP(A73,[67]may!$A$48:$C$93,3,0)</f>
        <v>1530074</v>
      </c>
      <c r="BS73" s="0" t="n">
        <f aca="false">VLOOKUP(A73,[68]june!$A$65:$C$109,3,0)</f>
        <v>1215911</v>
      </c>
      <c r="BT73" s="0" t="n">
        <f aca="false">VLOOKUP(A73,[69]july!$A$34:$C$77,3,0)</f>
        <v>670316</v>
      </c>
      <c r="BU73" s="0" t="n">
        <f aca="false">VLOOKUP(A73,[70]aug!$A$61:$C$103,3,0)</f>
        <v>1846226</v>
      </c>
      <c r="BV73" s="0" t="n">
        <f aca="false">VLOOKUP(A73,[71]sept!$A$34:$C$75,3,0)</f>
        <v>895942</v>
      </c>
      <c r="BW73" s="0" t="n">
        <f aca="false">VLOOKUP(A73,[72]oct!$A$57:$C$97,3,0)</f>
        <v>972803</v>
      </c>
      <c r="BX73" s="0" t="n">
        <f aca="false">VLOOKUP(A73,[73]nov!$A$56:$C$95,3,0)</f>
        <v>978782</v>
      </c>
      <c r="BY73" s="0" t="n">
        <f aca="false">VLOOKUP(A73,[74]dec!$A$34:$C$72,3,0)</f>
        <v>888167</v>
      </c>
      <c r="BZ73" s="0" t="n">
        <f aca="false">VLOOKUP(A73,[75]jan!$A$60:$C$94,3,0)</f>
        <v>652941</v>
      </c>
      <c r="CA73" s="0" t="n">
        <f aca="false">VLOOKUP(A73,[76]feb!$A$33:$C$66,3,0)</f>
        <v>823294</v>
      </c>
      <c r="CB73" s="0" t="n">
        <f aca="false">VLOOKUP(A73,[77]mar!$A$60:$C$93,3,0)</f>
        <v>950635</v>
      </c>
      <c r="CC73" s="0" t="n">
        <f aca="false">VLOOKUP(A73,[78]apr!$A$62:$C$93,3,0)</f>
        <v>1387402</v>
      </c>
      <c r="CD73" s="0" t="n">
        <f aca="false">VLOOKUP(A73,[79]may!$A$46:$C$76,3,0)</f>
        <v>1045096</v>
      </c>
      <c r="CE73" s="0" t="n">
        <f aca="false">VLOOKUP(A73,[80]june!$A$60:$C$89,3,0)</f>
        <v>1889712</v>
      </c>
      <c r="CF73" s="0" t="n">
        <f aca="false">VLOOKUP(A73,[81]july!$A$47:$C$75,3,0)</f>
        <v>1174852</v>
      </c>
      <c r="CG73" s="0" t="n">
        <f aca="false">VLOOKUP(A73,[82]aug!$A$65:$C$92,3,0)</f>
        <v>1157753</v>
      </c>
      <c r="CH73" s="0" t="n">
        <f aca="false">VLOOKUP(A73,[83]sept!$A$60:$C$86,3,0)</f>
        <v>1119074</v>
      </c>
      <c r="CI73" s="0" t="n">
        <f aca="false">VLOOKUP(A73,[84]oct!$A$66:$C$91,3,0)</f>
        <v>1581024</v>
      </c>
      <c r="CJ73" s="0" t="n">
        <f aca="false">VLOOKUP(A73,[85]nov!$A$45:$C$69,3,0)</f>
        <v>1471946</v>
      </c>
      <c r="CK73" s="0" t="n">
        <f aca="false">VLOOKUP(A73,[86]dec!$A$46:$C$69,3,0)</f>
        <v>968446</v>
      </c>
    </row>
    <row r="74" customFormat="false" ht="12.75" hidden="false" customHeight="false" outlineLevel="0" collapsed="false">
      <c r="A74" s="11" t="n">
        <v>36526</v>
      </c>
      <c r="B74" s="12" t="n">
        <f aca="false">VLOOKUP(A74,'[1]1850-1930'!$A$648:$C$757,3,0)</f>
        <v>72165</v>
      </c>
      <c r="C74" s="12" t="n">
        <f aca="false">VLOOKUP($A74,'[2]1931-1950'!$A$648:$C$757,3,0)</f>
        <v>19701167</v>
      </c>
      <c r="D74" s="12" t="n">
        <f aca="false">VLOOKUP(A74,'[3]1951-1956'!$A$648:$C$757,3,0)</f>
        <v>7637389</v>
      </c>
      <c r="E74" s="12" t="n">
        <f aca="false">VLOOKUP(A74,'[4]1957-1960'!$A$648:$C$757,3,0)</f>
        <v>4895485</v>
      </c>
      <c r="F74" s="13" t="n">
        <f aca="false">VLOOKUP(A74,'[5]1961-1965'!$A$600:$C$709,3,0)</f>
        <v>7530253</v>
      </c>
      <c r="G74" s="12" t="n">
        <f aca="false">VLOOKUP(A74,'[6]1966-1968'!$A$520:$C$629,3,0)</f>
        <v>6320903</v>
      </c>
      <c r="H74" s="12" t="n">
        <f aca="false">VLOOKUP(A74,'[7]1969-1970'!$A$472:$C$581,3,0)</f>
        <v>6883293</v>
      </c>
      <c r="I74" s="12" t="n">
        <f aca="false">VLOOKUP(A74,'[8]1971-1973'!$A$448:$C$557,3,0)</f>
        <v>4590868</v>
      </c>
      <c r="J74" s="12" t="n">
        <f aca="false">VLOOKUP(A74,'[9]1974-1977'!$A$402:$C$511,3,0)</f>
        <v>8663749</v>
      </c>
      <c r="K74" s="12" t="n">
        <f aca="false">VLOOKUP(A74,'[10]1978-1980'!$A$328:$C$437,3,0)</f>
        <v>5786101</v>
      </c>
      <c r="L74" s="12" t="n">
        <f aca="false">VLOOKUP(A74,'[11]1981-1983'!$A$285:$C$394,3,0)</f>
        <v>6650783</v>
      </c>
      <c r="M74" s="12" t="n">
        <f aca="false">VLOOKUP(A74,'[12]1984-1986'!$A$237:$C$346,3,0)</f>
        <v>5084120</v>
      </c>
      <c r="N74" s="12" t="n">
        <f aca="false">VLOOKUP(A74,'[13]1987-1990'!$A$215:$C$324,3,0)</f>
        <v>10131519</v>
      </c>
      <c r="O74" s="12" t="n">
        <f aca="false">VLOOKUP(A74,'[14]1991-1993'!$A$125:$C$234,3,0)</f>
        <v>7677894</v>
      </c>
      <c r="P74" s="12" t="n">
        <f aca="false">SUM(B74:O74)</f>
        <v>101625689</v>
      </c>
      <c r="Q74" s="12"/>
      <c r="R74" s="12" t="n">
        <f aca="false">VLOOKUP(A74,[15]jan!$A$66:$C$175,3,0)</f>
        <v>1045447</v>
      </c>
      <c r="S74" s="12" t="n">
        <f aca="false">VLOOKUP(A74,[16]feb!$A$72:$C$180,3,0)</f>
        <v>210736</v>
      </c>
      <c r="T74" s="12" t="n">
        <f aca="false">VLOOKUP(A74,[17]march!$A$58:$C$165,3,0)</f>
        <v>401897</v>
      </c>
      <c r="U74" s="0" t="n">
        <f aca="false">VLOOKUP(A74,[18]apr!$A$71:$C$177,3,0)</f>
        <v>393715</v>
      </c>
      <c r="V74" s="12" t="n">
        <f aca="false">VLOOKUP(A74,[19]may!$A$56:$D$161,3,0)</f>
        <v>366540</v>
      </c>
      <c r="W74" s="0" t="n">
        <f aca="false">VLOOKUP(A74,[20]june!$A$55:$C$159,3,0)</f>
        <v>313580</v>
      </c>
      <c r="X74" s="0" t="n">
        <f aca="false">VLOOKUP($A74,[21]july!$A$71:$C$174,3,0)</f>
        <v>331207</v>
      </c>
      <c r="Y74" s="0" t="n">
        <f aca="false">VLOOKUP($A74,[22]august!$A$55:$C$157,3,0)</f>
        <v>400833</v>
      </c>
      <c r="Z74" s="0" t="n">
        <f aca="false">VLOOKUP(A74,[23]sept!$A$59:$C$160,3,0)</f>
        <v>371741</v>
      </c>
      <c r="AA74" s="0" t="n">
        <f aca="false">VLOOKUP(A74,[24]oct!$A$54:$C$154,3,0)</f>
        <v>416529</v>
      </c>
      <c r="AB74" s="0" t="n">
        <f aca="false">VLOOKUP(A74,[25]nov!$A$55:$C$154,3,0)</f>
        <v>2309587</v>
      </c>
      <c r="AC74" s="0" t="n">
        <f aca="false">VLOOKUP(A74,[26]dec!$A$64:$C$162,3,0)</f>
        <v>386771</v>
      </c>
      <c r="AD74" s="0" t="n">
        <f aca="false">VLOOKUP(A74,[27]jan!$A$71:$C$165,3,0)</f>
        <v>490072</v>
      </c>
      <c r="AE74" s="0" t="n">
        <f aca="false">VLOOKUP(A74,[28]feb!$A$55:$C$148,3,0)</f>
        <v>367743</v>
      </c>
      <c r="AF74" s="0" t="n">
        <f aca="false">VLOOKUP(A74,[29]march!$A$62:$C$154,3,0)</f>
        <v>383383</v>
      </c>
      <c r="AG74" s="0" t="n">
        <f aca="false">VLOOKUP(A74,[30]apr!$A$66:$C$157,3,0)</f>
        <v>545537</v>
      </c>
      <c r="AH74" s="0" t="n">
        <f aca="false">VLOOKUP(A74,[31]may!$A$54:$C$144,3,0)</f>
        <v>475802</v>
      </c>
      <c r="AI74" s="0" t="n">
        <f aca="false">VLOOKUP(A74,[32]june!$A$63:$C$152,3,0)</f>
        <v>473972</v>
      </c>
      <c r="AJ74" s="0" t="n">
        <f aca="false">VLOOKUP(A74,[33]july!$A$64:$C$152,3,0)</f>
        <v>527626</v>
      </c>
      <c r="AK74" s="0" t="n">
        <f aca="false">VLOOKUP(A74,[34]august!$A$54:$C$141,3,0)</f>
        <v>423138</v>
      </c>
      <c r="AL74" s="0" t="n">
        <f aca="false">VLOOKUP(A74,[35]sept!$A$55:$C$141,3,0)</f>
        <v>282142</v>
      </c>
      <c r="AM74" s="0" t="n">
        <f aca="false">VLOOKUP(A74,[36]oct!$A$65:$C$150,3,0)</f>
        <v>905643</v>
      </c>
      <c r="AN74" s="0" t="n">
        <f aca="false">VLOOKUP(A74,[37]novemeber!$A$63:$C$147,3,0)</f>
        <v>653674</v>
      </c>
      <c r="AO74" s="0" t="n">
        <f aca="false">VLOOKUP(A74,[38]dec!$A$53:$C$136,3,0)</f>
        <v>330458</v>
      </c>
      <c r="AP74" s="0" t="n">
        <f aca="false">VLOOKUP(A74,[39]jan!$A$56:$C$135,3,0)</f>
        <v>671565</v>
      </c>
      <c r="AQ74" s="0" t="n">
        <f aca="false">VLOOKUP(A74,[40]feb!$A$80:$C$158,3,0)</f>
        <v>341271</v>
      </c>
      <c r="AR74" s="0" t="n">
        <f aca="false">VLOOKUP(A74,[41]march!$A$63:$C$140,3,0)</f>
        <v>642939</v>
      </c>
      <c r="AS74" s="0" t="n">
        <f aca="false">VLOOKUP(A74,[42]april!$A$64:$C$140,3,0)</f>
        <v>649957</v>
      </c>
      <c r="AT74" s="0" t="n">
        <f aca="false">VLOOKUP(A74,[43]may!$A$70:$C$145,3,0)</f>
        <v>597398</v>
      </c>
      <c r="AU74" s="0" t="n">
        <f aca="false">VLOOKUP(A74,[44]june!$A$70:$C$144,3,0)</f>
        <v>577232</v>
      </c>
      <c r="AV74" s="0" t="n">
        <f aca="false">VLOOKUP(A74,[45]july!$A$65:$C$138,3,0)</f>
        <v>533555</v>
      </c>
      <c r="AW74" s="0" t="n">
        <f aca="false">VLOOKUP(A74,[46]aug!$A$66:$C$138,3,0)</f>
        <v>701477</v>
      </c>
      <c r="AX74" s="0" t="n">
        <f aca="false">VLOOKUP(A74,[47]sept!$A$59:$C$130,3,0)</f>
        <v>863380</v>
      </c>
      <c r="AY74" s="0" t="n">
        <f aca="false">VLOOKUP(A74,[48]oct!$A$63:$C$133,3,0)</f>
        <v>729381</v>
      </c>
      <c r="AZ74" s="0" t="n">
        <f aca="false">VLOOKUP(A74,[49]nov!$A$62:$C$131,3,0)</f>
        <v>647449</v>
      </c>
      <c r="BA74" s="0" t="n">
        <f aca="false">VLOOKUP(A74,[50]dec!$A$64:$C$132,3,0)</f>
        <v>792667</v>
      </c>
      <c r="BB74" s="0" t="n">
        <f aca="false">VLOOKUP(A74,[51]jan!$A$72:$C$136,3,0)</f>
        <v>372702</v>
      </c>
      <c r="BC74" s="0" t="n">
        <f aca="false">VLOOKUP(A74,[52]feb!$A$69:$C$132,3,0)</f>
        <v>579737</v>
      </c>
      <c r="BD74" s="0" t="n">
        <f aca="false">VLOOKUP(A74,[53]mar!$A$68:$C$130,3,0)</f>
        <v>665317</v>
      </c>
      <c r="BE74" s="0" t="n">
        <f aca="false">VLOOKUP(A74,[54]apr!$A$69:$C$130,3,0)</f>
        <v>1105501</v>
      </c>
      <c r="BF74" s="0" t="n">
        <f aca="false">VLOOKUP(A74,[55]may!$A$145:$C$205,3,0)</f>
        <v>683140</v>
      </c>
      <c r="BG74" s="0" t="n">
        <f aca="false">VLOOKUP(A74,[56]june!$A$49:$C$108,3,0)</f>
        <v>994123</v>
      </c>
      <c r="BH74" s="0" t="n">
        <f aca="false">VLOOKUP(A74,[57]july!$A$66:$C$124,3,0)</f>
        <v>797981</v>
      </c>
      <c r="BI74" s="0" t="n">
        <f aca="false">VLOOKUP(A74,[58]aug!$A$52:$C$109,3,0)</f>
        <v>593632</v>
      </c>
      <c r="BJ74" s="0" t="n">
        <f aca="false">VLOOKUP(A74,[59]sept!$A$69:$C$125,3,0)</f>
        <v>849468</v>
      </c>
      <c r="BK74" s="0" t="n">
        <f aca="false">VLOOKUP(A74,[60]oct!$A$57:$C$112,3,0)</f>
        <v>687431</v>
      </c>
      <c r="BL74" s="0" t="n">
        <f aca="false">VLOOKUP(A74,[61]nov!$A$35:$C$89,3,0)</f>
        <v>857755</v>
      </c>
      <c r="BM74" s="0" t="n">
        <f aca="false">VLOOKUP(A74,[62]dec!$A$58:$C$111,3,0)</f>
        <v>817346</v>
      </c>
      <c r="BN74" s="0" t="n">
        <f aca="false">VLOOKUP(A74,[63]jan!$A$88:$C$137,3,0)</f>
        <v>904539</v>
      </c>
      <c r="BO74" s="0" t="n">
        <f aca="false">VLOOKUP(A74,[64]feb!$A$60:$C$108,3,0)</f>
        <v>698637</v>
      </c>
      <c r="BP74" s="0" t="n">
        <f aca="false">VLOOKUP(A74,[65]mar!$A$48:$C$95,3,0)</f>
        <v>1973858</v>
      </c>
      <c r="BQ74" s="0" t="n">
        <f aca="false">VLOOKUP(A74,[66]apr!$A$57:$C$103,3,0)</f>
        <v>767890</v>
      </c>
      <c r="BR74" s="0" t="n">
        <f aca="false">VLOOKUP(A74,[67]may!$A$48:$C$93,3,0)</f>
        <v>1533077</v>
      </c>
      <c r="BS74" s="0" t="n">
        <f aca="false">VLOOKUP(A74,[68]june!$A$65:$C$109,3,0)</f>
        <v>1285148</v>
      </c>
      <c r="BT74" s="0" t="n">
        <f aca="false">VLOOKUP(A74,[69]july!$A$34:$C$77,3,0)</f>
        <v>681778</v>
      </c>
      <c r="BU74" s="0" t="n">
        <f aca="false">VLOOKUP(A74,[70]aug!$A$61:$C$103,3,0)</f>
        <v>1870760</v>
      </c>
      <c r="BV74" s="0" t="n">
        <f aca="false">VLOOKUP(A74,[71]sept!$A$34:$C$75,3,0)</f>
        <v>772557</v>
      </c>
      <c r="BW74" s="0" t="n">
        <f aca="false">VLOOKUP(A74,[72]oct!$A$57:$C$97,3,0)</f>
        <v>966081</v>
      </c>
      <c r="BX74" s="0" t="n">
        <f aca="false">VLOOKUP(A74,[73]nov!$A$56:$C$95,3,0)</f>
        <v>930701</v>
      </c>
      <c r="BY74" s="0" t="n">
        <f aca="false">VLOOKUP(A74,[74]dec!$A$34:$C$72,3,0)</f>
        <v>880149</v>
      </c>
      <c r="BZ74" s="0" t="n">
        <f aca="false">VLOOKUP(A74,[75]jan!$A$60:$C$94,3,0)</f>
        <v>644936</v>
      </c>
      <c r="CA74" s="0" t="n">
        <f aca="false">VLOOKUP(A74,[76]feb!$A$33:$C$66,3,0)</f>
        <v>765393</v>
      </c>
      <c r="CB74" s="0" t="n">
        <f aca="false">VLOOKUP(A74,[77]mar!$A$60:$C$93,3,0)</f>
        <v>992498</v>
      </c>
      <c r="CC74" s="0" t="n">
        <f aca="false">VLOOKUP(A74,[78]apr!$A$62:$C$93,3,0)</f>
        <v>1321748</v>
      </c>
      <c r="CD74" s="0" t="n">
        <f aca="false">VLOOKUP(A74,[79]may!$A$46:$C$76,3,0)</f>
        <v>1081018</v>
      </c>
      <c r="CE74" s="0" t="n">
        <f aca="false">VLOOKUP(A74,[80]june!$A$60:$C$89,3,0)</f>
        <v>1736472</v>
      </c>
      <c r="CF74" s="0" t="n">
        <f aca="false">VLOOKUP(A74,[81]july!$A$47:$C$75,3,0)</f>
        <v>1043839</v>
      </c>
      <c r="CG74" s="0" t="n">
        <f aca="false">VLOOKUP(A74,[82]aug!$A$65:$C$92,3,0)</f>
        <v>1139320</v>
      </c>
      <c r="CH74" s="0" t="n">
        <f aca="false">VLOOKUP(A74,[83]sept!$A$60:$C$86,3,0)</f>
        <v>1059726</v>
      </c>
      <c r="CI74" s="0" t="n">
        <f aca="false">VLOOKUP(A74,[84]oct!$A$66:$C$91,3,0)</f>
        <v>1471796</v>
      </c>
      <c r="CJ74" s="0" t="n">
        <f aca="false">VLOOKUP(A74,[85]nov!$A$45:$C$69,3,0)</f>
        <v>1382403</v>
      </c>
      <c r="CK74" s="0" t="n">
        <f aca="false">VLOOKUP(A74,[86]dec!$A$46:$C$69,3,0)</f>
        <v>1704012</v>
      </c>
      <c r="CL74" s="0" t="n">
        <f aca="false">VLOOKUP(A74,[87]jan!$A$49:$C$68,3,0)</f>
        <v>1593753</v>
      </c>
    </row>
    <row r="75" customFormat="false" ht="12.75" hidden="false" customHeight="false" outlineLevel="0" collapsed="false">
      <c r="A75" s="11" t="n">
        <v>36557</v>
      </c>
      <c r="B75" s="12" t="n">
        <f aca="false">VLOOKUP(A75,'[1]1850-1930'!$A$648:$C$757,3,0)</f>
        <v>61989</v>
      </c>
      <c r="C75" s="12" t="n">
        <f aca="false">VLOOKUP($A75,'[2]1931-1950'!$A$648:$C$757,3,0)</f>
        <v>18780579</v>
      </c>
      <c r="D75" s="12" t="n">
        <f aca="false">VLOOKUP(A75,'[3]1951-1956'!$A$648:$C$757,3,0)</f>
        <v>7098960</v>
      </c>
      <c r="E75" s="12" t="n">
        <f aca="false">VLOOKUP(A75,'[4]1957-1960'!$A$648:$C$757,3,0)</f>
        <v>4568456</v>
      </c>
      <c r="F75" s="13" t="n">
        <f aca="false">VLOOKUP(A75,'[5]1961-1965'!$A$600:$C$709,3,0)</f>
        <v>7165476</v>
      </c>
      <c r="G75" s="12" t="n">
        <f aca="false">VLOOKUP(A75,'[6]1966-1968'!$A$520:$C$629,3,0)</f>
        <v>6000043</v>
      </c>
      <c r="H75" s="12" t="n">
        <f aca="false">VLOOKUP(A75,'[7]1969-1970'!$A$472:$C$581,3,0)</f>
        <v>6380789</v>
      </c>
      <c r="I75" s="12" t="n">
        <f aca="false">VLOOKUP(A75,'[8]1971-1973'!$A$448:$C$557,3,0)</f>
        <v>4254485</v>
      </c>
      <c r="J75" s="12" t="n">
        <f aca="false">VLOOKUP(A75,'[9]1974-1977'!$A$402:$C$511,3,0)</f>
        <v>8274714</v>
      </c>
      <c r="K75" s="12" t="n">
        <f aca="false">VLOOKUP(A75,'[10]1978-1980'!$A$328:$C$437,3,0)</f>
        <v>5462333</v>
      </c>
      <c r="L75" s="12" t="n">
        <f aca="false">VLOOKUP(A75,'[11]1981-1983'!$A$285:$C$394,3,0)</f>
        <v>6205637</v>
      </c>
      <c r="M75" s="12" t="n">
        <f aca="false">VLOOKUP(A75,'[12]1984-1986'!$A$237:$C$346,3,0)</f>
        <v>4801170</v>
      </c>
      <c r="N75" s="12" t="n">
        <f aca="false">VLOOKUP(A75,'[13]1987-1990'!$A$215:$C$324,3,0)</f>
        <v>9462510</v>
      </c>
      <c r="O75" s="12" t="n">
        <f aca="false">VLOOKUP(A75,'[14]1991-1993'!$A$125:$C$234,3,0)</f>
        <v>7243364</v>
      </c>
      <c r="P75" s="12" t="n">
        <f aca="false">SUM(B75:O75)</f>
        <v>95760505</v>
      </c>
      <c r="Q75" s="12"/>
      <c r="R75" s="12" t="n">
        <f aca="false">VLOOKUP(A75,[15]jan!$A$66:$C$175,3,0)</f>
        <v>1001259</v>
      </c>
      <c r="S75" s="12" t="n">
        <f aca="false">VLOOKUP(A75,[16]feb!$A$72:$C$180,3,0)</f>
        <v>198292</v>
      </c>
      <c r="T75" s="12" t="n">
        <f aca="false">VLOOKUP(A75,[17]march!$A$58:$C$165,3,0)</f>
        <v>387491</v>
      </c>
      <c r="U75" s="0" t="n">
        <f aca="false">VLOOKUP(A75,[18]apr!$A$71:$C$177,3,0)</f>
        <v>399674</v>
      </c>
      <c r="V75" s="12" t="n">
        <f aca="false">VLOOKUP(A75,[19]may!$A$56:$D$161,3,0)</f>
        <v>340010</v>
      </c>
      <c r="W75" s="0" t="n">
        <f aca="false">VLOOKUP(A75,[20]june!$A$55:$C$159,3,0)</f>
        <v>289223</v>
      </c>
      <c r="X75" s="0" t="n">
        <f aca="false">VLOOKUP($A75,[21]july!$A$71:$C$174,3,0)</f>
        <v>294800</v>
      </c>
      <c r="Y75" s="0" t="n">
        <f aca="false">VLOOKUP($A75,[22]august!$A$55:$C$157,3,0)</f>
        <v>365726</v>
      </c>
      <c r="Z75" s="0" t="n">
        <f aca="false">VLOOKUP(A75,[23]sept!$A$59:$C$160,3,0)</f>
        <v>326106</v>
      </c>
      <c r="AA75" s="0" t="n">
        <f aca="false">VLOOKUP(A75,[24]oct!$A$54:$C$154,3,0)</f>
        <v>431642</v>
      </c>
      <c r="AB75" s="0" t="n">
        <f aca="false">VLOOKUP(A75,[25]nov!$A$55:$C$154,3,0)</f>
        <v>2093317</v>
      </c>
      <c r="AC75" s="0" t="n">
        <f aca="false">VLOOKUP(A75,[26]dec!$A$64:$C$162,3,0)</f>
        <v>363078</v>
      </c>
      <c r="AD75" s="0" t="n">
        <f aca="false">VLOOKUP(A75,[27]jan!$A$71:$C$165,3,0)</f>
        <v>451420</v>
      </c>
      <c r="AE75" s="0" t="n">
        <f aca="false">VLOOKUP(A75,[28]feb!$A$55:$C$148,3,0)</f>
        <v>338363</v>
      </c>
      <c r="AF75" s="0" t="n">
        <f aca="false">VLOOKUP(A75,[29]march!$A$62:$C$154,3,0)</f>
        <v>356847</v>
      </c>
      <c r="AG75" s="0" t="n">
        <f aca="false">VLOOKUP(A75,[30]apr!$A$66:$C$157,3,0)</f>
        <v>516308</v>
      </c>
      <c r="AH75" s="0" t="n">
        <f aca="false">VLOOKUP(A75,[31]may!$A$54:$C$144,3,0)</f>
        <v>444568</v>
      </c>
      <c r="AI75" s="0" t="n">
        <f aca="false">VLOOKUP(A75,[32]june!$A$63:$C$152,3,0)</f>
        <v>450010</v>
      </c>
      <c r="AJ75" s="0" t="n">
        <f aca="false">VLOOKUP(A75,[33]july!$A$64:$C$152,3,0)</f>
        <v>441418</v>
      </c>
      <c r="AK75" s="0" t="n">
        <f aca="false">VLOOKUP(A75,[34]august!$A$54:$C$141,3,0)</f>
        <v>372578</v>
      </c>
      <c r="AL75" s="0" t="n">
        <f aca="false">VLOOKUP(A75,[35]sept!$A$55:$C$141,3,0)</f>
        <v>284932</v>
      </c>
      <c r="AM75" s="0" t="n">
        <f aca="false">VLOOKUP(A75,[36]oct!$A$65:$C$150,3,0)</f>
        <v>857548</v>
      </c>
      <c r="AN75" s="0" t="n">
        <f aca="false">VLOOKUP(A75,[37]novemeber!$A$63:$C$147,3,0)</f>
        <v>610425</v>
      </c>
      <c r="AO75" s="0" t="n">
        <f aca="false">VLOOKUP(A75,[38]dec!$A$53:$C$136,3,0)</f>
        <v>291277</v>
      </c>
      <c r="AP75" s="0" t="n">
        <f aca="false">VLOOKUP(A75,[39]jan!$A$56:$C$135,3,0)</f>
        <v>657115</v>
      </c>
      <c r="AQ75" s="0" t="n">
        <f aca="false">VLOOKUP(A75,[40]feb!$A$80:$C$158,3,0)</f>
        <v>345978</v>
      </c>
      <c r="AR75" s="0" t="n">
        <f aca="false">VLOOKUP(A75,[41]march!$A$63:$C$140,3,0)</f>
        <v>592112</v>
      </c>
      <c r="AS75" s="0" t="n">
        <f aca="false">VLOOKUP(A75,[42]april!$A$64:$C$140,3,0)</f>
        <v>584745</v>
      </c>
      <c r="AT75" s="0" t="n">
        <f aca="false">VLOOKUP(A75,[43]may!$A$70:$C$145,3,0)</f>
        <v>571424</v>
      </c>
      <c r="AU75" s="0" t="n">
        <f aca="false">VLOOKUP(A75,[44]june!$A$70:$C$144,3,0)</f>
        <v>542165</v>
      </c>
      <c r="AV75" s="0" t="n">
        <f aca="false">VLOOKUP(A75,[45]july!$A$65:$C$138,3,0)</f>
        <v>464551</v>
      </c>
      <c r="AW75" s="0" t="n">
        <f aca="false">VLOOKUP(A75,[46]aug!$A$66:$C$138,3,0)</f>
        <v>650834</v>
      </c>
      <c r="AX75" s="0" t="n">
        <f aca="false">VLOOKUP(A75,[47]sept!$A$59:$C$130,3,0)</f>
        <v>786373</v>
      </c>
      <c r="AY75" s="0" t="n">
        <f aca="false">VLOOKUP(A75,[48]oct!$A$63:$C$133,3,0)</f>
        <v>653691</v>
      </c>
      <c r="AZ75" s="0" t="n">
        <f aca="false">VLOOKUP(A75,[49]nov!$A$62:$C$131,3,0)</f>
        <v>627158</v>
      </c>
      <c r="BA75" s="0" t="n">
        <f aca="false">VLOOKUP(A75,[50]dec!$A$64:$C$132,3,0)</f>
        <v>673352</v>
      </c>
      <c r="BB75" s="0" t="n">
        <f aca="false">VLOOKUP(A75,[51]jan!$A$72:$C$136,3,0)</f>
        <v>342872</v>
      </c>
      <c r="BC75" s="0" t="n">
        <f aca="false">VLOOKUP(A75,[52]feb!$A$69:$C$132,3,0)</f>
        <v>551436</v>
      </c>
      <c r="BD75" s="0" t="n">
        <f aca="false">VLOOKUP(A75,[53]mar!$A$68:$C$130,3,0)</f>
        <v>578241</v>
      </c>
      <c r="BE75" s="0" t="n">
        <f aca="false">VLOOKUP(A75,[54]apr!$A$69:$C$130,3,0)</f>
        <v>890067</v>
      </c>
      <c r="BF75" s="0" t="n">
        <f aca="false">VLOOKUP(A75,[55]may!$A$145:$C$205,3,0)</f>
        <v>589592</v>
      </c>
      <c r="BG75" s="0" t="n">
        <f aca="false">VLOOKUP(A75,[56]june!$A$49:$C$108,3,0)</f>
        <v>946428</v>
      </c>
      <c r="BH75" s="0" t="n">
        <f aca="false">VLOOKUP(A75,[57]july!$A$66:$C$124,3,0)</f>
        <v>718770</v>
      </c>
      <c r="BI75" s="0" t="n">
        <f aca="false">VLOOKUP(A75,[58]aug!$A$52:$C$109,3,0)</f>
        <v>518004</v>
      </c>
      <c r="BJ75" s="0" t="n">
        <f aca="false">VLOOKUP(A75,[59]sept!$A$69:$C$125,3,0)</f>
        <v>778428</v>
      </c>
      <c r="BK75" s="0" t="n">
        <f aca="false">VLOOKUP(A75,[60]oct!$A$57:$C$112,3,0)</f>
        <v>598046</v>
      </c>
      <c r="BL75" s="0" t="n">
        <f aca="false">VLOOKUP(A75,[61]nov!$A$35:$C$89,3,0)</f>
        <v>776565</v>
      </c>
      <c r="BM75" s="0" t="n">
        <f aca="false">VLOOKUP(A75,[62]dec!$A$58:$C$111,3,0)</f>
        <v>715928</v>
      </c>
      <c r="BN75" s="0" t="n">
        <f aca="false">VLOOKUP(A75,[63]jan!$A$88:$C$137,3,0)</f>
        <v>818557</v>
      </c>
      <c r="BO75" s="0" t="n">
        <f aca="false">VLOOKUP(A75,[64]feb!$A$60:$C$108,3,0)</f>
        <v>637389</v>
      </c>
      <c r="BP75" s="0" t="n">
        <f aca="false">VLOOKUP(A75,[65]mar!$A$48:$C$95,3,0)</f>
        <v>1744683</v>
      </c>
      <c r="BQ75" s="0" t="n">
        <f aca="false">VLOOKUP(A75,[66]apr!$A$57:$C$103,3,0)</f>
        <v>709362</v>
      </c>
      <c r="BR75" s="0" t="n">
        <f aca="false">VLOOKUP(A75,[67]may!$A$48:$C$93,3,0)</f>
        <v>1490120</v>
      </c>
      <c r="BS75" s="0" t="n">
        <f aca="false">VLOOKUP(A75,[68]june!$A$65:$C$109,3,0)</f>
        <v>1124122</v>
      </c>
      <c r="BT75" s="0" t="n">
        <f aca="false">VLOOKUP(A75,[69]july!$A$34:$C$77,3,0)</f>
        <v>604618</v>
      </c>
      <c r="BU75" s="0" t="n">
        <f aca="false">VLOOKUP(A75,[70]aug!$A$61:$C$103,3,0)</f>
        <v>1665697</v>
      </c>
      <c r="BV75" s="0" t="n">
        <f aca="false">VLOOKUP(A75,[71]sept!$A$34:$C$75,3,0)</f>
        <v>706868</v>
      </c>
      <c r="BW75" s="0" t="n">
        <f aca="false">VLOOKUP(A75,[72]oct!$A$57:$C$97,3,0)</f>
        <v>887087</v>
      </c>
      <c r="BX75" s="0" t="n">
        <f aca="false">VLOOKUP(A75,[73]nov!$A$56:$C$95,3,0)</f>
        <v>814227</v>
      </c>
      <c r="BY75" s="0" t="n">
        <f aca="false">VLOOKUP(A75,[74]dec!$A$34:$C$72,3,0)</f>
        <v>752175</v>
      </c>
      <c r="BZ75" s="0" t="n">
        <f aca="false">VLOOKUP(A75,[75]jan!$A$60:$C$94,3,0)</f>
        <v>580928</v>
      </c>
      <c r="CA75" s="0" t="n">
        <f aca="false">VLOOKUP(A75,[76]feb!$A$33:$C$66,3,0)</f>
        <v>656791</v>
      </c>
      <c r="CB75" s="0" t="n">
        <f aca="false">VLOOKUP(A75,[77]mar!$A$60:$C$93,3,0)</f>
        <v>846760</v>
      </c>
      <c r="CC75" s="0" t="n">
        <f aca="false">VLOOKUP(A75,[78]apr!$A$62:$C$93,3,0)</f>
        <v>1295228</v>
      </c>
      <c r="CD75" s="0" t="n">
        <f aca="false">VLOOKUP(A75,[79]may!$A$46:$C$76,3,0)</f>
        <v>894992</v>
      </c>
      <c r="CE75" s="0" t="n">
        <f aca="false">VLOOKUP(A75,[80]june!$A$60:$C$89,3,0)</f>
        <v>1652385</v>
      </c>
      <c r="CF75" s="0" t="n">
        <f aca="false">VLOOKUP(A75,[81]july!$A$47:$C$75,3,0)</f>
        <v>1005567</v>
      </c>
      <c r="CG75" s="0" t="n">
        <f aca="false">VLOOKUP(A75,[82]aug!$A$65:$C$92,3,0)</f>
        <v>1005710</v>
      </c>
      <c r="CH75" s="0" t="n">
        <f aca="false">VLOOKUP(A75,[83]sept!$A$60:$C$86,3,0)</f>
        <v>887830</v>
      </c>
      <c r="CI75" s="0" t="n">
        <f aca="false">VLOOKUP(A75,[84]oct!$A$66:$C$91,3,0)</f>
        <v>1324295</v>
      </c>
      <c r="CJ75" s="0" t="n">
        <f aca="false">VLOOKUP(A75,[85]nov!$A$45:$C$69,3,0)</f>
        <v>1214145</v>
      </c>
      <c r="CK75" s="0" t="n">
        <f aca="false">VLOOKUP(A75,[86]dec!$A$46:$C$69,3,0)</f>
        <v>1767167</v>
      </c>
      <c r="CL75" s="0" t="n">
        <f aca="false">VLOOKUP(A75,[87]jan!$A$49:$C$68,3,0)</f>
        <v>2641181</v>
      </c>
      <c r="CM75" s="0" t="n">
        <f aca="false">VLOOKUP(A75,[88]feb!$A$55:$C$73,3,0)</f>
        <v>1057555</v>
      </c>
    </row>
    <row r="76" customFormat="false" ht="12.75" hidden="false" customHeight="false" outlineLevel="0" collapsed="false">
      <c r="A76" s="11" t="n">
        <v>36586</v>
      </c>
      <c r="B76" s="12" t="n">
        <f aca="false">VLOOKUP(A76,'[1]1850-1930'!$A$648:$C$757,3,0)</f>
        <v>63367</v>
      </c>
      <c r="C76" s="12" t="n">
        <f aca="false">VLOOKUP($A76,'[2]1931-1950'!$A$648:$C$757,3,0)</f>
        <v>20175508</v>
      </c>
      <c r="D76" s="12" t="n">
        <f aca="false">VLOOKUP(A76,'[3]1951-1956'!$A$648:$C$757,3,0)</f>
        <v>7522348</v>
      </c>
      <c r="E76" s="12" t="n">
        <f aca="false">VLOOKUP(A76,'[4]1957-1960'!$A$648:$C$757,3,0)</f>
        <v>4751274</v>
      </c>
      <c r="F76" s="13" t="n">
        <f aca="false">VLOOKUP(A76,'[5]1961-1965'!$A$600:$C$709,3,0)</f>
        <v>7562114</v>
      </c>
      <c r="G76" s="12" t="n">
        <f aca="false">VLOOKUP(A76,'[6]1966-1968'!$A$520:$C$629,3,0)</f>
        <v>6397316</v>
      </c>
      <c r="H76" s="12" t="n">
        <f aca="false">VLOOKUP(A76,'[7]1969-1970'!$A$472:$C$581,3,0)</f>
        <v>6805280</v>
      </c>
      <c r="I76" s="12" t="n">
        <f aca="false">VLOOKUP(A76,'[8]1971-1973'!$A$448:$C$557,3,0)</f>
        <v>4474586</v>
      </c>
      <c r="J76" s="12" t="n">
        <f aca="false">VLOOKUP(A76,'[9]1974-1977'!$A$402:$C$511,3,0)</f>
        <v>9358297</v>
      </c>
      <c r="K76" s="12" t="n">
        <f aca="false">VLOOKUP(A76,'[10]1978-1980'!$A$328:$C$437,3,0)</f>
        <v>5845633</v>
      </c>
      <c r="L76" s="12" t="n">
        <f aca="false">VLOOKUP(A76,'[11]1981-1983'!$A$285:$C$394,3,0)</f>
        <v>6545897</v>
      </c>
      <c r="M76" s="12" t="n">
        <f aca="false">VLOOKUP(A76,'[12]1984-1986'!$A$237:$C$346,3,0)</f>
        <v>5098387</v>
      </c>
      <c r="N76" s="12" t="n">
        <f aca="false">VLOOKUP(A76,'[13]1987-1990'!$A$215:$C$324,3,0)</f>
        <v>9972355</v>
      </c>
      <c r="O76" s="12" t="n">
        <f aca="false">VLOOKUP(A76,'[14]1991-1993'!$A$125:$C$234,3,0)</f>
        <v>7647170</v>
      </c>
      <c r="P76" s="12" t="n">
        <f aca="false">SUM(B76:O76)</f>
        <v>102219532</v>
      </c>
      <c r="Q76" s="12"/>
      <c r="R76" s="12" t="n">
        <f aca="false">VLOOKUP(A76,[15]jan!$A$66:$C$175,3,0)</f>
        <v>1017692</v>
      </c>
      <c r="S76" s="12" t="n">
        <f aca="false">VLOOKUP(A76,[16]feb!$A$72:$C$180,3,0)</f>
        <v>206295</v>
      </c>
      <c r="T76" s="12" t="n">
        <f aca="false">VLOOKUP(A76,[17]march!$A$58:$C$165,3,0)</f>
        <v>410470</v>
      </c>
      <c r="U76" s="0" t="n">
        <f aca="false">VLOOKUP(A76,[18]apr!$A$71:$C$177,3,0)</f>
        <v>398851</v>
      </c>
      <c r="V76" s="12" t="n">
        <f aca="false">VLOOKUP(A76,[19]may!$A$56:$D$161,3,0)</f>
        <v>354102</v>
      </c>
      <c r="W76" s="0" t="n">
        <f aca="false">VLOOKUP(A76,[20]june!$A$55:$C$159,3,0)</f>
        <v>307936</v>
      </c>
      <c r="X76" s="0" t="n">
        <f aca="false">VLOOKUP($A76,[21]july!$A$71:$C$174,3,0)</f>
        <v>395182</v>
      </c>
      <c r="Y76" s="0" t="n">
        <f aca="false">VLOOKUP($A76,[22]august!$A$55:$C$157,3,0)</f>
        <v>401633</v>
      </c>
      <c r="Z76" s="0" t="n">
        <f aca="false">VLOOKUP(A76,[23]sept!$A$59:$C$160,3,0)</f>
        <v>354904</v>
      </c>
      <c r="AA76" s="0" t="n">
        <f aca="false">VLOOKUP(A76,[24]oct!$A$54:$C$154,3,0)</f>
        <v>422662</v>
      </c>
      <c r="AB76" s="0" t="n">
        <f aca="false">VLOOKUP(A76,[25]nov!$A$55:$C$154,3,0)</f>
        <v>2184847</v>
      </c>
      <c r="AC76" s="0" t="n">
        <f aca="false">VLOOKUP(A76,[26]dec!$A$64:$C$162,3,0)</f>
        <v>377357</v>
      </c>
      <c r="AD76" s="0" t="n">
        <f aca="false">VLOOKUP(A76,[27]jan!$A$71:$C$165,3,0)</f>
        <v>479681</v>
      </c>
      <c r="AE76" s="0" t="n">
        <f aca="false">VLOOKUP(A76,[28]feb!$A$55:$C$148,3,0)</f>
        <v>361923</v>
      </c>
      <c r="AF76" s="0" t="n">
        <f aca="false">VLOOKUP(A76,[29]march!$A$62:$C$154,3,0)</f>
        <v>411278</v>
      </c>
      <c r="AG76" s="0" t="n">
        <f aca="false">VLOOKUP(A76,[30]apr!$A$66:$C$157,3,0)</f>
        <v>542539</v>
      </c>
      <c r="AH76" s="0" t="n">
        <f aca="false">VLOOKUP(A76,[31]may!$A$54:$C$144,3,0)</f>
        <v>454590</v>
      </c>
      <c r="AI76" s="0" t="n">
        <f aca="false">VLOOKUP(A76,[32]june!$A$63:$C$152,3,0)</f>
        <v>475119</v>
      </c>
      <c r="AJ76" s="0" t="n">
        <f aca="false">VLOOKUP(A76,[33]july!$A$64:$C$152,3,0)</f>
        <v>450944</v>
      </c>
      <c r="AK76" s="0" t="n">
        <f aca="false">VLOOKUP(A76,[34]august!$A$54:$C$141,3,0)</f>
        <v>402551</v>
      </c>
      <c r="AL76" s="0" t="n">
        <f aca="false">VLOOKUP(A76,[35]sept!$A$55:$C$141,3,0)</f>
        <v>351663</v>
      </c>
      <c r="AM76" s="0" t="n">
        <f aca="false">VLOOKUP(A76,[36]oct!$A$65:$C$150,3,0)</f>
        <v>886102</v>
      </c>
      <c r="AN76" s="0" t="n">
        <f aca="false">VLOOKUP(A76,[37]novemeber!$A$63:$C$147,3,0)</f>
        <v>647991</v>
      </c>
      <c r="AO76" s="0" t="n">
        <f aca="false">VLOOKUP(A76,[38]dec!$A$53:$C$136,3,0)</f>
        <v>304625</v>
      </c>
      <c r="AP76" s="0" t="n">
        <f aca="false">VLOOKUP(A76,[39]jan!$A$56:$C$135,3,0)</f>
        <v>738513</v>
      </c>
      <c r="AQ76" s="0" t="n">
        <f aca="false">VLOOKUP(A76,[40]feb!$A$80:$C$158,3,0)</f>
        <v>342528</v>
      </c>
      <c r="AR76" s="0" t="n">
        <f aca="false">VLOOKUP(A76,[41]march!$A$63:$C$140,3,0)</f>
        <v>646361</v>
      </c>
      <c r="AS76" s="0" t="n">
        <f aca="false">VLOOKUP(A76,[42]april!$A$64:$C$140,3,0)</f>
        <v>638084</v>
      </c>
      <c r="AT76" s="0" t="n">
        <f aca="false">VLOOKUP(A76,[43]may!$A$70:$C$145,3,0)</f>
        <v>628736</v>
      </c>
      <c r="AU76" s="0" t="n">
        <f aca="false">VLOOKUP(A76,[44]june!$A$70:$C$144,3,0)</f>
        <v>585152</v>
      </c>
      <c r="AV76" s="0" t="n">
        <f aca="false">VLOOKUP(A76,[45]july!$A$65:$C$138,3,0)</f>
        <v>511855</v>
      </c>
      <c r="AW76" s="0" t="n">
        <f aca="false">VLOOKUP(A76,[46]aug!$A$66:$C$138,3,0)</f>
        <v>673615</v>
      </c>
      <c r="AX76" s="0" t="n">
        <f aca="false">VLOOKUP(A76,[47]sept!$A$59:$C$130,3,0)</f>
        <v>802663</v>
      </c>
      <c r="AY76" s="0" t="n">
        <f aca="false">VLOOKUP(A76,[48]oct!$A$63:$C$133,3,0)</f>
        <v>676332</v>
      </c>
      <c r="AZ76" s="0" t="n">
        <f aca="false">VLOOKUP(A76,[49]nov!$A$62:$C$131,3,0)</f>
        <v>670370</v>
      </c>
      <c r="BA76" s="0" t="n">
        <f aca="false">VLOOKUP(A76,[50]dec!$A$64:$C$132,3,0)</f>
        <v>707719</v>
      </c>
      <c r="BB76" s="0" t="n">
        <f aca="false">VLOOKUP(A76,[51]jan!$A$72:$C$136,3,0)</f>
        <v>352369</v>
      </c>
      <c r="BC76" s="0" t="n">
        <f aca="false">VLOOKUP(A76,[52]feb!$A$69:$C$132,3,0)</f>
        <v>465308</v>
      </c>
      <c r="BD76" s="0" t="n">
        <f aca="false">VLOOKUP(A76,[53]mar!$A$68:$C$130,3,0)</f>
        <v>625956</v>
      </c>
      <c r="BE76" s="0" t="n">
        <f aca="false">VLOOKUP(A76,[54]apr!$A$69:$C$130,3,0)</f>
        <v>1000934</v>
      </c>
      <c r="BF76" s="0" t="n">
        <f aca="false">VLOOKUP(A76,[55]may!$A$145:$C$205,3,0)</f>
        <v>639068</v>
      </c>
      <c r="BG76" s="0" t="n">
        <f aca="false">VLOOKUP(A76,[56]june!$A$49:$C$108,3,0)</f>
        <v>979904</v>
      </c>
      <c r="BH76" s="0" t="n">
        <f aca="false">VLOOKUP(A76,[57]july!$A$66:$C$124,3,0)</f>
        <v>762275</v>
      </c>
      <c r="BI76" s="0" t="n">
        <f aca="false">VLOOKUP(A76,[58]aug!$A$52:$C$109,3,0)</f>
        <v>601524</v>
      </c>
      <c r="BJ76" s="0" t="n">
        <f aca="false">VLOOKUP(A76,[59]sept!$A$69:$C$125,3,0)</f>
        <v>796034</v>
      </c>
      <c r="BK76" s="0" t="n">
        <f aca="false">VLOOKUP(A76,[60]oct!$A$57:$C$112,3,0)</f>
        <v>646168</v>
      </c>
      <c r="BL76" s="0" t="n">
        <f aca="false">VLOOKUP(A76,[61]nov!$A$35:$C$89,3,0)</f>
        <v>828108</v>
      </c>
      <c r="BM76" s="0" t="n">
        <f aca="false">VLOOKUP(A76,[62]dec!$A$58:$C$111,3,0)</f>
        <v>769658</v>
      </c>
      <c r="BN76" s="0" t="n">
        <f aca="false">VLOOKUP(A76,[63]jan!$A$88:$C$137,3,0)</f>
        <v>896489</v>
      </c>
      <c r="BO76" s="0" t="n">
        <f aca="false">VLOOKUP(A76,[64]feb!$A$60:$C$108,3,0)</f>
        <v>671415</v>
      </c>
      <c r="BP76" s="0" t="n">
        <f aca="false">VLOOKUP(A76,[65]mar!$A$48:$C$95,3,0)</f>
        <v>1728678</v>
      </c>
      <c r="BQ76" s="0" t="n">
        <f aca="false">VLOOKUP(A76,[66]apr!$A$57:$C$103,3,0)</f>
        <v>774247</v>
      </c>
      <c r="BR76" s="0" t="n">
        <f aca="false">VLOOKUP(A76,[67]may!$A$48:$C$93,3,0)</f>
        <v>1537113</v>
      </c>
      <c r="BS76" s="0" t="n">
        <f aca="false">VLOOKUP(A76,[68]june!$A$65:$C$109,3,0)</f>
        <v>1179217</v>
      </c>
      <c r="BT76" s="0" t="n">
        <f aca="false">VLOOKUP(A76,[69]july!$A$34:$C$77,3,0)</f>
        <v>643283</v>
      </c>
      <c r="BU76" s="0" t="n">
        <f aca="false">VLOOKUP(A76,[70]aug!$A$61:$C$103,3,0)</f>
        <v>1744464</v>
      </c>
      <c r="BV76" s="0" t="n">
        <f aca="false">VLOOKUP(A76,[71]sept!$A$34:$C$75,3,0)</f>
        <v>1447049</v>
      </c>
      <c r="BW76" s="0" t="n">
        <f aca="false">VLOOKUP(A76,[72]oct!$A$57:$C$97,3,0)</f>
        <v>900628</v>
      </c>
      <c r="BX76" s="0" t="n">
        <f aca="false">VLOOKUP(A76,[73]nov!$A$56:$C$95,3,0)</f>
        <v>800730</v>
      </c>
      <c r="BY76" s="0" t="n">
        <f aca="false">VLOOKUP(A76,[74]dec!$A$34:$C$72,3,0)</f>
        <v>739267</v>
      </c>
      <c r="BZ76" s="0" t="n">
        <f aca="false">VLOOKUP(A76,[75]jan!$A$60:$C$94,3,0)</f>
        <v>615008</v>
      </c>
      <c r="CA76" s="0" t="n">
        <f aca="false">VLOOKUP(A76,[76]feb!$A$33:$C$66,3,0)</f>
        <v>648041</v>
      </c>
      <c r="CB76" s="0" t="n">
        <f aca="false">VLOOKUP(A76,[77]mar!$A$60:$C$93,3,0)</f>
        <v>1011964</v>
      </c>
      <c r="CC76" s="0" t="n">
        <f aca="false">VLOOKUP(A76,[78]apr!$A$62:$C$93,3,0)</f>
        <v>1429331</v>
      </c>
      <c r="CD76" s="0" t="n">
        <f aca="false">VLOOKUP(A76,[79]may!$A$46:$C$76,3,0)</f>
        <v>1249397</v>
      </c>
      <c r="CE76" s="0" t="n">
        <f aca="false">VLOOKUP(A76,[80]june!$A$60:$C$89,3,0)</f>
        <v>1758529</v>
      </c>
      <c r="CF76" s="0" t="n">
        <f aca="false">VLOOKUP(A76,[81]july!$A$47:$C$75,3,0)</f>
        <v>1067336</v>
      </c>
      <c r="CG76" s="0" t="n">
        <f aca="false">VLOOKUP(A76,[82]aug!$A$65:$C$92,3,0)</f>
        <v>1038084</v>
      </c>
      <c r="CH76" s="0" t="n">
        <f aca="false">VLOOKUP(A76,[83]sept!$A$60:$C$86,3,0)</f>
        <v>861139</v>
      </c>
      <c r="CI76" s="0" t="n">
        <f aca="false">VLOOKUP(A76,[84]oct!$A$66:$C$91,3,0)</f>
        <v>1371837</v>
      </c>
      <c r="CJ76" s="0" t="n">
        <f aca="false">VLOOKUP(A76,[85]nov!$A$45:$C$69,3,0)</f>
        <v>1263410</v>
      </c>
      <c r="CK76" s="0" t="n">
        <f aca="false">VLOOKUP(A76,[86]dec!$A$46:$C$69,3,0)</f>
        <v>1527541</v>
      </c>
      <c r="CL76" s="0" t="n">
        <f aca="false">VLOOKUP(A76,[87]jan!$A$49:$C$68,3,0)</f>
        <v>2619668</v>
      </c>
      <c r="CM76" s="0" t="n">
        <f aca="false">VLOOKUP(A76,[88]feb!$A$55:$C$73,3,0)</f>
        <v>1895954</v>
      </c>
      <c r="CN76" s="0" t="n">
        <f aca="false">VLOOKUP(A76,[89]march!$A$32:$C$49,3,0)</f>
        <v>1520817</v>
      </c>
    </row>
    <row r="77" customFormat="false" ht="12.75" hidden="false" customHeight="false" outlineLevel="0" collapsed="false">
      <c r="A77" s="11" t="n">
        <v>36617</v>
      </c>
      <c r="B77" s="12" t="n">
        <f aca="false">VLOOKUP(A77,'[1]1850-1930'!$A$648:$C$757,3,0)</f>
        <v>65968</v>
      </c>
      <c r="C77" s="12" t="n">
        <f aca="false">VLOOKUP($A77,'[2]1931-1950'!$A$648:$C$757,3,0)</f>
        <v>19555204</v>
      </c>
      <c r="D77" s="12" t="n">
        <f aca="false">VLOOKUP(A77,'[3]1951-1956'!$A$648:$C$757,3,0)</f>
        <v>7238467</v>
      </c>
      <c r="E77" s="12" t="n">
        <f aca="false">VLOOKUP(A77,'[4]1957-1960'!$A$648:$C$757,3,0)</f>
        <v>4482657</v>
      </c>
      <c r="F77" s="13" t="n">
        <f aca="false">VLOOKUP(A77,'[5]1961-1965'!$A$600:$C$709,3,0)</f>
        <v>7305788</v>
      </c>
      <c r="G77" s="12" t="n">
        <f aca="false">VLOOKUP(A77,'[6]1966-1968'!$A$520:$C$629,3,0)</f>
        <v>6080326</v>
      </c>
      <c r="H77" s="12" t="n">
        <f aca="false">VLOOKUP(A77,'[7]1969-1970'!$A$472:$C$581,3,0)</f>
        <v>6579307</v>
      </c>
      <c r="I77" s="12" t="n">
        <f aca="false">VLOOKUP(A77,'[8]1971-1973'!$A$448:$C$557,3,0)</f>
        <v>4213967</v>
      </c>
      <c r="J77" s="12" t="n">
        <f aca="false">VLOOKUP(A77,'[9]1974-1977'!$A$402:$C$511,3,0)</f>
        <v>9068631</v>
      </c>
      <c r="K77" s="12" t="n">
        <f aca="false">VLOOKUP(A77,'[10]1978-1980'!$A$328:$C$437,3,0)</f>
        <v>5645064</v>
      </c>
      <c r="L77" s="12" t="n">
        <f aca="false">VLOOKUP(A77,'[11]1981-1983'!$A$285:$C$394,3,0)</f>
        <v>6158727</v>
      </c>
      <c r="M77" s="12" t="n">
        <f aca="false">VLOOKUP(A77,'[12]1984-1986'!$A$237:$C$346,3,0)</f>
        <v>4924467</v>
      </c>
      <c r="N77" s="12" t="n">
        <f aca="false">VLOOKUP(A77,'[13]1987-1990'!$A$215:$C$324,3,0)</f>
        <v>9531424</v>
      </c>
      <c r="O77" s="12" t="n">
        <f aca="false">VLOOKUP(A77,'[14]1991-1993'!$A$125:$C$234,3,0)</f>
        <v>7257908</v>
      </c>
      <c r="P77" s="12" t="n">
        <f aca="false">SUM(B77:O77)</f>
        <v>98107905</v>
      </c>
      <c r="Q77" s="12"/>
      <c r="R77" s="12" t="n">
        <f aca="false">VLOOKUP(A77,[15]jan!$A$66:$C$175,3,0)</f>
        <v>952558</v>
      </c>
      <c r="S77" s="12" t="n">
        <f aca="false">VLOOKUP(A77,[16]feb!$A$72:$C$180,3,0)</f>
        <v>190803</v>
      </c>
      <c r="T77" s="12" t="n">
        <f aca="false">VLOOKUP(A77,[17]march!$A$58:$C$165,3,0)</f>
        <v>389445</v>
      </c>
      <c r="U77" s="0" t="n">
        <f aca="false">VLOOKUP(A77,[18]apr!$A$71:$C$177,3,0)</f>
        <v>376177</v>
      </c>
      <c r="V77" s="12" t="n">
        <f aca="false">VLOOKUP(A77,[19]may!$A$56:$D$161,3,0)</f>
        <v>350814</v>
      </c>
      <c r="W77" s="0" t="n">
        <f aca="false">VLOOKUP(A77,[20]june!$A$55:$C$159,3,0)</f>
        <v>288996</v>
      </c>
      <c r="X77" s="0" t="n">
        <f aca="false">VLOOKUP($A77,[21]july!$A$71:$C$174,3,0)</f>
        <v>364413</v>
      </c>
      <c r="Y77" s="0" t="n">
        <f aca="false">VLOOKUP($A77,[22]august!$A$55:$C$157,3,0)</f>
        <v>381470</v>
      </c>
      <c r="Z77" s="0" t="n">
        <f aca="false">VLOOKUP(A77,[23]sept!$A$59:$C$160,3,0)</f>
        <v>319329</v>
      </c>
      <c r="AA77" s="0" t="n">
        <f aca="false">VLOOKUP(A77,[24]oct!$A$54:$C$154,3,0)</f>
        <v>394496</v>
      </c>
      <c r="AB77" s="0" t="n">
        <f aca="false">VLOOKUP(A77,[25]nov!$A$55:$C$154,3,0)</f>
        <v>2081944</v>
      </c>
      <c r="AC77" s="0" t="n">
        <f aca="false">VLOOKUP(A77,[26]dec!$A$64:$C$162,3,0)</f>
        <v>371386</v>
      </c>
      <c r="AD77" s="0" t="n">
        <f aca="false">VLOOKUP(A77,[27]jan!$A$71:$C$165,3,0)</f>
        <v>466739</v>
      </c>
      <c r="AE77" s="0" t="n">
        <f aca="false">VLOOKUP(A77,[28]feb!$A$55:$C$148,3,0)</f>
        <v>345722</v>
      </c>
      <c r="AF77" s="0" t="n">
        <f aca="false">VLOOKUP(A77,[29]march!$A$62:$C$154,3,0)</f>
        <v>402541</v>
      </c>
      <c r="AG77" s="0" t="n">
        <f aca="false">VLOOKUP(A77,[30]apr!$A$66:$C$157,3,0)</f>
        <v>512454</v>
      </c>
      <c r="AH77" s="0" t="n">
        <f aca="false">VLOOKUP(A77,[31]may!$A$54:$C$144,3,0)</f>
        <v>447362</v>
      </c>
      <c r="AI77" s="0" t="n">
        <f aca="false">VLOOKUP(A77,[32]june!$A$63:$C$152,3,0)</f>
        <v>456047</v>
      </c>
      <c r="AJ77" s="0" t="n">
        <f aca="false">VLOOKUP(A77,[33]july!$A$64:$C$152,3,0)</f>
        <v>405386</v>
      </c>
      <c r="AK77" s="0" t="n">
        <f aca="false">VLOOKUP(A77,[34]august!$A$54:$C$141,3,0)</f>
        <v>398791</v>
      </c>
      <c r="AL77" s="0" t="n">
        <f aca="false">VLOOKUP(A77,[35]sept!$A$55:$C$141,3,0)</f>
        <v>329916</v>
      </c>
      <c r="AM77" s="0" t="n">
        <f aca="false">VLOOKUP(A77,[36]oct!$A$65:$C$150,3,0)</f>
        <v>856032</v>
      </c>
      <c r="AN77" s="0" t="n">
        <f aca="false">VLOOKUP(A77,[37]novemeber!$A$63:$C$147,3,0)</f>
        <v>613974</v>
      </c>
      <c r="AO77" s="0" t="n">
        <f aca="false">VLOOKUP(A77,[38]dec!$A$53:$C$136,3,0)</f>
        <v>292529</v>
      </c>
      <c r="AP77" s="0" t="n">
        <f aca="false">VLOOKUP(A77,[39]jan!$A$56:$C$135,3,0)</f>
        <v>709703</v>
      </c>
      <c r="AQ77" s="0" t="n">
        <f aca="false">VLOOKUP(A77,[40]feb!$A$80:$C$158,3,0)</f>
        <v>335408</v>
      </c>
      <c r="AR77" s="0" t="n">
        <f aca="false">VLOOKUP(A77,[41]march!$A$63:$C$140,3,0)</f>
        <v>632536</v>
      </c>
      <c r="AS77" s="0" t="n">
        <f aca="false">VLOOKUP(A77,[42]april!$A$64:$C$140,3,0)</f>
        <v>614008</v>
      </c>
      <c r="AT77" s="0" t="n">
        <f aca="false">VLOOKUP(A77,[43]may!$A$70:$C$145,3,0)</f>
        <v>632715</v>
      </c>
      <c r="AU77" s="0" t="n">
        <f aca="false">VLOOKUP(A77,[44]june!$A$70:$C$144,3,0)</f>
        <v>541835</v>
      </c>
      <c r="AV77" s="0" t="n">
        <f aca="false">VLOOKUP(A77,[45]july!$A$65:$C$138,3,0)</f>
        <v>489080</v>
      </c>
      <c r="AW77" s="0" t="n">
        <f aca="false">VLOOKUP(A77,[46]aug!$A$66:$C$138,3,0)</f>
        <v>649834</v>
      </c>
      <c r="AX77" s="0" t="n">
        <f aca="false">VLOOKUP(A77,[47]sept!$A$59:$C$130,3,0)</f>
        <v>754306</v>
      </c>
      <c r="AY77" s="0" t="n">
        <f aca="false">VLOOKUP(A77,[48]oct!$A$63:$C$133,3,0)</f>
        <v>617721</v>
      </c>
      <c r="AZ77" s="0" t="n">
        <f aca="false">VLOOKUP(A77,[49]nov!$A$62:$C$131,3,0)</f>
        <v>624669</v>
      </c>
      <c r="BA77" s="0" t="n">
        <f aca="false">VLOOKUP(A77,[50]dec!$A$64:$C$132,3,0)</f>
        <v>684051</v>
      </c>
      <c r="BB77" s="0" t="n">
        <f aca="false">VLOOKUP(A77,[51]jan!$A$72:$C$136,3,0)</f>
        <v>351563</v>
      </c>
      <c r="BC77" s="0" t="n">
        <f aca="false">VLOOKUP(A77,[52]feb!$A$69:$C$132,3,0)</f>
        <v>527361</v>
      </c>
      <c r="BD77" s="0" t="n">
        <f aca="false">VLOOKUP(A77,[53]mar!$A$68:$C$130,3,0)</f>
        <v>681834</v>
      </c>
      <c r="BE77" s="0" t="n">
        <f aca="false">VLOOKUP(A77,[54]apr!$A$69:$C$130,3,0)</f>
        <v>933511</v>
      </c>
      <c r="BF77" s="0" t="n">
        <f aca="false">VLOOKUP(A77,[55]may!$A$145:$C$205,3,0)</f>
        <v>601118</v>
      </c>
      <c r="BG77" s="0" t="n">
        <f aca="false">VLOOKUP(A77,[56]june!$A$49:$C$108,3,0)</f>
        <v>936450</v>
      </c>
      <c r="BH77" s="0" t="n">
        <f aca="false">VLOOKUP(A77,[57]july!$A$66:$C$124,3,0)</f>
        <v>690468</v>
      </c>
      <c r="BI77" s="0" t="n">
        <f aca="false">VLOOKUP(A77,[58]aug!$A$52:$C$109,3,0)</f>
        <v>670191</v>
      </c>
      <c r="BJ77" s="0" t="n">
        <f aca="false">VLOOKUP(A77,[59]sept!$A$69:$C$125,3,0)</f>
        <v>760606</v>
      </c>
      <c r="BK77" s="0" t="n">
        <f aca="false">VLOOKUP(A77,[60]oct!$A$57:$C$112,3,0)</f>
        <v>624549</v>
      </c>
      <c r="BL77" s="0" t="n">
        <f aca="false">VLOOKUP(A77,[61]nov!$A$35:$C$89,3,0)</f>
        <v>765793</v>
      </c>
      <c r="BM77" s="0" t="n">
        <f aca="false">VLOOKUP(A77,[62]dec!$A$58:$C$111,3,0)</f>
        <v>739042</v>
      </c>
      <c r="BN77" s="0" t="n">
        <f aca="false">VLOOKUP(A77,[63]jan!$A$88:$C$137,3,0)</f>
        <v>823661</v>
      </c>
      <c r="BO77" s="0" t="n">
        <f aca="false">VLOOKUP(A77,[64]feb!$A$60:$C$108,3,0)</f>
        <v>650637</v>
      </c>
      <c r="BP77" s="0" t="n">
        <f aca="false">VLOOKUP(A77,[65]mar!$A$48:$C$95,3,0)</f>
        <v>1634252</v>
      </c>
      <c r="BQ77" s="0" t="n">
        <f aca="false">VLOOKUP(A77,[66]apr!$A$57:$C$103,3,0)</f>
        <v>709645</v>
      </c>
      <c r="BR77" s="0" t="n">
        <f aca="false">VLOOKUP(A77,[67]may!$A$48:$C$93,3,0)</f>
        <v>1406192</v>
      </c>
      <c r="BS77" s="0" t="n">
        <f aca="false">VLOOKUP(A77,[68]june!$A$65:$C$109,3,0)</f>
        <v>1127505</v>
      </c>
      <c r="BT77" s="0" t="n">
        <f aca="false">VLOOKUP(A77,[69]july!$A$34:$C$77,3,0)</f>
        <v>652240</v>
      </c>
      <c r="BU77" s="0" t="n">
        <f aca="false">VLOOKUP(A77,[70]aug!$A$61:$C$103,3,0)</f>
        <v>1569538</v>
      </c>
      <c r="BV77" s="0" t="n">
        <f aca="false">VLOOKUP(A77,[71]sept!$A$34:$C$75,3,0)</f>
        <v>689064</v>
      </c>
      <c r="BW77" s="0" t="n">
        <f aca="false">VLOOKUP(A77,[72]oct!$A$57:$C$97,3,0)</f>
        <v>834091</v>
      </c>
      <c r="BX77" s="0" t="n">
        <f aca="false">VLOOKUP(A77,[73]nov!$A$56:$C$95,3,0)</f>
        <v>714960</v>
      </c>
      <c r="BY77" s="0" t="n">
        <f aca="false">VLOOKUP(A77,[74]dec!$A$34:$C$72,3,0)</f>
        <v>667482</v>
      </c>
      <c r="BZ77" s="0" t="n">
        <f aca="false">VLOOKUP(A77,[75]jan!$A$60:$C$94,3,0)</f>
        <v>570450</v>
      </c>
      <c r="CA77" s="0" t="n">
        <f aca="false">VLOOKUP(A77,[76]feb!$A$33:$C$66,3,0)</f>
        <v>670973</v>
      </c>
      <c r="CB77" s="0" t="n">
        <f aca="false">VLOOKUP(A77,[77]mar!$A$60:$C$93,3,0)</f>
        <v>908399</v>
      </c>
      <c r="CC77" s="0" t="n">
        <f aca="false">VLOOKUP(A77,[78]apr!$A$62:$C$93,3,0)</f>
        <v>1322455</v>
      </c>
      <c r="CD77" s="0" t="n">
        <f aca="false">VLOOKUP(A77,[79]may!$A$46:$C$76,3,0)</f>
        <v>911723</v>
      </c>
      <c r="CE77" s="0" t="n">
        <f aca="false">VLOOKUP(A77,[80]june!$A$60:$C$89,3,0)</f>
        <v>1634959</v>
      </c>
      <c r="CF77" s="0" t="n">
        <f aca="false">VLOOKUP(A77,[81]july!$A$47:$C$75,3,0)</f>
        <v>930167</v>
      </c>
      <c r="CG77" s="0" t="n">
        <f aca="false">VLOOKUP(A77,[82]aug!$A$65:$C$92,3,0)</f>
        <v>900363</v>
      </c>
      <c r="CH77" s="0" t="n">
        <f aca="false">VLOOKUP(A77,[83]sept!$A$60:$C$86,3,0)</f>
        <v>783892</v>
      </c>
      <c r="CI77" s="0" t="n">
        <f aca="false">VLOOKUP(A77,[84]oct!$A$66:$C$91,3,0)</f>
        <v>1277858</v>
      </c>
      <c r="CJ77" s="0" t="n">
        <f aca="false">VLOOKUP(A77,[85]nov!$A$45:$C$69,3,0)</f>
        <v>1039449</v>
      </c>
      <c r="CK77" s="0" t="n">
        <f aca="false">VLOOKUP(A77,[86]dec!$A$46:$C$69,3,0)</f>
        <v>1242938</v>
      </c>
      <c r="CL77" s="0" t="n">
        <f aca="false">VLOOKUP(A77,[87]jan!$A$49:$C$68,3,0)</f>
        <v>2117343</v>
      </c>
      <c r="CM77" s="0" t="n">
        <f aca="false">VLOOKUP(A77,[88]feb!$A$55:$C$73,3,0)</f>
        <v>1819960</v>
      </c>
      <c r="CN77" s="0" t="n">
        <f aca="false">VLOOKUP(A77,[89]march!$A$32:$C$49,3,0)</f>
        <v>2438613</v>
      </c>
      <c r="CO77" s="0" t="n">
        <f aca="false">VLOOKUP(A77,[90]apr!$A$32:$C$48,3,0)</f>
        <v>1156275</v>
      </c>
    </row>
    <row r="78" customFormat="false" ht="12.75" hidden="false" customHeight="false" outlineLevel="0" collapsed="false">
      <c r="A78" s="11" t="n">
        <v>36647</v>
      </c>
      <c r="B78" s="12" t="n">
        <f aca="false">VLOOKUP(A78,'[1]1850-1930'!$A$648:$C$757,3,0)</f>
        <v>63188</v>
      </c>
      <c r="C78" s="12" t="n">
        <f aca="false">VLOOKUP($A78,'[2]1931-1950'!$A$648:$C$757,3,0)</f>
        <v>19654234</v>
      </c>
      <c r="D78" s="12" t="n">
        <f aca="false">VLOOKUP(A78,'[3]1951-1956'!$A$648:$C$757,3,0)</f>
        <v>7804023</v>
      </c>
      <c r="E78" s="12" t="n">
        <f aca="false">VLOOKUP(A78,'[4]1957-1960'!$A$648:$C$757,3,0)</f>
        <v>4566477</v>
      </c>
      <c r="F78" s="13" t="n">
        <f aca="false">VLOOKUP(A78,'[5]1961-1965'!$A$600:$C$709,3,0)</f>
        <v>7317594</v>
      </c>
      <c r="G78" s="12" t="n">
        <f aca="false">VLOOKUP(A78,'[6]1966-1968'!$A$520:$C$629,3,0)</f>
        <v>6124992</v>
      </c>
      <c r="H78" s="12" t="n">
        <f aca="false">VLOOKUP(A78,'[7]1969-1970'!$A$472:$C$581,3,0)</f>
        <v>6897711</v>
      </c>
      <c r="I78" s="12" t="n">
        <f aca="false">VLOOKUP(A78,'[8]1971-1973'!$A$448:$C$557,3,0)</f>
        <v>4273065</v>
      </c>
      <c r="J78" s="12" t="n">
        <f aca="false">VLOOKUP(A78,'[9]1974-1977'!$A$402:$C$511,3,0)</f>
        <v>9203206</v>
      </c>
      <c r="K78" s="12" t="n">
        <f aca="false">VLOOKUP(A78,'[10]1978-1980'!$A$328:$C$437,3,0)</f>
        <v>5764482</v>
      </c>
      <c r="L78" s="12" t="n">
        <f aca="false">VLOOKUP(A78,'[11]1981-1983'!$A$285:$C$394,3,0)</f>
        <v>6301147</v>
      </c>
      <c r="M78" s="12" t="n">
        <f aca="false">VLOOKUP(A78,'[12]1984-1986'!$A$237:$C$346,3,0)</f>
        <v>4890458</v>
      </c>
      <c r="N78" s="12" t="n">
        <f aca="false">VLOOKUP(A78,'[13]1987-1990'!$A$215:$C$324,3,0)</f>
        <v>9653362</v>
      </c>
      <c r="O78" s="12" t="n">
        <f aca="false">VLOOKUP(A78,'[14]1991-1993'!$A$125:$C$234,3,0)</f>
        <v>7451542</v>
      </c>
      <c r="P78" s="12" t="n">
        <f aca="false">SUM(B78:O78)</f>
        <v>99965481</v>
      </c>
      <c r="Q78" s="12"/>
      <c r="R78" s="12" t="n">
        <f aca="false">VLOOKUP(A78,[15]jan!$A$66:$C$175,3,0)</f>
        <v>1181685</v>
      </c>
      <c r="S78" s="12" t="n">
        <f aca="false">VLOOKUP(A78,[16]feb!$A$72:$C$180,3,0)</f>
        <v>197141</v>
      </c>
      <c r="T78" s="12" t="n">
        <f aca="false">VLOOKUP(A78,[17]march!$A$58:$C$165,3,0)</f>
        <v>390133</v>
      </c>
      <c r="U78" s="0" t="n">
        <f aca="false">VLOOKUP(A78,[18]apr!$A$71:$C$177,3,0)</f>
        <v>391291</v>
      </c>
      <c r="V78" s="12" t="n">
        <f aca="false">VLOOKUP(A78,[19]may!$A$56:$D$161,3,0)</f>
        <v>350696</v>
      </c>
      <c r="W78" s="0" t="n">
        <f aca="false">VLOOKUP(A78,[20]june!$A$55:$C$159,3,0)</f>
        <v>312834</v>
      </c>
      <c r="X78" s="0" t="n">
        <f aca="false">VLOOKUP($A78,[21]july!$A$71:$C$174,3,0)</f>
        <v>359150</v>
      </c>
      <c r="Y78" s="0" t="n">
        <f aca="false">VLOOKUP($A78,[22]august!$A$55:$C$157,3,0)</f>
        <v>384262</v>
      </c>
      <c r="Z78" s="0" t="n">
        <f aca="false">VLOOKUP(A78,[23]sept!$A$59:$C$160,3,0)</f>
        <v>341672</v>
      </c>
      <c r="AA78" s="0" t="n">
        <f aca="false">VLOOKUP(A78,[24]oct!$A$54:$C$154,3,0)</f>
        <v>375803</v>
      </c>
      <c r="AB78" s="0" t="n">
        <f aca="false">VLOOKUP(A78,[25]nov!$A$55:$C$154,3,0)</f>
        <v>2148559</v>
      </c>
      <c r="AC78" s="0" t="n">
        <f aca="false">VLOOKUP(A78,[26]dec!$A$64:$C$162,3,0)</f>
        <v>362693</v>
      </c>
      <c r="AD78" s="0" t="n">
        <f aca="false">VLOOKUP(A78,[27]jan!$A$71:$C$165,3,0)</f>
        <v>468425</v>
      </c>
      <c r="AE78" s="0" t="n">
        <f aca="false">VLOOKUP(A78,[28]feb!$A$55:$C$148,3,0)</f>
        <v>349176</v>
      </c>
      <c r="AF78" s="0" t="n">
        <f aca="false">VLOOKUP(A78,[29]march!$A$62:$C$154,3,0)</f>
        <v>408749</v>
      </c>
      <c r="AG78" s="0" t="n">
        <f aca="false">VLOOKUP(A78,[30]apr!$A$66:$C$157,3,0)</f>
        <v>515217</v>
      </c>
      <c r="AH78" s="0" t="n">
        <f aca="false">VLOOKUP(A78,[31]may!$A$54:$C$144,3,0)</f>
        <v>504169</v>
      </c>
      <c r="AI78" s="0" t="n">
        <f aca="false">VLOOKUP(A78,[32]june!$A$63:$C$152,3,0)</f>
        <v>456263</v>
      </c>
      <c r="AJ78" s="0" t="n">
        <f aca="false">VLOOKUP(A78,[33]july!$A$64:$C$152,3,0)</f>
        <v>445262</v>
      </c>
      <c r="AK78" s="0" t="n">
        <f aca="false">VLOOKUP(A78,[34]august!$A$54:$C$141,3,0)</f>
        <v>381160</v>
      </c>
      <c r="AL78" s="0" t="n">
        <f aca="false">VLOOKUP(A78,[35]sept!$A$55:$C$141,3,0)</f>
        <v>313162</v>
      </c>
      <c r="AM78" s="0" t="n">
        <f aca="false">VLOOKUP(A78,[36]oct!$A$65:$C$150,3,0)</f>
        <v>868382</v>
      </c>
      <c r="AN78" s="0" t="n">
        <f aca="false">VLOOKUP(A78,[37]novemeber!$A$63:$C$147,3,0)</f>
        <v>622203</v>
      </c>
      <c r="AO78" s="0" t="n">
        <f aca="false">VLOOKUP(A78,[38]dec!$A$53:$C$136,3,0)</f>
        <v>311361</v>
      </c>
      <c r="AP78" s="0" t="n">
        <f aca="false">VLOOKUP(A78,[39]jan!$A$56:$C$135,3,0)</f>
        <v>722744</v>
      </c>
      <c r="AQ78" s="0" t="n">
        <f aca="false">VLOOKUP(A78,[40]feb!$A$80:$C$158,3,0)</f>
        <v>338473</v>
      </c>
      <c r="AR78" s="0" t="n">
        <f aca="false">VLOOKUP(A78,[41]march!$A$63:$C$140,3,0)</f>
        <v>616596</v>
      </c>
      <c r="AS78" s="0" t="n">
        <f aca="false">VLOOKUP(A78,[42]april!$A$64:$C$140,3,0)</f>
        <v>537654</v>
      </c>
      <c r="AT78" s="0" t="n">
        <f aca="false">VLOOKUP(A78,[43]may!$A$70:$C$145,3,0)</f>
        <v>564603</v>
      </c>
      <c r="AU78" s="0" t="n">
        <f aca="false">VLOOKUP(A78,[44]june!$A$70:$C$144,3,0)</f>
        <v>548479</v>
      </c>
      <c r="AV78" s="0" t="n">
        <f aca="false">VLOOKUP(A78,[45]july!$A$65:$C$138,3,0)</f>
        <v>492386</v>
      </c>
      <c r="AW78" s="0" t="n">
        <f aca="false">VLOOKUP(A78,[46]aug!$A$66:$C$138,3,0)</f>
        <v>668653</v>
      </c>
      <c r="AX78" s="0" t="n">
        <f aca="false">VLOOKUP(A78,[47]sept!$A$59:$C$130,3,0)</f>
        <v>784818</v>
      </c>
      <c r="AY78" s="0" t="n">
        <f aca="false">VLOOKUP(A78,[48]oct!$A$63:$C$133,3,0)</f>
        <v>619008</v>
      </c>
      <c r="AZ78" s="0" t="n">
        <f aca="false">VLOOKUP(A78,[49]nov!$A$62:$C$131,3,0)</f>
        <v>648689</v>
      </c>
      <c r="BA78" s="0" t="n">
        <f aca="false">VLOOKUP(A78,[50]dec!$A$64:$C$132,3,0)</f>
        <v>680705</v>
      </c>
      <c r="BB78" s="0" t="n">
        <f aca="false">VLOOKUP(A78,[51]jan!$A$72:$C$136,3,0)</f>
        <v>338331</v>
      </c>
      <c r="BC78" s="0" t="n">
        <f aca="false">VLOOKUP(A78,[52]feb!$A$69:$C$132,3,0)</f>
        <v>529148</v>
      </c>
      <c r="BD78" s="0" t="n">
        <f aca="false">VLOOKUP(A78,[53]mar!$A$68:$C$130,3,0)</f>
        <v>693732</v>
      </c>
      <c r="BE78" s="0" t="n">
        <f aca="false">VLOOKUP(A78,[54]apr!$A$69:$C$130,3,0)</f>
        <v>762369</v>
      </c>
      <c r="BF78" s="0" t="n">
        <f aca="false">VLOOKUP(A78,[55]may!$A$145:$C$205,3,0)</f>
        <v>623211</v>
      </c>
      <c r="BG78" s="0" t="n">
        <f aca="false">VLOOKUP(A78,[56]june!$A$49:$C$108,3,0)</f>
        <v>930266</v>
      </c>
      <c r="BH78" s="0" t="n">
        <f aca="false">VLOOKUP(A78,[57]july!$A$66:$C$124,3,0)</f>
        <v>696996</v>
      </c>
      <c r="BI78" s="0" t="n">
        <f aca="false">VLOOKUP(A78,[58]aug!$A$52:$C$109,3,0)</f>
        <v>597454</v>
      </c>
      <c r="BJ78" s="0" t="n">
        <f aca="false">VLOOKUP(A78,[59]sept!$A$69:$C$125,3,0)</f>
        <v>775803</v>
      </c>
      <c r="BK78" s="0" t="n">
        <f aca="false">VLOOKUP(A78,[60]oct!$A$57:$C$112,3,0)</f>
        <v>661802</v>
      </c>
      <c r="BL78" s="0" t="n">
        <f aca="false">VLOOKUP(A78,[61]nov!$A$35:$C$89,3,0)</f>
        <v>773255</v>
      </c>
      <c r="BM78" s="0" t="n">
        <f aca="false">VLOOKUP(A78,[62]dec!$A$58:$C$111,3,0)</f>
        <v>751763</v>
      </c>
      <c r="BN78" s="0" t="n">
        <f aca="false">VLOOKUP(A78,[63]jan!$A$88:$C$137,3,0)</f>
        <v>818985</v>
      </c>
      <c r="BO78" s="0" t="n">
        <f aca="false">VLOOKUP(A78,[64]feb!$A$60:$C$108,3,0)</f>
        <v>658487</v>
      </c>
      <c r="BP78" s="0" t="n">
        <f aca="false">VLOOKUP(A78,[65]mar!$A$48:$C$95,3,0)</f>
        <v>1581981</v>
      </c>
      <c r="BQ78" s="0" t="n">
        <f aca="false">VLOOKUP(A78,[66]apr!$A$57:$C$103,3,0)</f>
        <v>677046</v>
      </c>
      <c r="BR78" s="0" t="n">
        <f aca="false">VLOOKUP(A78,[67]may!$A$48:$C$93,3,0)</f>
        <v>1397526</v>
      </c>
      <c r="BS78" s="0" t="n">
        <f aca="false">VLOOKUP(A78,[68]june!$A$65:$C$109,3,0)</f>
        <v>1099268</v>
      </c>
      <c r="BT78" s="0" t="n">
        <f aca="false">VLOOKUP(A78,[69]july!$A$34:$C$77,3,0)</f>
        <v>710925</v>
      </c>
      <c r="BU78" s="0" t="n">
        <f aca="false">VLOOKUP(A78,[70]aug!$A$61:$C$103,3,0)</f>
        <v>1537009</v>
      </c>
      <c r="BV78" s="0" t="n">
        <f aca="false">VLOOKUP(A78,[71]sept!$A$34:$C$75,3,0)</f>
        <v>676537</v>
      </c>
      <c r="BW78" s="0" t="n">
        <f aca="false">VLOOKUP(A78,[72]oct!$A$57:$C$97,3,0)</f>
        <v>823448</v>
      </c>
      <c r="BX78" s="0" t="n">
        <f aca="false">VLOOKUP(A78,[73]nov!$A$56:$C$95,3,0)</f>
        <v>726205</v>
      </c>
      <c r="BY78" s="0" t="n">
        <f aca="false">VLOOKUP(A78,[74]dec!$A$34:$C$72,3,0)</f>
        <v>662087</v>
      </c>
      <c r="BZ78" s="0" t="n">
        <f aca="false">VLOOKUP(A78,[75]jan!$A$60:$C$94,3,0)</f>
        <v>540552</v>
      </c>
      <c r="CA78" s="0" t="n">
        <f aca="false">VLOOKUP(A78,[76]feb!$A$33:$C$66,3,0)</f>
        <v>652258</v>
      </c>
      <c r="CB78" s="0" t="n">
        <f aca="false">VLOOKUP(A78,[77]mar!$A$60:$C$93,3,0)</f>
        <v>851309</v>
      </c>
      <c r="CC78" s="0" t="n">
        <f aca="false">VLOOKUP(A78,[78]apr!$A$62:$C$93,3,0)</f>
        <v>1293280</v>
      </c>
      <c r="CD78" s="0" t="n">
        <f aca="false">VLOOKUP(A78,[79]may!$A$46:$C$76,3,0)</f>
        <v>869479</v>
      </c>
      <c r="CE78" s="0" t="n">
        <f aca="false">VLOOKUP(A78,[80]june!$A$60:$C$89,3,0)</f>
        <v>1653460</v>
      </c>
      <c r="CF78" s="0" t="n">
        <f aca="false">VLOOKUP(A78,[81]july!$A$47:$C$75,3,0)</f>
        <v>906815</v>
      </c>
      <c r="CG78" s="0" t="n">
        <f aca="false">VLOOKUP(A78,[82]aug!$A$65:$C$92,3,0)</f>
        <v>911958</v>
      </c>
      <c r="CH78" s="0" t="n">
        <f aca="false">VLOOKUP(A78,[83]sept!$A$60:$C$86,3,0)</f>
        <v>785595</v>
      </c>
      <c r="CI78" s="0" t="n">
        <f aca="false">VLOOKUP(A78,[84]oct!$A$66:$C$91,3,0)</f>
        <v>1262816</v>
      </c>
      <c r="CJ78" s="0" t="n">
        <f aca="false">VLOOKUP(A78,[85]nov!$A$45:$C$69,3,0)</f>
        <v>1158923</v>
      </c>
      <c r="CK78" s="0" t="n">
        <f aca="false">VLOOKUP(A78,[86]dec!$A$46:$C$69,3,0)</f>
        <v>1284298</v>
      </c>
      <c r="CL78" s="0" t="n">
        <f aca="false">VLOOKUP(A78,[87]jan!$A$49:$C$68,3,0)</f>
        <v>2060132</v>
      </c>
      <c r="CM78" s="0" t="n">
        <f aca="false">VLOOKUP(A78,[88]feb!$A$55:$C$73,3,0)</f>
        <v>1696283</v>
      </c>
      <c r="CN78" s="0" t="n">
        <f aca="false">VLOOKUP(A78,[89]march!$A$32:$C$49,3,0)</f>
        <v>2578208</v>
      </c>
      <c r="CO78" s="0" t="n">
        <f aca="false">VLOOKUP(A78,[90]apr!$A$32:$C$48,3,0)</f>
        <v>2173053</v>
      </c>
      <c r="CP78" s="0" t="n">
        <f aca="false">VLOOKUP(A78,[91]may!$A$32:$C$47,3,0)</f>
        <v>1278430</v>
      </c>
    </row>
    <row r="79" customFormat="false" ht="12.75" hidden="false" customHeight="false" outlineLevel="0" collapsed="false">
      <c r="A79" s="11" t="n">
        <v>36678</v>
      </c>
      <c r="B79" s="12" t="n">
        <f aca="false">VLOOKUP(A79,'[1]1850-1930'!$A$648:$C$757,3,0)</f>
        <v>58712</v>
      </c>
      <c r="C79" s="12" t="n">
        <f aca="false">VLOOKUP($A79,'[2]1931-1950'!$A$648:$C$757,3,0)</f>
        <v>19215206</v>
      </c>
      <c r="D79" s="12" t="n">
        <f aca="false">VLOOKUP(A79,'[3]1951-1956'!$A$648:$C$757,3,0)</f>
        <v>7654894</v>
      </c>
      <c r="E79" s="12" t="n">
        <f aca="false">VLOOKUP(A79,'[4]1957-1960'!$A$648:$C$757,3,0)</f>
        <v>4387304</v>
      </c>
      <c r="F79" s="13" t="n">
        <f aca="false">VLOOKUP(A79,'[5]1961-1965'!$A$600:$C$709,3,0)</f>
        <v>7055467</v>
      </c>
      <c r="G79" s="12" t="n">
        <f aca="false">VLOOKUP(A79,'[6]1966-1968'!$A$520:$C$629,3,0)</f>
        <v>6013749</v>
      </c>
      <c r="H79" s="12" t="n">
        <f aca="false">VLOOKUP(A79,'[7]1969-1970'!$A$472:$C$581,3,0)</f>
        <v>6361444</v>
      </c>
      <c r="I79" s="12" t="n">
        <f aca="false">VLOOKUP(A79,'[8]1971-1973'!$A$448:$C$557,3,0)</f>
        <v>4118712</v>
      </c>
      <c r="J79" s="12" t="n">
        <f aca="false">VLOOKUP(A79,'[9]1974-1977'!$A$402:$C$511,3,0)</f>
        <v>8750122</v>
      </c>
      <c r="K79" s="12" t="n">
        <f aca="false">VLOOKUP(A79,'[10]1978-1980'!$A$328:$C$437,3,0)</f>
        <v>5516304</v>
      </c>
      <c r="L79" s="12" t="n">
        <f aca="false">VLOOKUP(A79,'[11]1981-1983'!$A$285:$C$394,3,0)</f>
        <v>6218815</v>
      </c>
      <c r="M79" s="12" t="n">
        <f aca="false">VLOOKUP(A79,'[12]1984-1986'!$A$237:$C$346,3,0)</f>
        <v>4828468</v>
      </c>
      <c r="N79" s="12" t="n">
        <f aca="false">VLOOKUP(A79,'[13]1987-1990'!$A$215:$C$324,3,0)</f>
        <v>9254802</v>
      </c>
      <c r="O79" s="12" t="n">
        <f aca="false">VLOOKUP(A79,'[14]1991-1993'!$A$125:$C$234,3,0)</f>
        <v>7069340</v>
      </c>
      <c r="P79" s="12" t="n">
        <f aca="false">SUM(B79:O79)</f>
        <v>96503339</v>
      </c>
      <c r="Q79" s="12"/>
      <c r="R79" s="12" t="n">
        <f aca="false">VLOOKUP(A79,[15]jan!$A$66:$C$175,3,0)</f>
        <v>957730</v>
      </c>
      <c r="S79" s="12" t="n">
        <f aca="false">VLOOKUP(A79,[16]feb!$A$72:$C$180,3,0)</f>
        <v>184364</v>
      </c>
      <c r="T79" s="12" t="n">
        <f aca="false">VLOOKUP(A79,[17]march!$A$58:$C$165,3,0)</f>
        <v>384385</v>
      </c>
      <c r="U79" s="0" t="n">
        <f aca="false">VLOOKUP(A79,[18]apr!$A$71:$C$177,3,0)</f>
        <v>374947</v>
      </c>
      <c r="V79" s="12" t="n">
        <f aca="false">VLOOKUP(A79,[19]may!$A$56:$D$161,3,0)</f>
        <v>326669</v>
      </c>
      <c r="W79" s="0" t="n">
        <f aca="false">VLOOKUP(A79,[20]june!$A$55:$C$159,3,0)</f>
        <v>282821</v>
      </c>
      <c r="X79" s="0" t="n">
        <f aca="false">VLOOKUP($A79,[21]july!$A$71:$C$174,3,0)</f>
        <v>331611</v>
      </c>
      <c r="Y79" s="0" t="n">
        <f aca="false">VLOOKUP($A79,[22]august!$A$55:$C$157,3,0)</f>
        <v>382317</v>
      </c>
      <c r="Z79" s="0" t="n">
        <f aca="false">VLOOKUP(A79,[23]sept!$A$59:$C$160,3,0)</f>
        <v>328298</v>
      </c>
      <c r="AA79" s="0" t="n">
        <f aca="false">VLOOKUP(A79,[24]oct!$A$54:$C$154,3,0)</f>
        <v>329960</v>
      </c>
      <c r="AB79" s="0" t="n">
        <f aca="false">VLOOKUP(A79,[25]nov!$A$55:$C$154,3,0)</f>
        <v>2045932</v>
      </c>
      <c r="AC79" s="0" t="n">
        <f aca="false">VLOOKUP(A79,[26]dec!$A$64:$C$162,3,0)</f>
        <v>332637</v>
      </c>
      <c r="AD79" s="0" t="n">
        <f aca="false">VLOOKUP(A79,[27]jan!$A$71:$C$165,3,0)</f>
        <v>439943</v>
      </c>
      <c r="AE79" s="0" t="n">
        <f aca="false">VLOOKUP(A79,[28]feb!$A$55:$C$148,3,0)</f>
        <v>338605</v>
      </c>
      <c r="AF79" s="0" t="n">
        <f aca="false">VLOOKUP(A79,[29]march!$A$62:$C$154,3,0)</f>
        <v>381077</v>
      </c>
      <c r="AG79" s="0" t="n">
        <f aca="false">VLOOKUP(A79,[30]apr!$A$66:$C$157,3,0)</f>
        <v>504187</v>
      </c>
      <c r="AH79" s="0" t="n">
        <f aca="false">VLOOKUP(A79,[31]may!$A$54:$C$144,3,0)</f>
        <v>435883</v>
      </c>
      <c r="AI79" s="0" t="n">
        <f aca="false">VLOOKUP(A79,[32]june!$A$63:$C$152,3,0)</f>
        <v>403188</v>
      </c>
      <c r="AJ79" s="0" t="n">
        <f aca="false">VLOOKUP(A79,[33]july!$A$64:$C$152,3,0)</f>
        <v>421219</v>
      </c>
      <c r="AK79" s="0" t="n">
        <f aca="false">VLOOKUP(A79,[34]august!$A$54:$C$141,3,0)</f>
        <v>367251</v>
      </c>
      <c r="AL79" s="0" t="n">
        <f aca="false">VLOOKUP(A79,[35]sept!$A$55:$C$141,3,0)</f>
        <v>299237</v>
      </c>
      <c r="AM79" s="0" t="n">
        <f aca="false">VLOOKUP(A79,[36]oct!$A$65:$C$150,3,0)</f>
        <v>786676</v>
      </c>
      <c r="AN79" s="0" t="n">
        <f aca="false">VLOOKUP(A79,[37]novemeber!$A$63:$C$147,3,0)</f>
        <v>580922</v>
      </c>
      <c r="AO79" s="0" t="n">
        <f aca="false">VLOOKUP(A79,[38]dec!$A$53:$C$136,3,0)</f>
        <v>295329</v>
      </c>
      <c r="AP79" s="0" t="n">
        <f aca="false">VLOOKUP(A79,[39]jan!$A$56:$C$135,3,0)</f>
        <v>671644</v>
      </c>
      <c r="AQ79" s="0" t="n">
        <f aca="false">VLOOKUP(A79,[40]feb!$A$80:$C$158,3,0)</f>
        <v>326248</v>
      </c>
      <c r="AR79" s="0" t="n">
        <f aca="false">VLOOKUP(A79,[41]march!$A$63:$C$140,3,0)</f>
        <v>580992</v>
      </c>
      <c r="AS79" s="0" t="n">
        <f aca="false">VLOOKUP(A79,[42]april!$A$64:$C$140,3,0)</f>
        <v>495218</v>
      </c>
      <c r="AT79" s="0" t="n">
        <f aca="false">VLOOKUP(A79,[43]may!$A$70:$C$145,3,0)</f>
        <v>541558</v>
      </c>
      <c r="AU79" s="0" t="n">
        <f aca="false">VLOOKUP(A79,[44]june!$A$70:$C$144,3,0)</f>
        <v>514963</v>
      </c>
      <c r="AV79" s="0" t="n">
        <f aca="false">VLOOKUP(A79,[45]july!$A$65:$C$138,3,0)</f>
        <v>477950</v>
      </c>
      <c r="AW79" s="0" t="n">
        <f aca="false">VLOOKUP(A79,[46]aug!$A$66:$C$138,3,0)</f>
        <v>638116</v>
      </c>
      <c r="AX79" s="0" t="n">
        <f aca="false">VLOOKUP(A79,[47]sept!$A$59:$C$130,3,0)</f>
        <v>730428</v>
      </c>
      <c r="AY79" s="0" t="n">
        <f aca="false">VLOOKUP(A79,[48]oct!$A$63:$C$133,3,0)</f>
        <v>624529</v>
      </c>
      <c r="AZ79" s="0" t="n">
        <f aca="false">VLOOKUP(A79,[49]nov!$A$62:$C$131,3,0)</f>
        <v>622280</v>
      </c>
      <c r="BA79" s="0" t="n">
        <f aca="false">VLOOKUP(A79,[50]dec!$A$64:$C$132,3,0)</f>
        <v>673415</v>
      </c>
      <c r="BB79" s="0" t="n">
        <f aca="false">VLOOKUP(A79,[51]jan!$A$72:$C$136,3,0)</f>
        <v>299047</v>
      </c>
      <c r="BC79" s="0" t="n">
        <f aca="false">VLOOKUP(A79,[52]feb!$A$69:$C$132,3,0)</f>
        <v>527254</v>
      </c>
      <c r="BD79" s="0" t="n">
        <f aca="false">VLOOKUP(A79,[53]mar!$A$68:$C$130,3,0)</f>
        <v>704426</v>
      </c>
      <c r="BE79" s="0" t="n">
        <f aca="false">VLOOKUP(A79,[54]apr!$A$69:$C$130,3,0)</f>
        <v>733199</v>
      </c>
      <c r="BF79" s="0" t="n">
        <f aca="false">VLOOKUP(A79,[55]may!$A$145:$C$205,3,0)</f>
        <v>650510</v>
      </c>
      <c r="BG79" s="0" t="n">
        <f aca="false">VLOOKUP(A79,[56]june!$A$49:$C$108,3,0)</f>
        <v>872358</v>
      </c>
      <c r="BH79" s="0" t="n">
        <f aca="false">VLOOKUP(A79,[57]july!$A$66:$C$124,3,0)</f>
        <v>657623</v>
      </c>
      <c r="BI79" s="0" t="n">
        <f aca="false">VLOOKUP(A79,[58]aug!$A$52:$C$109,3,0)</f>
        <v>571894</v>
      </c>
      <c r="BJ79" s="0" t="n">
        <f aca="false">VLOOKUP(A79,[59]sept!$A$69:$C$125,3,0)</f>
        <v>748232</v>
      </c>
      <c r="BK79" s="0" t="n">
        <f aca="false">VLOOKUP(A79,[60]oct!$A$57:$C$112,3,0)</f>
        <v>625313</v>
      </c>
      <c r="BL79" s="0" t="n">
        <f aca="false">VLOOKUP(A79,[61]nov!$A$35:$C$89,3,0)</f>
        <v>740397</v>
      </c>
      <c r="BM79" s="0" t="n">
        <f aca="false">VLOOKUP(A79,[62]dec!$A$58:$C$111,3,0)</f>
        <v>738416</v>
      </c>
      <c r="BN79" s="0" t="n">
        <f aca="false">VLOOKUP(A79,[63]jan!$A$88:$C$137,3,0)</f>
        <v>778649</v>
      </c>
      <c r="BO79" s="0" t="n">
        <f aca="false">VLOOKUP(A79,[64]feb!$A$60:$C$108,3,0)</f>
        <v>620677</v>
      </c>
      <c r="BP79" s="0" t="n">
        <f aca="false">VLOOKUP(A79,[65]mar!$A$48:$C$95,3,0)</f>
        <v>1582409</v>
      </c>
      <c r="BQ79" s="0" t="n">
        <f aca="false">VLOOKUP(A79,[66]apr!$A$57:$C$103,3,0)</f>
        <v>642317</v>
      </c>
      <c r="BR79" s="0" t="n">
        <f aca="false">VLOOKUP(A79,[67]may!$A$48:$C$93,3,0)</f>
        <v>1444138</v>
      </c>
      <c r="BS79" s="0" t="n">
        <f aca="false">VLOOKUP(A79,[68]june!$A$65:$C$109,3,0)</f>
        <v>1084504</v>
      </c>
      <c r="BT79" s="0" t="n">
        <f aca="false">VLOOKUP(A79,[69]july!$A$34:$C$77,3,0)</f>
        <v>655996</v>
      </c>
      <c r="BU79" s="0" t="n">
        <f aca="false">VLOOKUP(A79,[70]aug!$A$61:$C$103,3,0)</f>
        <v>1484704</v>
      </c>
      <c r="BV79" s="0" t="n">
        <f aca="false">VLOOKUP(A79,[71]sept!$A$34:$C$75,3,0)</f>
        <v>636409</v>
      </c>
      <c r="BW79" s="0" t="n">
        <f aca="false">VLOOKUP(A79,[72]oct!$A$57:$C$97,3,0)</f>
        <v>778592</v>
      </c>
      <c r="BX79" s="0" t="n">
        <f aca="false">VLOOKUP(A79,[73]nov!$A$56:$C$95,3,0)</f>
        <v>703935</v>
      </c>
      <c r="BY79" s="0" t="n">
        <f aca="false">VLOOKUP(A79,[74]dec!$A$34:$C$72,3,0)</f>
        <v>610249</v>
      </c>
      <c r="BZ79" s="0" t="n">
        <f aca="false">VLOOKUP(A79,[75]jan!$A$60:$C$94,3,0)</f>
        <v>527924</v>
      </c>
      <c r="CA79" s="0" t="n">
        <f aca="false">VLOOKUP(A79,[76]feb!$A$33:$C$66,3,0)</f>
        <v>587405</v>
      </c>
      <c r="CB79" s="0" t="n">
        <f aca="false">VLOOKUP(A79,[77]mar!$A$60:$C$93,3,0)</f>
        <v>855912</v>
      </c>
      <c r="CC79" s="0" t="n">
        <f aca="false">VLOOKUP(A79,[78]apr!$A$62:$C$93,3,0)</f>
        <v>1185117</v>
      </c>
      <c r="CD79" s="0" t="n">
        <f aca="false">VLOOKUP(A79,[79]may!$A$46:$C$76,3,0)</f>
        <v>959538</v>
      </c>
      <c r="CE79" s="0" t="n">
        <f aca="false">VLOOKUP(A79,[80]june!$A$60:$C$89,3,0)</f>
        <v>1482276</v>
      </c>
      <c r="CF79" s="0" t="n">
        <f aca="false">VLOOKUP(A79,[81]july!$A$47:$C$75,3,0)</f>
        <v>931775</v>
      </c>
      <c r="CG79" s="0" t="n">
        <f aca="false">VLOOKUP(A79,[82]aug!$A$65:$C$92,3,0)</f>
        <v>872665</v>
      </c>
      <c r="CH79" s="0" t="n">
        <f aca="false">VLOOKUP(A79,[83]sept!$A$60:$C$86,3,0)</f>
        <v>733155</v>
      </c>
      <c r="CI79" s="0" t="n">
        <f aca="false">VLOOKUP(A79,[84]oct!$A$66:$C$91,3,0)</f>
        <v>1167695</v>
      </c>
      <c r="CJ79" s="0" t="n">
        <f aca="false">VLOOKUP(A79,[85]nov!$A$45:$C$69,3,0)</f>
        <v>1119027</v>
      </c>
      <c r="CK79" s="0" t="n">
        <f aca="false">VLOOKUP(A79,[86]dec!$A$46:$C$69,3,0)</f>
        <v>1166801</v>
      </c>
      <c r="CL79" s="0" t="n">
        <f aca="false">VLOOKUP(A79,[87]jan!$A$49:$C$68,3,0)</f>
        <v>1982704</v>
      </c>
      <c r="CM79" s="0" t="n">
        <f aca="false">VLOOKUP(A79,[88]feb!$A$55:$C$73,3,0)</f>
        <v>1581353</v>
      </c>
      <c r="CN79" s="0" t="n">
        <f aca="false">VLOOKUP(A79,[89]march!$A$32:$C$49,3,0)</f>
        <v>2533575</v>
      </c>
      <c r="CO79" s="0" t="n">
        <f aca="false">VLOOKUP(A79,[90]apr!$A$32:$C$48,3,0)</f>
        <v>2098064</v>
      </c>
      <c r="CP79" s="0" t="n">
        <f aca="false">VLOOKUP(A79,[91]may!$A$32:$C$47,3,0)</f>
        <v>2209526</v>
      </c>
      <c r="CQ79" s="0" t="n">
        <f aca="false">VLOOKUP(A79,[92]june!$A$59:$C$73,3,0)</f>
        <v>1250219</v>
      </c>
    </row>
    <row r="80" customFormat="false" ht="12.75" hidden="false" customHeight="false" outlineLevel="0" collapsed="false">
      <c r="A80" s="11" t="n">
        <v>36708</v>
      </c>
      <c r="B80" s="12" t="n">
        <f aca="false">VLOOKUP(A80,'[1]1850-1930'!$A$648:$C$757,3,0)</f>
        <v>76895</v>
      </c>
      <c r="C80" s="12" t="n">
        <f aca="false">VLOOKUP($A80,'[2]1931-1950'!$A$648:$C$757,3,0)</f>
        <v>19870497</v>
      </c>
      <c r="D80" s="12" t="n">
        <f aca="false">VLOOKUP(A80,'[3]1951-1956'!$A$648:$C$757,3,0)</f>
        <v>7602532</v>
      </c>
      <c r="E80" s="12" t="n">
        <f aca="false">VLOOKUP(A80,'[4]1957-1960'!$A$648:$C$757,3,0)</f>
        <v>4789641</v>
      </c>
      <c r="F80" s="13" t="n">
        <f aca="false">VLOOKUP(A80,'[5]1961-1965'!$A$600:$C$709,3,0)</f>
        <v>7180974</v>
      </c>
      <c r="G80" s="12" t="n">
        <f aca="false">VLOOKUP(A80,'[6]1966-1968'!$A$520:$C$629,3,0)</f>
        <v>6197562</v>
      </c>
      <c r="H80" s="12" t="n">
        <f aca="false">VLOOKUP(A80,'[7]1969-1970'!$A$472:$C$581,3,0)</f>
        <v>6501829</v>
      </c>
      <c r="I80" s="12" t="n">
        <f aca="false">VLOOKUP(A80,'[8]1971-1973'!$A$448:$C$557,3,0)</f>
        <v>4234150</v>
      </c>
      <c r="J80" s="12" t="n">
        <f aca="false">VLOOKUP(A80,'[9]1974-1977'!$A$402:$C$511,3,0)</f>
        <v>8785044</v>
      </c>
      <c r="K80" s="12" t="n">
        <f aca="false">VLOOKUP(A80,'[10]1978-1980'!$A$328:$C$437,3,0)</f>
        <v>5778118</v>
      </c>
      <c r="L80" s="12" t="n">
        <f aca="false">VLOOKUP(A80,'[11]1981-1983'!$A$285:$C$394,3,0)</f>
        <v>6353015</v>
      </c>
      <c r="M80" s="12" t="n">
        <f aca="false">VLOOKUP(A80,'[12]1984-1986'!$A$237:$C$346,3,0)</f>
        <v>4900790</v>
      </c>
      <c r="N80" s="12" t="n">
        <f aca="false">VLOOKUP(A80,'[13]1987-1990'!$A$215:$C$324,3,0)</f>
        <v>9328948</v>
      </c>
      <c r="O80" s="12" t="n">
        <f aca="false">VLOOKUP(A80,'[14]1991-1993'!$A$125:$C$234,3,0)</f>
        <v>7254046</v>
      </c>
      <c r="P80" s="12" t="n">
        <f aca="false">SUM(B80:O80)</f>
        <v>98854041</v>
      </c>
      <c r="Q80" s="12"/>
      <c r="R80" s="12" t="n">
        <f aca="false">VLOOKUP(A80,[15]jan!$A$66:$C$175,3,0)</f>
        <v>923861</v>
      </c>
      <c r="S80" s="12" t="n">
        <f aca="false">VLOOKUP(A80,[16]feb!$A$72:$C$180,3,0)</f>
        <v>192845</v>
      </c>
      <c r="T80" s="12" t="n">
        <f aca="false">VLOOKUP(A80,[17]march!$A$58:$C$165,3,0)</f>
        <v>389837</v>
      </c>
      <c r="U80" s="0" t="n">
        <f aca="false">VLOOKUP(A80,[18]apr!$A$71:$C$177,3,0)</f>
        <v>371913</v>
      </c>
      <c r="V80" s="12" t="n">
        <f aca="false">VLOOKUP(A80,[19]may!$A$56:$D$161,3,0)</f>
        <v>332562</v>
      </c>
      <c r="W80" s="0" t="n">
        <f aca="false">VLOOKUP(A80,[20]june!$A$55:$C$159,3,0)</f>
        <v>289420</v>
      </c>
      <c r="X80" s="0" t="n">
        <f aca="false">VLOOKUP($A80,[21]july!$A$71:$C$174,3,0)</f>
        <v>364728</v>
      </c>
      <c r="Y80" s="0" t="n">
        <f aca="false">VLOOKUP($A80,[22]august!$A$55:$C$157,3,0)</f>
        <v>395921</v>
      </c>
      <c r="Z80" s="0" t="n">
        <f aca="false">VLOOKUP(A80,[23]sept!$A$59:$C$160,3,0)</f>
        <v>315564</v>
      </c>
      <c r="AA80" s="0" t="n">
        <f aca="false">VLOOKUP(A80,[24]oct!$A$54:$C$154,3,0)</f>
        <v>348159</v>
      </c>
      <c r="AB80" s="0" t="n">
        <f aca="false">VLOOKUP(A80,[25]nov!$A$55:$C$154,3,0)</f>
        <v>2057905</v>
      </c>
      <c r="AC80" s="0" t="n">
        <f aca="false">VLOOKUP(A80,[26]dec!$A$64:$C$162,3,0)</f>
        <v>349200</v>
      </c>
      <c r="AD80" s="0" t="n">
        <f aca="false">VLOOKUP(A80,[27]jan!$A$71:$C$165,3,0)</f>
        <v>447929</v>
      </c>
      <c r="AE80" s="0" t="n">
        <f aca="false">VLOOKUP(A80,[28]feb!$A$55:$C$148,3,0)</f>
        <v>348170</v>
      </c>
      <c r="AF80" s="0" t="n">
        <f aca="false">VLOOKUP(A80,[29]march!$A$62:$C$154,3,0)</f>
        <v>378410</v>
      </c>
      <c r="AG80" s="0" t="n">
        <f aca="false">VLOOKUP(A80,[30]apr!$A$66:$C$157,3,0)</f>
        <v>528624</v>
      </c>
      <c r="AH80" s="0" t="n">
        <f aca="false">VLOOKUP(A80,[31]may!$A$54:$C$144,3,0)</f>
        <v>442346</v>
      </c>
      <c r="AI80" s="0" t="n">
        <f aca="false">VLOOKUP(A80,[32]june!$A$63:$C$152,3,0)</f>
        <v>373991</v>
      </c>
      <c r="AJ80" s="0" t="n">
        <f aca="false">VLOOKUP(A80,[33]july!$A$64:$C$152,3,0)</f>
        <v>461963</v>
      </c>
      <c r="AK80" s="0" t="n">
        <f aca="false">VLOOKUP(A80,[34]august!$A$54:$C$141,3,0)</f>
        <v>395897</v>
      </c>
      <c r="AL80" s="0" t="n">
        <f aca="false">VLOOKUP(A80,[35]sept!$A$55:$C$141,3,0)</f>
        <v>335489</v>
      </c>
      <c r="AM80" s="0" t="n">
        <f aca="false">VLOOKUP(A80,[36]oct!$A$65:$C$150,3,0)</f>
        <v>816732</v>
      </c>
      <c r="AN80" s="0" t="n">
        <f aca="false">VLOOKUP(A80,[37]novemeber!$A$63:$C$147,3,0)</f>
        <v>560200</v>
      </c>
      <c r="AO80" s="0" t="n">
        <f aca="false">VLOOKUP(A80,[38]dec!$A$53:$C$136,3,0)</f>
        <v>288425</v>
      </c>
      <c r="AP80" s="0" t="n">
        <f aca="false">VLOOKUP(A80,[39]jan!$A$56:$C$135,3,0)</f>
        <v>661390</v>
      </c>
      <c r="AQ80" s="0" t="n">
        <f aca="false">VLOOKUP(A80,[40]feb!$A$80:$C$158,3,0)</f>
        <v>331221</v>
      </c>
      <c r="AR80" s="0" t="n">
        <f aca="false">VLOOKUP(A80,[41]march!$A$63:$C$140,3,0)</f>
        <v>591645</v>
      </c>
      <c r="AS80" s="0" t="n">
        <f aca="false">VLOOKUP(A80,[42]april!$A$64:$C$140,3,0)</f>
        <v>510975</v>
      </c>
      <c r="AT80" s="0" t="n">
        <f aca="false">VLOOKUP(A80,[43]may!$A$70:$C$145,3,0)</f>
        <v>549079</v>
      </c>
      <c r="AU80" s="0" t="n">
        <f aca="false">VLOOKUP(A80,[44]june!$A$70:$C$144,3,0)</f>
        <v>528621</v>
      </c>
      <c r="AV80" s="0" t="n">
        <f aca="false">VLOOKUP(A80,[45]july!$A$65:$C$138,3,0)</f>
        <v>459893</v>
      </c>
      <c r="AW80" s="0" t="n">
        <f aca="false">VLOOKUP(A80,[46]aug!$A$66:$C$138,3,0)</f>
        <v>626678</v>
      </c>
      <c r="AX80" s="0" t="n">
        <f aca="false">VLOOKUP(A80,[47]sept!$A$59:$C$130,3,0)</f>
        <v>755334</v>
      </c>
      <c r="AY80" s="0" t="n">
        <f aca="false">VLOOKUP(A80,[48]oct!$A$63:$C$133,3,0)</f>
        <v>649630</v>
      </c>
      <c r="AZ80" s="0" t="n">
        <f aca="false">VLOOKUP(A80,[49]nov!$A$62:$C$131,3,0)</f>
        <v>593492</v>
      </c>
      <c r="BA80" s="0" t="n">
        <f aca="false">VLOOKUP(A80,[50]dec!$A$64:$C$132,3,0)</f>
        <v>692597</v>
      </c>
      <c r="BB80" s="0" t="n">
        <f aca="false">VLOOKUP(A80,[51]jan!$A$72:$C$136,3,0)</f>
        <v>315827</v>
      </c>
      <c r="BC80" s="0" t="n">
        <f aca="false">VLOOKUP(A80,[52]feb!$A$69:$C$132,3,0)</f>
        <v>529758</v>
      </c>
      <c r="BD80" s="0" t="n">
        <f aca="false">VLOOKUP(A80,[53]mar!$A$68:$C$130,3,0)</f>
        <v>722053</v>
      </c>
      <c r="BE80" s="0" t="n">
        <f aca="false">VLOOKUP(A80,[54]apr!$A$69:$C$130,3,0)</f>
        <v>741552</v>
      </c>
      <c r="BF80" s="0" t="n">
        <f aca="false">VLOOKUP(A80,[55]may!$A$145:$C$205,3,0)</f>
        <v>627013</v>
      </c>
      <c r="BG80" s="0" t="n">
        <f aca="false">VLOOKUP(A80,[56]june!$A$49:$C$108,3,0)</f>
        <v>863563</v>
      </c>
      <c r="BH80" s="0" t="n">
        <f aca="false">VLOOKUP(A80,[57]july!$A$66:$C$124,3,0)</f>
        <v>674828</v>
      </c>
      <c r="BI80" s="0" t="n">
        <f aca="false">VLOOKUP(A80,[58]aug!$A$52:$C$109,3,0)</f>
        <v>575430</v>
      </c>
      <c r="BJ80" s="0" t="n">
        <f aca="false">VLOOKUP(A80,[59]sept!$A$69:$C$125,3,0)</f>
        <v>762754</v>
      </c>
      <c r="BK80" s="0" t="n">
        <f aca="false">VLOOKUP(A80,[60]oct!$A$57:$C$112,3,0)</f>
        <v>609332</v>
      </c>
      <c r="BL80" s="0" t="n">
        <f aca="false">VLOOKUP(A80,[61]nov!$A$35:$C$89,3,0)</f>
        <v>746226</v>
      </c>
      <c r="BM80" s="0" t="n">
        <f aca="false">VLOOKUP(A80,[62]dec!$A$58:$C$111,3,0)</f>
        <v>749981</v>
      </c>
      <c r="BN80" s="0" t="n">
        <f aca="false">VLOOKUP(A80,[63]jan!$A$88:$C$137,3,0)</f>
        <v>773750</v>
      </c>
      <c r="BO80" s="0" t="n">
        <f aca="false">VLOOKUP(A80,[64]feb!$A$60:$C$108,3,0)</f>
        <v>636764</v>
      </c>
      <c r="BP80" s="0" t="n">
        <f aca="false">VLOOKUP(A80,[65]mar!$A$48:$C$95,3,0)</f>
        <v>1527495</v>
      </c>
      <c r="BQ80" s="0" t="n">
        <f aca="false">VLOOKUP(A80,[66]apr!$A$57:$C$103,3,0)</f>
        <v>620676</v>
      </c>
      <c r="BR80" s="0" t="n">
        <f aca="false">VLOOKUP(A80,[67]may!$A$48:$C$93,3,0)</f>
        <v>1466303</v>
      </c>
      <c r="BS80" s="0" t="n">
        <f aca="false">VLOOKUP(A80,[68]june!$A$65:$C$109,3,0)</f>
        <v>1073890</v>
      </c>
      <c r="BT80" s="0" t="n">
        <f aca="false">VLOOKUP(A80,[69]july!$A$34:$C$77,3,0)</f>
        <v>571495</v>
      </c>
      <c r="BU80" s="0" t="n">
        <f aca="false">VLOOKUP(A80,[70]aug!$A$61:$C$103,3,0)</f>
        <v>1478960</v>
      </c>
      <c r="BV80" s="0" t="n">
        <f aca="false">VLOOKUP(A80,[71]sept!$A$34:$C$75,3,0)</f>
        <v>653881</v>
      </c>
      <c r="BW80" s="0" t="n">
        <f aca="false">VLOOKUP(A80,[72]oct!$A$57:$C$97,3,0)</f>
        <v>780006</v>
      </c>
      <c r="BX80" s="0" t="n">
        <f aca="false">VLOOKUP(A80,[73]nov!$A$56:$C$95,3,0)</f>
        <v>708442</v>
      </c>
      <c r="BY80" s="0" t="n">
        <f aca="false">VLOOKUP(A80,[74]dec!$A$34:$C$72,3,0)</f>
        <v>599413</v>
      </c>
      <c r="BZ80" s="0" t="n">
        <f aca="false">VLOOKUP(A80,[75]jan!$A$60:$C$94,3,0)</f>
        <v>533873</v>
      </c>
      <c r="CA80" s="0" t="n">
        <f aca="false">VLOOKUP(A80,[76]feb!$A$33:$C$66,3,0)</f>
        <v>601695</v>
      </c>
      <c r="CB80" s="0" t="n">
        <f aca="false">VLOOKUP(A80,[77]mar!$A$60:$C$93,3,0)</f>
        <v>868856</v>
      </c>
      <c r="CC80" s="0" t="n">
        <f aca="false">VLOOKUP(A80,[78]apr!$A$62:$C$93,3,0)</f>
        <v>1163130</v>
      </c>
      <c r="CD80" s="0" t="n">
        <f aca="false">VLOOKUP(A80,[79]may!$A$46:$C$76,3,0)</f>
        <v>1026998</v>
      </c>
      <c r="CE80" s="0" t="n">
        <f aca="false">VLOOKUP(A80,[80]june!$A$60:$C$89,3,0)</f>
        <v>1493952</v>
      </c>
      <c r="CF80" s="0" t="n">
        <f aca="false">VLOOKUP(A80,[81]july!$A$47:$C$75,3,0)</f>
        <v>1002363</v>
      </c>
      <c r="CG80" s="0" t="n">
        <f aca="false">VLOOKUP(A80,[82]aug!$A$65:$C$92,3,0)</f>
        <v>882438</v>
      </c>
      <c r="CH80" s="0" t="n">
        <f aca="false">VLOOKUP(A80,[83]sept!$A$60:$C$86,3,0)</f>
        <v>678333</v>
      </c>
      <c r="CI80" s="0" t="n">
        <f aca="false">VLOOKUP(A80,[84]oct!$A$66:$C$91,3,0)</f>
        <v>1245139</v>
      </c>
      <c r="CJ80" s="0" t="n">
        <f aca="false">VLOOKUP(A80,[85]nov!$A$45:$C$69,3,0)</f>
        <v>1129656</v>
      </c>
      <c r="CK80" s="0" t="n">
        <f aca="false">VLOOKUP(A80,[86]dec!$A$46:$C$69,3,0)</f>
        <v>1289663</v>
      </c>
      <c r="CL80" s="0" t="n">
        <f aca="false">VLOOKUP(A80,[87]jan!$A$49:$C$68,3,0)</f>
        <v>1818374</v>
      </c>
      <c r="CM80" s="0" t="n">
        <f aca="false">VLOOKUP(A80,[88]feb!$A$55:$C$73,3,0)</f>
        <v>1672896</v>
      </c>
      <c r="CN80" s="0" t="n">
        <f aca="false">VLOOKUP(A80,[89]march!$A$32:$C$49,3,0)</f>
        <v>2498625</v>
      </c>
      <c r="CO80" s="0" t="n">
        <f aca="false">VLOOKUP(A80,[90]apr!$A$32:$C$48,3,0)</f>
        <v>1889091</v>
      </c>
      <c r="CP80" s="0" t="n">
        <f aca="false">VLOOKUP(A80,[91]may!$A$32:$C$47,3,0)</f>
        <v>1952046</v>
      </c>
      <c r="CQ80" s="0" t="n">
        <f aca="false">VLOOKUP(A80,[92]june!$A$59:$C$73,3,0)</f>
        <v>1759804</v>
      </c>
      <c r="CR80" s="0" t="n">
        <f aca="false">VLOOKUP(A80,[93]july!$A$32:$C$45,3,0)</f>
        <v>1746685</v>
      </c>
    </row>
    <row r="81" customFormat="false" ht="12.75" hidden="false" customHeight="false" outlineLevel="0" collapsed="false">
      <c r="A81" s="11" t="n">
        <v>36739</v>
      </c>
      <c r="B81" s="12" t="n">
        <f aca="false">VLOOKUP(A81,'[1]1850-1930'!$A$648:$C$757,3,0)</f>
        <v>68778</v>
      </c>
      <c r="C81" s="12" t="n">
        <f aca="false">VLOOKUP($A81,'[2]1931-1950'!$A$648:$C$757,3,0)</f>
        <v>19887718</v>
      </c>
      <c r="D81" s="12" t="n">
        <f aca="false">VLOOKUP(A81,'[3]1951-1956'!$A$648:$C$757,3,0)</f>
        <v>7751079</v>
      </c>
      <c r="E81" s="12" t="n">
        <f aca="false">VLOOKUP(A81,'[4]1957-1960'!$A$648:$C$757,3,0)</f>
        <v>4306308</v>
      </c>
      <c r="F81" s="13" t="n">
        <f aca="false">VLOOKUP(A81,'[5]1961-1965'!$A$600:$C$709,3,0)</f>
        <v>7124746</v>
      </c>
      <c r="G81" s="12" t="n">
        <f aca="false">VLOOKUP(A81,'[6]1966-1968'!$A$520:$C$629,3,0)</f>
        <v>6132106</v>
      </c>
      <c r="H81" s="12" t="n">
        <f aca="false">VLOOKUP(A81,'[7]1969-1970'!$A$472:$C$581,3,0)</f>
        <v>6437337</v>
      </c>
      <c r="I81" s="12" t="n">
        <f aca="false">VLOOKUP(A81,'[8]1971-1973'!$A$448:$C$557,3,0)</f>
        <v>4231138</v>
      </c>
      <c r="J81" s="12" t="n">
        <f aca="false">VLOOKUP(A81,'[9]1974-1977'!$A$402:$C$511,3,0)</f>
        <v>8744826</v>
      </c>
      <c r="K81" s="12" t="n">
        <f aca="false">VLOOKUP(A81,'[10]1978-1980'!$A$328:$C$437,3,0)</f>
        <v>5703363</v>
      </c>
      <c r="L81" s="12" t="n">
        <f aca="false">VLOOKUP(A81,'[11]1981-1983'!$A$285:$C$394,3,0)</f>
        <v>6168148</v>
      </c>
      <c r="M81" s="12" t="n">
        <f aca="false">VLOOKUP(A81,'[12]1984-1986'!$A$237:$C$346,3,0)</f>
        <v>4823851</v>
      </c>
      <c r="N81" s="12" t="n">
        <f aca="false">VLOOKUP(A81,'[13]1987-1990'!$A$215:$C$324,3,0)</f>
        <v>9263025</v>
      </c>
      <c r="O81" s="12" t="n">
        <f aca="false">VLOOKUP(A81,'[14]1991-1993'!$A$125:$C$234,3,0)</f>
        <v>7055932</v>
      </c>
      <c r="P81" s="12" t="n">
        <f aca="false">SUM(B81:O81)</f>
        <v>97698355</v>
      </c>
      <c r="Q81" s="12"/>
      <c r="R81" s="12" t="n">
        <f aca="false">VLOOKUP(A81,[15]jan!$A$66:$C$175,3,0)</f>
        <v>900271</v>
      </c>
      <c r="S81" s="12" t="n">
        <f aca="false">VLOOKUP(A81,[16]feb!$A$72:$C$180,3,0)</f>
        <v>179800</v>
      </c>
      <c r="T81" s="12" t="n">
        <f aca="false">VLOOKUP(A81,[17]march!$A$58:$C$165,3,0)</f>
        <v>393259</v>
      </c>
      <c r="U81" s="0" t="n">
        <f aca="false">VLOOKUP(A81,[18]apr!$A$71:$C$177,3,0)</f>
        <v>354338</v>
      </c>
      <c r="V81" s="12" t="n">
        <f aca="false">VLOOKUP(A81,[19]may!$A$56:$D$161,3,0)</f>
        <v>337212</v>
      </c>
      <c r="W81" s="0" t="n">
        <f aca="false">VLOOKUP(A81,[20]june!$A$55:$C$159,3,0)</f>
        <v>260343</v>
      </c>
      <c r="X81" s="0" t="n">
        <f aca="false">VLOOKUP($A81,[21]july!$A$71:$C$174,3,0)</f>
        <v>363593</v>
      </c>
      <c r="Y81" s="0" t="n">
        <f aca="false">VLOOKUP($A81,[22]august!$A$55:$C$157,3,0)</f>
        <v>380090</v>
      </c>
      <c r="Z81" s="0" t="n">
        <f aca="false">VLOOKUP(A81,[23]sept!$A$59:$C$160,3,0)</f>
        <v>340757</v>
      </c>
      <c r="AA81" s="0" t="n">
        <f aca="false">VLOOKUP(A81,[24]oct!$A$54:$C$154,3,0)</f>
        <v>341058</v>
      </c>
      <c r="AB81" s="0" t="n">
        <f aca="false">VLOOKUP(A81,[25]nov!$A$55:$C$154,3,0)</f>
        <v>2001387</v>
      </c>
      <c r="AC81" s="0" t="n">
        <f aca="false">VLOOKUP(A81,[26]dec!$A$64:$C$162,3,0)</f>
        <v>323492</v>
      </c>
      <c r="AD81" s="0" t="n">
        <f aca="false">VLOOKUP(A81,[27]jan!$A$71:$C$165,3,0)</f>
        <v>423683</v>
      </c>
      <c r="AE81" s="0" t="n">
        <f aca="false">VLOOKUP(A81,[28]feb!$A$55:$C$148,3,0)</f>
        <v>338247</v>
      </c>
      <c r="AF81" s="0" t="n">
        <f aca="false">VLOOKUP(A81,[29]march!$A$62:$C$154,3,0)</f>
        <v>364750</v>
      </c>
      <c r="AG81" s="0" t="n">
        <f aca="false">VLOOKUP(A81,[30]apr!$A$66:$C$157,3,0)</f>
        <v>529922</v>
      </c>
      <c r="AH81" s="0" t="n">
        <f aca="false">VLOOKUP(A81,[31]may!$A$54:$C$144,3,0)</f>
        <v>436514</v>
      </c>
      <c r="AI81" s="0" t="n">
        <f aca="false">VLOOKUP(A81,[32]june!$A$63:$C$152,3,0)</f>
        <v>409091</v>
      </c>
      <c r="AJ81" s="0" t="n">
        <f aca="false">VLOOKUP(A81,[33]july!$A$64:$C$152,3,0)</f>
        <v>420619</v>
      </c>
      <c r="AK81" s="0" t="n">
        <f aca="false">VLOOKUP(A81,[34]august!$A$54:$C$141,3,0)</f>
        <v>381383</v>
      </c>
      <c r="AL81" s="0" t="n">
        <f aca="false">VLOOKUP(A81,[35]sept!$A$55:$C$141,3,0)</f>
        <v>368493</v>
      </c>
      <c r="AM81" s="0" t="n">
        <f aca="false">VLOOKUP(A81,[36]oct!$A$65:$C$150,3,0)</f>
        <v>815316</v>
      </c>
      <c r="AN81" s="0" t="n">
        <f aca="false">VLOOKUP(A81,[37]novemeber!$A$63:$C$147,3,0)</f>
        <v>566613</v>
      </c>
      <c r="AO81" s="0" t="n">
        <f aca="false">VLOOKUP(A81,[38]dec!$A$53:$C$136,3,0)</f>
        <v>322589</v>
      </c>
      <c r="AP81" s="0" t="n">
        <f aca="false">VLOOKUP(A81,[39]jan!$A$56:$C$135,3,0)</f>
        <v>647374</v>
      </c>
      <c r="AQ81" s="0" t="n">
        <f aca="false">VLOOKUP(A81,[40]feb!$A$80:$C$158,3,0)</f>
        <v>330878</v>
      </c>
      <c r="AR81" s="0" t="n">
        <f aca="false">VLOOKUP(A81,[41]march!$A$63:$C$140,3,0)</f>
        <v>558725</v>
      </c>
      <c r="AS81" s="0" t="n">
        <f aca="false">VLOOKUP(A81,[42]april!$A$64:$C$140,3,0)</f>
        <v>485137</v>
      </c>
      <c r="AT81" s="0" t="n">
        <f aca="false">VLOOKUP(A81,[43]may!$A$70:$C$145,3,0)</f>
        <v>500238</v>
      </c>
      <c r="AU81" s="0" t="n">
        <f aca="false">VLOOKUP(A81,[44]june!$A$70:$C$144,3,0)</f>
        <v>531873</v>
      </c>
      <c r="AV81" s="0" t="n">
        <f aca="false">VLOOKUP(A81,[45]july!$A$65:$C$138,3,0)</f>
        <v>406676</v>
      </c>
      <c r="AW81" s="0" t="n">
        <f aca="false">VLOOKUP(A81,[46]aug!$A$66:$C$138,3,0)</f>
        <v>595628</v>
      </c>
      <c r="AX81" s="0" t="n">
        <f aca="false">VLOOKUP(A81,[47]sept!$A$59:$C$130,3,0)</f>
        <v>754695</v>
      </c>
      <c r="AY81" s="0" t="n">
        <f aca="false">VLOOKUP(A81,[48]oct!$A$63:$C$133,3,0)</f>
        <v>635573</v>
      </c>
      <c r="AZ81" s="0" t="n">
        <f aca="false">VLOOKUP(A81,[49]nov!$A$62:$C$131,3,0)</f>
        <v>603978</v>
      </c>
      <c r="BA81" s="0" t="n">
        <f aca="false">VLOOKUP(A81,[50]dec!$A$64:$C$132,3,0)</f>
        <v>658041</v>
      </c>
      <c r="BB81" s="0" t="n">
        <f aca="false">VLOOKUP(A81,[51]jan!$A$72:$C$136,3,0)</f>
        <v>326160</v>
      </c>
      <c r="BC81" s="0" t="n">
        <f aca="false">VLOOKUP(A81,[52]feb!$A$69:$C$132,3,0)</f>
        <v>508689</v>
      </c>
      <c r="BD81" s="0" t="n">
        <f aca="false">VLOOKUP(A81,[53]mar!$A$68:$C$130,3,0)</f>
        <v>673567</v>
      </c>
      <c r="BE81" s="0" t="n">
        <f aca="false">VLOOKUP(A81,[54]apr!$A$69:$C$130,3,0)</f>
        <v>728431</v>
      </c>
      <c r="BF81" s="0" t="n">
        <f aca="false">VLOOKUP(A81,[55]may!$A$145:$C$205,3,0)</f>
        <v>617894</v>
      </c>
      <c r="BG81" s="0" t="n">
        <f aca="false">VLOOKUP(A81,[56]june!$A$49:$C$108,3,0)</f>
        <v>838486</v>
      </c>
      <c r="BH81" s="0" t="n">
        <f aca="false">VLOOKUP(A81,[57]july!$A$66:$C$124,3,0)</f>
        <v>638965</v>
      </c>
      <c r="BI81" s="0" t="n">
        <f aca="false">VLOOKUP(A81,[58]aug!$A$52:$C$109,3,0)</f>
        <v>554101</v>
      </c>
      <c r="BJ81" s="0" t="n">
        <f aca="false">VLOOKUP(A81,[59]sept!$A$69:$C$125,3,0)</f>
        <v>726622</v>
      </c>
      <c r="BK81" s="0" t="n">
        <f aca="false">VLOOKUP(A81,[60]oct!$A$57:$C$112,3,0)</f>
        <v>603237</v>
      </c>
      <c r="BL81" s="0" t="n">
        <f aca="false">VLOOKUP(A81,[61]nov!$A$35:$C$89,3,0)</f>
        <v>722821</v>
      </c>
      <c r="BM81" s="0" t="n">
        <f aca="false">VLOOKUP(A81,[62]dec!$A$58:$C$111,3,0)</f>
        <v>705034</v>
      </c>
      <c r="BN81" s="0" t="n">
        <f aca="false">VLOOKUP(A81,[63]jan!$A$88:$C$137,3,0)</f>
        <v>697108</v>
      </c>
      <c r="BO81" s="0" t="n">
        <f aca="false">VLOOKUP(A81,[64]feb!$A$60:$C$108,3,0)</f>
        <v>631356</v>
      </c>
      <c r="BP81" s="0" t="n">
        <f aca="false">VLOOKUP(A81,[65]mar!$A$48:$C$95,3,0)</f>
        <v>1483611</v>
      </c>
      <c r="BQ81" s="0" t="n">
        <f aca="false">VLOOKUP(A81,[66]apr!$A$57:$C$103,3,0)</f>
        <v>588972</v>
      </c>
      <c r="BR81" s="0" t="n">
        <f aca="false">VLOOKUP(A81,[67]may!$A$48:$C$93,3,0)</f>
        <v>1436398</v>
      </c>
      <c r="BS81" s="0" t="n">
        <f aca="false">VLOOKUP(A81,[68]june!$A$65:$C$109,3,0)</f>
        <v>1038765</v>
      </c>
      <c r="BT81" s="0" t="n">
        <f aca="false">VLOOKUP(A81,[69]july!$A$34:$C$77,3,0)</f>
        <v>567984</v>
      </c>
      <c r="BU81" s="0" t="n">
        <f aca="false">VLOOKUP(A81,[70]aug!$A$61:$C$103,3,0)</f>
        <v>1397211</v>
      </c>
      <c r="BV81" s="0" t="n">
        <f aca="false">VLOOKUP(A81,[71]sept!$A$34:$C$75,3,0)</f>
        <v>662071</v>
      </c>
      <c r="BW81" s="0" t="n">
        <f aca="false">VLOOKUP(A81,[72]oct!$A$57:$C$97,3,0)</f>
        <v>705402</v>
      </c>
      <c r="BX81" s="0" t="n">
        <f aca="false">VLOOKUP(A81,[73]nov!$A$56:$C$95,3,0)</f>
        <v>662426</v>
      </c>
      <c r="BY81" s="0" t="n">
        <f aca="false">VLOOKUP(A81,[74]dec!$A$34:$C$72,3,0)</f>
        <v>577688</v>
      </c>
      <c r="BZ81" s="0" t="n">
        <f aca="false">VLOOKUP(A81,[75]jan!$A$60:$C$94,3,0)</f>
        <v>494050</v>
      </c>
      <c r="CA81" s="0" t="n">
        <f aca="false">VLOOKUP(A81,[76]feb!$A$33:$C$66,3,0)</f>
        <v>572173</v>
      </c>
      <c r="CB81" s="0" t="n">
        <f aca="false">VLOOKUP(A81,[77]mar!$A$60:$C$93,3,0)</f>
        <v>866482</v>
      </c>
      <c r="CC81" s="0" t="n">
        <f aca="false">VLOOKUP(A81,[78]apr!$A$62:$C$93,3,0)</f>
        <v>1018119</v>
      </c>
      <c r="CD81" s="0" t="n">
        <f aca="false">VLOOKUP(A81,[79]may!$A$46:$C$76,3,0)</f>
        <v>867177</v>
      </c>
      <c r="CE81" s="0" t="n">
        <f aca="false">VLOOKUP(A81,[80]june!$A$60:$C$89,3,0)</f>
        <v>1395413</v>
      </c>
      <c r="CF81" s="0" t="n">
        <f aca="false">VLOOKUP(A81,[81]july!$A$47:$C$75,3,0)</f>
        <v>950585</v>
      </c>
      <c r="CG81" s="0" t="n">
        <f aca="false">VLOOKUP(A81,[82]aug!$A$65:$C$92,3,0)</f>
        <v>846698</v>
      </c>
      <c r="CH81" s="0" t="n">
        <f aca="false">VLOOKUP(A81,[83]sept!$A$60:$C$86,3,0)</f>
        <v>646185</v>
      </c>
      <c r="CI81" s="0" t="n">
        <f aca="false">VLOOKUP(A81,[84]oct!$A$66:$C$91,3,0)</f>
        <v>1150043</v>
      </c>
      <c r="CJ81" s="0" t="n">
        <f aca="false">VLOOKUP(A81,[85]nov!$A$45:$C$69,3,0)</f>
        <v>1082565</v>
      </c>
      <c r="CK81" s="0" t="n">
        <f aca="false">VLOOKUP(A81,[86]dec!$A$46:$C$69,3,0)</f>
        <v>1153903</v>
      </c>
      <c r="CL81" s="0" t="n">
        <f aca="false">VLOOKUP(A81,[87]jan!$A$49:$C$68,3,0)</f>
        <v>1615893</v>
      </c>
      <c r="CM81" s="0" t="n">
        <f aca="false">VLOOKUP(A81,[88]feb!$A$55:$C$73,3,0)</f>
        <v>1527813</v>
      </c>
      <c r="CN81" s="0" t="n">
        <f aca="false">VLOOKUP(A81,[89]march!$A$32:$C$49,3,0)</f>
        <v>2393207</v>
      </c>
      <c r="CO81" s="0" t="n">
        <f aca="false">VLOOKUP(A81,[90]apr!$A$32:$C$48,3,0)</f>
        <v>1693697</v>
      </c>
      <c r="CP81" s="0" t="n">
        <f aca="false">VLOOKUP(A81,[91]may!$A$32:$C$47,3,0)</f>
        <v>1786245</v>
      </c>
      <c r="CQ81" s="0" t="n">
        <f aca="false">VLOOKUP(A81,[92]june!$A$59:$C$73,3,0)</f>
        <v>1841845</v>
      </c>
      <c r="CR81" s="0" t="n">
        <f aca="false">VLOOKUP(A81,[93]july!$A$32:$C$45,3,0)</f>
        <v>2572135</v>
      </c>
      <c r="CS81" s="0" t="n">
        <f aca="false">VLOOKUP(A81,[94]aug!$A$82:$C$94,3,0)</f>
        <v>1985532</v>
      </c>
    </row>
    <row r="82" customFormat="false" ht="12.75" hidden="false" customHeight="false" outlineLevel="0" collapsed="false">
      <c r="A82" s="11" t="n">
        <v>36770</v>
      </c>
      <c r="B82" s="12" t="n">
        <f aca="false">VLOOKUP(A82,'[1]1850-1930'!$A$648:$C$757,3,0)</f>
        <v>62465</v>
      </c>
      <c r="C82" s="12" t="n">
        <f aca="false">VLOOKUP($A82,'[2]1931-1950'!$A$648:$C$757,3,0)</f>
        <v>19198243</v>
      </c>
      <c r="D82" s="12" t="n">
        <f aca="false">VLOOKUP(A82,'[3]1951-1956'!$A$648:$C$757,3,0)</f>
        <v>7940052</v>
      </c>
      <c r="E82" s="12" t="n">
        <f aca="false">VLOOKUP(A82,'[4]1957-1960'!$A$648:$C$757,3,0)</f>
        <v>4165652</v>
      </c>
      <c r="F82" s="13" t="n">
        <f aca="false">VLOOKUP(A82,'[5]1961-1965'!$A$600:$C$709,3,0)</f>
        <v>6897037</v>
      </c>
      <c r="G82" s="12" t="n">
        <f aca="false">VLOOKUP(A82,'[6]1966-1968'!$A$520:$C$629,3,0)</f>
        <v>5941951</v>
      </c>
      <c r="H82" s="12" t="n">
        <f aca="false">VLOOKUP(A82,'[7]1969-1970'!$A$472:$C$581,3,0)</f>
        <v>6432557</v>
      </c>
      <c r="I82" s="12" t="n">
        <f aca="false">VLOOKUP(A82,'[8]1971-1973'!$A$448:$C$557,3,0)</f>
        <v>4130403</v>
      </c>
      <c r="J82" s="12" t="n">
        <f aca="false">VLOOKUP(A82,'[9]1974-1977'!$A$402:$C$511,3,0)</f>
        <v>8634328</v>
      </c>
      <c r="K82" s="12" t="n">
        <f aca="false">VLOOKUP(A82,'[10]1978-1980'!$A$328:$C$437,3,0)</f>
        <v>5490982</v>
      </c>
      <c r="L82" s="12" t="n">
        <f aca="false">VLOOKUP(A82,'[11]1981-1983'!$A$285:$C$394,3,0)</f>
        <v>6022749</v>
      </c>
      <c r="M82" s="12" t="n">
        <f aca="false">VLOOKUP(A82,'[12]1984-1986'!$A$237:$C$346,3,0)</f>
        <v>4744887</v>
      </c>
      <c r="N82" s="12" t="n">
        <f aca="false">VLOOKUP(A82,'[13]1987-1990'!$A$215:$C$324,3,0)</f>
        <v>9119853</v>
      </c>
      <c r="O82" s="12" t="n">
        <f aca="false">VLOOKUP(A82,'[14]1991-1993'!$A$125:$C$234,3,0)</f>
        <v>6811101</v>
      </c>
      <c r="P82" s="12" t="n">
        <f aca="false">SUM(B82:O82)</f>
        <v>95592260</v>
      </c>
      <c r="Q82" s="12"/>
      <c r="R82" s="12" t="n">
        <f aca="false">VLOOKUP(A82,[15]jan!$A$66:$C$175,3,0)</f>
        <v>869798</v>
      </c>
      <c r="S82" s="12" t="n">
        <f aca="false">VLOOKUP(A82,[16]feb!$A$72:$C$180,3,0)</f>
        <v>180257</v>
      </c>
      <c r="T82" s="12" t="n">
        <f aca="false">VLOOKUP(A82,[17]march!$A$58:$C$165,3,0)</f>
        <v>370444</v>
      </c>
      <c r="U82" s="0" t="n">
        <f aca="false">VLOOKUP(A82,[18]apr!$A$71:$C$177,3,0)</f>
        <v>358240</v>
      </c>
      <c r="V82" s="12" t="n">
        <f aca="false">VLOOKUP(A82,[19]may!$A$56:$D$161,3,0)</f>
        <v>324346</v>
      </c>
      <c r="W82" s="0" t="n">
        <f aca="false">VLOOKUP(A82,[20]june!$A$55:$C$159,3,0)</f>
        <v>257246</v>
      </c>
      <c r="X82" s="0" t="n">
        <f aca="false">VLOOKUP($A82,[21]july!$A$71:$C$174,3,0)</f>
        <v>345625</v>
      </c>
      <c r="Y82" s="0" t="n">
        <f aca="false">VLOOKUP($A82,[22]august!$A$55:$C$157,3,0)</f>
        <v>374630</v>
      </c>
      <c r="Z82" s="0" t="n">
        <f aca="false">VLOOKUP(A82,[23]sept!$A$59:$C$160,3,0)</f>
        <v>305959</v>
      </c>
      <c r="AA82" s="0" t="n">
        <f aca="false">VLOOKUP(A82,[24]oct!$A$54:$C$154,3,0)</f>
        <v>338292</v>
      </c>
      <c r="AB82" s="0" t="n">
        <f aca="false">VLOOKUP(A82,[25]nov!$A$55:$C$154,3,0)</f>
        <v>1836904</v>
      </c>
      <c r="AC82" s="0" t="n">
        <f aca="false">VLOOKUP(A82,[26]dec!$A$64:$C$162,3,0)</f>
        <v>305841</v>
      </c>
      <c r="AD82" s="0" t="n">
        <f aca="false">VLOOKUP(A82,[27]jan!$A$71:$C$165,3,0)</f>
        <v>411528</v>
      </c>
      <c r="AE82" s="0" t="n">
        <f aca="false">VLOOKUP(A82,[28]feb!$A$55:$C$148,3,0)</f>
        <v>341828</v>
      </c>
      <c r="AF82" s="0" t="n">
        <f aca="false">VLOOKUP(A82,[29]march!$A$62:$C$154,3,0)</f>
        <v>365724</v>
      </c>
      <c r="AG82" s="0" t="n">
        <f aca="false">VLOOKUP(A82,[30]apr!$A$66:$C$157,3,0)</f>
        <v>521297</v>
      </c>
      <c r="AH82" s="0" t="n">
        <f aca="false">VLOOKUP(A82,[31]may!$A$54:$C$144,3,0)</f>
        <v>428274</v>
      </c>
      <c r="AI82" s="0" t="n">
        <f aca="false">VLOOKUP(A82,[32]june!$A$63:$C$152,3,0)</f>
        <v>390245</v>
      </c>
      <c r="AJ82" s="0" t="n">
        <f aca="false">VLOOKUP(A82,[33]july!$A$64:$C$152,3,0)</f>
        <v>479316</v>
      </c>
      <c r="AK82" s="0" t="n">
        <f aca="false">VLOOKUP(A82,[34]august!$A$54:$C$141,3,0)</f>
        <v>381144</v>
      </c>
      <c r="AL82" s="0" t="n">
        <f aca="false">VLOOKUP(A82,[35]sept!$A$55:$C$141,3,0)</f>
        <v>340919</v>
      </c>
      <c r="AM82" s="0" t="n">
        <f aca="false">VLOOKUP(A82,[36]oct!$A$65:$C$150,3,0)</f>
        <v>733928</v>
      </c>
      <c r="AN82" s="0" t="n">
        <f aca="false">VLOOKUP(A82,[37]novemeber!$A$63:$C$147,3,0)</f>
        <v>542365</v>
      </c>
      <c r="AO82" s="0" t="n">
        <f aca="false">VLOOKUP(A82,[38]dec!$A$53:$C$136,3,0)</f>
        <v>297873</v>
      </c>
      <c r="AP82" s="0" t="n">
        <f aca="false">VLOOKUP(A82,[39]jan!$A$56:$C$135,3,0)</f>
        <v>556971</v>
      </c>
      <c r="AQ82" s="0" t="n">
        <f aca="false">VLOOKUP(A82,[40]feb!$A$80:$C$158,3,0)</f>
        <v>312945</v>
      </c>
      <c r="AR82" s="0" t="n">
        <f aca="false">VLOOKUP(A82,[41]march!$A$63:$C$140,3,0)</f>
        <v>544826</v>
      </c>
      <c r="AS82" s="0" t="n">
        <f aca="false">VLOOKUP(A82,[42]april!$A$64:$C$140,3,0)</f>
        <v>505505</v>
      </c>
      <c r="AT82" s="0" t="n">
        <f aca="false">VLOOKUP(A82,[43]may!$A$70:$C$145,3,0)</f>
        <v>563578</v>
      </c>
      <c r="AU82" s="0" t="n">
        <f aca="false">VLOOKUP(A82,[44]june!$A$70:$C$144,3,0)</f>
        <v>479106</v>
      </c>
      <c r="AV82" s="0" t="n">
        <f aca="false">VLOOKUP(A82,[45]july!$A$65:$C$138,3,0)</f>
        <v>402333</v>
      </c>
      <c r="AW82" s="0" t="n">
        <f aca="false">VLOOKUP(A82,[46]aug!$A$66:$C$138,3,0)</f>
        <v>574335</v>
      </c>
      <c r="AX82" s="0" t="n">
        <f aca="false">VLOOKUP(A82,[47]sept!$A$59:$C$130,3,0)</f>
        <v>701040</v>
      </c>
      <c r="AY82" s="0" t="n">
        <f aca="false">VLOOKUP(A82,[48]oct!$A$63:$C$133,3,0)</f>
        <v>592664</v>
      </c>
      <c r="AZ82" s="0" t="n">
        <f aca="false">VLOOKUP(A82,[49]nov!$A$62:$C$131,3,0)</f>
        <v>562514</v>
      </c>
      <c r="BA82" s="0" t="n">
        <f aca="false">VLOOKUP(A82,[50]dec!$A$64:$C$132,3,0)</f>
        <v>645617</v>
      </c>
      <c r="BB82" s="0" t="n">
        <f aca="false">VLOOKUP(A82,[51]jan!$A$72:$C$136,3,0)</f>
        <v>360531</v>
      </c>
      <c r="BC82" s="0" t="n">
        <f aca="false">VLOOKUP(A82,[52]feb!$A$69:$C$132,3,0)</f>
        <v>510117</v>
      </c>
      <c r="BD82" s="0" t="n">
        <f aca="false">VLOOKUP(A82,[53]mar!$A$68:$C$130,3,0)</f>
        <v>670123</v>
      </c>
      <c r="BE82" s="0" t="n">
        <f aca="false">VLOOKUP(A82,[54]apr!$A$69:$C$130,3,0)</f>
        <v>839697</v>
      </c>
      <c r="BF82" s="0" t="n">
        <f aca="false">VLOOKUP(A82,[55]may!$A$145:$C$205,3,0)</f>
        <v>599089</v>
      </c>
      <c r="BG82" s="0" t="n">
        <f aca="false">VLOOKUP(A82,[56]june!$A$49:$C$108,3,0)</f>
        <v>807238</v>
      </c>
      <c r="BH82" s="0" t="n">
        <f aca="false">VLOOKUP(A82,[57]july!$A$66:$C$124,3,0)</f>
        <v>608980</v>
      </c>
      <c r="BI82" s="0" t="n">
        <f aca="false">VLOOKUP(A82,[58]aug!$A$52:$C$109,3,0)</f>
        <v>542530</v>
      </c>
      <c r="BJ82" s="0" t="n">
        <f aca="false">VLOOKUP(A82,[59]sept!$A$69:$C$125,3,0)</f>
        <v>673269</v>
      </c>
      <c r="BK82" s="0" t="n">
        <f aca="false">VLOOKUP(A82,[60]oct!$A$57:$C$112,3,0)</f>
        <v>566840</v>
      </c>
      <c r="BL82" s="0" t="n">
        <f aca="false">VLOOKUP(A82,[61]nov!$A$35:$C$89,3,0)</f>
        <v>687679</v>
      </c>
      <c r="BM82" s="0" t="n">
        <f aca="false">VLOOKUP(A82,[62]dec!$A$58:$C$111,3,0)</f>
        <v>706578</v>
      </c>
      <c r="BN82" s="0" t="n">
        <f aca="false">VLOOKUP(A82,[63]jan!$A$88:$C$137,3,0)</f>
        <v>681145</v>
      </c>
      <c r="BO82" s="0" t="n">
        <f aca="false">VLOOKUP(A82,[64]feb!$A$60:$C$108,3,0)</f>
        <v>633009</v>
      </c>
      <c r="BP82" s="0" t="n">
        <f aca="false">VLOOKUP(A82,[65]mar!$A$48:$C$95,3,0)</f>
        <v>1443057</v>
      </c>
      <c r="BQ82" s="0" t="n">
        <f aca="false">VLOOKUP(A82,[66]apr!$A$57:$C$103,3,0)</f>
        <v>589365</v>
      </c>
      <c r="BR82" s="0" t="n">
        <f aca="false">VLOOKUP(A82,[67]may!$A$48:$C$93,3,0)</f>
        <v>1349218</v>
      </c>
      <c r="BS82" s="0" t="n">
        <f aca="false">VLOOKUP(A82,[68]june!$A$65:$C$109,3,0)</f>
        <v>950584</v>
      </c>
      <c r="BT82" s="0" t="n">
        <f aca="false">VLOOKUP(A82,[69]july!$A$34:$C$77,3,0)</f>
        <v>554823</v>
      </c>
      <c r="BU82" s="0" t="n">
        <f aca="false">VLOOKUP(A82,[70]aug!$A$61:$C$103,3,0)</f>
        <v>1381792</v>
      </c>
      <c r="BV82" s="0" t="n">
        <f aca="false">VLOOKUP(A82,[71]sept!$A$34:$C$75,3,0)</f>
        <v>651731</v>
      </c>
      <c r="BW82" s="0" t="n">
        <f aca="false">VLOOKUP(A82,[72]oct!$A$57:$C$97,3,0)</f>
        <v>771715</v>
      </c>
      <c r="BX82" s="0" t="n">
        <f aca="false">VLOOKUP(A82,[73]nov!$A$56:$C$95,3,0)</f>
        <v>608454</v>
      </c>
      <c r="BY82" s="0" t="n">
        <f aca="false">VLOOKUP(A82,[74]dec!$A$34:$C$72,3,0)</f>
        <v>574303</v>
      </c>
      <c r="BZ82" s="0" t="n">
        <f aca="false">VLOOKUP(A82,[75]jan!$A$60:$C$94,3,0)</f>
        <v>470181</v>
      </c>
      <c r="CA82" s="0" t="n">
        <f aca="false">VLOOKUP(A82,[76]feb!$A$33:$C$66,3,0)</f>
        <v>513636</v>
      </c>
      <c r="CB82" s="0" t="n">
        <f aca="false">VLOOKUP(A82,[77]mar!$A$60:$C$93,3,0)</f>
        <v>844725</v>
      </c>
      <c r="CC82" s="0" t="n">
        <f aca="false">VLOOKUP(A82,[78]apr!$A$62:$C$93,3,0)</f>
        <v>890069</v>
      </c>
      <c r="CD82" s="0" t="n">
        <f aca="false">VLOOKUP(A82,[79]may!$A$46:$C$76,3,0)</f>
        <v>845910</v>
      </c>
      <c r="CE82" s="0" t="n">
        <f aca="false">VLOOKUP(A82,[80]june!$A$60:$C$89,3,0)</f>
        <v>1307488</v>
      </c>
      <c r="CF82" s="0" t="n">
        <f aca="false">VLOOKUP(A82,[81]july!$A$47:$C$75,3,0)</f>
        <v>974358</v>
      </c>
      <c r="CG82" s="0" t="n">
        <f aca="false">VLOOKUP(A82,[82]aug!$A$65:$C$92,3,0)</f>
        <v>861082</v>
      </c>
      <c r="CH82" s="0" t="n">
        <f aca="false">VLOOKUP(A82,[83]sept!$A$60:$C$86,3,0)</f>
        <v>492337</v>
      </c>
      <c r="CI82" s="0" t="n">
        <f aca="false">VLOOKUP(A82,[84]oct!$A$66:$C$91,3,0)</f>
        <v>858253</v>
      </c>
      <c r="CJ82" s="0" t="n">
        <f aca="false">VLOOKUP(A82,[85]nov!$A$45:$C$69,3,0)</f>
        <v>922602</v>
      </c>
      <c r="CK82" s="0" t="n">
        <f aca="false">VLOOKUP(A82,[86]dec!$A$46:$C$69,3,0)</f>
        <v>1072265</v>
      </c>
      <c r="CL82" s="0" t="n">
        <f aca="false">VLOOKUP(A82,[87]jan!$A$49:$C$68,3,0)</f>
        <v>1483632</v>
      </c>
      <c r="CM82" s="0" t="n">
        <f aca="false">VLOOKUP(A82,[88]feb!$A$55:$C$73,3,0)</f>
        <v>1481338</v>
      </c>
      <c r="CN82" s="0" t="n">
        <f aca="false">VLOOKUP(A82,[89]march!$A$32:$C$49,3,0)</f>
        <v>2261263</v>
      </c>
      <c r="CO82" s="0" t="n">
        <f aca="false">VLOOKUP(A82,[90]apr!$A$32:$C$48,3,0)</f>
        <v>1499738</v>
      </c>
      <c r="CP82" s="0" t="n">
        <f aca="false">VLOOKUP(A82,[91]may!$A$32:$C$47,3,0)</f>
        <v>1518704</v>
      </c>
      <c r="CQ82" s="0" t="n">
        <f aca="false">VLOOKUP(A82,[92]june!$A$59:$C$73,3,0)</f>
        <v>1858919</v>
      </c>
      <c r="CR82" s="0" t="n">
        <f aca="false">VLOOKUP(A82,[93]july!$A$32:$C$45,3,0)</f>
        <v>2313334</v>
      </c>
      <c r="CS82" s="0" t="n">
        <f aca="false">VLOOKUP(A82,[94]aug!$A$82:$C$94,3,0)</f>
        <v>3543309</v>
      </c>
      <c r="CT82" s="0" t="n">
        <f aca="false">VLOOKUP(A82,[95]sept!$A$49:$C$60,3,0)</f>
        <v>1728881</v>
      </c>
    </row>
    <row r="83" customFormat="false" ht="12.75" hidden="false" customHeight="false" outlineLevel="0" collapsed="false">
      <c r="A83" s="11" t="n">
        <v>36800</v>
      </c>
      <c r="B83" s="12" t="n">
        <f aca="false">VLOOKUP(A83,'[1]1850-1930'!$A$648:$C$757,3,0)</f>
        <v>80538</v>
      </c>
      <c r="C83" s="12" t="n">
        <f aca="false">VLOOKUP($A83,'[2]1931-1950'!$A$648:$C$757,3,0)</f>
        <v>19360738</v>
      </c>
      <c r="D83" s="12" t="n">
        <f aca="false">VLOOKUP(A83,'[3]1951-1956'!$A$648:$C$757,3,0)</f>
        <v>7030808</v>
      </c>
      <c r="E83" s="12" t="n">
        <f aca="false">VLOOKUP(A83,'[4]1957-1960'!$A$648:$C$757,3,0)</f>
        <v>3998373</v>
      </c>
      <c r="F83" s="13" t="n">
        <f aca="false">VLOOKUP(A83,'[5]1961-1965'!$A$600:$C$709,3,0)</f>
        <v>6209249</v>
      </c>
      <c r="G83" s="12" t="n">
        <f aca="false">VLOOKUP(A83,'[6]1966-1968'!$A$520:$C$629,3,0)</f>
        <v>5384396</v>
      </c>
      <c r="H83" s="12" t="n">
        <f aca="false">VLOOKUP(A83,'[7]1969-1970'!$A$472:$C$581,3,0)</f>
        <v>6398757</v>
      </c>
      <c r="I83" s="12" t="n">
        <f aca="false">VLOOKUP(A83,'[8]1971-1973'!$A$448:$C$557,3,0)</f>
        <v>3984979</v>
      </c>
      <c r="J83" s="12" t="n">
        <f aca="false">VLOOKUP(A83,'[9]1974-1977'!$A$402:$C$511,3,0)</f>
        <v>8625050</v>
      </c>
      <c r="K83" s="12" t="n">
        <f aca="false">VLOOKUP(A83,'[10]1978-1980'!$A$328:$C$437,3,0)</f>
        <v>5533687</v>
      </c>
      <c r="L83" s="12" t="n">
        <f aca="false">VLOOKUP(A83,'[11]1981-1983'!$A$285:$C$394,3,0)</f>
        <v>6033956</v>
      </c>
      <c r="M83" s="12" t="n">
        <f aca="false">VLOOKUP(A83,'[12]1984-1986'!$A$237:$C$346,3,0)</f>
        <v>4791049</v>
      </c>
      <c r="N83" s="12" t="n">
        <f aca="false">VLOOKUP(A83,'[13]1987-1990'!$A$215:$C$324,3,0)</f>
        <v>9073266</v>
      </c>
      <c r="O83" s="12" t="n">
        <f aca="false">VLOOKUP(A83,'[14]1991-1993'!$A$125:$C$234,3,0)</f>
        <v>6931075</v>
      </c>
      <c r="P83" s="12" t="n">
        <f aca="false">SUM(B83:O83)</f>
        <v>93435921</v>
      </c>
      <c r="Q83" s="12"/>
      <c r="R83" s="12" t="n">
        <f aca="false">VLOOKUP(A83,[15]jan!$A$66:$C$175,3,0)</f>
        <v>937036</v>
      </c>
      <c r="S83" s="12" t="n">
        <f aca="false">VLOOKUP(A83,[16]feb!$A$72:$C$180,3,0)</f>
        <v>173637</v>
      </c>
      <c r="T83" s="12" t="n">
        <f aca="false">VLOOKUP(A83,[17]march!$A$58:$C$165,3,0)</f>
        <v>359054</v>
      </c>
      <c r="U83" s="0" t="n">
        <f aca="false">VLOOKUP(A83,[18]apr!$A$71:$C$177,3,0)</f>
        <v>350444</v>
      </c>
      <c r="V83" s="12" t="n">
        <f aca="false">VLOOKUP(A83,[19]may!$A$56:$D$161,3,0)</f>
        <v>342201</v>
      </c>
      <c r="W83" s="0" t="n">
        <f aca="false">VLOOKUP(A83,[20]june!$A$55:$C$159,3,0)</f>
        <v>253683</v>
      </c>
      <c r="X83" s="0" t="n">
        <f aca="false">VLOOKUP($A83,[21]july!$A$71:$C$174,3,0)</f>
        <v>322022</v>
      </c>
      <c r="Y83" s="0" t="n">
        <f aca="false">VLOOKUP($A83,[22]august!$A$55:$C$157,3,0)</f>
        <v>377802</v>
      </c>
      <c r="Z83" s="0" t="n">
        <f aca="false">VLOOKUP(A83,[23]sept!$A$59:$C$160,3,0)</f>
        <v>311327</v>
      </c>
      <c r="AA83" s="0" t="n">
        <f aca="false">VLOOKUP(A83,[24]oct!$A$54:$C$154,3,0)</f>
        <v>334708</v>
      </c>
      <c r="AB83" s="0" t="n">
        <f aca="false">VLOOKUP(A83,[25]nov!$A$55:$C$154,3,0)</f>
        <v>1877744</v>
      </c>
      <c r="AC83" s="0" t="n">
        <f aca="false">VLOOKUP(A83,[26]dec!$A$64:$C$162,3,0)</f>
        <v>309310</v>
      </c>
      <c r="AD83" s="0" t="n">
        <f aca="false">VLOOKUP(A83,[27]jan!$A$71:$C$165,3,0)</f>
        <v>411528</v>
      </c>
      <c r="AE83" s="0" t="n">
        <f aca="false">VLOOKUP(A83,[28]feb!$A$55:$C$148,3,0)</f>
        <v>1001364</v>
      </c>
      <c r="AF83" s="0" t="n">
        <f aca="false">VLOOKUP(A83,[29]march!$A$62:$C$154,3,0)</f>
        <v>355483</v>
      </c>
      <c r="AG83" s="0" t="n">
        <f aca="false">VLOOKUP(A83,[30]apr!$A$66:$C$157,3,0)</f>
        <v>511644</v>
      </c>
      <c r="AH83" s="0" t="n">
        <f aca="false">VLOOKUP(A83,[31]may!$A$54:$C$144,3,0)</f>
        <v>364610</v>
      </c>
      <c r="AI83" s="0" t="n">
        <f aca="false">VLOOKUP(A83,[32]june!$A$63:$C$152,3,0)</f>
        <v>326394</v>
      </c>
      <c r="AJ83" s="0" t="n">
        <f aca="false">VLOOKUP(A83,[33]july!$A$64:$C$152,3,0)</f>
        <v>404020</v>
      </c>
      <c r="AK83" s="0" t="n">
        <f aca="false">VLOOKUP(A83,[34]august!$A$54:$C$141,3,0)</f>
        <v>623910</v>
      </c>
      <c r="AL83" s="0" t="n">
        <f aca="false">VLOOKUP(A83,[35]sept!$A$55:$C$141,3,0)</f>
        <v>349726</v>
      </c>
      <c r="AM83" s="0" t="n">
        <f aca="false">VLOOKUP(A83,[36]oct!$A$65:$C$150,3,0)</f>
        <v>728029</v>
      </c>
      <c r="AN83" s="0" t="n">
        <f aca="false">VLOOKUP(A83,[37]novemeber!$A$63:$C$147,3,0)</f>
        <v>569539</v>
      </c>
      <c r="AO83" s="0" t="n">
        <f aca="false">VLOOKUP(A83,[38]dec!$A$53:$C$136,3,0)</f>
        <v>297813</v>
      </c>
      <c r="AP83" s="0" t="n">
        <f aca="false">VLOOKUP(A83,[39]jan!$A$56:$C$135,3,0)</f>
        <v>432053</v>
      </c>
      <c r="AQ83" s="0" t="n">
        <f aca="false">VLOOKUP(A83,[40]feb!$A$80:$C$158,3,0)</f>
        <v>303724</v>
      </c>
      <c r="AR83" s="0" t="n">
        <f aca="false">VLOOKUP(A83,[41]march!$A$63:$C$140,3,0)</f>
        <v>515093</v>
      </c>
      <c r="AS83" s="0" t="n">
        <f aca="false">VLOOKUP(A83,[42]april!$A$64:$C$140,3,0)</f>
        <v>537270</v>
      </c>
      <c r="AT83" s="0" t="n">
        <f aca="false">VLOOKUP(A83,[43]may!$A$70:$C$145,3,0)</f>
        <v>569395</v>
      </c>
      <c r="AU83" s="0" t="n">
        <f aca="false">VLOOKUP(A83,[44]june!$A$70:$C$144,3,0)</f>
        <v>445711</v>
      </c>
      <c r="AV83" s="0" t="n">
        <f aca="false">VLOOKUP(A83,[45]july!$A$65:$C$138,3,0)</f>
        <v>420265</v>
      </c>
      <c r="AW83" s="0" t="n">
        <f aca="false">VLOOKUP(A83,[46]aug!$A$66:$C$138,3,0)</f>
        <v>589237</v>
      </c>
      <c r="AX83" s="0" t="n">
        <f aca="false">VLOOKUP(A83,[47]sept!$A$59:$C$130,3,0)</f>
        <v>708664</v>
      </c>
      <c r="AY83" s="0" t="n">
        <f aca="false">VLOOKUP(A83,[48]oct!$A$63:$C$133,3,0)</f>
        <v>564874</v>
      </c>
      <c r="AZ83" s="0" t="n">
        <f aca="false">VLOOKUP(A83,[49]nov!$A$62:$C$131,3,0)</f>
        <v>549127</v>
      </c>
      <c r="BA83" s="0" t="n">
        <f aca="false">VLOOKUP(A83,[50]dec!$A$64:$C$132,3,0)</f>
        <v>650901</v>
      </c>
      <c r="BB83" s="0" t="n">
        <f aca="false">VLOOKUP(A83,[51]jan!$A$72:$C$136,3,0)</f>
        <v>359592</v>
      </c>
      <c r="BC83" s="0" t="n">
        <f aca="false">VLOOKUP(A83,[52]feb!$A$69:$C$132,3,0)</f>
        <v>480943</v>
      </c>
      <c r="BD83" s="0" t="n">
        <f aca="false">VLOOKUP(A83,[53]mar!$A$68:$C$130,3,0)</f>
        <v>568420</v>
      </c>
      <c r="BE83" s="0" t="n">
        <f aca="false">VLOOKUP(A83,[54]apr!$A$69:$C$130,3,0)</f>
        <v>806875</v>
      </c>
      <c r="BF83" s="0" t="n">
        <f aca="false">VLOOKUP(A83,[55]may!$A$145:$C$205,3,0)</f>
        <v>588166</v>
      </c>
      <c r="BG83" s="0" t="n">
        <f aca="false">VLOOKUP(A83,[56]june!$A$49:$C$108,3,0)</f>
        <v>824262</v>
      </c>
      <c r="BH83" s="0" t="n">
        <f aca="false">VLOOKUP(A83,[57]july!$A$66:$C$124,3,0)</f>
        <v>633840</v>
      </c>
      <c r="BI83" s="0" t="n">
        <f aca="false">VLOOKUP(A83,[58]aug!$A$52:$C$109,3,0)</f>
        <v>552354</v>
      </c>
      <c r="BJ83" s="0" t="n">
        <f aca="false">VLOOKUP(A83,[59]sept!$A$69:$C$125,3,0)</f>
        <v>671177</v>
      </c>
      <c r="BK83" s="0" t="n">
        <f aca="false">VLOOKUP(A83,[60]oct!$A$57:$C$112,3,0)</f>
        <v>545229</v>
      </c>
      <c r="BL83" s="0" t="n">
        <f aca="false">VLOOKUP(A83,[61]nov!$A$35:$C$89,3,0)</f>
        <v>686483</v>
      </c>
      <c r="BM83" s="0" t="n">
        <f aca="false">VLOOKUP(A83,[62]dec!$A$58:$C$111,3,0)</f>
        <v>688891</v>
      </c>
      <c r="BN83" s="0" t="n">
        <f aca="false">VLOOKUP(A83,[63]jan!$A$88:$C$137,3,0)</f>
        <v>638250</v>
      </c>
      <c r="BO83" s="0" t="n">
        <f aca="false">VLOOKUP(A83,[64]feb!$A$60:$C$108,3,0)</f>
        <v>595698</v>
      </c>
      <c r="BP83" s="0" t="n">
        <f aca="false">VLOOKUP(A83,[65]mar!$A$48:$C$95,3,0)</f>
        <v>1521484</v>
      </c>
      <c r="BQ83" s="0" t="n">
        <f aca="false">VLOOKUP(A83,[66]apr!$A$57:$C$103,3,0)</f>
        <v>539378</v>
      </c>
      <c r="BR83" s="0" t="n">
        <f aca="false">VLOOKUP(A83,[67]may!$A$48:$C$93,3,0)</f>
        <v>1148451</v>
      </c>
      <c r="BS83" s="0" t="n">
        <f aca="false">VLOOKUP(A83,[68]june!$A$65:$C$109,3,0)</f>
        <v>708230</v>
      </c>
      <c r="BT83" s="0" t="n">
        <f aca="false">VLOOKUP(A83,[69]july!$A$34:$C$77,3,0)</f>
        <v>492483</v>
      </c>
      <c r="BU83" s="0" t="n">
        <f aca="false">VLOOKUP(A83,[70]aug!$A$61:$C$103,3,0)</f>
        <v>1562627</v>
      </c>
      <c r="BV83" s="0" t="n">
        <f aca="false">VLOOKUP(A83,[71]sept!$A$34:$C$75,3,0)</f>
        <v>606821</v>
      </c>
      <c r="BW83" s="0" t="n">
        <f aca="false">VLOOKUP(A83,[72]oct!$A$57:$C$97,3,0)</f>
        <v>799206</v>
      </c>
      <c r="BX83" s="0" t="n">
        <f aca="false">VLOOKUP(A83,[73]nov!$A$56:$C$95,3,0)</f>
        <v>556091</v>
      </c>
      <c r="BY83" s="0" t="n">
        <f aca="false">VLOOKUP(A83,[74]dec!$A$34:$C$72,3,0)</f>
        <v>552116</v>
      </c>
      <c r="BZ83" s="0" t="n">
        <f aca="false">VLOOKUP(A83,[75]jan!$A$60:$C$94,3,0)</f>
        <v>485703</v>
      </c>
      <c r="CA83" s="0" t="n">
        <f aca="false">VLOOKUP(A83,[76]feb!$A$33:$C$66,3,0)</f>
        <v>497103</v>
      </c>
      <c r="CB83" s="0" t="n">
        <f aca="false">VLOOKUP(A83,[77]mar!$A$60:$C$93,3,0)</f>
        <v>814826</v>
      </c>
      <c r="CC83" s="0" t="n">
        <f aca="false">VLOOKUP(A83,[78]apr!$A$62:$C$93,3,0)</f>
        <v>874914</v>
      </c>
      <c r="CD83" s="0" t="n">
        <f aca="false">VLOOKUP(A83,[79]may!$A$46:$C$76,3,0)</f>
        <v>840077</v>
      </c>
      <c r="CE83" s="0" t="n">
        <f aca="false">VLOOKUP(A83,[80]june!$A$60:$C$89,3,0)</f>
        <v>1255446</v>
      </c>
      <c r="CF83" s="0" t="n">
        <f aca="false">VLOOKUP(A83,[81]july!$A$47:$C$75,3,0)</f>
        <v>890183</v>
      </c>
      <c r="CG83" s="0" t="n">
        <f aca="false">VLOOKUP(A83,[82]aug!$A$65:$C$92,3,0)</f>
        <v>715170</v>
      </c>
      <c r="CH83" s="0" t="n">
        <f aca="false">VLOOKUP(A83,[83]sept!$A$60:$C$86,3,0)</f>
        <v>471063</v>
      </c>
      <c r="CI83" s="0" t="n">
        <f aca="false">VLOOKUP(A83,[84]oct!$A$66:$C$91,3,0)</f>
        <v>860332</v>
      </c>
      <c r="CJ83" s="0" t="n">
        <f aca="false">VLOOKUP(A83,[85]nov!$A$45:$C$69,3,0)</f>
        <v>923995</v>
      </c>
      <c r="CK83" s="0" t="n">
        <f aca="false">VLOOKUP(A83,[86]dec!$A$46:$C$69,3,0)</f>
        <v>1031990</v>
      </c>
      <c r="CL83" s="0" t="n">
        <f aca="false">VLOOKUP(A83,[87]jan!$A$49:$C$68,3,0)</f>
        <v>1463838</v>
      </c>
      <c r="CM83" s="0" t="n">
        <f aca="false">VLOOKUP(A83,[88]feb!$A$55:$C$73,3,0)</f>
        <v>1345811</v>
      </c>
      <c r="CN83" s="0" t="n">
        <f aca="false">VLOOKUP(A83,[89]march!$A$32:$C$49,3,0)</f>
        <v>2089523</v>
      </c>
      <c r="CO83" s="0" t="n">
        <f aca="false">VLOOKUP(A83,[90]apr!$A$32:$C$48,3,0)</f>
        <v>1317501</v>
      </c>
      <c r="CP83" s="0" t="n">
        <f aca="false">VLOOKUP(A83,[91]may!$A$32:$C$47,3,0)</f>
        <v>1528888</v>
      </c>
      <c r="CQ83" s="0" t="n">
        <f aca="false">VLOOKUP(A83,[92]june!$A$59:$C$73,3,0)</f>
        <v>1572636</v>
      </c>
      <c r="CR83" s="0" t="n">
        <f aca="false">VLOOKUP(A83,[93]july!$A$32:$C$45,3,0)</f>
        <v>1970244</v>
      </c>
      <c r="CS83" s="0" t="n">
        <f aca="false">VLOOKUP(A83,[94]aug!$A$82:$C$94,3,0)</f>
        <v>3104185</v>
      </c>
      <c r="CT83" s="0" t="n">
        <f aca="false">VLOOKUP(A83,[95]sept!$A$49:$C$60,3,0)</f>
        <v>2194749</v>
      </c>
      <c r="CU83" s="0" t="n">
        <f aca="false">VLOOKUP(A83,[96]oct!$A$56:$C$66,3,0)</f>
        <v>1488054</v>
      </c>
    </row>
    <row r="84" customFormat="false" ht="12.75" hidden="false" customHeight="false" outlineLevel="0" collapsed="false">
      <c r="A84" s="11" t="n">
        <v>36831</v>
      </c>
      <c r="B84" s="12" t="n">
        <f aca="false">VLOOKUP(A84,'[1]1850-1930'!$A$648:$C$757,3,0)</f>
        <v>56101</v>
      </c>
      <c r="C84" s="12" t="n">
        <f aca="false">VLOOKUP($A84,'[2]1931-1950'!$A$648:$C$757,3,0)</f>
        <v>19307970</v>
      </c>
      <c r="D84" s="12" t="n">
        <f aca="false">VLOOKUP(A84,'[3]1951-1956'!$A$648:$C$757,3,0)</f>
        <v>7039051</v>
      </c>
      <c r="E84" s="12" t="n">
        <f aca="false">VLOOKUP(A84,'[4]1957-1960'!$A$648:$C$757,3,0)</f>
        <v>3710934</v>
      </c>
      <c r="F84" s="13" t="n">
        <f aca="false">VLOOKUP(A84,'[5]1961-1965'!$A$600:$C$709,3,0)</f>
        <v>6587826</v>
      </c>
      <c r="G84" s="12" t="n">
        <f aca="false">VLOOKUP(A84,'[6]1966-1968'!$A$520:$C$629,3,0)</f>
        <v>5717114</v>
      </c>
      <c r="H84" s="12" t="n">
        <f aca="false">VLOOKUP(A84,'[7]1969-1970'!$A$472:$C$581,3,0)</f>
        <v>6434958</v>
      </c>
      <c r="I84" s="12" t="n">
        <f aca="false">VLOOKUP(A84,'[8]1971-1973'!$A$448:$C$557,3,0)</f>
        <v>3932619</v>
      </c>
      <c r="J84" s="12" t="n">
        <f aca="false">VLOOKUP(A84,'[9]1974-1977'!$A$402:$C$511,3,0)</f>
        <v>8061068</v>
      </c>
      <c r="K84" s="12" t="n">
        <f aca="false">VLOOKUP(A84,'[10]1978-1980'!$A$328:$C$437,3,0)</f>
        <v>5428845</v>
      </c>
      <c r="L84" s="12" t="n">
        <f aca="false">VLOOKUP(A84,'[11]1981-1983'!$A$285:$C$394,3,0)</f>
        <v>5668631</v>
      </c>
      <c r="M84" s="12" t="n">
        <f aca="false">VLOOKUP(A84,'[12]1984-1986'!$A$237:$C$346,3,0)</f>
        <v>4557108</v>
      </c>
      <c r="N84" s="12" t="n">
        <f aca="false">VLOOKUP(A84,'[13]1987-1990'!$A$215:$C$324,3,0)</f>
        <v>8738504</v>
      </c>
      <c r="O84" s="12" t="n">
        <f aca="false">VLOOKUP(A84,'[14]1991-1993'!$A$125:$C$234,3,0)</f>
        <v>6519114</v>
      </c>
      <c r="P84" s="12" t="n">
        <f aca="false">SUM(B84:O84)</f>
        <v>91759843</v>
      </c>
      <c r="Q84" s="12"/>
      <c r="R84" s="12" t="n">
        <f aca="false">VLOOKUP(A84,[15]jan!$A$66:$C$175,3,0)</f>
        <v>878311</v>
      </c>
      <c r="S84" s="12" t="n">
        <f aca="false">VLOOKUP(A84,[16]feb!$A$72:$C$180,3,0)</f>
        <v>174831</v>
      </c>
      <c r="T84" s="12" t="n">
        <f aca="false">VLOOKUP(A84,[17]march!$A$58:$C$165,3,0)</f>
        <v>342814</v>
      </c>
      <c r="U84" s="0" t="n">
        <f aca="false">VLOOKUP(A84,[18]apr!$A$71:$C$177,3,0)</f>
        <v>332683</v>
      </c>
      <c r="V84" s="12" t="n">
        <f aca="false">VLOOKUP(A84,[19]may!$A$56:$D$161,3,0)</f>
        <v>308616</v>
      </c>
      <c r="W84" s="0" t="n">
        <f aca="false">VLOOKUP(A84,[20]june!$A$55:$C$159,3,0)</f>
        <v>241146</v>
      </c>
      <c r="X84" s="0" t="n">
        <f aca="false">VLOOKUP($A84,[21]july!$A$71:$C$174,3,0)</f>
        <v>293006</v>
      </c>
      <c r="Y84" s="0" t="n">
        <f aca="false">VLOOKUP($A84,[22]august!$A$55:$C$157,3,0)</f>
        <v>361618</v>
      </c>
      <c r="Z84" s="0" t="n">
        <f aca="false">VLOOKUP(A84,[23]sept!$A$59:$C$160,3,0)</f>
        <v>301386</v>
      </c>
      <c r="AA84" s="0" t="n">
        <f aca="false">VLOOKUP(A84,[24]oct!$A$54:$C$154,3,0)</f>
        <v>323997</v>
      </c>
      <c r="AB84" s="0" t="n">
        <f aca="false">VLOOKUP(A84,[25]nov!$A$55:$C$154,3,0)</f>
        <v>1920791</v>
      </c>
      <c r="AC84" s="0" t="n">
        <f aca="false">VLOOKUP(A84,[26]dec!$A$64:$C$162,3,0)</f>
        <v>335832</v>
      </c>
      <c r="AD84" s="0" t="n">
        <f aca="false">VLOOKUP(A84,[27]jan!$A$71:$C$165,3,0)</f>
        <v>389709</v>
      </c>
      <c r="AE84" s="0" t="n">
        <f aca="false">VLOOKUP(A84,[28]feb!$A$55:$C$148,3,0)</f>
        <v>317138</v>
      </c>
      <c r="AF84" s="0" t="n">
        <f aca="false">VLOOKUP(A84,[29]march!$A$62:$C$154,3,0)</f>
        <v>327216</v>
      </c>
      <c r="AG84" s="0" t="n">
        <f aca="false">VLOOKUP(A84,[30]apr!$A$66:$C$157,3,0)</f>
        <v>457720</v>
      </c>
      <c r="AH84" s="0" t="n">
        <f aca="false">VLOOKUP(A84,[31]may!$A$54:$C$144,3,0)</f>
        <v>352597</v>
      </c>
      <c r="AI84" s="0" t="n">
        <f aca="false">VLOOKUP(A84,[32]june!$A$63:$C$152,3,0)</f>
        <v>342794</v>
      </c>
      <c r="AJ84" s="0" t="n">
        <f aca="false">VLOOKUP(A84,[33]july!$A$64:$C$152,3,0)</f>
        <v>380766</v>
      </c>
      <c r="AK84" s="0" t="n">
        <f aca="false">VLOOKUP(A84,[34]august!$A$54:$C$141,3,0)</f>
        <v>488621</v>
      </c>
      <c r="AL84" s="0" t="n">
        <f aca="false">VLOOKUP(A84,[35]sept!$A$55:$C$141,3,0)</f>
        <v>325201</v>
      </c>
      <c r="AM84" s="0" t="n">
        <f aca="false">VLOOKUP(A84,[36]oct!$A$65:$C$150,3,0)</f>
        <v>663311</v>
      </c>
      <c r="AN84" s="0" t="n">
        <f aca="false">VLOOKUP(A84,[37]novemeber!$A$63:$C$147,3,0)</f>
        <v>542027</v>
      </c>
      <c r="AO84" s="0" t="n">
        <f aca="false">VLOOKUP(A84,[38]dec!$A$53:$C$136,3,0)</f>
        <v>282123</v>
      </c>
      <c r="AP84" s="0" t="n">
        <f aca="false">VLOOKUP(A84,[39]jan!$A$56:$C$135,3,0)</f>
        <v>404261</v>
      </c>
      <c r="AQ84" s="0" t="n">
        <f aca="false">VLOOKUP(A84,[40]feb!$A$80:$C$158,3,0)</f>
        <v>283447</v>
      </c>
      <c r="AR84" s="0" t="n">
        <f aca="false">VLOOKUP(A84,[41]march!$A$63:$C$140,3,0)</f>
        <v>478172</v>
      </c>
      <c r="AS84" s="0" t="n">
        <f aca="false">VLOOKUP(A84,[42]april!$A$64:$C$140,3,0)</f>
        <v>549489</v>
      </c>
      <c r="AT84" s="0" t="n">
        <f aca="false">VLOOKUP(A84,[43]may!$A$70:$C$145,3,0)</f>
        <v>518620</v>
      </c>
      <c r="AU84" s="0" t="n">
        <f aca="false">VLOOKUP(A84,[44]june!$A$70:$C$144,3,0)</f>
        <v>455435</v>
      </c>
      <c r="AV84" s="0" t="n">
        <f aca="false">VLOOKUP(A84,[45]july!$A$65:$C$138,3,0)</f>
        <v>368011</v>
      </c>
      <c r="AW84" s="0" t="n">
        <f aca="false">VLOOKUP(A84,[46]aug!$A$66:$C$138,3,0)</f>
        <v>558226</v>
      </c>
      <c r="AX84" s="0" t="n">
        <f aca="false">VLOOKUP(A84,[47]sept!$A$59:$C$130,3,0)</f>
        <v>643679</v>
      </c>
      <c r="AY84" s="0" t="n">
        <f aca="false">VLOOKUP(A84,[48]oct!$A$63:$C$133,3,0)</f>
        <v>542232</v>
      </c>
      <c r="AZ84" s="0" t="n">
        <f aca="false">VLOOKUP(A84,[49]nov!$A$62:$C$131,3,0)</f>
        <v>499556</v>
      </c>
      <c r="BA84" s="0" t="n">
        <f aca="false">VLOOKUP(A84,[50]dec!$A$64:$C$132,3,0)</f>
        <v>611122</v>
      </c>
      <c r="BB84" s="0" t="n">
        <f aca="false">VLOOKUP(A84,[51]jan!$A$72:$C$136,3,0)</f>
        <v>336748</v>
      </c>
      <c r="BC84" s="0" t="n">
        <f aca="false">VLOOKUP(A84,[52]feb!$A$69:$C$132,3,0)</f>
        <v>442985</v>
      </c>
      <c r="BD84" s="0" t="n">
        <f aca="false">VLOOKUP(A84,[53]mar!$A$68:$C$130,3,0)</f>
        <v>573257</v>
      </c>
      <c r="BE84" s="0" t="n">
        <f aca="false">VLOOKUP(A84,[54]apr!$A$69:$C$130,3,0)</f>
        <v>906259</v>
      </c>
      <c r="BF84" s="0" t="n">
        <f aca="false">VLOOKUP(A84,[55]may!$A$145:$C$205,3,0)</f>
        <v>534861</v>
      </c>
      <c r="BG84" s="0" t="n">
        <f aca="false">VLOOKUP(A84,[56]june!$A$49:$C$108,3,0)</f>
        <v>753908</v>
      </c>
      <c r="BH84" s="0" t="n">
        <f aca="false">VLOOKUP(A84,[57]july!$A$66:$C$124,3,0)</f>
        <v>580392</v>
      </c>
      <c r="BI84" s="0" t="n">
        <f aca="false">VLOOKUP(A84,[58]aug!$A$52:$C$109,3,0)</f>
        <v>529408</v>
      </c>
      <c r="BJ84" s="0" t="n">
        <f aca="false">VLOOKUP(A84,[59]sept!$A$69:$C$125,3,0)</f>
        <v>649419</v>
      </c>
      <c r="BK84" s="0" t="n">
        <f aca="false">VLOOKUP(A84,[60]oct!$A$57:$C$112,3,0)</f>
        <v>519834</v>
      </c>
      <c r="BL84" s="0" t="n">
        <f aca="false">VLOOKUP(A84,[61]nov!$A$35:$C$89,3,0)</f>
        <v>605276</v>
      </c>
      <c r="BM84" s="0" t="n">
        <f aca="false">VLOOKUP(A84,[62]dec!$A$58:$C$111,3,0)</f>
        <v>657597</v>
      </c>
      <c r="BN84" s="0" t="n">
        <f aca="false">VLOOKUP(A84,[63]jan!$A$88:$C$137,3,0)</f>
        <v>660367</v>
      </c>
      <c r="BO84" s="0" t="n">
        <f aca="false">VLOOKUP(A84,[64]feb!$A$60:$C$108,3,0)</f>
        <v>592270</v>
      </c>
      <c r="BP84" s="0" t="n">
        <f aca="false">VLOOKUP(A84,[65]mar!$A$48:$C$95,3,0)</f>
        <v>1519698</v>
      </c>
      <c r="BQ84" s="0" t="n">
        <f aca="false">VLOOKUP(A84,[66]apr!$A$57:$C$103,3,0)</f>
        <v>640235</v>
      </c>
      <c r="BR84" s="0" t="n">
        <f aca="false">VLOOKUP(A84,[67]may!$A$48:$C$93,3,0)</f>
        <v>1113472</v>
      </c>
      <c r="BS84" s="0" t="n">
        <f aca="false">VLOOKUP(A84,[68]june!$A$65:$C$109,3,0)</f>
        <v>940647</v>
      </c>
      <c r="BT84" s="0" t="n">
        <f aca="false">VLOOKUP(A84,[69]july!$A$34:$C$77,3,0)</f>
        <v>487978</v>
      </c>
      <c r="BU84" s="0" t="n">
        <f aca="false">VLOOKUP(A84,[70]aug!$A$61:$C$103,3,0)</f>
        <v>1386914</v>
      </c>
      <c r="BV84" s="0" t="n">
        <f aca="false">VLOOKUP(A84,[71]sept!$A$34:$C$75,3,0)</f>
        <v>536846</v>
      </c>
      <c r="BW84" s="0" t="n">
        <f aca="false">VLOOKUP(A84,[72]oct!$A$57:$C$97,3,0)</f>
        <v>709991</v>
      </c>
      <c r="BX84" s="0" t="n">
        <f aca="false">VLOOKUP(A84,[73]nov!$A$56:$C$95,3,0)</f>
        <v>514017</v>
      </c>
      <c r="BY84" s="0" t="n">
        <f aca="false">VLOOKUP(A84,[74]dec!$A$34:$C$72,3,0)</f>
        <v>571123</v>
      </c>
      <c r="BZ84" s="0" t="n">
        <f aca="false">VLOOKUP(A84,[75]jan!$A$60:$C$94,3,0)</f>
        <v>649452</v>
      </c>
      <c r="CA84" s="0" t="n">
        <f aca="false">VLOOKUP(A84,[76]feb!$A$33:$C$66,3,0)</f>
        <v>504814</v>
      </c>
      <c r="CB84" s="0" t="n">
        <f aca="false">VLOOKUP(A84,[77]mar!$A$60:$C$93,3,0)</f>
        <v>768335</v>
      </c>
      <c r="CC84" s="0" t="n">
        <f aca="false">VLOOKUP(A84,[78]apr!$A$62:$C$93,3,0)</f>
        <v>875435</v>
      </c>
      <c r="CD84" s="0" t="n">
        <f aca="false">VLOOKUP(A84,[79]may!$A$46:$C$76,3,0)</f>
        <v>750742</v>
      </c>
      <c r="CE84" s="0" t="n">
        <f aca="false">VLOOKUP(A84,[80]june!$A$60:$C$89,3,0)</f>
        <v>1242483</v>
      </c>
      <c r="CF84" s="0" t="n">
        <f aca="false">VLOOKUP(A84,[81]july!$A$47:$C$75,3,0)</f>
        <v>839875</v>
      </c>
      <c r="CG84" s="0" t="n">
        <f aca="false">VLOOKUP(A84,[82]aug!$A$65:$C$92,3,0)</f>
        <v>690406</v>
      </c>
      <c r="CH84" s="0" t="n">
        <f aca="false">VLOOKUP(A84,[83]sept!$A$60:$C$86,3,0)</f>
        <v>440793</v>
      </c>
      <c r="CI84" s="0" t="n">
        <f aca="false">VLOOKUP(A84,[84]oct!$A$66:$C$91,3,0)</f>
        <v>700824</v>
      </c>
      <c r="CJ84" s="0" t="n">
        <f aca="false">VLOOKUP(A84,[85]nov!$A$45:$C$69,3,0)</f>
        <v>820133</v>
      </c>
      <c r="CK84" s="0" t="n">
        <f aca="false">VLOOKUP(A84,[86]dec!$A$46:$C$69,3,0)</f>
        <v>982264</v>
      </c>
      <c r="CL84" s="0" t="n">
        <f aca="false">VLOOKUP(A84,[87]jan!$A$49:$C$68,3,0)</f>
        <v>1342642</v>
      </c>
      <c r="CM84" s="0" t="n">
        <f aca="false">VLOOKUP(A84,[88]feb!$A$55:$C$73,3,0)</f>
        <v>1194852</v>
      </c>
      <c r="CN84" s="0" t="n">
        <f aca="false">VLOOKUP(A84,[89]march!$A$32:$C$49,3,0)</f>
        <v>1765140</v>
      </c>
      <c r="CO84" s="0" t="n">
        <f aca="false">VLOOKUP(A84,[90]apr!$A$32:$C$48,3,0)</f>
        <v>1189371</v>
      </c>
      <c r="CP84" s="0" t="n">
        <f aca="false">VLOOKUP(A84,[91]may!$A$32:$C$47,3,0)</f>
        <v>1437046</v>
      </c>
      <c r="CQ84" s="0" t="n">
        <f aca="false">VLOOKUP(A84,[92]june!$A$59:$C$73,3,0)</f>
        <v>1500237</v>
      </c>
      <c r="CR84" s="0" t="n">
        <f aca="false">VLOOKUP(A84,[93]july!$A$32:$C$45,3,0)</f>
        <v>1648521</v>
      </c>
      <c r="CS84" s="0" t="n">
        <f aca="false">VLOOKUP(A84,[94]aug!$A$82:$C$94,3,0)</f>
        <v>2389442</v>
      </c>
      <c r="CT84" s="0" t="n">
        <f aca="false">VLOOKUP(A84,[95]sept!$A$49:$C$60,3,0)</f>
        <v>1819628</v>
      </c>
      <c r="CU84" s="0" t="n">
        <f aca="false">VLOOKUP(A84,[96]oct!$A$56:$C$66,3,0)</f>
        <v>2254114</v>
      </c>
      <c r="CV84" s="0" t="n">
        <f aca="false">VLOOKUP(A84,[97]nov!$A$51:$C$60,3,0)</f>
        <v>1447455</v>
      </c>
    </row>
    <row r="85" customFormat="false" ht="12.75" hidden="false" customHeight="false" outlineLevel="0" collapsed="false">
      <c r="A85" s="11" t="n">
        <v>36861</v>
      </c>
      <c r="B85" s="12" t="n">
        <f aca="false">VLOOKUP(A85,'[1]1850-1930'!$A$648:$C$757,3,0)</f>
        <v>59205</v>
      </c>
      <c r="C85" s="12" t="n">
        <f aca="false">VLOOKUP($A85,'[2]1931-1950'!$A$648:$C$757,3,0)</f>
        <v>19650724</v>
      </c>
      <c r="D85" s="12" t="n">
        <f aca="false">VLOOKUP(A85,'[3]1951-1956'!$A$648:$C$757,3,0)</f>
        <v>7099121</v>
      </c>
      <c r="E85" s="12" t="n">
        <f aca="false">VLOOKUP(A85,'[4]1957-1960'!$A$648:$C$757,3,0)</f>
        <v>3969439</v>
      </c>
      <c r="F85" s="13" t="n">
        <f aca="false">VLOOKUP(A85,'[5]1961-1965'!$A$600:$C$709,3,0)</f>
        <v>6755356</v>
      </c>
      <c r="G85" s="12" t="n">
        <f aca="false">VLOOKUP(A85,'[6]1966-1968'!$A$520:$C$629,3,0)</f>
        <v>5735311</v>
      </c>
      <c r="H85" s="12" t="n">
        <f aca="false">VLOOKUP(A85,'[7]1969-1970'!$A$472:$C$581,3,0)</f>
        <v>6395825</v>
      </c>
      <c r="I85" s="12" t="n">
        <f aca="false">VLOOKUP(A85,'[8]1971-1973'!$A$448:$C$557,3,0)</f>
        <v>3975053</v>
      </c>
      <c r="J85" s="12" t="n">
        <f aca="false">VLOOKUP(A85,'[9]1974-1977'!$A$402:$C$511,3,0)</f>
        <v>8458995</v>
      </c>
      <c r="K85" s="12" t="n">
        <f aca="false">VLOOKUP(A85,'[10]1978-1980'!$A$328:$C$437,3,0)</f>
        <v>5403424</v>
      </c>
      <c r="L85" s="12" t="n">
        <f aca="false">VLOOKUP(A85,'[11]1981-1983'!$A$285:$C$394,3,0)</f>
        <v>5774335</v>
      </c>
      <c r="M85" s="12" t="n">
        <f aca="false">VLOOKUP(A85,'[12]1984-1986'!$A$237:$C$346,3,0)</f>
        <v>4622146</v>
      </c>
      <c r="N85" s="12" t="n">
        <f aca="false">VLOOKUP(A85,'[13]1987-1990'!$A$215:$C$324,3,0)</f>
        <v>8853648</v>
      </c>
      <c r="O85" s="12" t="n">
        <f aca="false">VLOOKUP(A85,'[14]1991-1993'!$A$125:$C$234,3,0)</f>
        <v>6562313</v>
      </c>
      <c r="P85" s="12" t="n">
        <f aca="false">SUM(B85:O85)</f>
        <v>93314895</v>
      </c>
      <c r="Q85" s="12"/>
      <c r="R85" s="12" t="n">
        <f aca="false">VLOOKUP(A85,[15]jan!$A$66:$C$175,3,0)</f>
        <v>960163</v>
      </c>
      <c r="S85" s="12" t="n">
        <f aca="false">VLOOKUP(A85,[16]feb!$A$72:$C$180,3,0)</f>
        <v>184331</v>
      </c>
      <c r="T85" s="12" t="n">
        <f aca="false">VLOOKUP(A85,[17]march!$A$58:$C$165,3,0)</f>
        <v>348892</v>
      </c>
      <c r="U85" s="0" t="n">
        <f aca="false">VLOOKUP(A85,[18]apr!$A$71:$C$177,3,0)</f>
        <v>330157</v>
      </c>
      <c r="V85" s="12" t="n">
        <f aca="false">VLOOKUP(A85,[19]may!$A$56:$D$161,3,0)</f>
        <v>310772</v>
      </c>
      <c r="W85" s="0" t="n">
        <f aca="false">VLOOKUP(A85,[20]june!$A$55:$C$159,3,0)</f>
        <v>231422</v>
      </c>
      <c r="X85" s="0" t="n">
        <f aca="false">VLOOKUP($A85,[21]july!$A$71:$C$174,3,0)</f>
        <v>314178</v>
      </c>
      <c r="Y85" s="0" t="n">
        <f aca="false">VLOOKUP($A85,[22]august!$A$55:$C$157,3,0)</f>
        <v>371754</v>
      </c>
      <c r="Z85" s="0" t="n">
        <f aca="false">VLOOKUP(A85,[23]sept!$A$59:$C$160,3,0)</f>
        <v>295719</v>
      </c>
      <c r="AA85" s="0" t="n">
        <f aca="false">VLOOKUP(A85,[24]oct!$A$54:$C$154,3,0)</f>
        <v>329679</v>
      </c>
      <c r="AB85" s="0" t="n">
        <f aca="false">VLOOKUP(A85,[25]nov!$A$55:$C$154,3,0)</f>
        <v>1727850</v>
      </c>
      <c r="AC85" s="0" t="n">
        <f aca="false">VLOOKUP(A85,[26]dec!$A$64:$C$162,3,0)</f>
        <v>328411</v>
      </c>
      <c r="AD85" s="0" t="n">
        <f aca="false">VLOOKUP(A85,[27]jan!$A$71:$C$165,3,0)</f>
        <v>390632</v>
      </c>
      <c r="AE85" s="0" t="n">
        <f aca="false">VLOOKUP(A85,[28]feb!$A$55:$C$148,3,0)</f>
        <v>323166</v>
      </c>
      <c r="AF85" s="0" t="n">
        <f aca="false">VLOOKUP(A85,[29]march!$A$62:$C$154,3,0)</f>
        <v>349642</v>
      </c>
      <c r="AG85" s="0" t="n">
        <f aca="false">VLOOKUP(A85,[30]apr!$A$66:$C$157,3,0)</f>
        <v>470258</v>
      </c>
      <c r="AH85" s="0" t="n">
        <f aca="false">VLOOKUP(A85,[31]may!$A$54:$C$144,3,0)</f>
        <v>385169</v>
      </c>
      <c r="AI85" s="0" t="n">
        <f aca="false">VLOOKUP(A85,[32]june!$A$63:$C$152,3,0)</f>
        <v>299736</v>
      </c>
      <c r="AJ85" s="0" t="n">
        <f aca="false">VLOOKUP(A85,[33]july!$A$64:$C$152,3,0)</f>
        <v>367476</v>
      </c>
      <c r="AK85" s="0" t="n">
        <f aca="false">VLOOKUP(A85,[34]august!$A$54:$C$141,3,0)</f>
        <v>318380</v>
      </c>
      <c r="AL85" s="0" t="n">
        <f aca="false">VLOOKUP(A85,[35]sept!$A$55:$C$141,3,0)</f>
        <v>334184</v>
      </c>
      <c r="AM85" s="0" t="n">
        <f aca="false">VLOOKUP(A85,[36]oct!$A$65:$C$150,3,0)</f>
        <v>687962</v>
      </c>
      <c r="AN85" s="0" t="n">
        <f aca="false">VLOOKUP(A85,[37]novemeber!$A$63:$C$147,3,0)</f>
        <v>549549</v>
      </c>
      <c r="AO85" s="0" t="n">
        <f aca="false">VLOOKUP(A85,[38]dec!$A$53:$C$136,3,0)</f>
        <v>274817</v>
      </c>
      <c r="AP85" s="0" t="n">
        <f aca="false">VLOOKUP(A85,[39]jan!$A$56:$C$135,3,0)</f>
        <v>476420</v>
      </c>
      <c r="AQ85" s="0" t="n">
        <f aca="false">VLOOKUP(A85,[40]feb!$A$80:$C$158,3,0)</f>
        <v>286021</v>
      </c>
      <c r="AR85" s="0" t="n">
        <f aca="false">VLOOKUP(A85,[41]march!$A$63:$C$140,3,0)</f>
        <v>471249</v>
      </c>
      <c r="AS85" s="0" t="n">
        <f aca="false">VLOOKUP(A85,[42]april!$A$64:$C$140,3,0)</f>
        <v>496241</v>
      </c>
      <c r="AT85" s="0" t="n">
        <f aca="false">VLOOKUP(A85,[43]may!$A$70:$C$145,3,0)</f>
        <v>516050</v>
      </c>
      <c r="AU85" s="0" t="n">
        <f aca="false">VLOOKUP(A85,[44]june!$A$70:$C$144,3,0)</f>
        <v>467590</v>
      </c>
      <c r="AV85" s="0" t="n">
        <f aca="false">VLOOKUP(A85,[45]july!$A$65:$C$138,3,0)</f>
        <v>380134</v>
      </c>
      <c r="AW85" s="0" t="n">
        <f aca="false">VLOOKUP(A85,[46]aug!$A$66:$C$138,3,0)</f>
        <v>547949</v>
      </c>
      <c r="AX85" s="0" t="n">
        <f aca="false">VLOOKUP(A85,[47]sept!$A$59:$C$130,3,0)</f>
        <v>684385</v>
      </c>
      <c r="AY85" s="0" t="n">
        <f aca="false">VLOOKUP(A85,[48]oct!$A$63:$C$133,3,0)</f>
        <v>525968</v>
      </c>
      <c r="AZ85" s="0" t="n">
        <f aca="false">VLOOKUP(A85,[49]nov!$A$62:$C$131,3,0)</f>
        <v>531881</v>
      </c>
      <c r="BA85" s="0" t="n">
        <f aca="false">VLOOKUP(A85,[50]dec!$A$64:$C$132,3,0)</f>
        <v>636615</v>
      </c>
      <c r="BB85" s="0" t="n">
        <f aca="false">VLOOKUP(A85,[51]jan!$A$72:$C$136,3,0)</f>
        <v>358974</v>
      </c>
      <c r="BC85" s="0" t="n">
        <f aca="false">VLOOKUP(A85,[52]feb!$A$69:$C$132,3,0)</f>
        <v>463627</v>
      </c>
      <c r="BD85" s="0" t="n">
        <f aca="false">VLOOKUP(A85,[53]mar!$A$68:$C$130,3,0)</f>
        <v>634554</v>
      </c>
      <c r="BE85" s="0" t="n">
        <f aca="false">VLOOKUP(A85,[54]apr!$A$69:$C$130,3,0)</f>
        <v>843166</v>
      </c>
      <c r="BF85" s="0" t="n">
        <f aca="false">VLOOKUP(A85,[55]may!$A$145:$C$205,3,0)</f>
        <v>539360</v>
      </c>
      <c r="BG85" s="0" t="n">
        <f aca="false">VLOOKUP(A85,[56]june!$A$49:$C$108,3,0)</f>
        <v>779887</v>
      </c>
      <c r="BH85" s="0" t="n">
        <f aca="false">VLOOKUP(A85,[57]july!$A$66:$C$124,3,0)</f>
        <v>576571</v>
      </c>
      <c r="BI85" s="0" t="n">
        <f aca="false">VLOOKUP(A85,[58]aug!$A$52:$C$109,3,0)</f>
        <v>554448</v>
      </c>
      <c r="BJ85" s="0" t="n">
        <f aca="false">VLOOKUP(A85,[59]sept!$A$69:$C$125,3,0)</f>
        <v>642086</v>
      </c>
      <c r="BK85" s="0" t="n">
        <f aca="false">VLOOKUP(A85,[60]oct!$A$57:$C$112,3,0)</f>
        <v>530930</v>
      </c>
      <c r="BL85" s="0" t="n">
        <f aca="false">VLOOKUP(A85,[61]nov!$A$35:$C$89,3,0)</f>
        <v>684664</v>
      </c>
      <c r="BM85" s="0" t="n">
        <f aca="false">VLOOKUP(A85,[62]dec!$A$58:$C$111,3,0)</f>
        <v>717965</v>
      </c>
      <c r="BN85" s="0" t="n">
        <f aca="false">VLOOKUP(A85,[63]jan!$A$88:$C$137,3,0)</f>
        <v>654093</v>
      </c>
      <c r="BO85" s="0" t="n">
        <f aca="false">VLOOKUP(A85,[64]feb!$A$60:$C$108,3,0)</f>
        <v>564227</v>
      </c>
      <c r="BP85" s="0" t="n">
        <f aca="false">VLOOKUP(A85,[65]mar!$A$48:$C$95,3,0)</f>
        <v>1482673</v>
      </c>
      <c r="BQ85" s="0" t="n">
        <f aca="false">VLOOKUP(A85,[66]apr!$A$57:$C$103,3,0)</f>
        <v>740025</v>
      </c>
      <c r="BR85" s="0" t="n">
        <f aca="false">VLOOKUP(A85,[67]may!$A$48:$C$93,3,0)</f>
        <v>1183615</v>
      </c>
      <c r="BS85" s="0" t="n">
        <f aca="false">VLOOKUP(A85,[68]june!$A$65:$C$109,3,0)</f>
        <v>841139</v>
      </c>
      <c r="BT85" s="0" t="n">
        <f aca="false">VLOOKUP(A85,[69]july!$A$34:$C$77,3,0)</f>
        <v>500187</v>
      </c>
      <c r="BU85" s="0" t="n">
        <f aca="false">VLOOKUP(A85,[70]aug!$A$61:$C$103,3,0)</f>
        <v>1336234</v>
      </c>
      <c r="BV85" s="0" t="n">
        <f aca="false">VLOOKUP(A85,[71]sept!$A$34:$C$75,3,0)</f>
        <v>520884</v>
      </c>
      <c r="BW85" s="0" t="n">
        <f aca="false">VLOOKUP(A85,[72]oct!$A$57:$C$97,3,0)</f>
        <v>686797</v>
      </c>
      <c r="BX85" s="0" t="n">
        <f aca="false">VLOOKUP(A85,[73]nov!$A$56:$C$95,3,0)</f>
        <v>588393</v>
      </c>
      <c r="BY85" s="0" t="n">
        <f aca="false">VLOOKUP(A85,[74]dec!$A$34:$C$72,3,0)</f>
        <v>554388</v>
      </c>
      <c r="BZ85" s="0" t="n">
        <f aca="false">VLOOKUP(A85,[75]jan!$A$60:$C$94,3,0)</f>
        <v>449663</v>
      </c>
      <c r="CA85" s="0" t="n">
        <f aca="false">VLOOKUP(A85,[76]feb!$A$33:$C$66,3,0)</f>
        <v>526039</v>
      </c>
      <c r="CB85" s="0" t="n">
        <f aca="false">VLOOKUP(A85,[77]mar!$A$60:$C$93,3,0)</f>
        <v>772101</v>
      </c>
      <c r="CC85" s="0" t="n">
        <f aca="false">VLOOKUP(A85,[78]apr!$A$62:$C$93,3,0)</f>
        <v>905763</v>
      </c>
      <c r="CD85" s="0" t="n">
        <f aca="false">VLOOKUP(A85,[79]may!$A$46:$C$76,3,0)</f>
        <v>828786</v>
      </c>
      <c r="CE85" s="0" t="n">
        <f aca="false">VLOOKUP(A85,[80]june!$A$60:$C$89,3,0)</f>
        <v>1245605</v>
      </c>
      <c r="CF85" s="0" t="n">
        <f aca="false">VLOOKUP(A85,[81]july!$A$47:$C$75,3,0)</f>
        <v>756788</v>
      </c>
      <c r="CG85" s="0" t="n">
        <f aca="false">VLOOKUP(A85,[82]aug!$A$65:$C$92,3,0)</f>
        <v>696242</v>
      </c>
      <c r="CH85" s="0" t="n">
        <f aca="false">VLOOKUP(A85,[83]sept!$A$60:$C$86,3,0)</f>
        <v>555524</v>
      </c>
      <c r="CI85" s="0" t="n">
        <f aca="false">VLOOKUP(A85,[84]oct!$A$66:$C$91,3,0)</f>
        <v>717916</v>
      </c>
      <c r="CJ85" s="0" t="n">
        <f aca="false">VLOOKUP(A85,[85]nov!$A$45:$C$69,3,0)</f>
        <v>785526</v>
      </c>
      <c r="CK85" s="0" t="n">
        <f aca="false">VLOOKUP(A85,[86]dec!$A$46:$C$69,3,0)</f>
        <v>952004</v>
      </c>
      <c r="CL85" s="0" t="n">
        <f aca="false">VLOOKUP(A85,[87]jan!$A$49:$C$68,3,0)</f>
        <v>1346787</v>
      </c>
      <c r="CM85" s="0" t="n">
        <f aca="false">VLOOKUP(A85,[88]feb!$A$55:$C$73,3,0)</f>
        <v>1146739</v>
      </c>
      <c r="CN85" s="0" t="n">
        <f aca="false">VLOOKUP(A85,[89]march!$A$32:$C$49,3,0)</f>
        <v>1750735</v>
      </c>
      <c r="CO85" s="0" t="n">
        <f aca="false">VLOOKUP(A85,[90]apr!$A$32:$C$48,3,0)</f>
        <v>1242982</v>
      </c>
      <c r="CP85" s="0" t="n">
        <f aca="false">VLOOKUP(A85,[91]may!$A$32:$C$47,3,0)</f>
        <v>1453379</v>
      </c>
      <c r="CQ85" s="0" t="n">
        <f aca="false">VLOOKUP(A85,[92]june!$A$59:$C$73,3,0)</f>
        <v>1465058</v>
      </c>
      <c r="CR85" s="0" t="n">
        <f aca="false">VLOOKUP(A85,[93]july!$A$32:$C$45,3,0)</f>
        <v>1545404</v>
      </c>
      <c r="CS85" s="0" t="n">
        <f aca="false">VLOOKUP(A85,[94]aug!$A$82:$C$94,3,0)</f>
        <v>2148872</v>
      </c>
      <c r="CT85" s="0" t="n">
        <f aca="false">VLOOKUP(A85,[95]sept!$A$49:$C$60,3,0)</f>
        <v>1670795</v>
      </c>
      <c r="CU85" s="0" t="n">
        <f aca="false">VLOOKUP(A85,[96]oct!$A$56:$C$66,3,0)</f>
        <v>2171185</v>
      </c>
      <c r="CV85" s="0" t="n">
        <f aca="false">VLOOKUP(A85,[97]nov!$A$51:$C$60,3,0)</f>
        <v>2513934</v>
      </c>
      <c r="CW85" s="12" t="n">
        <f aca="false">VLOOKUP(A85,[98]dec!$A$66:$C$74,3,0)</f>
        <v>1863315</v>
      </c>
    </row>
    <row r="86" customFormat="false" ht="12.75" hidden="false" customHeight="false" outlineLevel="0" collapsed="false">
      <c r="A86" s="11" t="n">
        <v>36892</v>
      </c>
      <c r="B86" s="12" t="n">
        <f aca="false">VLOOKUP(A86,'[1]1850-1930'!$A$648:$C$757,3,0)</f>
        <v>74233</v>
      </c>
      <c r="C86" s="12" t="n">
        <f aca="false">VLOOKUP($A86,'[2]1931-1950'!$A$648:$C$757,3,0)</f>
        <v>20410877</v>
      </c>
      <c r="D86" s="12" t="n">
        <f aca="false">VLOOKUP(A86,'[3]1951-1956'!$A$648:$C$757,3,0)</f>
        <v>7416474</v>
      </c>
      <c r="E86" s="12" t="n">
        <f aca="false">VLOOKUP(A86,'[4]1957-1960'!$A$648:$C$757,3,0)</f>
        <v>3969067</v>
      </c>
      <c r="F86" s="13" t="n">
        <f aca="false">VLOOKUP(A86,'[5]1961-1965'!$A$600:$C$709,3,0)</f>
        <v>6704293</v>
      </c>
      <c r="G86" s="12" t="n">
        <f aca="false">VLOOKUP(A86,'[6]1966-1968'!$A$520:$C$629,3,0)</f>
        <v>5891578</v>
      </c>
      <c r="H86" s="12" t="n">
        <f aca="false">VLOOKUP(A86,'[7]1969-1970'!$A$472:$C$581,3,0)</f>
        <v>6487852</v>
      </c>
      <c r="I86" s="12" t="n">
        <f aca="false">VLOOKUP(A86,'[8]1971-1973'!$A$448:$C$557,3,0)</f>
        <v>4002209</v>
      </c>
      <c r="J86" s="12" t="n">
        <f aca="false">VLOOKUP(A86,'[9]1974-1977'!$A$402:$C$511,3,0)</f>
        <v>8489749</v>
      </c>
      <c r="K86" s="12" t="n">
        <f aca="false">VLOOKUP(A86,'[10]1978-1980'!$A$328:$C$437,3,0)</f>
        <v>5494582</v>
      </c>
      <c r="L86" s="12" t="n">
        <f aca="false">VLOOKUP(A86,'[11]1981-1983'!$A$285:$C$394,3,0)</f>
        <v>5751563</v>
      </c>
      <c r="M86" s="12" t="n">
        <f aca="false">VLOOKUP(A86,'[12]1984-1986'!$A$237:$C$346,3,0)</f>
        <v>4557444</v>
      </c>
      <c r="N86" s="12" t="n">
        <f aca="false">VLOOKUP(A86,'[13]1987-1990'!$A$215:$C$324,3,0)</f>
        <v>8925424</v>
      </c>
      <c r="O86" s="12" t="n">
        <f aca="false">VLOOKUP(A86,'[14]1991-1993'!$A$125:$C$234,3,0)</f>
        <v>6398183</v>
      </c>
      <c r="P86" s="12" t="n">
        <f aca="false">SUM(B86:O86)</f>
        <v>94573528</v>
      </c>
      <c r="Q86" s="12"/>
      <c r="R86" s="12" t="n">
        <f aca="false">VLOOKUP(A86,[15]jan!$A$66:$C$175,3,0)</f>
        <v>955934</v>
      </c>
      <c r="S86" s="12" t="n">
        <f aca="false">VLOOKUP(A86,[16]feb!$A$72:$C$180,3,0)</f>
        <v>194740</v>
      </c>
      <c r="T86" s="12" t="n">
        <f aca="false">VLOOKUP(A86,[17]march!$A$58:$C$165,3,0)</f>
        <v>332500</v>
      </c>
      <c r="U86" s="0" t="n">
        <f aca="false">VLOOKUP(A86,[18]apr!$A$71:$C$177,3,0)</f>
        <v>334842</v>
      </c>
      <c r="V86" s="12" t="n">
        <f aca="false">VLOOKUP(A86,[19]may!$A$56:$D$161,3,0)</f>
        <v>309657</v>
      </c>
      <c r="W86" s="0" t="n">
        <f aca="false">VLOOKUP(A86,[20]june!$A$55:$C$159,3,0)</f>
        <v>236655</v>
      </c>
      <c r="X86" s="0" t="n">
        <f aca="false">VLOOKUP($A86,[21]july!$A$71:$C$174,3,0)</f>
        <v>319055</v>
      </c>
      <c r="Y86" s="0" t="n">
        <f aca="false">VLOOKUP($A86,[22]august!$A$55:$C$157,3,0)</f>
        <v>356950</v>
      </c>
      <c r="Z86" s="0" t="n">
        <f aca="false">VLOOKUP(A86,[23]sept!$A$59:$C$160,3,0)</f>
        <v>300792</v>
      </c>
      <c r="AA86" s="0" t="n">
        <f aca="false">VLOOKUP(A86,[24]oct!$A$54:$C$154,3,0)</f>
        <v>294029</v>
      </c>
      <c r="AB86" s="0" t="n">
        <f aca="false">VLOOKUP(A86,[25]nov!$A$55:$C$154,3,0)</f>
        <v>1737507</v>
      </c>
      <c r="AC86" s="0" t="n">
        <f aca="false">VLOOKUP(A86,[26]dec!$A$64:$C$162,3,0)</f>
        <v>325562</v>
      </c>
      <c r="AD86" s="0" t="n">
        <f aca="false">VLOOKUP(A86,[27]jan!$A$71:$C$165,3,0)</f>
        <v>395152</v>
      </c>
      <c r="AE86" s="0" t="n">
        <f aca="false">VLOOKUP(A86,[28]feb!$A$55:$C$148,3,0)</f>
        <v>324564</v>
      </c>
      <c r="AF86" s="0" t="n">
        <f aca="false">VLOOKUP(A86,[29]march!$A$62:$C$154,3,0)</f>
        <v>357736</v>
      </c>
      <c r="AG86" s="0" t="n">
        <f aca="false">VLOOKUP(A86,[30]apr!$A$66:$C$157,3,0)</f>
        <v>481679</v>
      </c>
      <c r="AH86" s="0" t="n">
        <f aca="false">VLOOKUP(A86,[31]may!$A$54:$C$144,3,0)</f>
        <v>392633</v>
      </c>
      <c r="AI86" s="0" t="n">
        <f aca="false">VLOOKUP(A86,[32]june!$A$63:$C$152,3,0)</f>
        <v>320083</v>
      </c>
      <c r="AJ86" s="0" t="n">
        <f aca="false">VLOOKUP(A86,[33]july!$A$64:$C$152,3,0)</f>
        <v>378671</v>
      </c>
      <c r="AK86" s="0" t="n">
        <f aca="false">VLOOKUP(A86,[34]august!$A$54:$C$141,3,0)</f>
        <v>311181</v>
      </c>
      <c r="AL86" s="0" t="n">
        <f aca="false">VLOOKUP(A86,[35]sept!$A$55:$C$141,3,0)</f>
        <v>326644</v>
      </c>
      <c r="AM86" s="0" t="n">
        <f aca="false">VLOOKUP(A86,[36]oct!$A$65:$C$150,3,0)</f>
        <v>625676</v>
      </c>
      <c r="AN86" s="0" t="n">
        <f aca="false">VLOOKUP(A86,[37]novemeber!$A$63:$C$147,3,0)</f>
        <v>553822</v>
      </c>
      <c r="AO86" s="0" t="n">
        <f aca="false">VLOOKUP(A86,[38]dec!$A$53:$C$136,3,0)</f>
        <v>279034</v>
      </c>
      <c r="AP86" s="0" t="n">
        <f aca="false">VLOOKUP(A86,[39]jan!$A$56:$C$135,3,0)</f>
        <v>345798</v>
      </c>
      <c r="AQ86" s="0" t="n">
        <f aca="false">VLOOKUP(A86,[40]feb!$A$80:$C$158,3,0)</f>
        <v>270764</v>
      </c>
      <c r="AR86" s="0" t="n">
        <f aca="false">VLOOKUP(A86,[41]march!$A$63:$C$140,3,0)</f>
        <v>546216</v>
      </c>
      <c r="AS86" s="0" t="n">
        <f aca="false">VLOOKUP(A86,[42]april!$A$64:$C$140,3,0)</f>
        <v>511019</v>
      </c>
      <c r="AT86" s="0" t="n">
        <f aca="false">VLOOKUP(A86,[43]may!$A$70:$C$145,3,0)</f>
        <v>514710</v>
      </c>
      <c r="AU86" s="0" t="n">
        <f aca="false">VLOOKUP(A86,[44]june!$A$70:$C$144,3,0)</f>
        <v>471956</v>
      </c>
      <c r="AV86" s="0" t="n">
        <f aca="false">VLOOKUP(A86,[45]july!$A$65:$C$138,3,0)</f>
        <v>387114</v>
      </c>
      <c r="AW86" s="0" t="n">
        <f aca="false">VLOOKUP(A86,[46]aug!$A$66:$C$138,3,0)</f>
        <v>553247</v>
      </c>
      <c r="AX86" s="0" t="n">
        <f aca="false">VLOOKUP(A86,[47]sept!$A$59:$C$130,3,0)</f>
        <v>624894</v>
      </c>
      <c r="AY86" s="0" t="n">
        <f aca="false">VLOOKUP(A86,[48]oct!$A$63:$C$133,3,0)</f>
        <v>532866</v>
      </c>
      <c r="AZ86" s="0" t="n">
        <f aca="false">VLOOKUP(A86,[49]nov!$A$62:$C$131,3,0)</f>
        <v>516381</v>
      </c>
      <c r="BA86" s="0" t="n">
        <f aca="false">VLOOKUP(A86,[50]dec!$A$64:$C$132,3,0)</f>
        <v>619332</v>
      </c>
      <c r="BB86" s="0" t="n">
        <f aca="false">VLOOKUP(A86,[51]jan!$A$72:$C$136,3,0)</f>
        <v>341300</v>
      </c>
      <c r="BC86" s="0" t="n">
        <f aca="false">VLOOKUP(A86,[52]feb!$A$69:$C$132,3,0)</f>
        <v>461234</v>
      </c>
      <c r="BD86" s="0" t="n">
        <f aca="false">VLOOKUP(A86,[53]mar!$A$68:$C$130,3,0)</f>
        <v>580323</v>
      </c>
      <c r="BE86" s="0" t="n">
        <f aca="false">VLOOKUP(A86,[54]apr!$A$69:$C$130,3,0)</f>
        <v>955239</v>
      </c>
      <c r="BF86" s="0" t="n">
        <f aca="false">VLOOKUP(A86,[55]may!$A$145:$C$205,3,0)</f>
        <v>509071</v>
      </c>
      <c r="BG86" s="0" t="n">
        <f aca="false">VLOOKUP(A86,[56]june!$A$49:$C$108,3,0)</f>
        <v>772431</v>
      </c>
      <c r="BH86" s="0" t="n">
        <f aca="false">VLOOKUP(A86,[57]july!$A$66:$C$124,3,0)</f>
        <v>565747</v>
      </c>
      <c r="BI86" s="0" t="n">
        <f aca="false">VLOOKUP(A86,[58]aug!$A$52:$C$109,3,0)</f>
        <v>491958</v>
      </c>
      <c r="BJ86" s="0" t="n">
        <f aca="false">VLOOKUP(A86,[59]sept!$A$69:$C$125,3,0)</f>
        <v>636282</v>
      </c>
      <c r="BK86" s="0" t="n">
        <f aca="false">VLOOKUP(A86,[60]oct!$A$57:$C$112,3,0)</f>
        <v>546418</v>
      </c>
      <c r="BL86" s="0" t="n">
        <f aca="false">VLOOKUP(A86,[61]nov!$A$35:$C$89,3,0)</f>
        <v>635160</v>
      </c>
      <c r="BM86" s="0" t="n">
        <f aca="false">VLOOKUP(A86,[62]dec!$A$58:$C$111,3,0)</f>
        <v>730078</v>
      </c>
      <c r="BN86" s="0" t="n">
        <f aca="false">VLOOKUP(A86,[63]jan!$A$88:$C$137,3,0)</f>
        <v>587239</v>
      </c>
      <c r="BO86" s="0" t="n">
        <f aca="false">VLOOKUP(A86,[64]feb!$A$60:$C$108,3,0)</f>
        <v>542022</v>
      </c>
      <c r="BP86" s="0" t="n">
        <f aca="false">VLOOKUP(A86,[65]mar!$A$48:$C$95,3,0)</f>
        <v>1395261</v>
      </c>
      <c r="BQ86" s="0" t="n">
        <f aca="false">VLOOKUP(A86,[66]apr!$A$57:$C$103,3,0)</f>
        <v>693854</v>
      </c>
      <c r="BR86" s="0" t="n">
        <f aca="false">VLOOKUP(A86,[67]may!$A$48:$C$93,3,0)</f>
        <v>1185324</v>
      </c>
      <c r="BS86" s="0" t="n">
        <f aca="false">VLOOKUP(A86,[68]june!$A$65:$C$109,3,0)</f>
        <v>922996</v>
      </c>
      <c r="BT86" s="0" t="n">
        <f aca="false">VLOOKUP(A86,[69]july!$A$34:$C$77,3,0)</f>
        <v>517004</v>
      </c>
      <c r="BU86" s="0" t="n">
        <f aca="false">VLOOKUP(A86,[70]aug!$A$61:$C$103,3,0)</f>
        <v>1302946</v>
      </c>
      <c r="BV86" s="0" t="n">
        <f aca="false">VLOOKUP(A86,[71]sept!$A$34:$C$75,3,0)</f>
        <v>527735</v>
      </c>
      <c r="BW86" s="0" t="n">
        <f aca="false">VLOOKUP(A86,[72]oct!$A$57:$C$97,3,0)</f>
        <v>575916</v>
      </c>
      <c r="BX86" s="0" t="n">
        <f aca="false">VLOOKUP(A86,[73]nov!$A$56:$C$95,3,0)</f>
        <v>529009</v>
      </c>
      <c r="BY86" s="0" t="n">
        <f aca="false">VLOOKUP(A86,[74]dec!$A$34:$C$72,3,0)</f>
        <v>623781</v>
      </c>
      <c r="BZ86" s="0" t="n">
        <f aca="false">VLOOKUP(A86,[75]jan!$A$60:$C$94,3,0)</f>
        <v>443300</v>
      </c>
      <c r="CA86" s="0" t="n">
        <f aca="false">VLOOKUP(A86,[76]feb!$A$33:$C$66,3,0)</f>
        <v>451005</v>
      </c>
      <c r="CB86" s="0" t="n">
        <f aca="false">VLOOKUP(A86,[77]mar!$A$60:$C$93,3,0)</f>
        <v>735362</v>
      </c>
      <c r="CC86" s="0" t="n">
        <f aca="false">VLOOKUP(A86,[78]apr!$A$62:$C$93,3,0)</f>
        <v>907216</v>
      </c>
      <c r="CD86" s="0" t="n">
        <f aca="false">VLOOKUP(A86,[79]may!$A$46:$C$76,3,0)</f>
        <v>758907</v>
      </c>
      <c r="CE86" s="0" t="n">
        <f aca="false">VLOOKUP(A86,[80]june!$A$60:$C$89,3,0)</f>
        <v>1261618</v>
      </c>
      <c r="CF86" s="0" t="n">
        <f aca="false">VLOOKUP(A86,[81]july!$A$47:$C$75,3,0)</f>
        <v>821344</v>
      </c>
      <c r="CG86" s="0" t="n">
        <f aca="false">VLOOKUP(A86,[82]aug!$A$65:$C$92,3,0)</f>
        <v>700388</v>
      </c>
      <c r="CH86" s="0" t="n">
        <f aca="false">VLOOKUP(A86,[83]sept!$A$60:$C$86,3,0)</f>
        <v>610700</v>
      </c>
      <c r="CI86" s="0" t="n">
        <f aca="false">VLOOKUP(A86,[84]oct!$A$66:$C$91,3,0)</f>
        <v>709430</v>
      </c>
      <c r="CJ86" s="0" t="n">
        <f aca="false">VLOOKUP(A86,[85]nov!$A$45:$C$69,3,0)</f>
        <v>712583</v>
      </c>
      <c r="CK86" s="0" t="n">
        <f aca="false">VLOOKUP(A86,[86]dec!$A$46:$C$69,3,0)</f>
        <v>887115</v>
      </c>
      <c r="CL86" s="0" t="n">
        <f aca="false">VLOOKUP(A86,[87]jan!$A$49:$C$68,3,0)</f>
        <v>1321658</v>
      </c>
      <c r="CM86" s="0" t="n">
        <f aca="false">VLOOKUP(A86,[88]feb!$A$55:$C$73,3,0)</f>
        <v>1178554</v>
      </c>
      <c r="CN86" s="0" t="n">
        <f aca="false">VLOOKUP(A86,[89]march!$A$32:$C$49,3,0)</f>
        <v>1893157</v>
      </c>
      <c r="CO86" s="0" t="n">
        <f aca="false">VLOOKUP(A86,[90]apr!$A$32:$C$48,3,0)</f>
        <v>1201621</v>
      </c>
      <c r="CP86" s="0" t="n">
        <f aca="false">VLOOKUP(A86,[91]may!$A$32:$C$47,3,0)</f>
        <v>1376882</v>
      </c>
      <c r="CQ86" s="0" t="n">
        <f aca="false">VLOOKUP(A86,[92]june!$A$59:$C$73,3,0)</f>
        <v>1409051</v>
      </c>
      <c r="CR86" s="0" t="n">
        <f aca="false">VLOOKUP(A86,[93]july!$A$32:$C$45,3,0)</f>
        <v>1449159</v>
      </c>
      <c r="CS86" s="0" t="n">
        <f aca="false">VLOOKUP(A86,[94]aug!$A$82:$C$94,3,0)</f>
        <v>2456417</v>
      </c>
      <c r="CT86" s="0" t="n">
        <f aca="false">VLOOKUP(A86,[95]sept!$A$49:$C$60,3,0)</f>
        <v>1580899</v>
      </c>
      <c r="CU86" s="0" t="n">
        <f aca="false">VLOOKUP(A86,[96]oct!$A$56:$C$66,3,0)</f>
        <v>2130656</v>
      </c>
      <c r="CV86" s="0" t="n">
        <f aca="false">VLOOKUP(A86,[97]nov!$A$51:$C$60,3,0)</f>
        <v>2312278</v>
      </c>
      <c r="CW86" s="12" t="n">
        <f aca="false">VLOOKUP(A86,[98]dec!$A$66:$C$74,3,0)</f>
        <v>2355858</v>
      </c>
      <c r="CX86" s="0" t="n">
        <f aca="false">VLOOKUP(A86,[99]jan!$A$54:$C$58,3,0)</f>
        <v>1159851</v>
      </c>
    </row>
    <row r="87" customFormat="false" ht="12.75" hidden="false" customHeight="false" outlineLevel="0" collapsed="false">
      <c r="A87" s="11" t="n">
        <v>36923</v>
      </c>
      <c r="B87" s="12" t="n">
        <f aca="false">VLOOKUP(A87,'[1]1850-1930'!$A$648:$C$757,3,0)</f>
        <v>56883</v>
      </c>
      <c r="C87" s="12" t="n">
        <f aca="false">VLOOKUP($A87,'[2]1931-1950'!$A$648:$C$757,3,0)</f>
        <v>17685481</v>
      </c>
      <c r="D87" s="12" t="n">
        <f aca="false">VLOOKUP(A87,'[3]1951-1956'!$A$648:$C$757,3,0)</f>
        <v>6818062</v>
      </c>
      <c r="E87" s="12" t="n">
        <f aca="false">VLOOKUP(A87,'[4]1957-1960'!$A$648:$C$757,3,0)</f>
        <v>3433529</v>
      </c>
      <c r="F87" s="13" t="n">
        <f aca="false">VLOOKUP(A87,'[5]1961-1965'!$A$600:$C$709,3,0)</f>
        <v>6315761</v>
      </c>
      <c r="G87" s="12" t="n">
        <f aca="false">VLOOKUP(A87,'[6]1966-1968'!$A$520:$C$629,3,0)</f>
        <v>5214874</v>
      </c>
      <c r="H87" s="12" t="n">
        <f aca="false">VLOOKUP(A87,'[7]1969-1970'!$A$472:$C$581,3,0)</f>
        <v>5994852</v>
      </c>
      <c r="I87" s="12" t="n">
        <f aca="false">VLOOKUP(A87,'[8]1971-1973'!$A$448:$C$557,3,0)</f>
        <v>3632853</v>
      </c>
      <c r="J87" s="12" t="n">
        <f aca="false">VLOOKUP(A87,'[9]1974-1977'!$A$402:$C$511,3,0)</f>
        <v>7636523</v>
      </c>
      <c r="K87" s="12" t="n">
        <f aca="false">VLOOKUP(A87,'[10]1978-1980'!$A$328:$C$437,3,0)</f>
        <v>4876026</v>
      </c>
      <c r="L87" s="12" t="n">
        <f aca="false">VLOOKUP(A87,'[11]1981-1983'!$A$285:$C$394,3,0)</f>
        <v>5313717</v>
      </c>
      <c r="M87" s="12" t="n">
        <f aca="false">VLOOKUP(A87,'[12]1984-1986'!$A$237:$C$346,3,0)</f>
        <v>4216395</v>
      </c>
      <c r="N87" s="12" t="n">
        <f aca="false">VLOOKUP(A87,'[13]1987-1990'!$A$215:$C$324,3,0)</f>
        <v>7979172</v>
      </c>
      <c r="O87" s="12" t="n">
        <f aca="false">VLOOKUP(A87,'[14]1991-1993'!$A$125:$C$234,3,0)</f>
        <v>5835806</v>
      </c>
      <c r="P87" s="12" t="n">
        <f aca="false">SUM(B87:O87)</f>
        <v>85009934</v>
      </c>
      <c r="Q87" s="12"/>
      <c r="R87" s="12" t="n">
        <f aca="false">VLOOKUP(A87,[15]jan!$A$66:$C$175,3,0)</f>
        <v>865388</v>
      </c>
      <c r="S87" s="12" t="n">
        <f aca="false">VLOOKUP(A87,[16]feb!$A$72:$C$180,3,0)</f>
        <v>162244</v>
      </c>
      <c r="T87" s="12" t="n">
        <f aca="false">VLOOKUP(A87,[17]march!$A$58:$C$165,3,0)</f>
        <v>299898</v>
      </c>
      <c r="U87" s="0" t="n">
        <f aca="false">VLOOKUP(A87,[18]apr!$A$71:$C$177,3,0)</f>
        <v>304727</v>
      </c>
      <c r="V87" s="12" t="n">
        <f aca="false">VLOOKUP(A87,[19]may!$A$56:$D$161,3,0)</f>
        <v>278865</v>
      </c>
      <c r="W87" s="0" t="n">
        <f aca="false">VLOOKUP(A87,[20]june!$A$55:$C$159,3,0)</f>
        <v>225201</v>
      </c>
      <c r="X87" s="0" t="n">
        <f aca="false">VLOOKUP($A87,[21]july!$A$71:$C$174,3,0)</f>
        <v>271450</v>
      </c>
      <c r="Y87" s="0" t="n">
        <f aca="false">VLOOKUP($A87,[22]august!$A$55:$C$157,3,0)</f>
        <v>320387</v>
      </c>
      <c r="Z87" s="0" t="n">
        <f aca="false">VLOOKUP(A87,[23]sept!$A$59:$C$160,3,0)</f>
        <v>271840</v>
      </c>
      <c r="AA87" s="0" t="n">
        <f aca="false">VLOOKUP(A87,[24]oct!$A$54:$C$154,3,0)</f>
        <v>259535</v>
      </c>
      <c r="AB87" s="0" t="n">
        <f aca="false">VLOOKUP(A87,[25]nov!$A$55:$C$154,3,0)</f>
        <v>1757271</v>
      </c>
      <c r="AC87" s="0" t="n">
        <f aca="false">VLOOKUP(A87,[26]dec!$A$64:$C$162,3,0)</f>
        <v>284844</v>
      </c>
      <c r="AD87" s="0" t="n">
        <f aca="false">VLOOKUP(A87,[27]jan!$A$71:$C$165,3,0)</f>
        <v>460499</v>
      </c>
      <c r="AE87" s="0" t="n">
        <f aca="false">VLOOKUP(A87,[28]feb!$A$55:$C$148,3,0)</f>
        <v>286110</v>
      </c>
      <c r="AF87" s="0" t="n">
        <f aca="false">VLOOKUP(A87,[29]march!$A$62:$C$154,3,0)</f>
        <v>323541</v>
      </c>
      <c r="AG87" s="0" t="n">
        <f aca="false">VLOOKUP(A87,[30]apr!$A$66:$C$157,3,0)</f>
        <v>418427</v>
      </c>
      <c r="AH87" s="0" t="n">
        <f aca="false">VLOOKUP(A87,[31]may!$A$54:$C$144,3,0)</f>
        <v>349983</v>
      </c>
      <c r="AI87" s="0" t="n">
        <f aca="false">VLOOKUP(A87,[32]june!$A$63:$C$152,3,0)</f>
        <v>446239</v>
      </c>
      <c r="AJ87" s="0" t="n">
        <f aca="false">VLOOKUP(A87,[33]july!$A$64:$C$152,3,0)</f>
        <v>383263</v>
      </c>
      <c r="AK87" s="0" t="n">
        <f aca="false">VLOOKUP(A87,[34]august!$A$54:$C$141,3,0)</f>
        <v>292800</v>
      </c>
      <c r="AL87" s="0" t="n">
        <f aca="false">VLOOKUP(A87,[35]sept!$A$55:$C$141,3,0)</f>
        <v>300153</v>
      </c>
      <c r="AM87" s="0" t="n">
        <f aca="false">VLOOKUP(A87,[36]oct!$A$65:$C$150,3,0)</f>
        <v>613697</v>
      </c>
      <c r="AN87" s="0" t="n">
        <f aca="false">VLOOKUP(A87,[37]novemeber!$A$63:$C$147,3,0)</f>
        <v>485416</v>
      </c>
      <c r="AO87" s="0" t="n">
        <f aca="false">VLOOKUP(A87,[38]dec!$A$53:$C$136,3,0)</f>
        <v>257393</v>
      </c>
      <c r="AP87" s="0" t="n">
        <f aca="false">VLOOKUP(A87,[39]jan!$A$56:$C$135,3,0)</f>
        <v>446847</v>
      </c>
      <c r="AQ87" s="0" t="n">
        <f aca="false">VLOOKUP(A87,[40]feb!$A$80:$C$158,3,0)</f>
        <v>328795</v>
      </c>
      <c r="AR87" s="0" t="n">
        <f aca="false">VLOOKUP(A87,[41]march!$A$63:$C$140,3,0)</f>
        <v>523309</v>
      </c>
      <c r="AS87" s="0" t="n">
        <f aca="false">VLOOKUP(A87,[42]april!$A$64:$C$140,3,0)</f>
        <v>442659</v>
      </c>
      <c r="AT87" s="0" t="n">
        <f aca="false">VLOOKUP(A87,[43]may!$A$70:$C$145,3,0)</f>
        <v>500057</v>
      </c>
      <c r="AU87" s="0" t="n">
        <f aca="false">VLOOKUP(A87,[44]june!$A$70:$C$144,3,0)</f>
        <v>438450</v>
      </c>
      <c r="AV87" s="0" t="n">
        <f aca="false">VLOOKUP(A87,[45]july!$A$65:$C$138,3,0)</f>
        <v>351267</v>
      </c>
      <c r="AW87" s="0" t="n">
        <f aca="false">VLOOKUP(A87,[46]aug!$A$66:$C$138,3,0)</f>
        <v>513782</v>
      </c>
      <c r="AX87" s="0" t="n">
        <f aca="false">VLOOKUP(A87,[47]sept!$A$59:$C$130,3,0)</f>
        <v>626262</v>
      </c>
      <c r="AY87" s="0" t="n">
        <f aca="false">VLOOKUP(A87,[48]oct!$A$63:$C$133,3,0)</f>
        <v>491001</v>
      </c>
      <c r="AZ87" s="0" t="n">
        <f aca="false">VLOOKUP(A87,[49]nov!$A$62:$C$131,3,0)</f>
        <v>471754</v>
      </c>
      <c r="BA87" s="0" t="n">
        <f aca="false">VLOOKUP(A87,[50]dec!$A$64:$C$132,3,0)</f>
        <v>547931</v>
      </c>
      <c r="BB87" s="0" t="n">
        <f aca="false">VLOOKUP(A87,[51]jan!$A$72:$C$136,3,0)</f>
        <v>337752</v>
      </c>
      <c r="BC87" s="0" t="n">
        <f aca="false">VLOOKUP(A87,[52]feb!$A$69:$C$132,3,0)</f>
        <v>443120</v>
      </c>
      <c r="BD87" s="0" t="n">
        <f aca="false">VLOOKUP(A87,[53]mar!$A$68:$C$130,3,0)</f>
        <v>557545</v>
      </c>
      <c r="BE87" s="0" t="n">
        <f aca="false">VLOOKUP(A87,[54]apr!$A$69:$C$130,3,0)</f>
        <v>822975</v>
      </c>
      <c r="BF87" s="0" t="n">
        <f aca="false">VLOOKUP(A87,[55]may!$A$145:$C$205,3,0)</f>
        <v>458218</v>
      </c>
      <c r="BG87" s="0" t="n">
        <f aca="false">VLOOKUP(A87,[56]june!$A$49:$C$108,3,0)</f>
        <v>673095</v>
      </c>
      <c r="BH87" s="0" t="n">
        <f aca="false">VLOOKUP(A87,[57]july!$A$66:$C$124,3,0)</f>
        <v>529708</v>
      </c>
      <c r="BI87" s="0" t="n">
        <f aca="false">VLOOKUP(A87,[58]aug!$A$52:$C$109,3,0)</f>
        <v>442087</v>
      </c>
      <c r="BJ87" s="0" t="n">
        <f aca="false">VLOOKUP(A87,[59]sept!$A$69:$C$125,3,0)</f>
        <v>537707</v>
      </c>
      <c r="BK87" s="0" t="n">
        <f aca="false">VLOOKUP(A87,[60]oct!$A$57:$C$112,3,0)</f>
        <v>500380</v>
      </c>
      <c r="BL87" s="0" t="n">
        <f aca="false">VLOOKUP(A87,[61]nov!$A$35:$C$89,3,0)</f>
        <v>575424</v>
      </c>
      <c r="BM87" s="0" t="n">
        <f aca="false">VLOOKUP(A87,[62]dec!$A$58:$C$111,3,0)</f>
        <v>633066</v>
      </c>
      <c r="BN87" s="0" t="n">
        <f aca="false">VLOOKUP(A87,[63]jan!$A$88:$C$137,3,0)</f>
        <v>599688</v>
      </c>
      <c r="BO87" s="0" t="n">
        <f aca="false">VLOOKUP(A87,[64]feb!$A$60:$C$108,3,0)</f>
        <v>498149</v>
      </c>
      <c r="BP87" s="0" t="n">
        <f aca="false">VLOOKUP(A87,[65]mar!$A$48:$C$95,3,0)</f>
        <v>1228875</v>
      </c>
      <c r="BQ87" s="0" t="n">
        <f aca="false">VLOOKUP(A87,[66]apr!$A$57:$C$103,3,0)</f>
        <v>530122</v>
      </c>
      <c r="BR87" s="0" t="n">
        <f aca="false">VLOOKUP(A87,[67]may!$A$48:$C$93,3,0)</f>
        <v>1164377</v>
      </c>
      <c r="BS87" s="0" t="n">
        <f aca="false">VLOOKUP(A87,[68]june!$A$65:$C$109,3,0)</f>
        <v>916836</v>
      </c>
      <c r="BT87" s="0" t="n">
        <f aca="false">VLOOKUP(A87,[69]july!$A$34:$C$77,3,0)</f>
        <v>432515</v>
      </c>
      <c r="BU87" s="0" t="n">
        <f aca="false">VLOOKUP(A87,[70]aug!$A$61:$C$103,3,0)</f>
        <v>1077643</v>
      </c>
      <c r="BV87" s="0" t="n">
        <f aca="false">VLOOKUP(A87,[71]sept!$A$34:$C$75,3,0)</f>
        <v>506908</v>
      </c>
      <c r="BW87" s="0" t="n">
        <f aca="false">VLOOKUP(A87,[72]oct!$A$57:$C$97,3,0)</f>
        <v>598204</v>
      </c>
      <c r="BX87" s="0" t="n">
        <f aca="false">VLOOKUP(A87,[73]nov!$A$56:$C$95,3,0)</f>
        <v>471875</v>
      </c>
      <c r="BY87" s="0" t="n">
        <f aca="false">VLOOKUP(A87,[74]dec!$A$34:$C$72,3,0)</f>
        <v>603114</v>
      </c>
      <c r="BZ87" s="0" t="n">
        <f aca="false">VLOOKUP(A87,[75]jan!$A$60:$C$94,3,0)</f>
        <v>383083</v>
      </c>
      <c r="CA87" s="0" t="n">
        <f aca="false">VLOOKUP(A87,[76]feb!$A$33:$C$66,3,0)</f>
        <v>384420</v>
      </c>
      <c r="CB87" s="0" t="n">
        <f aca="false">VLOOKUP(A87,[77]mar!$A$60:$C$93,3,0)</f>
        <v>711096</v>
      </c>
      <c r="CC87" s="0" t="n">
        <f aca="false">VLOOKUP(A87,[78]apr!$A$62:$C$93,3,0)</f>
        <v>855842</v>
      </c>
      <c r="CD87" s="0" t="n">
        <f aca="false">VLOOKUP(A87,[79]may!$A$46:$C$76,3,0)</f>
        <v>718325</v>
      </c>
      <c r="CE87" s="0" t="n">
        <f aca="false">VLOOKUP(A87,[80]june!$A$60:$C$89,3,0)</f>
        <v>1151282</v>
      </c>
      <c r="CF87" s="0" t="n">
        <f aca="false">VLOOKUP(A87,[81]july!$A$47:$C$75,3,0)</f>
        <v>700098</v>
      </c>
      <c r="CG87" s="0" t="n">
        <f aca="false">VLOOKUP(A87,[82]aug!$A$65:$C$92,3,0)</f>
        <v>688356</v>
      </c>
      <c r="CH87" s="0" t="n">
        <f aca="false">VLOOKUP(A87,[83]sept!$A$60:$C$86,3,0)</f>
        <v>549393</v>
      </c>
      <c r="CI87" s="0" t="n">
        <f aca="false">VLOOKUP(A87,[84]oct!$A$66:$C$91,3,0)</f>
        <v>632689</v>
      </c>
      <c r="CJ87" s="0" t="n">
        <f aca="false">VLOOKUP(A87,[85]nov!$A$45:$C$69,3,0)</f>
        <v>649973</v>
      </c>
      <c r="CK87" s="0" t="n">
        <f aca="false">VLOOKUP(A87,[86]dec!$A$46:$C$69,3,0)</f>
        <v>825280</v>
      </c>
      <c r="CL87" s="0" t="n">
        <f aca="false">VLOOKUP(A87,[87]jan!$A$49:$C$68,3,0)</f>
        <v>1193833</v>
      </c>
      <c r="CM87" s="0" t="n">
        <f aca="false">VLOOKUP(A87,[88]feb!$A$55:$C$73,3,0)</f>
        <v>1141581</v>
      </c>
      <c r="CN87" s="0" t="n">
        <f aca="false">VLOOKUP(A87,[89]march!$A$32:$C$49,3,0)</f>
        <v>1538146</v>
      </c>
      <c r="CO87" s="0" t="n">
        <f aca="false">VLOOKUP(A87,[90]apr!$A$32:$C$48,3,0)</f>
        <v>1078773</v>
      </c>
      <c r="CP87" s="0" t="n">
        <f aca="false">VLOOKUP(A87,[91]may!$A$32:$C$47,3,0)</f>
        <v>1337737</v>
      </c>
      <c r="CQ87" s="0" t="n">
        <f aca="false">VLOOKUP(A87,[92]june!$A$59:$C$73,3,0)</f>
        <v>1173854</v>
      </c>
      <c r="CR87" s="0" t="n">
        <f aca="false">VLOOKUP(A87,[93]july!$A$32:$C$45,3,0)</f>
        <v>1271108</v>
      </c>
      <c r="CS87" s="0" t="n">
        <f aca="false">VLOOKUP(A87,[94]aug!$A$82:$C$94,3,0)</f>
        <v>2238406</v>
      </c>
      <c r="CT87" s="0" t="n">
        <f aca="false">VLOOKUP(A87,[95]sept!$A$49:$C$60,3,0)</f>
        <v>1456620</v>
      </c>
      <c r="CU87" s="0" t="n">
        <f aca="false">VLOOKUP(A87,[96]oct!$A$56:$C$66,3,0)</f>
        <v>1884170</v>
      </c>
      <c r="CV87" s="0" t="n">
        <f aca="false">VLOOKUP(A87,[97]nov!$A$51:$C$60,3,0)</f>
        <v>1891626</v>
      </c>
      <c r="CW87" s="12" t="n">
        <f aca="false">VLOOKUP(A87,[98]dec!$A$66:$C$74,3,0)</f>
        <v>1995799</v>
      </c>
      <c r="CX87" s="0" t="n">
        <f aca="false">VLOOKUP(A87,[99]jan!$A$54:$C$58,3,0)</f>
        <v>1819256</v>
      </c>
      <c r="CY87" s="0" t="n">
        <f aca="false">VLOOKUP(A87,[100]feb!$A$58:$C$61,3,0)</f>
        <v>1039976</v>
      </c>
    </row>
    <row r="88" customFormat="false" ht="12.75" hidden="false" customHeight="false" outlineLevel="0" collapsed="false">
      <c r="A88" s="11" t="n">
        <v>36951</v>
      </c>
      <c r="B88" s="12" t="n">
        <f aca="false">VLOOKUP(A88,'[1]1850-1930'!$A$648:$C$757,3,0)</f>
        <v>59459</v>
      </c>
      <c r="C88" s="12" t="n">
        <f aca="false">VLOOKUP($A88,'[2]1931-1950'!$A$648:$C$757,3,0)</f>
        <v>19058417</v>
      </c>
      <c r="D88" s="12" t="n">
        <f aca="false">VLOOKUP(A88,'[3]1951-1956'!$A$648:$C$757,3,0)</f>
        <v>7420459</v>
      </c>
      <c r="E88" s="12" t="n">
        <f aca="false">VLOOKUP(A88,'[4]1957-1960'!$A$648:$C$757,3,0)</f>
        <v>3798034</v>
      </c>
      <c r="F88" s="13" t="n">
        <f aca="false">VLOOKUP(A88,'[5]1961-1965'!$A$600:$C$709,3,0)</f>
        <v>6865266</v>
      </c>
      <c r="G88" s="12" t="n">
        <f aca="false">VLOOKUP(A88,'[6]1966-1968'!$A$520:$C$629,3,0)</f>
        <v>5934550</v>
      </c>
      <c r="H88" s="12" t="n">
        <f aca="false">VLOOKUP(A88,'[7]1969-1970'!$A$472:$C$581,3,0)</f>
        <v>6511002</v>
      </c>
      <c r="I88" s="12" t="n">
        <f aca="false">VLOOKUP(A88,'[8]1971-1973'!$A$448:$C$557,3,0)</f>
        <v>3755722</v>
      </c>
      <c r="J88" s="12" t="n">
        <f aca="false">VLOOKUP(A88,'[9]1974-1977'!$A$402:$C$511,3,0)</f>
        <v>8224748</v>
      </c>
      <c r="K88" s="12" t="n">
        <f aca="false">VLOOKUP(A88,'[10]1978-1980'!$A$328:$C$437,3,0)</f>
        <v>5398800</v>
      </c>
      <c r="L88" s="12" t="n">
        <f aca="false">VLOOKUP(A88,'[11]1981-1983'!$A$285:$C$394,3,0)</f>
        <v>5671924</v>
      </c>
      <c r="M88" s="12" t="n">
        <f aca="false">VLOOKUP(A88,'[12]1984-1986'!$A$237:$C$346,3,0)</f>
        <v>4555127</v>
      </c>
      <c r="N88" s="12" t="n">
        <f aca="false">VLOOKUP(A88,'[13]1987-1990'!$A$215:$C$324,3,0)</f>
        <v>8561773</v>
      </c>
      <c r="O88" s="12" t="n">
        <f aca="false">VLOOKUP(A88,'[14]1991-1993'!$A$125:$C$234,3,0)</f>
        <v>6422027</v>
      </c>
      <c r="P88" s="12" t="n">
        <f aca="false">SUM(B88:O88)</f>
        <v>92237308</v>
      </c>
      <c r="Q88" s="12"/>
      <c r="R88" s="12" t="n">
        <f aca="false">VLOOKUP(A88,[15]jan!$A$66:$C$175,3,0)</f>
        <v>898133</v>
      </c>
      <c r="S88" s="12" t="n">
        <f aca="false">VLOOKUP(A88,[16]feb!$A$72:$C$180,3,0)</f>
        <v>178153</v>
      </c>
      <c r="T88" s="12" t="n">
        <f aca="false">VLOOKUP(A88,[17]march!$A$58:$C$165,3,0)</f>
        <v>334318</v>
      </c>
      <c r="U88" s="0" t="n">
        <f aca="false">VLOOKUP(A88,[18]apr!$A$71:$C$177,3,0)</f>
        <v>320527</v>
      </c>
      <c r="V88" s="12" t="n">
        <f aca="false">VLOOKUP(A88,[19]may!$A$56:$D$161,3,0)</f>
        <v>308378</v>
      </c>
      <c r="W88" s="0" t="n">
        <f aca="false">VLOOKUP(A88,[20]june!$A$55:$C$159,3,0)</f>
        <v>250002</v>
      </c>
      <c r="X88" s="0" t="n">
        <f aca="false">VLOOKUP($A88,[21]july!$A$71:$C$174,3,0)</f>
        <v>307314</v>
      </c>
      <c r="Y88" s="0" t="n">
        <f aca="false">VLOOKUP($A88,[22]august!$A$55:$C$157,3,0)</f>
        <v>343718</v>
      </c>
      <c r="Z88" s="0" t="n">
        <f aca="false">VLOOKUP(A88,[23]sept!$A$59:$C$160,3,0)</f>
        <v>290227</v>
      </c>
      <c r="AA88" s="0" t="n">
        <f aca="false">VLOOKUP(A88,[24]oct!$A$54:$C$154,3,0)</f>
        <v>272462</v>
      </c>
      <c r="AB88" s="0" t="n">
        <f aca="false">VLOOKUP(A88,[25]nov!$A$55:$C$154,3,0)</f>
        <v>1783993</v>
      </c>
      <c r="AC88" s="0" t="n">
        <f aca="false">VLOOKUP(A88,[26]dec!$A$64:$C$162,3,0)</f>
        <v>311675</v>
      </c>
      <c r="AD88" s="0" t="n">
        <f aca="false">VLOOKUP(A88,[27]jan!$A$71:$C$165,3,0)</f>
        <v>360637</v>
      </c>
      <c r="AE88" s="0" t="n">
        <f aca="false">VLOOKUP(A88,[28]feb!$A$55:$C$148,3,0)</f>
        <v>319319</v>
      </c>
      <c r="AF88" s="0" t="n">
        <f aca="false">VLOOKUP(A88,[29]march!$A$62:$C$154,3,0)</f>
        <v>358601</v>
      </c>
      <c r="AG88" s="0" t="n">
        <f aca="false">VLOOKUP(A88,[30]apr!$A$66:$C$157,3,0)</f>
        <v>459904</v>
      </c>
      <c r="AH88" s="0" t="n">
        <f aca="false">VLOOKUP(A88,[31]may!$A$54:$C$144,3,0)</f>
        <v>377300</v>
      </c>
      <c r="AI88" s="0" t="n">
        <f aca="false">VLOOKUP(A88,[32]june!$A$63:$C$152,3,0)</f>
        <v>323902</v>
      </c>
      <c r="AJ88" s="0" t="n">
        <f aca="false">VLOOKUP(A88,[33]july!$A$64:$C$152,3,0)</f>
        <v>439660</v>
      </c>
      <c r="AK88" s="0" t="n">
        <f aca="false">VLOOKUP(A88,[34]august!$A$54:$C$141,3,0)</f>
        <v>324136</v>
      </c>
      <c r="AL88" s="0" t="n">
        <f aca="false">VLOOKUP(A88,[35]sept!$A$55:$C$141,3,0)</f>
        <v>319722</v>
      </c>
      <c r="AM88" s="0" t="n">
        <f aca="false">VLOOKUP(A88,[36]oct!$A$65:$C$150,3,0)</f>
        <v>694968</v>
      </c>
      <c r="AN88" s="0" t="n">
        <f aca="false">VLOOKUP(A88,[37]novemeber!$A$63:$C$147,3,0)</f>
        <v>538525</v>
      </c>
      <c r="AO88" s="0" t="n">
        <f aca="false">VLOOKUP(A88,[38]dec!$A$53:$C$136,3,0)</f>
        <v>277547</v>
      </c>
      <c r="AP88" s="0" t="n">
        <f aca="false">VLOOKUP(A88,[39]jan!$A$56:$C$135,3,0)</f>
        <v>479620</v>
      </c>
      <c r="AQ88" s="0" t="n">
        <f aca="false">VLOOKUP(A88,[40]feb!$A$80:$C$158,3,0)</f>
        <v>315191</v>
      </c>
      <c r="AR88" s="0" t="n">
        <f aca="false">VLOOKUP(A88,[41]march!$A$63:$C$140,3,0)</f>
        <v>461725</v>
      </c>
      <c r="AS88" s="0" t="n">
        <f aca="false">VLOOKUP(A88,[42]april!$A$64:$C$140,3,0)</f>
        <v>493695</v>
      </c>
      <c r="AT88" s="0" t="n">
        <f aca="false">VLOOKUP(A88,[43]may!$A$70:$C$145,3,0)</f>
        <v>570326</v>
      </c>
      <c r="AU88" s="0" t="n">
        <f aca="false">VLOOKUP(A88,[44]june!$A$70:$C$144,3,0)</f>
        <v>480674</v>
      </c>
      <c r="AV88" s="0" t="n">
        <f aca="false">VLOOKUP(A88,[45]july!$A$65:$C$138,3,0)</f>
        <v>428005</v>
      </c>
      <c r="AW88" s="0" t="n">
        <f aca="false">VLOOKUP(A88,[46]aug!$A$66:$C$138,3,0)</f>
        <v>570330</v>
      </c>
      <c r="AX88" s="0" t="n">
        <f aca="false">VLOOKUP(A88,[47]sept!$A$59:$C$130,3,0)</f>
        <v>724141</v>
      </c>
      <c r="AY88" s="0" t="n">
        <f aca="false">VLOOKUP(A88,[48]oct!$A$63:$C$133,3,0)</f>
        <v>533776</v>
      </c>
      <c r="AZ88" s="0" t="n">
        <f aca="false">VLOOKUP(A88,[49]nov!$A$62:$C$131,3,0)</f>
        <v>501285</v>
      </c>
      <c r="BA88" s="0" t="n">
        <f aca="false">VLOOKUP(A88,[50]dec!$A$64:$C$132,3,0)</f>
        <v>571189</v>
      </c>
      <c r="BB88" s="0" t="n">
        <f aca="false">VLOOKUP(A88,[51]jan!$A$72:$C$136,3,0)</f>
        <v>382185</v>
      </c>
      <c r="BC88" s="0" t="n">
        <f aca="false">VLOOKUP(A88,[52]feb!$A$69:$C$132,3,0)</f>
        <v>467234</v>
      </c>
      <c r="BD88" s="0" t="n">
        <f aca="false">VLOOKUP(A88,[53]mar!$A$68:$C$130,3,0)</f>
        <v>618879</v>
      </c>
      <c r="BE88" s="0" t="n">
        <f aca="false">VLOOKUP(A88,[54]apr!$A$69:$C$130,3,0)</f>
        <v>800633</v>
      </c>
      <c r="BF88" s="0" t="n">
        <f aca="false">VLOOKUP(A88,[55]may!$A$145:$C$205,3,0)</f>
        <v>503625</v>
      </c>
      <c r="BG88" s="0" t="n">
        <f aca="false">VLOOKUP(A88,[56]june!$A$49:$C$108,3,0)</f>
        <v>727984</v>
      </c>
      <c r="BH88" s="0" t="n">
        <f aca="false">VLOOKUP(A88,[57]july!$A$66:$C$124,3,0)</f>
        <v>563037</v>
      </c>
      <c r="BI88" s="0" t="n">
        <f aca="false">VLOOKUP(A88,[58]aug!$A$52:$C$109,3,0)</f>
        <v>489550</v>
      </c>
      <c r="BJ88" s="0" t="n">
        <f aca="false">VLOOKUP(A88,[59]sept!$A$69:$C$125,3,0)</f>
        <v>561324</v>
      </c>
      <c r="BK88" s="0" t="n">
        <f aca="false">VLOOKUP(A88,[60]oct!$A$57:$C$112,3,0)</f>
        <v>559052</v>
      </c>
      <c r="BL88" s="0" t="n">
        <f aca="false">VLOOKUP(A88,[61]nov!$A$35:$C$89,3,0)</f>
        <v>579036</v>
      </c>
      <c r="BM88" s="0" t="n">
        <f aca="false">VLOOKUP(A88,[62]dec!$A$58:$C$111,3,0)</f>
        <v>648645</v>
      </c>
      <c r="BN88" s="0" t="n">
        <f aca="false">VLOOKUP(A88,[63]jan!$A$88:$C$137,3,0)</f>
        <v>645406</v>
      </c>
      <c r="BO88" s="0" t="n">
        <f aca="false">VLOOKUP(A88,[64]feb!$A$60:$C$108,3,0)</f>
        <v>502389</v>
      </c>
      <c r="BP88" s="0" t="n">
        <f aca="false">VLOOKUP(A88,[65]mar!$A$48:$C$95,3,0)</f>
        <v>1333301</v>
      </c>
      <c r="BQ88" s="0" t="n">
        <f aca="false">VLOOKUP(A88,[66]apr!$A$57:$C$103,3,0)</f>
        <v>569278</v>
      </c>
      <c r="BR88" s="0" t="n">
        <f aca="false">VLOOKUP(A88,[67]may!$A$48:$C$93,3,0)</f>
        <v>1314812</v>
      </c>
      <c r="BS88" s="0" t="n">
        <f aca="false">VLOOKUP(A88,[68]june!$A$65:$C$109,3,0)</f>
        <v>901400</v>
      </c>
      <c r="BT88" s="0" t="n">
        <f aca="false">VLOOKUP(A88,[69]july!$A$34:$C$77,3,0)</f>
        <v>476155</v>
      </c>
      <c r="BU88" s="0" t="n">
        <f aca="false">VLOOKUP(A88,[70]aug!$A$61:$C$103,3,0)</f>
        <v>1330905</v>
      </c>
      <c r="BV88" s="0" t="n">
        <f aca="false">VLOOKUP(A88,[71]sept!$A$34:$C$75,3,0)</f>
        <v>534666</v>
      </c>
      <c r="BW88" s="0" t="n">
        <f aca="false">VLOOKUP(A88,[72]oct!$A$57:$C$97,3,0)</f>
        <v>595972</v>
      </c>
      <c r="BX88" s="0" t="n">
        <f aca="false">VLOOKUP(A88,[73]nov!$A$56:$C$95,3,0)</f>
        <v>523177</v>
      </c>
      <c r="BY88" s="0" t="n">
        <f aca="false">VLOOKUP(A88,[74]dec!$A$34:$C$72,3,0)</f>
        <v>720341</v>
      </c>
      <c r="BZ88" s="0" t="n">
        <f aca="false">VLOOKUP(A88,[75]jan!$A$60:$C$94,3,0)</f>
        <v>411260</v>
      </c>
      <c r="CA88" s="0" t="n">
        <f aca="false">VLOOKUP(A88,[76]feb!$A$33:$C$66,3,0)</f>
        <v>406069</v>
      </c>
      <c r="CB88" s="0" t="n">
        <f aca="false">VLOOKUP(A88,[77]mar!$A$60:$C$93,3,0)</f>
        <v>844555</v>
      </c>
      <c r="CC88" s="0" t="n">
        <f aca="false">VLOOKUP(A88,[78]apr!$A$62:$C$93,3,0)</f>
        <v>874002</v>
      </c>
      <c r="CD88" s="0" t="n">
        <f aca="false">VLOOKUP(A88,[79]may!$A$46:$C$76,3,0)</f>
        <v>827069</v>
      </c>
      <c r="CE88" s="0" t="n">
        <f aca="false">VLOOKUP(A88,[80]june!$A$60:$C$89,3,0)</f>
        <v>1268060</v>
      </c>
      <c r="CF88" s="0" t="n">
        <f aca="false">VLOOKUP(A88,[81]july!$A$47:$C$75,3,0)</f>
        <v>734057</v>
      </c>
      <c r="CG88" s="0" t="n">
        <f aca="false">VLOOKUP(A88,[82]aug!$A$65:$C$92,3,0)</f>
        <v>664809</v>
      </c>
      <c r="CH88" s="0" t="n">
        <f aca="false">VLOOKUP(A88,[83]sept!$A$60:$C$86,3,0)</f>
        <v>600699</v>
      </c>
      <c r="CI88" s="0" t="n">
        <f aca="false">VLOOKUP(A88,[84]oct!$A$66:$C$91,3,0)</f>
        <v>740146</v>
      </c>
      <c r="CJ88" s="0" t="n">
        <f aca="false">VLOOKUP(A88,[85]nov!$A$45:$C$69,3,0)</f>
        <v>678165</v>
      </c>
      <c r="CK88" s="0" t="n">
        <f aca="false">VLOOKUP(A88,[86]dec!$A$46:$C$69,3,0)</f>
        <v>854747</v>
      </c>
      <c r="CL88" s="0" t="n">
        <f aca="false">VLOOKUP(A88,[87]jan!$A$49:$C$68,3,0)</f>
        <v>1207785</v>
      </c>
      <c r="CM88" s="0" t="n">
        <f aca="false">VLOOKUP(A88,[88]feb!$A$55:$C$73,3,0)</f>
        <v>1238022</v>
      </c>
      <c r="CN88" s="0" t="n">
        <f aca="false">VLOOKUP(A88,[89]march!$A$32:$C$49,3,0)</f>
        <v>1743770</v>
      </c>
      <c r="CO88" s="0" t="n">
        <f aca="false">VLOOKUP(A88,[90]apr!$A$32:$C$48,3,0)</f>
        <v>1084518</v>
      </c>
      <c r="CP88" s="0" t="n">
        <f aca="false">VLOOKUP(A88,[91]may!$A$32:$C$47,3,0)</f>
        <v>1327848</v>
      </c>
      <c r="CQ88" s="0" t="n">
        <f aca="false">VLOOKUP(A88,[92]june!$A$59:$C$73,3,0)</f>
        <v>1201894</v>
      </c>
      <c r="CR88" s="0" t="n">
        <f aca="false">VLOOKUP(A88,[93]july!$A$32:$C$45,3,0)</f>
        <v>1227948</v>
      </c>
      <c r="CS88" s="0" t="n">
        <f aca="false">VLOOKUP(A88,[94]aug!$A$82:$C$94,3,0)</f>
        <v>2207049</v>
      </c>
      <c r="CT88" s="0" t="n">
        <f aca="false">VLOOKUP(A88,[95]sept!$A$49:$C$60,3,0)</f>
        <v>1521415</v>
      </c>
      <c r="CU88" s="0" t="n">
        <f aca="false">VLOOKUP(A88,[96]oct!$A$56:$C$66,3,0)</f>
        <v>1997628</v>
      </c>
      <c r="CV88" s="0" t="n">
        <f aca="false">VLOOKUP(A88,[97]nov!$A$51:$C$60,3,0)</f>
        <v>1915180</v>
      </c>
      <c r="CW88" s="12" t="n">
        <f aca="false">VLOOKUP(A88,[98]dec!$A$66:$C$74,3,0)</f>
        <v>2248926</v>
      </c>
      <c r="CX88" s="0" t="n">
        <f aca="false">VLOOKUP(A88,[99]jan!$A$54:$C$58,3,0)</f>
        <v>2382804</v>
      </c>
      <c r="CY88" s="0" t="n">
        <f aca="false">VLOOKUP(A88,[100]feb!$A$58:$C$61,3,0)</f>
        <v>1824791</v>
      </c>
      <c r="CZ88" s="0" t="n">
        <f aca="false">VLOOKUP(A88,[101]mar!$A$52:$C$54,3,0)</f>
        <v>723937</v>
      </c>
    </row>
    <row r="89" customFormat="false" ht="12.75" hidden="false" customHeight="false" outlineLevel="0" collapsed="false">
      <c r="A89" s="11" t="n">
        <v>36982</v>
      </c>
      <c r="B89" s="12" t="n">
        <f aca="false">VLOOKUP(A89,'[1]1850-1930'!$A$648:$C$757,3,0)</f>
        <v>52525</v>
      </c>
      <c r="C89" s="12" t="n">
        <f aca="false">VLOOKUP($A89,'[2]1931-1950'!$A$648:$C$757,3,0)</f>
        <v>20393708</v>
      </c>
      <c r="D89" s="12" t="n">
        <f aca="false">VLOOKUP(A89,'[3]1951-1956'!$A$648:$C$757,3,0)</f>
        <v>6998540</v>
      </c>
      <c r="E89" s="12" t="n">
        <f aca="false">VLOOKUP(A89,'[4]1957-1960'!$A$648:$C$757,3,0)</f>
        <v>3402058</v>
      </c>
      <c r="F89" s="13" t="n">
        <f aca="false">VLOOKUP(A89,'[5]1961-1965'!$A$600:$C$709,3,0)</f>
        <v>6511597</v>
      </c>
      <c r="G89" s="12" t="n">
        <f aca="false">VLOOKUP(A89,'[6]1966-1968'!$A$520:$C$629,3,0)</f>
        <v>5426527</v>
      </c>
      <c r="H89" s="12" t="n">
        <f aca="false">VLOOKUP(A89,'[7]1969-1970'!$A$472:$C$581,3,0)</f>
        <v>6201948</v>
      </c>
      <c r="I89" s="12" t="n">
        <f aca="false">VLOOKUP(A89,'[8]1971-1973'!$A$448:$C$557,3,0)</f>
        <v>3665101</v>
      </c>
      <c r="J89" s="12" t="n">
        <f aca="false">VLOOKUP(A89,'[9]1974-1977'!$A$402:$C$511,3,0)</f>
        <v>7747105</v>
      </c>
      <c r="K89" s="12" t="n">
        <f aca="false">VLOOKUP(A89,'[10]1978-1980'!$A$328:$C$437,3,0)</f>
        <v>5121024</v>
      </c>
      <c r="L89" s="12" t="n">
        <f aca="false">VLOOKUP(A89,'[11]1981-1983'!$A$285:$C$394,3,0)</f>
        <v>5464269</v>
      </c>
      <c r="M89" s="12" t="n">
        <f aca="false">VLOOKUP(A89,'[12]1984-1986'!$A$237:$C$346,3,0)</f>
        <v>4457802</v>
      </c>
      <c r="N89" s="12" t="n">
        <f aca="false">VLOOKUP(A89,'[13]1987-1990'!$A$215:$C$324,3,0)</f>
        <v>8130702</v>
      </c>
      <c r="O89" s="12" t="n">
        <f aca="false">VLOOKUP(A89,'[14]1991-1993'!$A$125:$C$234,3,0)</f>
        <v>6275270</v>
      </c>
      <c r="P89" s="12" t="n">
        <f aca="false">SUM(B89:O89)</f>
        <v>89848176</v>
      </c>
      <c r="Q89" s="12"/>
      <c r="R89" s="12" t="n">
        <f aca="false">VLOOKUP(A89,[15]jan!$A$66:$C$175,3,0)</f>
        <v>861765</v>
      </c>
      <c r="S89" s="12" t="n">
        <f aca="false">VLOOKUP(A89,[16]feb!$A$72:$C$180,3,0)</f>
        <v>194679</v>
      </c>
      <c r="T89" s="12" t="n">
        <f aca="false">VLOOKUP(A89,[17]march!$A$58:$C$165,3,0)</f>
        <v>294195</v>
      </c>
      <c r="U89" s="0" t="n">
        <f aca="false">VLOOKUP(A89,[18]apr!$A$71:$C$177,3,0)</f>
        <v>302798</v>
      </c>
      <c r="V89" s="12" t="n">
        <f aca="false">VLOOKUP(A89,[19]may!$A$56:$D$161,3,0)</f>
        <v>285154</v>
      </c>
      <c r="W89" s="0" t="n">
        <f aca="false">VLOOKUP(A89,[20]june!$A$55:$C$159,3,0)</f>
        <v>256101</v>
      </c>
      <c r="X89" s="0" t="n">
        <f aca="false">VLOOKUP($A89,[21]july!$A$71:$C$174,3,0)</f>
        <v>279608</v>
      </c>
      <c r="Y89" s="0" t="n">
        <f aca="false">VLOOKUP($A89,[22]august!$A$55:$C$157,3,0)</f>
        <v>304765</v>
      </c>
      <c r="Z89" s="0" t="n">
        <f aca="false">VLOOKUP(A89,[23]sept!$A$59:$C$160,3,0)</f>
        <v>255975</v>
      </c>
      <c r="AA89" s="0" t="n">
        <f aca="false">VLOOKUP(A89,[24]oct!$A$54:$C$154,3,0)</f>
        <v>277797</v>
      </c>
      <c r="AB89" s="0" t="n">
        <f aca="false">VLOOKUP(A89,[25]nov!$A$55:$C$154,3,0)</f>
        <v>1678632</v>
      </c>
      <c r="AC89" s="0" t="n">
        <f aca="false">VLOOKUP(A89,[26]dec!$A$64:$C$162,3,0)</f>
        <v>282674</v>
      </c>
      <c r="AD89" s="0" t="n">
        <f aca="false">VLOOKUP(A89,[27]jan!$A$71:$C$165,3,0)</f>
        <v>357612</v>
      </c>
      <c r="AE89" s="0" t="n">
        <f aca="false">VLOOKUP(A89,[28]feb!$A$55:$C$148,3,0)</f>
        <v>302765</v>
      </c>
      <c r="AF89" s="0" t="n">
        <f aca="false">VLOOKUP(A89,[29]march!$A$62:$C$154,3,0)</f>
        <v>350224</v>
      </c>
      <c r="AG89" s="0" t="n">
        <f aca="false">VLOOKUP(A89,[30]apr!$A$66:$C$157,3,0)</f>
        <v>458434</v>
      </c>
      <c r="AH89" s="0" t="n">
        <f aca="false">VLOOKUP(A89,[31]may!$A$54:$C$144,3,0)</f>
        <v>368735</v>
      </c>
      <c r="AI89" s="0" t="n">
        <f aca="false">VLOOKUP(A89,[32]june!$A$63:$C$152,3,0)</f>
        <v>320339</v>
      </c>
      <c r="AJ89" s="0" t="n">
        <f aca="false">VLOOKUP(A89,[33]july!$A$64:$C$152,3,0)</f>
        <v>405208</v>
      </c>
      <c r="AK89" s="0" t="n">
        <f aca="false">VLOOKUP(A89,[34]august!$A$54:$C$141,3,0)</f>
        <v>290608</v>
      </c>
      <c r="AL89" s="0" t="n">
        <f aca="false">VLOOKUP(A89,[35]sept!$A$55:$C$141,3,0)</f>
        <v>304760</v>
      </c>
      <c r="AM89" s="0" t="n">
        <f aca="false">VLOOKUP(A89,[36]oct!$A$65:$C$150,3,0)</f>
        <v>671030</v>
      </c>
      <c r="AN89" s="0" t="n">
        <f aca="false">VLOOKUP(A89,[37]novemeber!$A$63:$C$147,3,0)</f>
        <v>525096</v>
      </c>
      <c r="AO89" s="0" t="n">
        <f aca="false">VLOOKUP(A89,[38]dec!$A$53:$C$136,3,0)</f>
        <v>258458</v>
      </c>
      <c r="AP89" s="0" t="n">
        <f aca="false">VLOOKUP(A89,[39]jan!$A$56:$C$135,3,0)</f>
        <v>573136</v>
      </c>
      <c r="AQ89" s="0" t="n">
        <f aca="false">VLOOKUP(A89,[40]feb!$A$80:$C$158,3,0)</f>
        <v>374517</v>
      </c>
      <c r="AR89" s="0" t="n">
        <f aca="false">VLOOKUP(A89,[41]march!$A$63:$C$140,3,0)</f>
        <v>448317</v>
      </c>
      <c r="AS89" s="0" t="n">
        <f aca="false">VLOOKUP(A89,[42]april!$A$64:$C$140,3,0)</f>
        <v>470117</v>
      </c>
      <c r="AT89" s="0" t="n">
        <f aca="false">VLOOKUP(A89,[43]may!$A$70:$C$145,3,0)</f>
        <v>538546</v>
      </c>
      <c r="AU89" s="0" t="n">
        <f aca="false">VLOOKUP(A89,[44]june!$A$70:$C$144,3,0)</f>
        <v>447611</v>
      </c>
      <c r="AV89" s="0" t="n">
        <f aca="false">VLOOKUP(A89,[45]july!$A$65:$C$138,3,0)</f>
        <v>405942</v>
      </c>
      <c r="AW89" s="0" t="n">
        <f aca="false">VLOOKUP(A89,[46]aug!$A$66:$C$138,3,0)</f>
        <v>534308</v>
      </c>
      <c r="AX89" s="0" t="n">
        <f aca="false">VLOOKUP(A89,[47]sept!$A$59:$C$130,3,0)</f>
        <v>670150</v>
      </c>
      <c r="AY89" s="0" t="n">
        <f aca="false">VLOOKUP(A89,[48]oct!$A$63:$C$133,3,0)</f>
        <v>496489</v>
      </c>
      <c r="AZ89" s="0" t="n">
        <f aca="false">VLOOKUP(A89,[49]nov!$A$62:$C$131,3,0)</f>
        <v>472088</v>
      </c>
      <c r="BA89" s="0" t="n">
        <f aca="false">VLOOKUP(A89,[50]dec!$A$64:$C$132,3,0)</f>
        <v>487254</v>
      </c>
      <c r="BB89" s="0" t="n">
        <f aca="false">VLOOKUP(A89,[51]jan!$A$72:$C$136,3,0)</f>
        <v>343191</v>
      </c>
      <c r="BC89" s="0" t="n">
        <f aca="false">VLOOKUP(A89,[52]feb!$A$69:$C$132,3,0)</f>
        <v>439087</v>
      </c>
      <c r="BD89" s="0" t="n">
        <f aca="false">VLOOKUP(A89,[53]mar!$A$68:$C$130,3,0)</f>
        <v>579280</v>
      </c>
      <c r="BE89" s="0" t="n">
        <f aca="false">VLOOKUP(A89,[54]apr!$A$69:$C$130,3,0)</f>
        <v>744971</v>
      </c>
      <c r="BF89" s="0" t="n">
        <f aca="false">VLOOKUP(A89,[55]may!$A$145:$C$205,3,0)</f>
        <v>464753</v>
      </c>
      <c r="BG89" s="0" t="n">
        <f aca="false">VLOOKUP(A89,[56]june!$A$49:$C$108,3,0)</f>
        <v>690607</v>
      </c>
      <c r="BH89" s="0" t="n">
        <f aca="false">VLOOKUP(A89,[57]july!$A$66:$C$124,3,0)</f>
        <v>521375</v>
      </c>
      <c r="BI89" s="0" t="n">
        <f aca="false">VLOOKUP(A89,[58]aug!$A$52:$C$109,3,0)</f>
        <v>453867</v>
      </c>
      <c r="BJ89" s="0" t="n">
        <f aca="false">VLOOKUP(A89,[59]sept!$A$69:$C$125,3,0)</f>
        <v>612712</v>
      </c>
      <c r="BK89" s="0" t="n">
        <f aca="false">VLOOKUP(A89,[60]oct!$A$57:$C$112,3,0)</f>
        <v>517115</v>
      </c>
      <c r="BL89" s="0" t="n">
        <f aca="false">VLOOKUP(A89,[61]nov!$A$35:$C$89,3,0)</f>
        <v>547363</v>
      </c>
      <c r="BM89" s="0" t="n">
        <f aca="false">VLOOKUP(A89,[62]dec!$A$58:$C$111,3,0)</f>
        <v>633587</v>
      </c>
      <c r="BN89" s="0" t="n">
        <f aca="false">VLOOKUP(A89,[63]jan!$A$88:$C$137,3,0)</f>
        <v>595938</v>
      </c>
      <c r="BO89" s="0" t="n">
        <f aca="false">VLOOKUP(A89,[64]feb!$A$60:$C$108,3,0)</f>
        <v>467733</v>
      </c>
      <c r="BP89" s="0" t="n">
        <f aca="false">VLOOKUP(A89,[65]mar!$A$48:$C$95,3,0)</f>
        <v>1269255</v>
      </c>
      <c r="BQ89" s="0" t="n">
        <f aca="false">VLOOKUP(A89,[66]apr!$A$57:$C$103,3,0)</f>
        <v>533667</v>
      </c>
      <c r="BR89" s="0" t="n">
        <f aca="false">VLOOKUP(A89,[67]may!$A$48:$C$93,3,0)</f>
        <v>1237773</v>
      </c>
      <c r="BS89" s="0" t="n">
        <f aca="false">VLOOKUP(A89,[68]june!$A$65:$C$109,3,0)</f>
        <v>942255</v>
      </c>
      <c r="BT89" s="0" t="n">
        <f aca="false">VLOOKUP(A89,[69]july!$A$34:$C$77,3,0)</f>
        <v>438117</v>
      </c>
      <c r="BU89" s="0" t="n">
        <f aca="false">VLOOKUP(A89,[70]aug!$A$61:$C$103,3,0)</f>
        <v>1239691</v>
      </c>
      <c r="BV89" s="0" t="n">
        <f aca="false">VLOOKUP(A89,[71]sept!$A$34:$C$75,3,0)</f>
        <v>500732</v>
      </c>
      <c r="BW89" s="0" t="n">
        <f aca="false">VLOOKUP(A89,[72]oct!$A$57:$C$97,3,0)</f>
        <v>560646</v>
      </c>
      <c r="BX89" s="0" t="n">
        <f aca="false">VLOOKUP(A89,[73]nov!$A$56:$C$95,3,0)</f>
        <v>475130</v>
      </c>
      <c r="BY89" s="0" t="n">
        <f aca="false">VLOOKUP(A89,[74]dec!$A$34:$C$72,3,0)</f>
        <v>677076</v>
      </c>
      <c r="BZ89" s="0" t="n">
        <f aca="false">VLOOKUP(A89,[75]jan!$A$60:$C$94,3,0)</f>
        <v>388928</v>
      </c>
      <c r="CA89" s="0" t="n">
        <f aca="false">VLOOKUP(A89,[76]feb!$A$33:$C$66,3,0)</f>
        <v>342767</v>
      </c>
      <c r="CB89" s="0" t="n">
        <f aca="false">VLOOKUP(A89,[77]mar!$A$60:$C$93,3,0)</f>
        <v>786042</v>
      </c>
      <c r="CC89" s="0" t="n">
        <f aca="false">VLOOKUP(A89,[78]apr!$A$62:$C$93,3,0)</f>
        <v>837760</v>
      </c>
      <c r="CD89" s="0" t="n">
        <f aca="false">VLOOKUP(A89,[79]may!$A$46:$C$76,3,0)</f>
        <v>784888</v>
      </c>
      <c r="CE89" s="0" t="n">
        <f aca="false">VLOOKUP(A89,[80]june!$A$60:$C$89,3,0)</f>
        <v>1209153</v>
      </c>
      <c r="CF89" s="0" t="n">
        <f aca="false">VLOOKUP(A89,[81]july!$A$47:$C$75,3,0)</f>
        <v>682151</v>
      </c>
      <c r="CG89" s="0" t="n">
        <f aca="false">VLOOKUP(A89,[82]aug!$A$65:$C$92,3,0)</f>
        <v>619982</v>
      </c>
      <c r="CH89" s="0" t="n">
        <f aca="false">VLOOKUP(A89,[83]sept!$A$60:$C$86,3,0)</f>
        <v>564603</v>
      </c>
      <c r="CI89" s="0" t="n">
        <f aca="false">VLOOKUP(A89,[84]oct!$A$66:$C$91,3,0)</f>
        <v>681219</v>
      </c>
      <c r="CJ89" s="0" t="n">
        <f aca="false">VLOOKUP(A89,[85]nov!$A$45:$C$69,3,0)</f>
        <v>669464</v>
      </c>
      <c r="CK89" s="0" t="n">
        <f aca="false">VLOOKUP(A89,[86]dec!$A$46:$C$69,3,0)</f>
        <v>765141</v>
      </c>
      <c r="CL89" s="0" t="n">
        <f aca="false">VLOOKUP(A89,[87]jan!$A$49:$C$68,3,0)</f>
        <v>1121179</v>
      </c>
      <c r="CM89" s="0" t="n">
        <f aca="false">VLOOKUP(A89,[88]feb!$A$55:$C$73,3,0)</f>
        <v>1209152</v>
      </c>
      <c r="CN89" s="0" t="n">
        <f aca="false">VLOOKUP(A89,[89]march!$A$32:$C$49,3,0)</f>
        <v>1618566</v>
      </c>
      <c r="CO89" s="0" t="n">
        <f aca="false">VLOOKUP(A89,[90]apr!$A$32:$C$48,3,0)</f>
        <v>957202</v>
      </c>
      <c r="CP89" s="0" t="n">
        <f aca="false">VLOOKUP(A89,[91]may!$A$32:$C$47,3,0)</f>
        <v>1138748</v>
      </c>
      <c r="CQ89" s="0" t="n">
        <f aca="false">VLOOKUP(A89,[92]june!$A$59:$C$73,3,0)</f>
        <v>1183999</v>
      </c>
      <c r="CR89" s="0" t="n">
        <f aca="false">VLOOKUP(A89,[93]july!$A$32:$C$45,3,0)</f>
        <v>1265469</v>
      </c>
      <c r="CS89" s="0" t="n">
        <f aca="false">VLOOKUP(A89,[94]aug!$A$82:$C$94,3,0)</f>
        <v>2011507</v>
      </c>
      <c r="CT89" s="0" t="n">
        <f aca="false">VLOOKUP(A89,[95]sept!$A$49:$C$60,3,0)</f>
        <v>1298503</v>
      </c>
      <c r="CU89" s="0" t="n">
        <f aca="false">VLOOKUP(A89,[96]oct!$A$56:$C$66,3,0)</f>
        <v>1704332</v>
      </c>
      <c r="CV89" s="0" t="n">
        <f aca="false">VLOOKUP(A89,[97]nov!$A$51:$C$60,3,0)</f>
        <v>1761839</v>
      </c>
      <c r="CW89" s="12" t="n">
        <f aca="false">VLOOKUP(A89,[98]dec!$A$66:$C$74,3,0)</f>
        <v>1835901</v>
      </c>
      <c r="CX89" s="0" t="n">
        <f aca="false">VLOOKUP(A89,[99]jan!$A$54:$C$58,3,0)</f>
        <v>2093322</v>
      </c>
      <c r="CY89" s="0" t="n">
        <f aca="false">VLOOKUP(A89,[100]feb!$A$58:$C$61,3,0)</f>
        <v>1417948</v>
      </c>
      <c r="CZ89" s="0" t="n">
        <f aca="false">VLOOKUP(A89,[101]mar!$A$52:$C$54,3,0)</f>
        <v>1137926</v>
      </c>
      <c r="DA89" s="0" t="n">
        <f aca="false">VLOOKUP(A89,[102]apr!$A$32:$C$33,3,0)</f>
        <v>972674</v>
      </c>
    </row>
    <row r="90" customFormat="false" ht="12.75" hidden="false" customHeight="false" outlineLevel="0" collapsed="false">
      <c r="A90" s="11" t="n">
        <v>37012</v>
      </c>
      <c r="B90" s="12" t="n">
        <f aca="false">VLOOKUP(A90,'[1]1850-1930'!$A$648:$C$757,3,0)</f>
        <v>41363</v>
      </c>
      <c r="C90" s="12" t="n">
        <f aca="false">VLOOKUP($A90,'[2]1931-1950'!$A$648:$C$757,3,0)</f>
        <v>16517482</v>
      </c>
      <c r="D90" s="12" t="n">
        <f aca="false">VLOOKUP(A90,'[3]1951-1956'!$A$648:$C$757,3,0)</f>
        <v>7495122</v>
      </c>
      <c r="E90" s="12" t="n">
        <f aca="false">VLOOKUP(A90,'[4]1957-1960'!$A$648:$C$757,3,0)</f>
        <v>3368457</v>
      </c>
      <c r="F90" s="13" t="n">
        <f aca="false">VLOOKUP(A90,'[5]1961-1965'!$A$600:$C$709,3,0)</f>
        <v>5684604</v>
      </c>
      <c r="G90" s="12" t="n">
        <f aca="false">VLOOKUP(A90,'[6]1966-1968'!$A$520:$C$629,3,0)</f>
        <v>5698634</v>
      </c>
      <c r="H90" s="12" t="n">
        <f aca="false">VLOOKUP(A90,'[7]1969-1970'!$A$472:$C$581,3,0)</f>
        <v>5713909</v>
      </c>
      <c r="I90" s="12" t="n">
        <f aca="false">VLOOKUP(A90,'[8]1971-1973'!$A$448:$C$557,3,0)</f>
        <v>3440090</v>
      </c>
      <c r="J90" s="12" t="n">
        <f aca="false">VLOOKUP(A90,'[9]1974-1977'!$A$402:$C$511,3,0)</f>
        <v>7293591</v>
      </c>
      <c r="K90" s="12" t="n">
        <f aca="false">VLOOKUP(A90,'[10]1978-1980'!$A$328:$C$437,3,0)</f>
        <v>4338013</v>
      </c>
      <c r="L90" s="12" t="n">
        <f aca="false">VLOOKUP(A90,'[11]1981-1983'!$A$285:$C$394,3,0)</f>
        <v>4563174</v>
      </c>
      <c r="M90" s="12" t="n">
        <f aca="false">VLOOKUP(A90,'[12]1984-1986'!$A$237:$C$346,3,0)</f>
        <v>3962552</v>
      </c>
      <c r="N90" s="12" t="n">
        <f aca="false">VLOOKUP(A90,'[13]1987-1990'!$A$215:$C$324,3,0)</f>
        <v>7554976</v>
      </c>
      <c r="O90" s="12" t="n">
        <f aca="false">VLOOKUP(A90,'[14]1991-1993'!$A$125:$C$234,3,0)</f>
        <v>5347285</v>
      </c>
      <c r="P90" s="12" t="n">
        <f aca="false">SUM(B90:O90)</f>
        <v>81019252</v>
      </c>
      <c r="Q90" s="12"/>
      <c r="R90" s="12" t="n">
        <f aca="false">VLOOKUP(A90,[15]jan!$A$66:$C$175,3,0)</f>
        <v>404983</v>
      </c>
      <c r="S90" s="12" t="n">
        <f aca="false">VLOOKUP(A90,[16]feb!$A$72:$C$180,3,0)</f>
        <v>180341</v>
      </c>
      <c r="T90" s="12" t="n">
        <f aca="false">VLOOKUP(A90,[17]march!$A$58:$C$165,3,0)</f>
        <v>243202</v>
      </c>
      <c r="U90" s="0" t="n">
        <f aca="false">VLOOKUP(A90,[18]apr!$A$71:$C$177,3,0)</f>
        <v>191960</v>
      </c>
      <c r="V90" s="12" t="n">
        <f aca="false">VLOOKUP(A90,[19]may!$A$56:$D$161,3,0)</f>
        <v>226157</v>
      </c>
      <c r="W90" s="0" t="n">
        <f aca="false">VLOOKUP(A90,[20]june!$A$55:$C$159,3,0)</f>
        <v>214721</v>
      </c>
      <c r="X90" s="0" t="n">
        <f aca="false">VLOOKUP($A90,[21]july!$A$71:$C$174,3,0)</f>
        <v>196618</v>
      </c>
      <c r="Y90" s="0" t="n">
        <f aca="false">VLOOKUP($A90,[22]august!$A$55:$C$157,3,0)</f>
        <v>288502</v>
      </c>
      <c r="Z90" s="0" t="n">
        <f aca="false">VLOOKUP(A90,[23]sept!$A$59:$C$160,3,0)</f>
        <v>221968</v>
      </c>
      <c r="AA90" s="0" t="n">
        <f aca="false">VLOOKUP(A90,[24]oct!$A$54:$C$154,3,0)</f>
        <v>250918</v>
      </c>
      <c r="AB90" s="0" t="n">
        <f aca="false">VLOOKUP(A90,[25]nov!$A$55:$C$154,3,0)</f>
        <v>1221248</v>
      </c>
      <c r="AC90" s="0" t="n">
        <f aca="false">VLOOKUP(A90,[26]dec!$A$64:$C$162,3,0)</f>
        <v>216160</v>
      </c>
      <c r="AD90" s="0" t="n">
        <f aca="false">VLOOKUP(A90,[27]jan!$A$71:$C$165,3,0)</f>
        <v>335173</v>
      </c>
      <c r="AE90" s="0" t="n">
        <f aca="false">VLOOKUP(A90,[28]feb!$A$55:$C$148,3,0)</f>
        <v>234257</v>
      </c>
      <c r="AF90" s="0" t="n">
        <f aca="false">VLOOKUP(A90,[29]march!$A$62:$C$154,3,0)</f>
        <v>349646</v>
      </c>
      <c r="AG90" s="0" t="n">
        <f aca="false">VLOOKUP(A90,[30]apr!$A$66:$C$157,3,0)</f>
        <v>346812</v>
      </c>
      <c r="AH90" s="0" t="n">
        <f aca="false">VLOOKUP(A90,[31]may!$A$54:$C$144,3,0)</f>
        <v>331415</v>
      </c>
      <c r="AI90" s="0" t="n">
        <f aca="false">VLOOKUP(A90,[32]june!$A$63:$C$152,3,0)</f>
        <v>217514</v>
      </c>
      <c r="AJ90" s="0" t="n">
        <f aca="false">VLOOKUP(A90,[33]july!$A$64:$C$152,3,0)</f>
        <v>265587</v>
      </c>
      <c r="AK90" s="0" t="n">
        <f aca="false">VLOOKUP(A90,[34]august!$A$54:$C$141,3,0)</f>
        <v>281298</v>
      </c>
      <c r="AL90" s="0" t="n">
        <f aca="false">VLOOKUP(A90,[35]sept!$A$55:$C$141,3,0)</f>
        <v>279121</v>
      </c>
      <c r="AM90" s="0" t="n">
        <f aca="false">VLOOKUP(A90,[36]oct!$A$65:$C$150,3,0)</f>
        <v>565521</v>
      </c>
      <c r="AN90" s="0" t="n">
        <f aca="false">VLOOKUP(A90,[37]novemeber!$A$63:$C$147,3,0)</f>
        <v>492861</v>
      </c>
      <c r="AO90" s="0" t="n">
        <f aca="false">VLOOKUP(A90,[38]dec!$A$53:$C$136,3,0)</f>
        <v>238870</v>
      </c>
      <c r="AP90" s="0" t="n">
        <f aca="false">VLOOKUP(A90,[39]jan!$A$56:$C$135,3,0)</f>
        <v>324769</v>
      </c>
      <c r="AQ90" s="0" t="n">
        <f aca="false">VLOOKUP(A90,[40]feb!$A$80:$C$158,3,0)</f>
        <v>213153</v>
      </c>
      <c r="AR90" s="0" t="n">
        <f aca="false">VLOOKUP(A90,[41]march!$A$63:$C$140,3,0)</f>
        <v>368734</v>
      </c>
      <c r="AS90" s="0" t="n">
        <f aca="false">VLOOKUP(A90,[42]april!$A$64:$C$140,3,0)</f>
        <v>402014</v>
      </c>
      <c r="AT90" s="0" t="n">
        <f aca="false">VLOOKUP(A90,[43]may!$A$70:$C$145,3,0)</f>
        <v>400127</v>
      </c>
      <c r="AU90" s="0" t="n">
        <f aca="false">VLOOKUP(A90,[44]june!$A$70:$C$144,3,0)</f>
        <v>321245</v>
      </c>
      <c r="AV90" s="0" t="n">
        <f aca="false">VLOOKUP(A90,[45]july!$A$65:$C$138,3,0)</f>
        <v>308522</v>
      </c>
      <c r="AW90" s="0" t="n">
        <f aca="false">VLOOKUP(A90,[46]aug!$A$66:$C$138,3,0)</f>
        <v>473084</v>
      </c>
      <c r="AX90" s="0" t="n">
        <f aca="false">VLOOKUP(A90,[47]sept!$A$59:$C$130,3,0)</f>
        <v>612308</v>
      </c>
      <c r="AY90" s="0" t="n">
        <f aca="false">VLOOKUP(A90,[48]oct!$A$63:$C$133,3,0)</f>
        <v>416553</v>
      </c>
      <c r="AZ90" s="0" t="n">
        <f aca="false">VLOOKUP(A90,[49]nov!$A$62:$C$131,3,0)</f>
        <v>325855</v>
      </c>
      <c r="BA90" s="0" t="n">
        <f aca="false">VLOOKUP(A90,[50]dec!$A$64:$C$132,3,0)</f>
        <v>465038</v>
      </c>
      <c r="BB90" s="0" t="n">
        <f aca="false">VLOOKUP(A90,[51]jan!$A$72:$C$136,3,0)</f>
        <v>344548</v>
      </c>
      <c r="BC90" s="0" t="n">
        <f aca="false">VLOOKUP(A90,[52]feb!$A$69:$C$132,3,0)</f>
        <v>403205</v>
      </c>
      <c r="BD90" s="0" t="n">
        <f aca="false">VLOOKUP(A90,[53]mar!$A$68:$C$130,3,0)</f>
        <v>483827</v>
      </c>
      <c r="BE90" s="0" t="n">
        <f aca="false">VLOOKUP(A90,[54]apr!$A$69:$C$130,3,0)</f>
        <v>412655</v>
      </c>
      <c r="BF90" s="0" t="n">
        <f aca="false">VLOOKUP(A90,[55]may!$A$145:$C$205,3,0)</f>
        <v>434639</v>
      </c>
      <c r="BG90" s="0" t="n">
        <f aca="false">VLOOKUP(A90,[56]june!$A$49:$C$108,3,0)</f>
        <v>374695</v>
      </c>
      <c r="BH90" s="0" t="n">
        <f aca="false">VLOOKUP(A90,[57]july!$A$66:$C$124,3,0)</f>
        <v>478966</v>
      </c>
      <c r="BI90" s="0" t="n">
        <f aca="false">VLOOKUP(A90,[58]aug!$A$52:$C$109,3,0)</f>
        <v>422766</v>
      </c>
      <c r="BJ90" s="0" t="n">
        <f aca="false">VLOOKUP(A90,[59]sept!$A$69:$C$125,3,0)</f>
        <v>714842</v>
      </c>
      <c r="BK90" s="0" t="n">
        <f aca="false">VLOOKUP(A90,[60]oct!$A$57:$C$112,3,0)</f>
        <v>406056</v>
      </c>
      <c r="BL90" s="0" t="n">
        <f aca="false">VLOOKUP(A90,[61]nov!$A$35:$C$89,3,0)</f>
        <v>456829</v>
      </c>
      <c r="BM90" s="0" t="n">
        <f aca="false">VLOOKUP(A90,[62]dec!$A$58:$C$111,3,0)</f>
        <v>394334</v>
      </c>
      <c r="BN90" s="0" t="n">
        <f aca="false">VLOOKUP(A90,[63]jan!$A$88:$C$137,3,0)</f>
        <v>439073</v>
      </c>
      <c r="BO90" s="0" t="n">
        <f aca="false">VLOOKUP(A90,[64]feb!$A$60:$C$108,3,0)</f>
        <v>381705</v>
      </c>
      <c r="BP90" s="0" t="n">
        <f aca="false">VLOOKUP(A90,[65]mar!$A$48:$C$95,3,0)</f>
        <v>749530</v>
      </c>
      <c r="BQ90" s="0" t="n">
        <f aca="false">VLOOKUP(A90,[66]apr!$A$57:$C$103,3,0)</f>
        <v>613422</v>
      </c>
      <c r="BR90" s="0" t="n">
        <f aca="false">VLOOKUP(A90,[67]may!$A$48:$C$93,3,0)</f>
        <v>920635</v>
      </c>
      <c r="BS90" s="0" t="n">
        <f aca="false">VLOOKUP(A90,[68]june!$A$65:$C$109,3,0)</f>
        <v>859394</v>
      </c>
      <c r="BT90" s="0" t="n">
        <f aca="false">VLOOKUP(A90,[69]july!$A$34:$C$77,3,0)</f>
        <v>422777</v>
      </c>
      <c r="BU90" s="0" t="n">
        <f aca="false">VLOOKUP(A90,[70]aug!$A$61:$C$103,3,0)</f>
        <v>548496</v>
      </c>
      <c r="BV90" s="0" t="n">
        <f aca="false">VLOOKUP(A90,[71]sept!$A$34:$C$75,3,0)</f>
        <v>372862</v>
      </c>
      <c r="BW90" s="0" t="n">
        <f aca="false">VLOOKUP(A90,[72]oct!$A$57:$C$97,3,0)</f>
        <v>361786</v>
      </c>
      <c r="BX90" s="0" t="n">
        <f aca="false">VLOOKUP(A90,[73]nov!$A$56:$C$95,3,0)</f>
        <v>268854</v>
      </c>
      <c r="BY90" s="0" t="n">
        <f aca="false">VLOOKUP(A90,[74]dec!$A$34:$C$72,3,0)</f>
        <v>441357</v>
      </c>
      <c r="BZ90" s="0" t="n">
        <f aca="false">VLOOKUP(A90,[75]jan!$A$60:$C$94,3,0)</f>
        <v>262732</v>
      </c>
      <c r="CA90" s="0" t="n">
        <f aca="false">VLOOKUP(A90,[76]feb!$A$33:$C$66,3,0)</f>
        <v>292475</v>
      </c>
      <c r="CB90" s="0" t="n">
        <f aca="false">VLOOKUP(A90,[77]mar!$A$60:$C$93,3,0)</f>
        <v>667415</v>
      </c>
      <c r="CC90" s="0" t="n">
        <f aca="false">VLOOKUP(A90,[78]apr!$A$62:$C$93,3,0)</f>
        <v>491043</v>
      </c>
      <c r="CD90" s="0" t="n">
        <f aca="false">VLOOKUP(A90,[79]may!$A$46:$C$76,3,0)</f>
        <v>714199</v>
      </c>
      <c r="CE90" s="0" t="n">
        <f aca="false">VLOOKUP(A90,[80]june!$A$60:$C$89,3,0)</f>
        <v>872731</v>
      </c>
      <c r="CF90" s="0" t="n">
        <f aca="false">VLOOKUP(A90,[81]july!$A$47:$C$75,3,0)</f>
        <v>504899</v>
      </c>
      <c r="CG90" s="0" t="n">
        <f aca="false">VLOOKUP(A90,[82]aug!$A$65:$C$92,3,0)</f>
        <v>489291</v>
      </c>
      <c r="CH90" s="0" t="n">
        <f aca="false">VLOOKUP(A90,[83]sept!$A$60:$C$86,3,0)</f>
        <v>396029</v>
      </c>
      <c r="CI90" s="0" t="n">
        <f aca="false">VLOOKUP(A90,[84]oct!$A$66:$C$91,3,0)</f>
        <v>544225</v>
      </c>
      <c r="CJ90" s="0" t="n">
        <f aca="false">VLOOKUP(A90,[85]nov!$A$45:$C$69,3,0)</f>
        <v>497729</v>
      </c>
      <c r="CK90" s="0" t="n">
        <f aca="false">VLOOKUP(A90,[86]dec!$A$46:$C$69,3,0)</f>
        <v>480577</v>
      </c>
      <c r="CL90" s="0" t="n">
        <f aca="false">VLOOKUP(A90,[87]jan!$A$49:$C$68,3,0)</f>
        <v>771669</v>
      </c>
      <c r="CM90" s="0" t="n">
        <f aca="false">VLOOKUP(A90,[88]feb!$A$55:$C$73,3,0)</f>
        <v>1033581</v>
      </c>
      <c r="CN90" s="0" t="n">
        <f aca="false">VLOOKUP(A90,[89]march!$A$32:$C$49,3,0)</f>
        <v>1232224</v>
      </c>
      <c r="CO90" s="0" t="n">
        <f aca="false">VLOOKUP(A90,[90]apr!$A$32:$C$48,3,0)</f>
        <v>748933</v>
      </c>
      <c r="CP90" s="0" t="n">
        <f aca="false">VLOOKUP(A90,[91]may!$A$32:$C$47,3,0)</f>
        <v>743231</v>
      </c>
      <c r="CQ90" s="0" t="n">
        <f aca="false">VLOOKUP(A90,[92]june!$A$59:$C$73,3,0)</f>
        <v>743042</v>
      </c>
      <c r="CR90" s="0" t="n">
        <f aca="false">VLOOKUP(A90,[93]july!$A$32:$C$45,3,0)</f>
        <v>1065236</v>
      </c>
      <c r="CS90" s="0" t="n">
        <f aca="false">VLOOKUP(A90,[94]aug!$A$82:$C$94,3,0)</f>
        <v>1379238</v>
      </c>
      <c r="CT90" s="0" t="n">
        <f aca="false">VLOOKUP(A90,[95]sept!$A$49:$C$60,3,0)</f>
        <v>1193866</v>
      </c>
      <c r="CU90" s="0" t="n">
        <f aca="false">VLOOKUP(A90,[96]oct!$A$56:$C$66,3,0)</f>
        <v>1262934</v>
      </c>
      <c r="CV90" s="0" t="n">
        <f aca="false">VLOOKUP(A90,[97]nov!$A$51:$C$60,3,0)</f>
        <v>1544507</v>
      </c>
      <c r="CW90" s="12" t="n">
        <f aca="false">VLOOKUP(A90,[98]dec!$A$66:$C$74,3,0)</f>
        <v>1494634</v>
      </c>
      <c r="CX90" s="0" t="n">
        <f aca="false">VLOOKUP(A90,[99]jan!$A$54:$C$58,3,0)</f>
        <v>1474059</v>
      </c>
      <c r="CY90" s="0" t="n">
        <f aca="false">VLOOKUP(A90,[100]feb!$A$58:$C$61,3,0)</f>
        <v>1335917</v>
      </c>
      <c r="CZ90" s="0" t="n">
        <f aca="false">VLOOKUP(A90,[101]mar!$A$52:$C$54,3,0)</f>
        <v>877343</v>
      </c>
      <c r="DA90" s="0" t="n">
        <f aca="false">VLOOKUP(A90,[102]apr!$A$32:$C$33,3,0)</f>
        <v>1326959</v>
      </c>
      <c r="DB90" s="0" t="n">
        <v>337185</v>
      </c>
    </row>
    <row r="91" customFormat="false" ht="12.75" hidden="false" customHeight="false" outlineLevel="0" collapsed="false">
      <c r="P91" s="12"/>
      <c r="Q91" s="12"/>
    </row>
    <row r="92" customFormat="false" ht="12.75" hidden="false" customHeight="false" outlineLevel="0" collapsed="false">
      <c r="P92" s="12"/>
      <c r="Q92" s="12"/>
    </row>
    <row r="93" customFormat="false" ht="12.75" hidden="false" customHeight="false" outlineLevel="0" collapsed="false">
      <c r="P93" s="12"/>
      <c r="Q93" s="12"/>
    </row>
    <row r="94" customFormat="false" ht="12.75" hidden="false" customHeight="false" outlineLevel="0" collapsed="false">
      <c r="P94" s="12"/>
      <c r="Q94" s="12"/>
    </row>
    <row r="95" customFormat="false" ht="12.75" hidden="false" customHeight="false" outlineLevel="0" collapsed="false">
      <c r="P95" s="12"/>
      <c r="Q95" s="12"/>
    </row>
    <row r="97" customFormat="false" ht="12.75" hidden="false" customHeight="false" outlineLevel="0" collapsed="false">
      <c r="P97" s="12"/>
      <c r="Q97" s="12"/>
    </row>
    <row r="104" customFormat="false" ht="12.75" hidden="false" customHeight="false" outlineLevel="0" collapsed="false">
      <c r="P104" s="12"/>
      <c r="Q104" s="12"/>
    </row>
    <row r="105" customFormat="false" ht="12.75" hidden="false" customHeight="false" outlineLevel="0" collapsed="false">
      <c r="P105" s="12"/>
      <c r="Q105" s="12"/>
    </row>
    <row r="106" customFormat="false" ht="12.75" hidden="false" customHeight="false" outlineLevel="0" collapsed="false">
      <c r="P106" s="12"/>
      <c r="Q106" s="12"/>
    </row>
    <row r="107" customFormat="false" ht="12.75" hidden="false" customHeight="false" outlineLevel="0" collapsed="false">
      <c r="P107" s="12"/>
      <c r="Q107" s="12"/>
    </row>
    <row r="108" customFormat="false" ht="12.75" hidden="false" customHeight="false" outlineLevel="0" collapsed="false">
      <c r="P108" s="12"/>
      <c r="Q108" s="12"/>
    </row>
    <row r="109" customFormat="false" ht="12.75" hidden="false" customHeight="false" outlineLevel="0" collapsed="false">
      <c r="P109" s="12"/>
      <c r="Q109" s="12"/>
    </row>
    <row r="117" customFormat="false" ht="12.75" hidden="false" customHeight="false" outlineLevel="0" collapsed="false">
      <c r="P117" s="12"/>
      <c r="Q117" s="12"/>
    </row>
    <row r="120" customFormat="false" ht="12.75" hidden="false" customHeight="false" outlineLevel="0" collapsed="false">
      <c r="P120" s="12"/>
      <c r="Q120" s="12"/>
    </row>
    <row r="121" customFormat="false" ht="12.75" hidden="false" customHeight="false" outlineLevel="0" collapsed="false">
      <c r="P121" s="12"/>
      <c r="Q121" s="12"/>
    </row>
    <row r="122" customFormat="false" ht="12.75" hidden="false" customHeight="false" outlineLevel="0" collapsed="false">
      <c r="P122" s="12"/>
      <c r="Q122" s="12"/>
    </row>
    <row r="123" customFormat="false" ht="12.75" hidden="false" customHeight="false" outlineLevel="0" collapsed="false">
      <c r="P123" s="12"/>
      <c r="Q123" s="12"/>
    </row>
    <row r="124" customFormat="false" ht="12.75" hidden="false" customHeight="false" outlineLevel="0" collapsed="false">
      <c r="P124" s="12"/>
      <c r="Q124" s="12"/>
    </row>
    <row r="128" customFormat="false" ht="12.75" hidden="false" customHeight="false" outlineLevel="0" collapsed="false">
      <c r="P128" s="12"/>
      <c r="Q128" s="12"/>
    </row>
    <row r="131" customFormat="false" ht="12.75" hidden="false" customHeight="false" outlineLevel="0" collapsed="false">
      <c r="P131" s="12"/>
      <c r="Q131" s="12"/>
    </row>
    <row r="132" customFormat="false" ht="12.75" hidden="false" customHeight="false" outlineLevel="0" collapsed="false">
      <c r="P132" s="12"/>
      <c r="Q132" s="12"/>
    </row>
    <row r="133" customFormat="false" ht="12.75" hidden="false" customHeight="false" outlineLevel="0" collapsed="false">
      <c r="P133" s="12"/>
      <c r="Q133" s="12"/>
    </row>
    <row r="134" customFormat="false" ht="12.75" hidden="false" customHeight="false" outlineLevel="0" collapsed="false">
      <c r="P134" s="12"/>
      <c r="Q134" s="12"/>
    </row>
    <row r="135" customFormat="false" ht="12.75" hidden="false" customHeight="false" outlineLevel="0" collapsed="false">
      <c r="P135" s="12"/>
      <c r="Q135" s="12"/>
    </row>
    <row r="143" customFormat="false" ht="12.75" hidden="false" customHeight="false" outlineLevel="0" collapsed="false">
      <c r="P143" s="12"/>
      <c r="Q143" s="12"/>
    </row>
    <row r="194" customFormat="false" ht="12.75" hidden="false" customHeight="false" outlineLevel="0" collapsed="false">
      <c r="P194" s="12"/>
      <c r="Q194" s="12"/>
    </row>
    <row r="195" customFormat="false" ht="12.75" hidden="false" customHeight="false" outlineLevel="0" collapsed="false">
      <c r="P195" s="12"/>
      <c r="Q195" s="12"/>
    </row>
    <row r="196" customFormat="false" ht="12.75" hidden="false" customHeight="false" outlineLevel="0" collapsed="false">
      <c r="P196" s="12"/>
      <c r="Q196" s="12"/>
    </row>
    <row r="197" customFormat="false" ht="12.75" hidden="false" customHeight="false" outlineLevel="0" collapsed="false">
      <c r="P197" s="12"/>
      <c r="Q197" s="12"/>
    </row>
    <row r="198" customFormat="false" ht="12.75" hidden="false" customHeight="false" outlineLevel="0" collapsed="false">
      <c r="P198" s="12"/>
      <c r="Q198" s="12"/>
    </row>
    <row r="199" customFormat="false" ht="12.75" hidden="false" customHeight="false" outlineLevel="0" collapsed="false">
      <c r="P199" s="12"/>
      <c r="Q199" s="12"/>
    </row>
    <row r="200" customFormat="false" ht="12.75" hidden="false" customHeight="false" outlineLevel="0" collapsed="false">
      <c r="P200" s="12"/>
      <c r="Q200" s="12"/>
    </row>
    <row r="201" customFormat="false" ht="12.75" hidden="false" customHeight="false" outlineLevel="0" collapsed="false">
      <c r="P201" s="12"/>
      <c r="Q201" s="12"/>
    </row>
    <row r="203" customFormat="false" ht="12.75" hidden="false" customHeight="false" outlineLevel="0" collapsed="false">
      <c r="P203" s="12"/>
      <c r="Q203" s="12"/>
    </row>
    <row r="205" customFormat="false" ht="12.75" hidden="false" customHeight="false" outlineLevel="0" collapsed="false">
      <c r="P205" s="12"/>
      <c r="Q205" s="12"/>
    </row>
    <row r="206" customFormat="false" ht="12.75" hidden="false" customHeight="false" outlineLevel="0" collapsed="false">
      <c r="P206" s="12"/>
      <c r="Q206" s="12"/>
    </row>
    <row r="207" customFormat="false" ht="12.75" hidden="false" customHeight="false" outlineLevel="0" collapsed="false">
      <c r="P207" s="12"/>
      <c r="Q207" s="12"/>
    </row>
    <row r="208" customFormat="false" ht="12.75" hidden="false" customHeight="false" outlineLevel="0" collapsed="false">
      <c r="P208" s="12"/>
      <c r="Q208" s="12"/>
    </row>
    <row r="209" customFormat="false" ht="12.75" hidden="false" customHeight="false" outlineLevel="0" collapsed="false">
      <c r="P209" s="12"/>
      <c r="Q209" s="12"/>
    </row>
    <row r="210" customFormat="false" ht="12.75" hidden="false" customHeight="false" outlineLevel="0" collapsed="false">
      <c r="P210" s="12"/>
      <c r="Q210" s="12"/>
    </row>
    <row r="211" customFormat="false" ht="12.75" hidden="false" customHeight="false" outlineLevel="0" collapsed="false">
      <c r="P211" s="12"/>
      <c r="Q211" s="12"/>
    </row>
    <row r="212" customFormat="false" ht="12.75" hidden="false" customHeight="false" outlineLevel="0" collapsed="false">
      <c r="P212" s="12"/>
      <c r="Q212" s="12"/>
    </row>
    <row r="213" customFormat="false" ht="12.75" hidden="false" customHeight="false" outlineLevel="0" collapsed="false">
      <c r="P213" s="12"/>
      <c r="Q213" s="12"/>
    </row>
    <row r="214" customFormat="false" ht="12.75" hidden="false" customHeight="false" outlineLevel="0" collapsed="false">
      <c r="P214" s="12"/>
      <c r="Q214" s="12"/>
    </row>
    <row r="215" customFormat="false" ht="12.75" hidden="false" customHeight="false" outlineLevel="0" collapsed="false">
      <c r="P215" s="12"/>
      <c r="Q215" s="12"/>
    </row>
    <row r="216" customFormat="false" ht="12.75" hidden="false" customHeight="false" outlineLevel="0" collapsed="false">
      <c r="P216" s="12"/>
      <c r="Q216" s="12"/>
    </row>
    <row r="218" customFormat="false" ht="12.75" hidden="false" customHeight="false" outlineLevel="0" collapsed="false">
      <c r="P218" s="12"/>
      <c r="Q218" s="12"/>
    </row>
    <row r="220" customFormat="false" ht="12.75" hidden="false" customHeight="false" outlineLevel="0" collapsed="false">
      <c r="P220" s="12"/>
      <c r="Q220" s="12"/>
    </row>
    <row r="221" customFormat="false" ht="12.75" hidden="false" customHeight="false" outlineLevel="0" collapsed="false">
      <c r="P221" s="12"/>
      <c r="Q221" s="12"/>
    </row>
    <row r="222" customFormat="false" ht="12.75" hidden="false" customHeight="false" outlineLevel="0" collapsed="false">
      <c r="P222" s="12"/>
      <c r="Q222" s="12"/>
    </row>
    <row r="223" customFormat="false" ht="12.75" hidden="false" customHeight="false" outlineLevel="0" collapsed="false">
      <c r="P223" s="12"/>
      <c r="Q223" s="12"/>
    </row>
    <row r="224" customFormat="false" ht="12.75" hidden="false" customHeight="false" outlineLevel="0" collapsed="false">
      <c r="P224" s="12"/>
      <c r="Q224" s="12"/>
    </row>
    <row r="225" customFormat="false" ht="12.75" hidden="false" customHeight="false" outlineLevel="0" collapsed="false">
      <c r="P225" s="12"/>
      <c r="Q225" s="12"/>
    </row>
    <row r="226" customFormat="false" ht="12.75" hidden="false" customHeight="false" outlineLevel="0" collapsed="false">
      <c r="P226" s="12"/>
      <c r="Q226" s="12"/>
    </row>
    <row r="227" customFormat="false" ht="12.75" hidden="false" customHeight="false" outlineLevel="0" collapsed="false">
      <c r="P227" s="12"/>
      <c r="Q227" s="12"/>
    </row>
    <row r="228" customFormat="false" ht="12.75" hidden="false" customHeight="false" outlineLevel="0" collapsed="false">
      <c r="P228" s="12"/>
      <c r="Q228" s="12"/>
    </row>
    <row r="229" customFormat="false" ht="12.75" hidden="false" customHeight="false" outlineLevel="0" collapsed="false">
      <c r="P229" s="12"/>
      <c r="Q229" s="12"/>
    </row>
    <row r="230" customFormat="false" ht="12.75" hidden="false" customHeight="false" outlineLevel="0" collapsed="false">
      <c r="P230" s="12"/>
      <c r="Q230" s="12"/>
    </row>
    <row r="231" customFormat="false" ht="12.75" hidden="false" customHeight="false" outlineLevel="0" collapsed="false">
      <c r="P231" s="12"/>
      <c r="Q231" s="12"/>
    </row>
    <row r="233" customFormat="false" ht="12.75" hidden="false" customHeight="false" outlineLevel="0" collapsed="false">
      <c r="P233" s="12"/>
      <c r="Q233" s="12"/>
    </row>
    <row r="235" customFormat="false" ht="12.75" hidden="false" customHeight="false" outlineLevel="0" collapsed="false">
      <c r="P235" s="12"/>
      <c r="Q235" s="12"/>
    </row>
    <row r="236" customFormat="false" ht="12.75" hidden="false" customHeight="false" outlineLevel="0" collapsed="false">
      <c r="P236" s="12"/>
      <c r="Q236" s="12"/>
    </row>
    <row r="237" customFormat="false" ht="12.75" hidden="false" customHeight="false" outlineLevel="0" collapsed="false">
      <c r="P237" s="12"/>
      <c r="Q237" s="12"/>
    </row>
    <row r="238" customFormat="false" ht="12.75" hidden="false" customHeight="false" outlineLevel="0" collapsed="false">
      <c r="P238" s="12"/>
      <c r="Q238" s="12"/>
    </row>
    <row r="239" customFormat="false" ht="12.75" hidden="false" customHeight="false" outlineLevel="0" collapsed="false">
      <c r="P239" s="12"/>
      <c r="Q239" s="12"/>
    </row>
    <row r="240" customFormat="false" ht="12.75" hidden="false" customHeight="false" outlineLevel="0" collapsed="false">
      <c r="P240" s="12"/>
      <c r="Q240" s="12"/>
    </row>
    <row r="241" customFormat="false" ht="12.75" hidden="false" customHeight="false" outlineLevel="0" collapsed="false">
      <c r="P241" s="12"/>
      <c r="Q241" s="12"/>
    </row>
    <row r="242" customFormat="false" ht="12.75" hidden="false" customHeight="false" outlineLevel="0" collapsed="false">
      <c r="P242" s="12"/>
      <c r="Q242" s="12"/>
    </row>
    <row r="243" customFormat="false" ht="12.75" hidden="false" customHeight="false" outlineLevel="0" collapsed="false">
      <c r="P243" s="12"/>
      <c r="Q243" s="12"/>
    </row>
    <row r="244" customFormat="false" ht="12.75" hidden="false" customHeight="false" outlineLevel="0" collapsed="false">
      <c r="P244" s="12"/>
      <c r="Q244" s="12"/>
    </row>
    <row r="245" customFormat="false" ht="12.75" hidden="false" customHeight="false" outlineLevel="0" collapsed="false">
      <c r="P245" s="12"/>
      <c r="Q245" s="12"/>
    </row>
    <row r="246" customFormat="false" ht="12.75" hidden="false" customHeight="false" outlineLevel="0" collapsed="false">
      <c r="P246" s="12"/>
      <c r="Q246" s="12"/>
    </row>
    <row r="248" customFormat="false" ht="12.75" hidden="false" customHeight="false" outlineLevel="0" collapsed="false">
      <c r="P248" s="12"/>
      <c r="Q248" s="12"/>
    </row>
    <row r="250" customFormat="false" ht="12.75" hidden="false" customHeight="false" outlineLevel="0" collapsed="false">
      <c r="P250" s="12"/>
      <c r="Q250" s="12"/>
    </row>
    <row r="251" customFormat="false" ht="12.75" hidden="false" customHeight="false" outlineLevel="0" collapsed="false">
      <c r="P251" s="12"/>
      <c r="Q251" s="12"/>
    </row>
    <row r="252" customFormat="false" ht="12.75" hidden="false" customHeight="false" outlineLevel="0" collapsed="false">
      <c r="P252" s="12"/>
      <c r="Q252" s="12"/>
    </row>
    <row r="253" customFormat="false" ht="12.75" hidden="false" customHeight="false" outlineLevel="0" collapsed="false">
      <c r="P253" s="12"/>
      <c r="Q253" s="12"/>
    </row>
    <row r="254" customFormat="false" ht="12.75" hidden="false" customHeight="false" outlineLevel="0" collapsed="false">
      <c r="P254" s="12"/>
      <c r="Q254" s="12"/>
    </row>
    <row r="255" customFormat="false" ht="12.75" hidden="false" customHeight="false" outlineLevel="0" collapsed="false">
      <c r="P255" s="12"/>
      <c r="Q255" s="12"/>
    </row>
    <row r="256" customFormat="false" ht="12.75" hidden="false" customHeight="false" outlineLevel="0" collapsed="false">
      <c r="P256" s="12"/>
      <c r="Q256" s="12"/>
    </row>
    <row r="257" customFormat="false" ht="12.75" hidden="false" customHeight="false" outlineLevel="0" collapsed="false">
      <c r="P257" s="12"/>
      <c r="Q257" s="12"/>
    </row>
    <row r="258" customFormat="false" ht="12.75" hidden="false" customHeight="false" outlineLevel="0" collapsed="false">
      <c r="P258" s="12"/>
      <c r="Q258" s="12"/>
    </row>
    <row r="259" customFormat="false" ht="12.75" hidden="false" customHeight="false" outlineLevel="0" collapsed="false">
      <c r="P259" s="12"/>
      <c r="Q259" s="12"/>
    </row>
    <row r="260" customFormat="false" ht="12.75" hidden="false" customHeight="false" outlineLevel="0" collapsed="false">
      <c r="P260" s="12"/>
      <c r="Q260" s="12"/>
    </row>
    <row r="261" customFormat="false" ht="12.75" hidden="false" customHeight="false" outlineLevel="0" collapsed="false">
      <c r="P261" s="12"/>
      <c r="Q261" s="12"/>
    </row>
    <row r="263" customFormat="false" ht="12.75" hidden="false" customHeight="false" outlineLevel="0" collapsed="false">
      <c r="P263" s="12"/>
      <c r="Q263" s="12"/>
    </row>
    <row r="265" customFormat="false" ht="12.75" hidden="false" customHeight="false" outlineLevel="0" collapsed="false">
      <c r="P265" s="12"/>
      <c r="Q265" s="12"/>
    </row>
    <row r="266" customFormat="false" ht="12.75" hidden="false" customHeight="false" outlineLevel="0" collapsed="false">
      <c r="P266" s="12"/>
      <c r="Q266" s="12"/>
    </row>
    <row r="267" customFormat="false" ht="12.75" hidden="false" customHeight="false" outlineLevel="0" collapsed="false">
      <c r="P267" s="12"/>
      <c r="Q267" s="12"/>
    </row>
    <row r="268" customFormat="false" ht="12.75" hidden="false" customHeight="false" outlineLevel="0" collapsed="false">
      <c r="P268" s="12"/>
      <c r="Q268" s="12"/>
    </row>
    <row r="269" customFormat="false" ht="12.75" hidden="false" customHeight="false" outlineLevel="0" collapsed="false">
      <c r="P269" s="12"/>
      <c r="Q269" s="12"/>
    </row>
    <row r="270" customFormat="false" ht="12.75" hidden="false" customHeight="false" outlineLevel="0" collapsed="false">
      <c r="P270" s="12"/>
      <c r="Q270" s="12"/>
    </row>
    <row r="271" customFormat="false" ht="12.75" hidden="false" customHeight="false" outlineLevel="0" collapsed="false">
      <c r="P271" s="12"/>
      <c r="Q271" s="12"/>
    </row>
    <row r="272" customFormat="false" ht="12.75" hidden="false" customHeight="false" outlineLevel="0" collapsed="false">
      <c r="P272" s="12"/>
      <c r="Q272" s="12"/>
    </row>
    <row r="273" customFormat="false" ht="12.75" hidden="false" customHeight="false" outlineLevel="0" collapsed="false">
      <c r="P273" s="12"/>
      <c r="Q273" s="12"/>
    </row>
    <row r="274" customFormat="false" ht="12.75" hidden="false" customHeight="false" outlineLevel="0" collapsed="false">
      <c r="P274" s="12"/>
      <c r="Q274" s="12"/>
    </row>
    <row r="275" customFormat="false" ht="12.75" hidden="false" customHeight="false" outlineLevel="0" collapsed="false">
      <c r="P275" s="12"/>
      <c r="Q275" s="12"/>
    </row>
    <row r="276" customFormat="false" ht="12.75" hidden="false" customHeight="false" outlineLevel="0" collapsed="false">
      <c r="P276" s="12"/>
      <c r="Q276" s="12"/>
    </row>
    <row r="278" customFormat="false" ht="12.75" hidden="false" customHeight="false" outlineLevel="0" collapsed="false">
      <c r="P278" s="12"/>
      <c r="Q278" s="12"/>
    </row>
    <row r="280" customFormat="false" ht="12.75" hidden="false" customHeight="false" outlineLevel="0" collapsed="false">
      <c r="P280" s="12"/>
      <c r="Q280" s="12"/>
    </row>
    <row r="281" customFormat="false" ht="12.75" hidden="false" customHeight="false" outlineLevel="0" collapsed="false">
      <c r="P281" s="12"/>
      <c r="Q281" s="12"/>
    </row>
    <row r="282" customFormat="false" ht="12.75" hidden="false" customHeight="false" outlineLevel="0" collapsed="false">
      <c r="P282" s="12"/>
      <c r="Q282" s="12"/>
    </row>
    <row r="283" customFormat="false" ht="12.75" hidden="false" customHeight="false" outlineLevel="0" collapsed="false">
      <c r="P283" s="12"/>
      <c r="Q283" s="12"/>
    </row>
    <row r="284" customFormat="false" ht="12.75" hidden="false" customHeight="false" outlineLevel="0" collapsed="false">
      <c r="P284" s="12"/>
      <c r="Q284" s="12"/>
    </row>
    <row r="285" customFormat="false" ht="12.75" hidden="false" customHeight="false" outlineLevel="0" collapsed="false">
      <c r="P285" s="12"/>
      <c r="Q285" s="12"/>
    </row>
    <row r="286" customFormat="false" ht="12.75" hidden="false" customHeight="false" outlineLevel="0" collapsed="false">
      <c r="P286" s="12"/>
      <c r="Q286" s="12"/>
    </row>
    <row r="287" customFormat="false" ht="12.75" hidden="false" customHeight="false" outlineLevel="0" collapsed="false">
      <c r="P287" s="12"/>
      <c r="Q287" s="12"/>
    </row>
    <row r="288" customFormat="false" ht="12.75" hidden="false" customHeight="false" outlineLevel="0" collapsed="false">
      <c r="P288" s="12"/>
      <c r="Q288" s="12"/>
    </row>
    <row r="289" customFormat="false" ht="12.75" hidden="false" customHeight="false" outlineLevel="0" collapsed="false">
      <c r="P289" s="12"/>
      <c r="Q289" s="12"/>
    </row>
    <row r="290" customFormat="false" ht="12.75" hidden="false" customHeight="false" outlineLevel="0" collapsed="false">
      <c r="P290" s="12"/>
      <c r="Q290" s="12"/>
    </row>
    <row r="291" customFormat="false" ht="12.75" hidden="false" customHeight="false" outlineLevel="0" collapsed="false">
      <c r="P291" s="12"/>
      <c r="Q291" s="12"/>
    </row>
    <row r="293" customFormat="false" ht="12.75" hidden="false" customHeight="false" outlineLevel="0" collapsed="false">
      <c r="P293" s="12"/>
      <c r="Q293" s="12"/>
    </row>
    <row r="295" customFormat="false" ht="12.75" hidden="false" customHeight="false" outlineLevel="0" collapsed="false">
      <c r="P295" s="12"/>
      <c r="Q295" s="12"/>
    </row>
    <row r="296" customFormat="false" ht="12.75" hidden="false" customHeight="false" outlineLevel="0" collapsed="false">
      <c r="P296" s="12"/>
      <c r="Q296" s="12"/>
    </row>
    <row r="297" customFormat="false" ht="12.75" hidden="false" customHeight="false" outlineLevel="0" collapsed="false">
      <c r="P297" s="12"/>
      <c r="Q297" s="12"/>
    </row>
    <row r="298" customFormat="false" ht="12.75" hidden="false" customHeight="false" outlineLevel="0" collapsed="false">
      <c r="P298" s="12"/>
      <c r="Q298" s="12"/>
    </row>
    <row r="299" customFormat="false" ht="12.75" hidden="false" customHeight="false" outlineLevel="0" collapsed="false">
      <c r="P299" s="12"/>
      <c r="Q299" s="12"/>
    </row>
    <row r="300" customFormat="false" ht="12.75" hidden="false" customHeight="false" outlineLevel="0" collapsed="false">
      <c r="P300" s="12"/>
      <c r="Q300" s="12"/>
    </row>
    <row r="301" customFormat="false" ht="12.75" hidden="false" customHeight="false" outlineLevel="0" collapsed="false">
      <c r="P301" s="12"/>
      <c r="Q301" s="12"/>
    </row>
    <row r="302" customFormat="false" ht="12.75" hidden="false" customHeight="false" outlineLevel="0" collapsed="false">
      <c r="P302" s="12"/>
      <c r="Q302" s="12"/>
    </row>
    <row r="303" customFormat="false" ht="12.75" hidden="false" customHeight="false" outlineLevel="0" collapsed="false">
      <c r="P303" s="12"/>
      <c r="Q303" s="12"/>
    </row>
    <row r="304" customFormat="false" ht="12.75" hidden="false" customHeight="false" outlineLevel="0" collapsed="false">
      <c r="P304" s="12"/>
      <c r="Q304" s="12"/>
    </row>
    <row r="305" customFormat="false" ht="12.75" hidden="false" customHeight="false" outlineLevel="0" collapsed="false">
      <c r="P305" s="12"/>
      <c r="Q305" s="12"/>
    </row>
    <row r="306" customFormat="false" ht="12.75" hidden="false" customHeight="false" outlineLevel="0" collapsed="false">
      <c r="P306" s="12"/>
      <c r="Q30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2001-03-16T16:21:22Z</dcterms:created>
  <dc:creator>ccardena</dc:creator>
  <dc:description/>
  <dc:language>en-US</dc:language>
  <cp:lastModifiedBy>ccardena</cp:lastModifiedBy>
  <dcterms:modified xsi:type="dcterms:W3CDTF">2001-09-12T14:58:12Z</dcterms:modified>
  <cp:revision>0</cp:revision>
  <dc:subject/>
  <dc:title/>
</cp:coreProperties>
</file>