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Sheet" sheetId="1" state="visible" r:id="rId3"/>
    <sheet name="Summary_Transport" sheetId="2" state="visible" r:id="rId4"/>
    <sheet name="Transport_Trunkline Gas" sheetId="3" state="visible" r:id="rId5"/>
    <sheet name="Transport_NBorder" sheetId="4" state="visible" r:id="rId6"/>
    <sheet name="Transport_NGPL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6" authorId="0">
      <text>
        <r>
          <rPr>
            <b val="true"/>
            <sz val="8"/>
            <color rgb="FF000000"/>
            <rFont val="Tahoma"/>
            <family val="0"/>
          </rPr>
          <t xml:space="preserve">Kevin W. Drachenberg:
</t>
        </r>
        <r>
          <rPr>
            <sz val="8"/>
            <color rgb="FF000000"/>
            <rFont val="Tahoma"/>
            <family val="0"/>
          </rPr>
          <t xml:space="preserve">related to baseload &amp; summer incremental
from Peoples_Sale_June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24</xdr:row>
                <xdr:rowOff>7</xdr:rowOff>
              </xdr:from>
              <xdr:to>
                <xdr:col>6</xdr:col>
                <xdr:colOff>41</xdr:colOff>
                <xdr:row>30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<sst xmlns="http://schemas.openxmlformats.org/spreadsheetml/2006/main" count="253" uniqueCount="86">
  <si>
    <t xml:space="preserve">Contact:</t>
  </si>
  <si>
    <t xml:space="preserve">Telephone:</t>
  </si>
  <si>
    <t xml:space="preserve">The Peoples' Gas Light and Coke</t>
  </si>
  <si>
    <t xml:space="preserve">Transport Invoice Summary</t>
  </si>
  <si>
    <t xml:space="preserve">Peoples Reimbursement of Demand Charges to Enron North America</t>
  </si>
  <si>
    <t xml:space="preserve">Comments</t>
  </si>
  <si>
    <t xml:space="preserve"> </t>
  </si>
  <si>
    <t xml:space="preserve">Transport - Trunkline Gas Company</t>
  </si>
  <si>
    <t xml:space="preserve">Transport - Northern Border Pipeline Company</t>
  </si>
  <si>
    <t xml:space="preserve">Transport - Natural Gas Pipeline Company</t>
  </si>
  <si>
    <t xml:space="preserve">Total Transport Invoice Amount</t>
  </si>
  <si>
    <t xml:space="preserve">Less:</t>
  </si>
  <si>
    <t xml:space="preserve">Credit Price Adjustment </t>
  </si>
  <si>
    <t xml:space="preserve">Credit Adjustment (Capacity Release) - Baseload Quantity</t>
  </si>
  <si>
    <t xml:space="preserve">Add:</t>
  </si>
  <si>
    <t xml:space="preserve">Trunkline Transport Fee</t>
  </si>
  <si>
    <t xml:space="preserve">Total Credit Adjustment Amount - Capacity Release</t>
  </si>
  <si>
    <t xml:space="preserve">Total Peoples Reimbursement of Demand Charges to Enron North America</t>
  </si>
  <si>
    <r>
      <rPr>
        <b val="true"/>
        <sz val="12"/>
        <rFont val="Arial"/>
        <family val="2"/>
      </rPr>
      <t xml:space="preserve">TOTAL AMOUNT DUE </t>
    </r>
    <r>
      <rPr>
        <b val="true"/>
        <sz val="12"/>
        <color rgb="FF0000FF"/>
        <rFont val="Arial"/>
        <family val="2"/>
      </rPr>
      <t xml:space="preserve">7/20/2000</t>
    </r>
  </si>
  <si>
    <t xml:space="preserve">Bill To:</t>
  </si>
  <si>
    <t xml:space="preserve">Remit To:</t>
  </si>
  <si>
    <t xml:space="preserve">Invoice Number:</t>
  </si>
  <si>
    <t xml:space="preserve">Peoples Transport-0006-1</t>
  </si>
  <si>
    <t xml:space="preserve">The Peoples Gas Light &amp; Coke Company</t>
  </si>
  <si>
    <t xml:space="preserve">Enron North America Corp</t>
  </si>
  <si>
    <t xml:space="preserve">Delivery Period:</t>
  </si>
  <si>
    <t xml:space="preserve">130 E Randolph Dr 22nd Fl</t>
  </si>
  <si>
    <t xml:space="preserve">Bank: Bank of America, N.A.</t>
  </si>
  <si>
    <t xml:space="preserve">Chicago, IL  60601</t>
  </si>
  <si>
    <t xml:space="preserve">ABA: 111000012</t>
  </si>
  <si>
    <t xml:space="preserve">Invoice Date:</t>
  </si>
  <si>
    <t xml:space="preserve">7/17/00</t>
  </si>
  <si>
    <t xml:space="preserve">Acct: 3750494099</t>
  </si>
  <si>
    <t xml:space="preserve">Due Date:</t>
  </si>
  <si>
    <t xml:space="preserve">7/20/00</t>
  </si>
  <si>
    <t xml:space="preserve">Manager, Gas Supply Administration</t>
  </si>
  <si>
    <t xml:space="preserve">Kevin Drachenberg</t>
  </si>
  <si>
    <t xml:space="preserve">Payment Method:</t>
  </si>
  <si>
    <t xml:space="preserve">Automated Clearinghouse</t>
  </si>
  <si>
    <t xml:space="preserve">Enron North America Corp.</t>
  </si>
  <si>
    <t xml:space="preserve">(312) 240-4278</t>
  </si>
  <si>
    <t xml:space="preserve">(713) 853-0560</t>
  </si>
  <si>
    <t xml:space="preserve">Fax:</t>
  </si>
  <si>
    <t xml:space="preserve">(312) 240-4394</t>
  </si>
  <si>
    <t xml:space="preserve">(713) 646-8420</t>
  </si>
  <si>
    <t xml:space="preserve">Delivery Date:</t>
  </si>
  <si>
    <t xml:space="preserve">Trunkline Gas Company - Reimbursement of Transportation Reservation Charges</t>
  </si>
  <si>
    <t xml:space="preserve">Daily</t>
  </si>
  <si>
    <t xml:space="preserve">Ref.</t>
  </si>
  <si>
    <t xml:space="preserve">Start</t>
  </si>
  <si>
    <t xml:space="preserve">End</t>
  </si>
  <si>
    <t xml:space="preserve">Pipeline</t>
  </si>
  <si>
    <t xml:space="preserve">Description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</si>
  <si>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</si>
  <si>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</si>
  <si>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</si>
  <si>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</si>
  <si>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</si>
  <si>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</si>
  <si>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13965 (FLD- Zone 2)</t>
  </si>
  <si>
    <t xml:space="preserve">TRKL</t>
  </si>
  <si>
    <t xml:space="preserve">Reservation Charge</t>
  </si>
  <si>
    <t xml:space="preserve">Demand</t>
  </si>
  <si>
    <t xml:space="preserve">MMBtu</t>
  </si>
  <si>
    <t xml:space="preserve">Total Reservation Charges</t>
  </si>
  <si>
    <t xml:space="preserve">Reference # </t>
  </si>
  <si>
    <t xml:space="preserve">016264</t>
  </si>
  <si>
    <r>
      <rPr>
        <b val="true"/>
        <sz val="8"/>
        <rFont val="Arial"/>
        <family val="2"/>
      </rPr>
      <t xml:space="preserve">Page: </t>
    </r>
    <r>
      <rPr>
        <sz val="8"/>
        <rFont val="Arial"/>
        <family val="2"/>
      </rPr>
      <t xml:space="preserve">  1 of 1</t>
    </r>
  </si>
  <si>
    <t xml:space="preserve">Peoples Transport-0006-2</t>
  </si>
  <si>
    <t xml:space="preserve">Northern Border - Reimbursement of Transportation Reservation Charges</t>
  </si>
  <si>
    <t xml:space="preserve">Contract: T1059F</t>
  </si>
  <si>
    <t xml:space="preserve">NBPL</t>
  </si>
  <si>
    <t xml:space="preserve">Mcf</t>
  </si>
  <si>
    <t xml:space="preserve">Contract: T1062F</t>
  </si>
  <si>
    <t xml:space="preserve">Contract: T1105F</t>
  </si>
  <si>
    <t xml:space="preserve">Contract: T1108F</t>
  </si>
  <si>
    <t xml:space="preserve">Reference#</t>
  </si>
  <si>
    <t xml:space="preserve">R0252F</t>
  </si>
  <si>
    <t xml:space="preserve">R0259F</t>
  </si>
  <si>
    <t xml:space="preserve">R0260F</t>
  </si>
  <si>
    <t xml:space="preserve">R0249F</t>
  </si>
  <si>
    <t xml:space="preserve">Peoples Transport-0006-3</t>
  </si>
  <si>
    <t xml:space="preserve">NGPL - Reimbursement of Transportation Reservation Charges</t>
  </si>
  <si>
    <t xml:space="preserve">Contract: 113418</t>
  </si>
  <si>
    <t xml:space="preserve">NGPL</t>
  </si>
  <si>
    <t xml:space="preserve">116833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</si>
</sst>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mm\-yy"/>
    <numFmt numFmtId="166" formatCode="[$-409]#,##0_);[RED]\(#,##0\)"/>
    <numFmt numFmtId="167" formatCode="\$#,##0.00_);[RED]&quot;($&quot;#,##0.00\)"/>
    <numFmt numFmtId="168" formatCode="\$#,##0.0000_);[RED]&quot;($&quot;#,##0.0000\)"/>
    <numFmt numFmtId="169" formatCode="[$-409]#,##0.00_);[RED]\(#,##0.00\)"/>
    <numFmt numFmtId="170" formatCode="_(\$* #,##0.00_);_(\$* \(#,##0.00\);_(\$* \-??_);_(@_)"/>
    <numFmt numFmtId="171" formatCode="_(\$* #,##0.0000_);_(\$* \(#,##0.0000\);_(\$* \-??_);_(@_)"/>
    <numFmt numFmtId="172" formatCode="_(* #,##0.00_);_(* \(#,##0.00\);_(* \-??_);_(@_)"/>
    <numFmt numFmtId="173" formatCode="_(* #,##0_);_(* \(#,##0\);_(* \-??_);_(@_)"/>
    <numFmt numFmtId="174" formatCode="mm/dd"/>
    <numFmt numFmtId="175" formatCode="0,000"/>
    <numFmt numFmtId="176" formatCode="\$#,##0.00"/>
    <numFmt numFmtId="177" formatCode="[$$-409]#,##0.00"/>
    <numFmt numFmtId="178" formatCode="[$-409]mmm\-yy"/>
    <numFmt numFmtId="179" formatCode="@"/>
    <numFmt numFmtId="180" formatCode="\$#,##0.00000"/>
    <numFmt numFmtId="181" formatCode="_(\$* #,##0_);_(\$* \(#,##0\);_(\$* \-??_);_(@_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7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15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1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1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1" fontId="15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eoples_Sell_June%20REVISED%207-11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Invoice_Peoples_Purchases"/>
      <sheetName val="Invoice_Peoples_Sales"/>
      <sheetName val="Invoice_Peoples_Repurch"/>
      <sheetName val="Daily Summary"/>
      <sheetName val="Volume Input"/>
      <sheetName val="Repurchases"/>
      <sheetName val="Rate Sheet"/>
      <sheetName val="NGPL"/>
      <sheetName val="Trunkline"/>
      <sheetName val="Northern_Border"/>
      <sheetName val="ANR"/>
      <sheetName val="Midwestern"/>
    </sheetNames>
    <sheetDataSet>
      <sheetData sheetId="0"/>
      <sheetData sheetId="1"/>
      <sheetData sheetId="2">
        <row r="9">
          <cell r="C9">
            <v>2119350</v>
          </cell>
        </row>
        <row r="32">
          <cell r="C32">
            <v>2541325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F2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71"/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22" customFormat="false" ht="12.75" hidden="false" customHeight="false" outlineLevel="0" collapsed="false">
      <c r="F22" s="1"/>
      <c r="G22" s="2"/>
      <c r="H22" s="2"/>
    </row>
    <row r="23" customFormat="false" ht="12.75" hidden="false" customHeight="false" outlineLevel="0" collapsed="false">
      <c r="F23" s="3" t="str">
        <f aca="false">'Transport_Trunkline Gas'!E2</f>
        <v>The Peoples Gas Light &amp; Coke Company</v>
      </c>
      <c r="G23" s="2"/>
      <c r="H23" s="2"/>
    </row>
    <row r="24" customFormat="false" ht="12.75" hidden="false" customHeight="false" outlineLevel="0" collapsed="false">
      <c r="F24" s="3" t="str">
        <f aca="false">'Transport_Trunkline Gas'!E3</f>
        <v>130 E Randolph Dr 22nd Fl</v>
      </c>
      <c r="G24" s="2"/>
      <c r="H24" s="2"/>
    </row>
    <row r="25" customFormat="false" ht="12.75" hidden="false" customHeight="false" outlineLevel="0" collapsed="false">
      <c r="F25" s="3" t="str">
        <f aca="false">'Transport_Trunkline Gas'!E4</f>
        <v>Chicago, IL  60601</v>
      </c>
      <c r="G25" s="2"/>
      <c r="H25" s="2"/>
    </row>
    <row r="26" customFormat="false" ht="12.75" hidden="false" customHeight="false" outlineLevel="0" collapsed="false">
      <c r="F26" s="4"/>
      <c r="G26" s="2"/>
      <c r="H26" s="2"/>
    </row>
    <row r="27" customFormat="false" ht="12.75" hidden="false" customHeight="false" outlineLevel="0" collapsed="false">
      <c r="F27" s="4"/>
      <c r="G27" s="2"/>
      <c r="H27" s="2"/>
    </row>
    <row r="28" customFormat="false" ht="12.75" hidden="false" customHeight="false" outlineLevel="0" collapsed="false">
      <c r="F28" s="3" t="s">
        <v>0</v>
      </c>
      <c r="G28" s="3" t="str">
        <f aca="false">'Transport_Trunkline Gas'!F7</f>
        <v>Manager, Gas Supply Administration</v>
      </c>
      <c r="H28" s="2"/>
    </row>
    <row r="29" customFormat="false" ht="12.75" hidden="false" customHeight="false" outlineLevel="0" collapsed="false">
      <c r="F29" s="3" t="s">
        <v>1</v>
      </c>
      <c r="G29" s="3" t="str">
        <f aca="false">'Transport_Trunkline Gas'!F8</f>
        <v>(312) 240-4278</v>
      </c>
      <c r="H29" s="2"/>
    </row>
    <row r="30" customFormat="false" ht="12.75" hidden="false" customHeight="false" outlineLevel="0" collapsed="false">
      <c r="F30" s="2"/>
      <c r="G30" s="2"/>
      <c r="H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81.7"/>
    <col collapsed="false" customWidth="true" hidden="false" outlineLevel="0" max="3" min="3" style="0" width="18.7"/>
    <col collapsed="false" customWidth="true" hidden="false" outlineLevel="0" max="5" min="5" style="0" width="13.28"/>
    <col collapsed="false" customWidth="true" hidden="false" outlineLevel="0" max="6" min="6" style="0" width="14.85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5.75" hidden="false" customHeight="false" outlineLevel="0" collapsed="false">
      <c r="A1" s="5" t="n">
        <v>36678</v>
      </c>
      <c r="B1" s="5"/>
      <c r="C1" s="5"/>
    </row>
    <row r="2" customFormat="false" ht="15.75" hidden="false" customHeight="false" outlineLevel="0" collapsed="false">
      <c r="A2" s="6" t="s">
        <v>2</v>
      </c>
      <c r="B2" s="6"/>
      <c r="C2" s="6"/>
    </row>
    <row r="3" customFormat="false" ht="15.75" hidden="false" customHeight="false" outlineLevel="0" collapsed="false">
      <c r="A3" s="7"/>
      <c r="B3" s="7"/>
      <c r="C3" s="7"/>
    </row>
    <row r="4" customFormat="false" ht="15.75" hidden="false" customHeight="false" outlineLevel="0" collapsed="false">
      <c r="A4" s="6" t="s">
        <v>3</v>
      </c>
      <c r="B4" s="6"/>
      <c r="C4" s="6"/>
    </row>
    <row r="5" customFormat="false" ht="15" hidden="false" customHeight="false" outlineLevel="0" collapsed="false">
      <c r="A5" s="8"/>
      <c r="B5" s="8"/>
      <c r="C5" s="8"/>
    </row>
    <row r="6" customFormat="false" ht="15" hidden="false" customHeight="false" outlineLevel="0" collapsed="false">
      <c r="A6" s="9"/>
      <c r="B6" s="9"/>
      <c r="C6" s="10"/>
    </row>
    <row r="7" customFormat="false" ht="15.75" hidden="false" customHeight="false" outlineLevel="0" collapsed="false">
      <c r="A7" s="9"/>
      <c r="B7" s="11" t="s">
        <v>4</v>
      </c>
      <c r="C7" s="10"/>
    </row>
    <row r="8" customFormat="false" ht="15" hidden="false" customHeight="false" outlineLevel="0" collapsed="false">
      <c r="A8" s="9"/>
      <c r="B8" s="9"/>
      <c r="C8" s="10"/>
      <c r="E8" s="12" t="s">
        <v>5</v>
      </c>
    </row>
    <row r="9" customFormat="false" ht="12.75" hidden="false" customHeight="false" outlineLevel="0" collapsed="false">
      <c r="A9" s="13" t="s">
        <v>6</v>
      </c>
      <c r="B9" s="13" t="s">
        <v>7</v>
      </c>
      <c r="C9" s="14" t="n">
        <f aca="false">'Transport_Trunkline Gas'!O18</f>
        <v>199500</v>
      </c>
      <c r="D9" s="13"/>
      <c r="E9" s="13"/>
      <c r="F9" s="13"/>
      <c r="G9" s="13"/>
      <c r="H9" s="13"/>
    </row>
    <row r="10" customFormat="false" ht="12.75" hidden="false" customHeight="false" outlineLevel="0" collapsed="false">
      <c r="A10" s="15" t="s">
        <v>6</v>
      </c>
      <c r="B10" s="15" t="s">
        <v>6</v>
      </c>
      <c r="D10" s="15"/>
      <c r="E10" s="15"/>
      <c r="F10" s="15"/>
      <c r="G10" s="15"/>
      <c r="H10" s="15"/>
    </row>
    <row r="11" customFormat="false" ht="12.75" hidden="false" customHeight="false" outlineLevel="0" collapsed="false">
      <c r="A11" s="16" t="s">
        <v>6</v>
      </c>
      <c r="B11" s="16"/>
      <c r="C11" s="16"/>
      <c r="D11" s="16"/>
      <c r="E11" s="16"/>
      <c r="F11" s="16"/>
      <c r="G11" s="16"/>
      <c r="H11" s="16"/>
    </row>
    <row r="12" customFormat="false" ht="12.75" hidden="false" customHeight="false" outlineLevel="0" collapsed="false">
      <c r="A12" s="16"/>
      <c r="B12" s="16"/>
      <c r="C12" s="14"/>
      <c r="D12" s="16"/>
      <c r="E12" s="16"/>
      <c r="F12" s="16"/>
      <c r="G12" s="16"/>
      <c r="H12" s="16"/>
    </row>
    <row r="13" customFormat="false" ht="12.75" hidden="false" customHeight="false" outlineLevel="0" collapsed="false">
      <c r="A13" s="13" t="s">
        <v>6</v>
      </c>
      <c r="B13" s="13" t="s">
        <v>8</v>
      </c>
      <c r="C13" s="14" t="n">
        <f aca="false">Transport_NBorder!O32</f>
        <v>729000</v>
      </c>
      <c r="H13" s="14"/>
    </row>
    <row r="14" customFormat="false" ht="12.75" hidden="false" customHeight="false" outlineLevel="0" collapsed="false">
      <c r="A14" s="15"/>
      <c r="B14" s="15" t="s">
        <v>6</v>
      </c>
      <c r="H14" s="14"/>
    </row>
    <row r="15" customFormat="false" ht="12.75" hidden="false" customHeight="false" outlineLevel="0" collapsed="false">
      <c r="A15" s="16" t="s">
        <v>6</v>
      </c>
      <c r="B15" s="16"/>
      <c r="H15" s="14"/>
    </row>
    <row r="16" customFormat="false" ht="12.75" hidden="false" customHeight="false" outlineLevel="0" collapsed="false">
      <c r="H16" s="14"/>
    </row>
    <row r="18" customFormat="false" ht="12.75" hidden="false" customHeight="false" outlineLevel="0" collapsed="false">
      <c r="A18" s="13" t="s">
        <v>6</v>
      </c>
      <c r="B18" s="13" t="s">
        <v>9</v>
      </c>
      <c r="C18" s="14" t="n">
        <f aca="false">Transport_NGPL!O22</f>
        <v>368919.6076</v>
      </c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3"/>
      <c r="B19" s="13"/>
      <c r="C19" s="14"/>
      <c r="D19" s="13"/>
      <c r="E19" s="13"/>
      <c r="F19" s="13"/>
      <c r="G19" s="13"/>
      <c r="H19" s="13"/>
    </row>
    <row r="20" customFormat="false" ht="12.75" hidden="false" customHeight="false" outlineLevel="0" collapsed="false">
      <c r="A20" s="13"/>
      <c r="B20" s="13"/>
      <c r="C20" s="14"/>
      <c r="D20" s="13"/>
      <c r="E20" s="13"/>
      <c r="F20" s="13"/>
      <c r="G20" s="13"/>
      <c r="H20" s="13"/>
    </row>
    <row r="21" customFormat="false" ht="12.75" hidden="false" customHeight="false" outlineLevel="0" collapsed="false">
      <c r="A21" s="13"/>
      <c r="B21" s="13"/>
      <c r="C21" s="14"/>
      <c r="D21" s="13"/>
      <c r="E21" s="13"/>
      <c r="F21" s="13"/>
      <c r="G21" s="13"/>
      <c r="H21" s="13"/>
    </row>
    <row r="22" customFormat="false" ht="12.75" hidden="false" customHeight="false" outlineLevel="0" collapsed="false">
      <c r="A22" s="16"/>
      <c r="B22" s="17" t="s">
        <v>10</v>
      </c>
      <c r="C22" s="18" t="n">
        <f aca="false">C9+C13+C18</f>
        <v>1297419.6076</v>
      </c>
      <c r="D22" s="16"/>
      <c r="E22" s="16" t="s">
        <v>6</v>
      </c>
      <c r="F22" s="16"/>
      <c r="G22" s="16"/>
      <c r="H22" s="16"/>
    </row>
    <row r="23" customFormat="false" ht="12.75" hidden="false" customHeight="false" outlineLevel="0" collapsed="false">
      <c r="A23" s="19"/>
      <c r="B23" s="19"/>
      <c r="C23" s="20"/>
      <c r="D23" s="16"/>
      <c r="E23" s="16"/>
      <c r="F23" s="16"/>
      <c r="G23" s="16"/>
      <c r="H23" s="16"/>
    </row>
    <row r="24" customFormat="false" ht="12.75" hidden="false" customHeight="false" outlineLevel="0" collapsed="false">
      <c r="B24" s="0" t="s">
        <v>11</v>
      </c>
    </row>
    <row r="25" customFormat="false" ht="12.75" hidden="false" customHeight="false" outlineLevel="0" collapsed="false">
      <c r="A25" s="12"/>
      <c r="B25" s="21" t="s">
        <v>12</v>
      </c>
      <c r="C25" s="12"/>
      <c r="D25" s="12"/>
      <c r="E25" s="22" t="n">
        <v>-0.03</v>
      </c>
      <c r="F25" s="12"/>
      <c r="G25" s="12"/>
      <c r="H25" s="12"/>
    </row>
    <row r="26" customFormat="false" ht="12.75" hidden="false" customHeight="false" outlineLevel="0" collapsed="false">
      <c r="A26" s="12"/>
      <c r="B26" s="21" t="s">
        <v>13</v>
      </c>
      <c r="C26" s="23"/>
      <c r="D26" s="12"/>
      <c r="E26" s="24" t="n">
        <f aca="false">+[1]Invoice_Peoples_Purchases!$C$9+[1]Invoice_Peoples_Purchases!$C$32</f>
        <v>4660675</v>
      </c>
      <c r="F26" s="12"/>
      <c r="G26" s="12"/>
      <c r="H26" s="12"/>
    </row>
    <row r="27" customFormat="false" ht="12.75" hidden="false" customHeight="false" outlineLevel="0" collapsed="false">
      <c r="A27" s="21"/>
      <c r="B27" s="12"/>
      <c r="C27" s="22" t="n">
        <f aca="false">E25*E26</f>
        <v>-139820.25</v>
      </c>
      <c r="D27" s="12"/>
      <c r="E27" s="12"/>
      <c r="F27" s="12"/>
      <c r="G27" s="12"/>
      <c r="H27" s="12"/>
    </row>
    <row r="28" customFormat="false" ht="12.75" hidden="false" customHeight="false" outlineLevel="0" collapsed="false">
      <c r="A28" s="21"/>
      <c r="B28" s="12"/>
      <c r="C28" s="22"/>
      <c r="D28" s="12"/>
      <c r="E28" s="12"/>
      <c r="F28" s="12"/>
      <c r="G28" s="12"/>
      <c r="H28" s="12"/>
    </row>
    <row r="29" customFormat="false" ht="12.75" hidden="false" customHeight="false" outlineLevel="0" collapsed="false">
      <c r="A29" s="21"/>
      <c r="B29" s="21" t="s">
        <v>14</v>
      </c>
      <c r="C29" s="25"/>
      <c r="D29" s="21"/>
      <c r="E29" s="21"/>
      <c r="F29" s="21"/>
      <c r="G29" s="21"/>
      <c r="H29" s="22"/>
    </row>
    <row r="30" customFormat="false" ht="12.75" hidden="false" customHeight="false" outlineLevel="0" collapsed="false">
      <c r="A30" s="21"/>
      <c r="B30" s="21" t="s">
        <v>15</v>
      </c>
      <c r="C30" s="25"/>
      <c r="D30" s="21"/>
      <c r="E30" s="26" t="n">
        <f aca="false">0.018</f>
        <v>0.018</v>
      </c>
      <c r="F30" s="21"/>
      <c r="G30" s="21"/>
      <c r="H30" s="22"/>
    </row>
    <row r="31" customFormat="false" ht="12.75" hidden="false" customHeight="false" outlineLevel="0" collapsed="false">
      <c r="A31" s="21"/>
      <c r="B31" s="21"/>
      <c r="C31" s="25"/>
      <c r="D31" s="21"/>
      <c r="E31" s="27" t="n">
        <v>400290</v>
      </c>
      <c r="F31" s="21"/>
      <c r="G31" s="21"/>
      <c r="H31" s="22"/>
    </row>
    <row r="32" customFormat="false" ht="12.75" hidden="false" customHeight="false" outlineLevel="0" collapsed="false">
      <c r="A32" s="21"/>
      <c r="B32" s="21"/>
      <c r="C32" s="22" t="n">
        <f aca="false">+E30*E31</f>
        <v>7205.22</v>
      </c>
      <c r="D32" s="21"/>
      <c r="E32" s="21"/>
      <c r="F32" s="21"/>
      <c r="G32" s="21"/>
      <c r="H32" s="21"/>
    </row>
    <row r="33" customFormat="false" ht="12.75" hidden="false" customHeight="false" outlineLevel="0" collapsed="false">
      <c r="A33" s="21"/>
      <c r="B33" s="21"/>
      <c r="C33" s="22"/>
      <c r="D33" s="21"/>
      <c r="E33" s="21"/>
      <c r="F33" s="21"/>
      <c r="G33" s="21"/>
      <c r="H33" s="21"/>
    </row>
    <row r="34" customFormat="false" ht="12.75" hidden="false" customHeight="false" outlineLevel="0" collapsed="false">
      <c r="A34" s="21"/>
      <c r="B34" s="12"/>
      <c r="C34" s="28"/>
      <c r="D34" s="12"/>
      <c r="E34" s="12"/>
      <c r="F34" s="12"/>
      <c r="G34" s="12"/>
      <c r="H34" s="12"/>
    </row>
    <row r="35" customFormat="false" ht="12.75" hidden="false" customHeight="false" outlineLevel="0" collapsed="false">
      <c r="A35" s="12"/>
      <c r="B35" s="29" t="s">
        <v>16</v>
      </c>
      <c r="C35" s="30" t="n">
        <f aca="false">SUM(C27:C32)</f>
        <v>-132615.03</v>
      </c>
      <c r="D35" s="12"/>
      <c r="E35" s="12"/>
      <c r="F35" s="12"/>
      <c r="G35" s="12"/>
      <c r="H35" s="12"/>
    </row>
    <row r="37" customFormat="false" ht="13.5" hidden="false" customHeight="false" outlineLevel="0" collapsed="false"/>
    <row r="38" customFormat="false" ht="16.5" hidden="false" customHeight="false" outlineLevel="0" collapsed="false">
      <c r="B38" s="31" t="s">
        <v>17</v>
      </c>
      <c r="C38" s="32" t="n">
        <f aca="false">C35+C22</f>
        <v>1164804.5776</v>
      </c>
      <c r="F38" s="14" t="s">
        <v>6</v>
      </c>
    </row>
    <row r="39" customFormat="false" ht="13.5" hidden="false" customHeight="false" outlineLevel="0" collapsed="false">
      <c r="B39" s="12"/>
    </row>
    <row r="40" customFormat="false" ht="15.75" hidden="false" customHeight="false" outlineLevel="0" collapsed="false">
      <c r="B40" s="11" t="s">
        <v>18</v>
      </c>
    </row>
  </sheetData>
  <mergeCells count="3">
    <mergeCell ref="A1:C1"/>
    <mergeCell ref="A2:C2"/>
    <mergeCell ref="A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3" width="3.85"/>
    <col collapsed="false" customWidth="false" hidden="false" outlineLevel="0" max="3" min="2" style="34" width="9.14"/>
    <col collapsed="false" customWidth="true" hidden="false" outlineLevel="0" max="4" min="4" style="35" width="7.28"/>
    <col collapsed="false" customWidth="true" hidden="false" outlineLevel="0" max="5" min="5" style="36" width="18.7"/>
    <col collapsed="false" customWidth="true" hidden="false" outlineLevel="0" max="6" min="6" style="36" width="13.85"/>
    <col collapsed="false" customWidth="true" hidden="false" outlineLevel="0" max="7" min="7" style="35" width="16.13"/>
    <col collapsed="false" customWidth="true" hidden="false" outlineLevel="0" max="8" min="8" style="35" width="10.99"/>
    <col collapsed="false" customWidth="true" hidden="false" outlineLevel="0" max="9" min="9" style="37" width="10.71"/>
    <col collapsed="false" customWidth="true" hidden="false" outlineLevel="0" max="10" min="10" style="35" width="5.56"/>
    <col collapsed="false" customWidth="true" hidden="false" outlineLevel="0" max="11" min="11" style="35" width="2.28"/>
    <col collapsed="false" customWidth="true" hidden="false" outlineLevel="0" max="12" min="12" style="38" width="11.28"/>
    <col collapsed="false" customWidth="true" hidden="false" outlineLevel="0" max="13" min="13" style="35" width="7.7"/>
    <col collapsed="false" customWidth="true" hidden="false" outlineLevel="0" max="14" min="14" style="39" width="11.42"/>
    <col collapsed="false" customWidth="true" hidden="false" outlineLevel="0" max="15" min="15" style="38" width="15.99"/>
    <col collapsed="false" customWidth="false" hidden="false" outlineLevel="0" max="257" min="16" style="33" width="9.14"/>
  </cols>
  <sheetData>
    <row r="1" customFormat="false" ht="13.5" hidden="false" customHeight="false" outlineLevel="0" collapsed="false">
      <c r="A1" s="0"/>
      <c r="E1" s="40" t="s">
        <v>19</v>
      </c>
      <c r="F1" s="41"/>
      <c r="G1" s="42"/>
      <c r="H1" s="40" t="s">
        <v>20</v>
      </c>
      <c r="I1" s="43"/>
      <c r="J1" s="41"/>
      <c r="K1" s="41"/>
      <c r="L1" s="44" t="s">
        <v>21</v>
      </c>
      <c r="M1" s="41"/>
      <c r="N1" s="45" t="s">
        <v>22</v>
      </c>
      <c r="O1" s="46"/>
    </row>
    <row r="2" customFormat="false" ht="11.25" hidden="false" customHeight="false" outlineLevel="0" collapsed="false">
      <c r="E2" s="47" t="s">
        <v>23</v>
      </c>
      <c r="F2" s="2"/>
      <c r="G2" s="48"/>
      <c r="H2" s="47" t="s">
        <v>24</v>
      </c>
      <c r="I2" s="49"/>
      <c r="J2" s="2"/>
      <c r="K2" s="2"/>
      <c r="L2" s="50" t="s">
        <v>25</v>
      </c>
      <c r="M2" s="2"/>
      <c r="N2" s="51" t="n">
        <f aca="false">+Summary_Transport!A1</f>
        <v>36678</v>
      </c>
      <c r="O2" s="52"/>
    </row>
    <row r="3" customFormat="false" ht="11.25" hidden="false" customHeight="false" outlineLevel="0" collapsed="false">
      <c r="E3" s="47" t="s">
        <v>26</v>
      </c>
      <c r="F3" s="2"/>
      <c r="G3" s="48"/>
      <c r="H3" s="47" t="s">
        <v>27</v>
      </c>
      <c r="I3" s="49"/>
      <c r="J3" s="2"/>
      <c r="K3" s="2"/>
      <c r="L3" s="47"/>
      <c r="M3" s="2"/>
      <c r="N3" s="2"/>
      <c r="O3" s="52"/>
    </row>
    <row r="4" customFormat="false" ht="11.25" hidden="false" customHeight="false" outlineLevel="0" collapsed="false">
      <c r="E4" s="47" t="s">
        <v>28</v>
      </c>
      <c r="F4" s="2"/>
      <c r="G4" s="48"/>
      <c r="H4" s="47" t="s">
        <v>29</v>
      </c>
      <c r="I4" s="49"/>
      <c r="J4" s="2"/>
      <c r="K4" s="2"/>
      <c r="L4" s="50" t="s">
        <v>30</v>
      </c>
      <c r="M4" s="2"/>
      <c r="N4" s="53" t="s">
        <v>31</v>
      </c>
      <c r="O4" s="52"/>
    </row>
    <row r="5" customFormat="false" ht="11.25" hidden="false" customHeight="false" outlineLevel="0" collapsed="false">
      <c r="E5" s="47"/>
      <c r="F5" s="2"/>
      <c r="G5" s="48"/>
      <c r="H5" s="47" t="s">
        <v>32</v>
      </c>
      <c r="I5" s="49"/>
      <c r="J5" s="2"/>
      <c r="K5" s="2"/>
      <c r="L5" s="47"/>
      <c r="M5" s="2"/>
      <c r="N5" s="54"/>
      <c r="O5" s="52"/>
    </row>
    <row r="6" customFormat="false" ht="11.25" hidden="false" customHeight="false" outlineLevel="0" collapsed="false">
      <c r="E6" s="47"/>
      <c r="F6" s="2"/>
      <c r="G6" s="48"/>
      <c r="H6" s="47"/>
      <c r="I6" s="49"/>
      <c r="J6" s="2"/>
      <c r="K6" s="2"/>
      <c r="L6" s="50" t="s">
        <v>33</v>
      </c>
      <c r="M6" s="2"/>
      <c r="N6" s="53" t="s">
        <v>34</v>
      </c>
      <c r="O6" s="52"/>
    </row>
    <row r="7" customFormat="false" ht="11.25" hidden="false" customHeight="false" outlineLevel="0" collapsed="false">
      <c r="E7" s="50" t="s">
        <v>0</v>
      </c>
      <c r="F7" s="2" t="s">
        <v>35</v>
      </c>
      <c r="G7" s="48"/>
      <c r="H7" s="50" t="s">
        <v>0</v>
      </c>
      <c r="I7" s="49" t="s">
        <v>36</v>
      </c>
      <c r="J7" s="2"/>
      <c r="K7" s="2"/>
      <c r="L7" s="50" t="s">
        <v>37</v>
      </c>
      <c r="M7" s="2"/>
      <c r="N7" s="2" t="s">
        <v>38</v>
      </c>
      <c r="O7" s="52"/>
    </row>
    <row r="8" customFormat="false" ht="13.5" hidden="false" customHeight="false" outlineLevel="0" collapsed="false">
      <c r="A8" s="55" t="s">
        <v>39</v>
      </c>
      <c r="B8" s="55"/>
      <c r="C8" s="55"/>
      <c r="D8" s="55"/>
      <c r="E8" s="50" t="s">
        <v>1</v>
      </c>
      <c r="F8" s="2" t="s">
        <v>40</v>
      </c>
      <c r="G8" s="48"/>
      <c r="H8" s="50" t="s">
        <v>1</v>
      </c>
      <c r="I8" s="49" t="s">
        <v>41</v>
      </c>
      <c r="J8" s="2"/>
      <c r="K8" s="2"/>
      <c r="L8" s="47"/>
      <c r="M8" s="2"/>
      <c r="N8" s="2"/>
      <c r="O8" s="48"/>
    </row>
    <row r="9" customFormat="false" ht="13.5" hidden="false" customHeight="false" outlineLevel="0" collapsed="false">
      <c r="A9" s="56"/>
      <c r="B9" s="56"/>
      <c r="C9" s="56"/>
      <c r="D9" s="56"/>
      <c r="E9" s="57" t="s">
        <v>42</v>
      </c>
      <c r="F9" s="58" t="s">
        <v>43</v>
      </c>
      <c r="G9" s="59"/>
      <c r="H9" s="57" t="s">
        <v>42</v>
      </c>
      <c r="I9" s="58" t="s">
        <v>44</v>
      </c>
      <c r="J9" s="60"/>
      <c r="K9" s="60"/>
      <c r="L9" s="61"/>
      <c r="M9" s="60"/>
      <c r="N9" s="60"/>
      <c r="O9" s="59"/>
    </row>
    <row r="10" customFormat="false" ht="3.75" hidden="false" customHeight="true" outlineLevel="0" collapsed="false">
      <c r="A10" s="62"/>
      <c r="B10" s="63"/>
      <c r="C10" s="63"/>
      <c r="D10" s="64"/>
      <c r="E10" s="64"/>
      <c r="F10" s="64"/>
      <c r="G10" s="64"/>
      <c r="H10" s="64"/>
      <c r="I10" s="49"/>
      <c r="J10" s="64"/>
      <c r="K10" s="64"/>
      <c r="L10" s="65"/>
      <c r="M10" s="64"/>
    </row>
    <row r="11" customFormat="false" ht="12" hidden="false" customHeight="false" outlineLevel="0" collapsed="false">
      <c r="A11" s="66" t="s">
        <v>6</v>
      </c>
      <c r="B11" s="67"/>
      <c r="C11" s="67"/>
      <c r="D11" s="68"/>
      <c r="E11" s="68"/>
      <c r="F11" s="68"/>
      <c r="G11" s="68"/>
      <c r="H11" s="68"/>
      <c r="I11" s="43"/>
      <c r="J11" s="68"/>
      <c r="K11" s="68"/>
      <c r="L11" s="69"/>
      <c r="M11" s="68"/>
      <c r="N11" s="70"/>
      <c r="O11" s="69"/>
    </row>
    <row r="12" customFormat="false" ht="12.75" hidden="false" customHeight="false" outlineLevel="0" collapsed="false">
      <c r="A12" s="71" t="s">
        <v>45</v>
      </c>
      <c r="B12" s="63"/>
      <c r="C12" s="63"/>
      <c r="D12" s="64"/>
      <c r="E12" s="72" t="s">
        <v>46</v>
      </c>
      <c r="F12" s="64"/>
      <c r="G12" s="64"/>
      <c r="H12" s="64"/>
      <c r="I12" s="49"/>
      <c r="J12" s="64"/>
      <c r="K12" s="64"/>
      <c r="L12" s="65"/>
      <c r="M12" s="64"/>
      <c r="N12" s="73"/>
      <c r="O12" s="65"/>
    </row>
    <row r="13" customFormat="false" ht="12.75" hidden="false" customHeight="false" outlineLevel="0" collapsed="false">
      <c r="A13" s="71"/>
      <c r="B13" s="63"/>
      <c r="C13" s="63"/>
      <c r="D13" s="64"/>
      <c r="E13" s="72"/>
      <c r="F13" s="64"/>
      <c r="G13" s="64"/>
      <c r="H13" s="64"/>
      <c r="I13" s="49"/>
      <c r="J13" s="64"/>
      <c r="K13" s="64"/>
      <c r="L13" s="65"/>
      <c r="M13" s="64"/>
      <c r="N13" s="73"/>
      <c r="O13" s="65"/>
    </row>
    <row r="14" customFormat="false" ht="11.25" hidden="false" customHeight="false" outlineLevel="0" collapsed="false">
      <c r="A14" s="71"/>
      <c r="B14" s="63"/>
      <c r="C14" s="63"/>
      <c r="D14" s="64"/>
      <c r="E14" s="64"/>
      <c r="F14" s="64"/>
      <c r="G14" s="64"/>
      <c r="H14" s="64"/>
      <c r="I14" s="74" t="s">
        <v>47</v>
      </c>
      <c r="J14" s="64"/>
      <c r="K14" s="64"/>
      <c r="L14" s="65"/>
      <c r="M14" s="64"/>
      <c r="N14" s="73"/>
      <c r="O14" s="65"/>
    </row>
    <row r="15" customFormat="false" ht="12.75" hidden="false" customHeight="false" outlineLevel="0" collapsed="false">
      <c r="A15" s="75" t="s">
        <v>48</v>
      </c>
      <c r="B15" s="76" t="s">
        <v>49</v>
      </c>
      <c r="C15" s="76" t="s">
        <v>50</v>
      </c>
      <c r="D15" s="77" t="s">
        <v>51</v>
      </c>
      <c r="E15" s="0" t="s">
        <v>6</v>
      </c>
      <c r="F15" s="77" t="s">
        <v>52</v>
      </c>
      <c r="G15" s="0" t="s">
        <v>6</v>
      </c>
      <c r="H15" s="77" t="s">
        <v>6</v>
      </c>
      <c r="I15" s="78" t="s">
        <v>53</v>
      </c>
      <c r="J15" s="77" t="s">
        <v>54</v>
      </c>
      <c r="K15" s="77"/>
      <c r="L15" s="79" t="s">
        <v>55</v>
      </c>
      <c r="M15" s="80" t="s">
        <v>56</v>
      </c>
      <c r="N15" s="81" t="s">
        <v>57</v>
      </c>
      <c r="O15" s="82" t="s">
        <v>58</v>
      </c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1.25" hidden="false" customHeight="false" outlineLevel="0" collapsed="false">
      <c r="A16" s="83" t="s">
        <v>25</v>
      </c>
      <c r="C16" s="84" t="n">
        <f aca="false">+Summary_Transport!A1</f>
        <v>36678</v>
      </c>
      <c r="E16" s="85" t="s">
        <v>6</v>
      </c>
      <c r="F16" s="85" t="s">
        <v>59</v>
      </c>
      <c r="H16" s="85" t="s">
        <v>6</v>
      </c>
      <c r="I16" s="37" t="s">
        <v>6</v>
      </c>
      <c r="M16" s="86"/>
      <c r="N16" s="87"/>
      <c r="O16" s="88"/>
    </row>
    <row r="17" customFormat="false" ht="11.25" hidden="false" customHeight="false" outlineLevel="0" collapsed="false">
      <c r="A17" s="83"/>
      <c r="C17" s="84"/>
      <c r="E17" s="85" t="s">
        <v>6</v>
      </c>
      <c r="F17" s="85"/>
      <c r="H17" s="85"/>
      <c r="M17" s="86"/>
      <c r="N17" s="89"/>
      <c r="O17" s="90"/>
    </row>
    <row r="18" customFormat="false" ht="11.25" hidden="false" customHeight="false" outlineLevel="0" collapsed="false">
      <c r="A18" s="33" t="n">
        <v>1</v>
      </c>
      <c r="B18" s="91" t="n">
        <v>36678</v>
      </c>
      <c r="C18" s="91" t="n">
        <v>36707</v>
      </c>
      <c r="D18" s="86" t="s">
        <v>60</v>
      </c>
      <c r="E18" s="92" t="s">
        <v>61</v>
      </c>
      <c r="F18" s="93" t="s">
        <v>62</v>
      </c>
      <c r="G18" s="35" t="s">
        <v>6</v>
      </c>
      <c r="I18" s="94" t="n">
        <v>50000</v>
      </c>
      <c r="J18" s="86" t="s">
        <v>63</v>
      </c>
      <c r="L18" s="95" t="n">
        <v>3.99</v>
      </c>
      <c r="M18" s="86" t="s">
        <v>63</v>
      </c>
      <c r="N18" s="96" t="n">
        <f aca="false">L18*I18</f>
        <v>199500</v>
      </c>
      <c r="O18" s="97" t="n">
        <f aca="false">N18</f>
        <v>199500</v>
      </c>
    </row>
    <row r="19" customFormat="false" ht="11.25" hidden="false" customHeight="false" outlineLevel="0" collapsed="false">
      <c r="D19" s="86"/>
      <c r="E19" s="98"/>
      <c r="I19" s="99"/>
      <c r="J19" s="86"/>
      <c r="L19" s="100"/>
      <c r="M19" s="86"/>
      <c r="N19" s="96"/>
      <c r="O19" s="97"/>
    </row>
    <row r="20" customFormat="false" ht="11.25" hidden="false" customHeight="false" outlineLevel="0" collapsed="false">
      <c r="D20" s="86"/>
      <c r="E20" s="92"/>
      <c r="F20" s="93"/>
      <c r="I20" s="99"/>
      <c r="J20" s="86"/>
      <c r="L20" s="100"/>
      <c r="M20" s="86"/>
      <c r="N20" s="96"/>
      <c r="O20" s="97"/>
    </row>
    <row r="21" customFormat="false" ht="11.25" hidden="false" customHeight="false" outlineLevel="0" collapsed="false">
      <c r="E21" s="92"/>
      <c r="F21" s="93"/>
      <c r="I21" s="101"/>
      <c r="J21" s="86"/>
      <c r="L21" s="102"/>
      <c r="M21" s="86"/>
      <c r="N21" s="96"/>
      <c r="O21" s="97"/>
    </row>
    <row r="22" customFormat="false" ht="12.75" hidden="false" customHeight="false" outlineLevel="0" collapsed="false">
      <c r="E22" s="92"/>
      <c r="F22" s="93"/>
      <c r="I22" s="0"/>
      <c r="J22" s="86"/>
      <c r="L22" s="102"/>
      <c r="M22" s="86"/>
      <c r="N22" s="96"/>
      <c r="O22" s="97"/>
    </row>
    <row r="23" customFormat="false" ht="23.25" hidden="false" customHeight="false" outlineLevel="0" collapsed="false">
      <c r="A23" s="83"/>
      <c r="B23" s="103"/>
      <c r="C23" s="103"/>
      <c r="D23" s="85"/>
      <c r="E23" s="104" t="s">
        <v>64</v>
      </c>
      <c r="F23" s="105"/>
      <c r="G23" s="85"/>
      <c r="H23" s="85"/>
      <c r="I23" s="0" t="s">
        <v>6</v>
      </c>
      <c r="J23" s="106"/>
      <c r="K23" s="85"/>
      <c r="L23" s="107"/>
      <c r="M23" s="106"/>
      <c r="N23" s="108" t="n">
        <f aca="false">N18</f>
        <v>199500</v>
      </c>
      <c r="O23" s="109" t="n">
        <f aca="false">N23</f>
        <v>199500</v>
      </c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3.5" hidden="false" customHeight="false" outlineLevel="0" collapsed="false">
      <c r="A24" s="83"/>
      <c r="B24" s="103"/>
      <c r="C24" s="103"/>
      <c r="D24" s="85"/>
      <c r="E24" s="104"/>
      <c r="F24" s="105"/>
      <c r="G24" s="85"/>
      <c r="H24" s="85"/>
      <c r="I24" s="0"/>
      <c r="J24" s="85"/>
      <c r="K24" s="85"/>
      <c r="L24" s="107"/>
      <c r="M24" s="85"/>
      <c r="N24" s="110"/>
      <c r="O24" s="111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  <c r="IW24" s="83"/>
    </row>
    <row r="25" customFormat="false" ht="12.75" hidden="false" customHeight="false" outlineLevel="0" collapsed="false">
      <c r="A25" s="83"/>
      <c r="B25" s="103"/>
      <c r="C25" s="103"/>
      <c r="D25" s="85"/>
      <c r="E25" s="104"/>
      <c r="F25" s="105"/>
      <c r="G25" s="85"/>
      <c r="H25" s="85"/>
      <c r="I25" s="0"/>
      <c r="J25" s="85"/>
      <c r="K25" s="85"/>
      <c r="L25" s="107"/>
      <c r="M25" s="85"/>
      <c r="N25" s="110"/>
      <c r="O25" s="111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83"/>
      <c r="B26" s="103"/>
      <c r="C26" s="103"/>
      <c r="D26" s="85"/>
      <c r="E26" s="104"/>
      <c r="F26" s="105" t="s">
        <v>6</v>
      </c>
      <c r="G26" s="85"/>
      <c r="H26" s="85"/>
      <c r="I26" s="0" t="s">
        <v>6</v>
      </c>
      <c r="J26" s="85"/>
      <c r="K26" s="85"/>
      <c r="L26" s="107" t="s">
        <v>6</v>
      </c>
      <c r="M26" s="85"/>
      <c r="N26" s="110"/>
      <c r="O26" s="111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12.75" hidden="false" customHeight="false" outlineLevel="0" collapsed="false">
      <c r="A27" s="83"/>
      <c r="B27" s="103"/>
      <c r="C27" s="103"/>
      <c r="D27" s="85"/>
      <c r="E27" s="104"/>
      <c r="F27" s="105"/>
      <c r="G27" s="85"/>
      <c r="H27" s="85"/>
      <c r="I27" s="0"/>
      <c r="J27" s="85"/>
      <c r="K27" s="85"/>
      <c r="L27" s="107"/>
      <c r="M27" s="85"/>
      <c r="N27" s="110"/>
      <c r="O27" s="111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  <c r="IW27" s="83"/>
    </row>
    <row r="28" customFormat="false" ht="12.75" hidden="false" customHeight="false" outlineLevel="0" collapsed="false">
      <c r="A28" s="83"/>
      <c r="B28" s="103"/>
      <c r="C28" s="103"/>
      <c r="D28" s="85"/>
      <c r="E28" s="104"/>
      <c r="F28" s="105"/>
      <c r="G28" s="85"/>
      <c r="H28" s="85"/>
      <c r="I28" s="0"/>
      <c r="J28" s="85"/>
      <c r="K28" s="85"/>
      <c r="L28" s="107"/>
      <c r="M28" s="85"/>
      <c r="N28" s="110"/>
      <c r="O28" s="111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  <c r="IW28" s="83"/>
    </row>
    <row r="29" customFormat="false" ht="12.75" hidden="false" customHeight="false" outlineLevel="0" collapsed="false">
      <c r="A29" s="83"/>
      <c r="B29" s="103"/>
      <c r="C29" s="103"/>
      <c r="D29" s="85"/>
      <c r="E29" s="104"/>
      <c r="F29" s="105"/>
      <c r="G29" s="85"/>
      <c r="H29" s="85"/>
      <c r="I29" s="0"/>
      <c r="J29" s="85"/>
      <c r="K29" s="85"/>
      <c r="L29" s="107"/>
      <c r="M29" s="85"/>
      <c r="N29" s="110"/>
      <c r="O29" s="111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  <c r="IV29" s="83"/>
      <c r="IW29" s="83"/>
    </row>
    <row r="30" customFormat="false" ht="12.75" hidden="false" customHeight="false" outlineLevel="0" collapsed="false">
      <c r="A30" s="83"/>
      <c r="B30" s="103"/>
      <c r="C30" s="103"/>
      <c r="D30" s="85"/>
      <c r="E30" s="104"/>
      <c r="F30" s="105"/>
      <c r="G30" s="85"/>
      <c r="H30" s="85"/>
      <c r="I30" s="0"/>
      <c r="J30" s="85"/>
      <c r="K30" s="85"/>
      <c r="L30" s="107"/>
      <c r="M30" s="85"/>
      <c r="N30" s="110"/>
      <c r="O30" s="111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  <c r="IW30" s="83"/>
    </row>
    <row r="31" customFormat="false" ht="12.75" hidden="false" customHeight="false" outlineLevel="0" collapsed="false">
      <c r="A31" s="83"/>
      <c r="B31" s="103"/>
      <c r="C31" s="103"/>
      <c r="D31" s="85"/>
      <c r="E31" s="104"/>
      <c r="F31" s="105"/>
      <c r="G31" s="85"/>
      <c r="H31" s="85"/>
      <c r="I31" s="0"/>
      <c r="J31" s="85"/>
      <c r="K31" s="85"/>
      <c r="L31" s="107"/>
      <c r="M31" s="85"/>
      <c r="N31" s="110"/>
      <c r="O31" s="111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</row>
    <row r="32" customFormat="false" ht="12.75" hidden="false" customHeight="false" outlineLevel="0" collapsed="false">
      <c r="A32" s="83" t="s">
        <v>65</v>
      </c>
      <c r="B32" s="103"/>
      <c r="C32" s="103" t="s">
        <v>66</v>
      </c>
      <c r="D32" s="85"/>
      <c r="E32" s="104"/>
      <c r="F32" s="105"/>
      <c r="G32" s="85"/>
      <c r="H32" s="85"/>
      <c r="I32" s="0"/>
      <c r="J32" s="85"/>
      <c r="K32" s="85"/>
      <c r="L32" s="107"/>
      <c r="M32" s="85"/>
      <c r="N32" s="110"/>
      <c r="O32" s="111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2.75" hidden="false" customHeight="false" outlineLevel="0" collapsed="false">
      <c r="A33" s="83"/>
      <c r="B33" s="103"/>
      <c r="C33" s="103"/>
      <c r="D33" s="85"/>
      <c r="E33" s="104"/>
      <c r="F33" s="105"/>
      <c r="G33" s="85"/>
      <c r="H33" s="85"/>
      <c r="I33" s="0"/>
      <c r="J33" s="85"/>
      <c r="K33" s="85"/>
      <c r="L33" s="107"/>
      <c r="M33" s="85"/>
      <c r="N33" s="110"/>
      <c r="O33" s="111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.75" hidden="false" customHeight="false" outlineLevel="0" collapsed="false">
      <c r="A34" s="83"/>
      <c r="B34" s="103"/>
      <c r="C34" s="103"/>
      <c r="D34" s="85"/>
      <c r="E34" s="104"/>
      <c r="F34" s="105"/>
      <c r="G34" s="85"/>
      <c r="H34" s="85"/>
      <c r="I34" s="0"/>
      <c r="J34" s="85"/>
      <c r="K34" s="85"/>
      <c r="L34" s="107"/>
      <c r="M34" s="85"/>
      <c r="N34" s="110"/>
      <c r="O34" s="111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.75" hidden="false" customHeight="false" outlineLevel="0" collapsed="false">
      <c r="A35" s="83"/>
      <c r="B35" s="103"/>
      <c r="C35" s="103"/>
      <c r="D35" s="85"/>
      <c r="E35" s="104"/>
      <c r="F35" s="105"/>
      <c r="G35" s="85"/>
      <c r="H35" s="85"/>
      <c r="I35" s="0"/>
      <c r="J35" s="85"/>
      <c r="K35" s="85"/>
      <c r="L35" s="107"/>
      <c r="M35" s="85"/>
      <c r="N35" s="110"/>
      <c r="O35" s="111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6" customFormat="false" ht="11.25" hidden="false" customHeight="false" outlineLevel="0" collapsed="false">
      <c r="A36" s="83"/>
      <c r="B36" s="103"/>
      <c r="C36" s="103"/>
      <c r="D36" s="85"/>
      <c r="E36" s="112"/>
      <c r="F36" s="105"/>
      <c r="G36" s="85"/>
      <c r="H36" s="85"/>
      <c r="I36" s="113"/>
      <c r="J36" s="85"/>
      <c r="K36" s="85"/>
      <c r="L36" s="107"/>
      <c r="M36" s="85"/>
      <c r="N36" s="110"/>
      <c r="O36" s="111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</row>
    <row r="38" customFormat="false" ht="3.75" hidden="false" customHeight="true" outlineLevel="0" collapsed="false">
      <c r="A38" s="62"/>
      <c r="B38" s="63"/>
      <c r="C38" s="63"/>
      <c r="D38" s="64"/>
      <c r="E38" s="64"/>
      <c r="F38" s="64"/>
      <c r="G38" s="64"/>
      <c r="H38" s="64"/>
      <c r="I38" s="49"/>
      <c r="J38" s="64"/>
      <c r="K38" s="64"/>
      <c r="L38" s="65"/>
      <c r="M38" s="64"/>
    </row>
    <row r="39" customFormat="false" ht="13.5" hidden="false" customHeight="true" outlineLevel="0" collapsed="false">
      <c r="A39" s="114" t="s">
        <v>67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</sheetData>
  <mergeCells count="3">
    <mergeCell ref="A8:D8"/>
    <mergeCell ref="A9:D9"/>
    <mergeCell ref="A39:O3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3" width="3.85"/>
    <col collapsed="false" customWidth="false" hidden="false" outlineLevel="0" max="3" min="2" style="34" width="9.14"/>
    <col collapsed="false" customWidth="true" hidden="false" outlineLevel="0" max="4" min="4" style="35" width="11.56"/>
    <col collapsed="false" customWidth="true" hidden="false" outlineLevel="0" max="5" min="5" style="36" width="18.7"/>
    <col collapsed="false" customWidth="true" hidden="false" outlineLevel="0" max="6" min="6" style="36" width="11.13"/>
    <col collapsed="false" customWidth="true" hidden="false" outlineLevel="0" max="7" min="7" style="35" width="16.13"/>
    <col collapsed="false" customWidth="true" hidden="false" outlineLevel="0" max="8" min="8" style="35" width="10.99"/>
    <col collapsed="false" customWidth="true" hidden="false" outlineLevel="0" max="9" min="9" style="37" width="10.71"/>
    <col collapsed="false" customWidth="true" hidden="false" outlineLevel="0" max="10" min="10" style="35" width="5.56"/>
    <col collapsed="false" customWidth="true" hidden="false" outlineLevel="0" max="11" min="11" style="35" width="2.28"/>
    <col collapsed="false" customWidth="true" hidden="false" outlineLevel="0" max="12" min="12" style="38" width="11.28"/>
    <col collapsed="false" customWidth="true" hidden="false" outlineLevel="0" max="13" min="13" style="35" width="7.7"/>
    <col collapsed="false" customWidth="true" hidden="false" outlineLevel="0" max="14" min="14" style="39" width="11.42"/>
    <col collapsed="false" customWidth="true" hidden="false" outlineLevel="0" max="15" min="15" style="38" width="15.99"/>
    <col collapsed="false" customWidth="false" hidden="false" outlineLevel="0" max="257" min="16" style="33" width="9.14"/>
  </cols>
  <sheetData>
    <row r="1" customFormat="false" ht="13.5" hidden="false" customHeight="false" outlineLevel="0" collapsed="false">
      <c r="A1" s="0"/>
      <c r="E1" s="40" t="s">
        <v>19</v>
      </c>
      <c r="F1" s="41"/>
      <c r="G1" s="42"/>
      <c r="H1" s="40" t="s">
        <v>20</v>
      </c>
      <c r="I1" s="43"/>
      <c r="J1" s="41"/>
      <c r="K1" s="41"/>
      <c r="L1" s="44" t="s">
        <v>21</v>
      </c>
      <c r="M1" s="41"/>
      <c r="N1" s="45" t="s">
        <v>68</v>
      </c>
      <c r="O1" s="46"/>
    </row>
    <row r="2" customFormat="false" ht="11.25" hidden="false" customHeight="false" outlineLevel="0" collapsed="false">
      <c r="E2" s="47" t="s">
        <v>23</v>
      </c>
      <c r="F2" s="2"/>
      <c r="G2" s="48"/>
      <c r="H2" s="47" t="s">
        <v>24</v>
      </c>
      <c r="I2" s="49"/>
      <c r="J2" s="2"/>
      <c r="K2" s="2"/>
      <c r="L2" s="50" t="s">
        <v>25</v>
      </c>
      <c r="M2" s="2"/>
      <c r="N2" s="51" t="n">
        <f aca="false">+Summary_Transport!A1</f>
        <v>36678</v>
      </c>
      <c r="O2" s="52"/>
    </row>
    <row r="3" customFormat="false" ht="11.25" hidden="false" customHeight="false" outlineLevel="0" collapsed="false">
      <c r="E3" s="47" t="s">
        <v>26</v>
      </c>
      <c r="F3" s="2"/>
      <c r="G3" s="48"/>
      <c r="H3" s="47" t="s">
        <v>27</v>
      </c>
      <c r="I3" s="49"/>
      <c r="J3" s="2"/>
      <c r="K3" s="2"/>
      <c r="L3" s="47"/>
      <c r="M3" s="2"/>
      <c r="N3" s="2"/>
      <c r="O3" s="52"/>
    </row>
    <row r="4" customFormat="false" ht="11.25" hidden="false" customHeight="false" outlineLevel="0" collapsed="false">
      <c r="E4" s="47" t="s">
        <v>28</v>
      </c>
      <c r="F4" s="2"/>
      <c r="G4" s="48"/>
      <c r="H4" s="47" t="s">
        <v>29</v>
      </c>
      <c r="I4" s="49"/>
      <c r="J4" s="2"/>
      <c r="K4" s="2"/>
      <c r="L4" s="50" t="s">
        <v>30</v>
      </c>
      <c r="M4" s="2"/>
      <c r="N4" s="115" t="str">
        <f aca="false">+'Transport_Trunkline Gas'!N4</f>
        <v>7/17/00</v>
      </c>
      <c r="O4" s="52"/>
    </row>
    <row r="5" customFormat="false" ht="11.25" hidden="false" customHeight="false" outlineLevel="0" collapsed="false">
      <c r="E5" s="47"/>
      <c r="F5" s="2"/>
      <c r="G5" s="48"/>
      <c r="H5" s="47" t="s">
        <v>32</v>
      </c>
      <c r="I5" s="49"/>
      <c r="J5" s="2"/>
      <c r="K5" s="2"/>
      <c r="L5" s="47"/>
      <c r="M5" s="2"/>
      <c r="N5" s="2"/>
      <c r="O5" s="52"/>
    </row>
    <row r="6" customFormat="false" ht="11.25" hidden="false" customHeight="false" outlineLevel="0" collapsed="false">
      <c r="E6" s="47"/>
      <c r="F6" s="2"/>
      <c r="G6" s="48"/>
      <c r="H6" s="47"/>
      <c r="I6" s="49"/>
      <c r="J6" s="2"/>
      <c r="K6" s="2"/>
      <c r="L6" s="50" t="s">
        <v>33</v>
      </c>
      <c r="M6" s="2"/>
      <c r="N6" s="115" t="str">
        <f aca="false">+'Transport_Trunkline Gas'!N6</f>
        <v>7/20/00</v>
      </c>
      <c r="O6" s="52"/>
    </row>
    <row r="7" customFormat="false" ht="11.25" hidden="false" customHeight="false" outlineLevel="0" collapsed="false">
      <c r="E7" s="50" t="s">
        <v>0</v>
      </c>
      <c r="F7" s="2" t="s">
        <v>35</v>
      </c>
      <c r="G7" s="48"/>
      <c r="H7" s="50" t="s">
        <v>0</v>
      </c>
      <c r="I7" s="49" t="s">
        <v>36</v>
      </c>
      <c r="J7" s="2"/>
      <c r="K7" s="2"/>
      <c r="L7" s="50" t="s">
        <v>37</v>
      </c>
      <c r="M7" s="2"/>
      <c r="N7" s="2" t="s">
        <v>38</v>
      </c>
      <c r="O7" s="52"/>
    </row>
    <row r="8" customFormat="false" ht="13.5" hidden="false" customHeight="false" outlineLevel="0" collapsed="false">
      <c r="A8" s="55" t="s">
        <v>39</v>
      </c>
      <c r="B8" s="55"/>
      <c r="C8" s="55"/>
      <c r="D8" s="55"/>
      <c r="E8" s="50" t="s">
        <v>1</v>
      </c>
      <c r="F8" s="2" t="s">
        <v>40</v>
      </c>
      <c r="G8" s="48"/>
      <c r="H8" s="50" t="s">
        <v>1</v>
      </c>
      <c r="I8" s="49" t="s">
        <v>41</v>
      </c>
      <c r="J8" s="2"/>
      <c r="K8" s="2"/>
      <c r="L8" s="47"/>
      <c r="M8" s="2"/>
      <c r="N8" s="2"/>
      <c r="O8" s="48"/>
    </row>
    <row r="9" customFormat="false" ht="13.5" hidden="false" customHeight="false" outlineLevel="0" collapsed="false">
      <c r="A9" s="56"/>
      <c r="B9" s="56"/>
      <c r="C9" s="56"/>
      <c r="D9" s="56"/>
      <c r="E9" s="57" t="s">
        <v>42</v>
      </c>
      <c r="F9" s="58" t="s">
        <v>43</v>
      </c>
      <c r="G9" s="59"/>
      <c r="H9" s="57" t="s">
        <v>42</v>
      </c>
      <c r="I9" s="58" t="s">
        <v>44</v>
      </c>
      <c r="J9" s="60"/>
      <c r="K9" s="60"/>
      <c r="L9" s="61"/>
      <c r="M9" s="60"/>
      <c r="N9" s="60"/>
      <c r="O9" s="59"/>
    </row>
    <row r="10" customFormat="false" ht="3.75" hidden="false" customHeight="true" outlineLevel="0" collapsed="false">
      <c r="A10" s="62"/>
      <c r="B10" s="63"/>
      <c r="C10" s="63"/>
      <c r="D10" s="64"/>
      <c r="E10" s="64"/>
      <c r="F10" s="64"/>
      <c r="G10" s="64"/>
      <c r="H10" s="64"/>
      <c r="I10" s="49"/>
      <c r="J10" s="64"/>
      <c r="K10" s="64"/>
      <c r="L10" s="65"/>
      <c r="M10" s="64"/>
    </row>
    <row r="11" customFormat="false" ht="12" hidden="false" customHeight="false" outlineLevel="0" collapsed="false">
      <c r="A11" s="66" t="s">
        <v>6</v>
      </c>
      <c r="B11" s="67"/>
      <c r="C11" s="67"/>
      <c r="D11" s="68"/>
      <c r="E11" s="68"/>
      <c r="F11" s="68"/>
      <c r="G11" s="68"/>
      <c r="H11" s="68"/>
      <c r="I11" s="43"/>
      <c r="J11" s="68"/>
      <c r="K11" s="68"/>
      <c r="L11" s="69"/>
      <c r="M11" s="68"/>
      <c r="N11" s="70"/>
      <c r="O11" s="69"/>
    </row>
    <row r="12" customFormat="false" ht="12.75" hidden="false" customHeight="false" outlineLevel="0" collapsed="false">
      <c r="A12" s="71" t="s">
        <v>45</v>
      </c>
      <c r="B12" s="63"/>
      <c r="C12" s="63"/>
      <c r="D12" s="64"/>
      <c r="E12" s="72" t="s">
        <v>69</v>
      </c>
      <c r="F12" s="64"/>
      <c r="G12" s="64"/>
      <c r="H12" s="64"/>
      <c r="I12" s="49"/>
      <c r="J12" s="64"/>
      <c r="K12" s="64"/>
      <c r="L12" s="65"/>
      <c r="M12" s="64"/>
      <c r="N12" s="73"/>
      <c r="O12" s="65"/>
    </row>
    <row r="13" customFormat="false" ht="11.25" hidden="false" customHeight="false" outlineLevel="0" collapsed="false">
      <c r="A13" s="71"/>
      <c r="B13" s="63"/>
      <c r="C13" s="63"/>
      <c r="D13" s="64"/>
      <c r="E13" s="64"/>
      <c r="F13" s="64"/>
      <c r="G13" s="64"/>
      <c r="H13" s="64"/>
      <c r="I13" s="74" t="s">
        <v>47</v>
      </c>
      <c r="J13" s="64"/>
      <c r="K13" s="64"/>
      <c r="L13" s="65"/>
      <c r="M13" s="64"/>
      <c r="N13" s="73"/>
      <c r="O13" s="65"/>
    </row>
    <row r="14" customFormat="false" ht="12.75" hidden="false" customHeight="false" outlineLevel="0" collapsed="false">
      <c r="A14" s="75" t="s">
        <v>48</v>
      </c>
      <c r="B14" s="76" t="s">
        <v>49</v>
      </c>
      <c r="C14" s="76" t="s">
        <v>50</v>
      </c>
      <c r="D14" s="77" t="s">
        <v>51</v>
      </c>
      <c r="E14" s="0" t="s">
        <v>6</v>
      </c>
      <c r="F14" s="77" t="s">
        <v>52</v>
      </c>
      <c r="G14" s="0" t="s">
        <v>6</v>
      </c>
      <c r="H14" s="77" t="s">
        <v>6</v>
      </c>
      <c r="I14" s="78" t="s">
        <v>53</v>
      </c>
      <c r="J14" s="77" t="s">
        <v>54</v>
      </c>
      <c r="K14" s="77"/>
      <c r="L14" s="79" t="s">
        <v>55</v>
      </c>
      <c r="M14" s="80" t="s">
        <v>56</v>
      </c>
      <c r="N14" s="81" t="s">
        <v>57</v>
      </c>
      <c r="O14" s="82" t="s">
        <v>58</v>
      </c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customFormat="false" ht="11.25" hidden="false" customHeight="false" outlineLevel="0" collapsed="false">
      <c r="A15" s="83" t="s">
        <v>25</v>
      </c>
      <c r="C15" s="84" t="n">
        <f aca="false">+Summary_Transport!A1</f>
        <v>36678</v>
      </c>
      <c r="E15" s="85" t="s">
        <v>6</v>
      </c>
      <c r="F15" s="85" t="s">
        <v>70</v>
      </c>
      <c r="H15" s="85" t="s">
        <v>6</v>
      </c>
      <c r="I15" s="37" t="s">
        <v>6</v>
      </c>
      <c r="M15" s="86"/>
      <c r="N15" s="87"/>
      <c r="O15" s="88"/>
    </row>
    <row r="16" customFormat="false" ht="11.25" hidden="false" customHeight="false" outlineLevel="0" collapsed="false">
      <c r="A16" s="83"/>
      <c r="C16" s="84"/>
      <c r="E16" s="85" t="s">
        <v>6</v>
      </c>
      <c r="F16" s="85"/>
      <c r="H16" s="85"/>
      <c r="M16" s="86"/>
      <c r="N16" s="89"/>
      <c r="O16" s="90"/>
    </row>
    <row r="17" customFormat="false" ht="11.25" hidden="false" customHeight="false" outlineLevel="0" collapsed="false">
      <c r="A17" s="33" t="n">
        <v>1</v>
      </c>
      <c r="B17" s="34" t="n">
        <f aca="false">'Transport_Trunkline Gas'!B18</f>
        <v>36678</v>
      </c>
      <c r="C17" s="34" t="n">
        <f aca="false">'Transport_Trunkline Gas'!C18</f>
        <v>36707</v>
      </c>
      <c r="D17" s="35" t="s">
        <v>71</v>
      </c>
      <c r="E17" s="92" t="s">
        <v>61</v>
      </c>
      <c r="F17" s="93" t="s">
        <v>62</v>
      </c>
      <c r="G17" s="35" t="s">
        <v>6</v>
      </c>
      <c r="I17" s="99" t="n">
        <v>15000</v>
      </c>
      <c r="J17" s="86" t="s">
        <v>72</v>
      </c>
      <c r="L17" s="100" t="n">
        <v>0</v>
      </c>
      <c r="M17" s="86" t="s">
        <v>72</v>
      </c>
      <c r="N17" s="96" t="n">
        <f aca="false">O17</f>
        <v>28000</v>
      </c>
      <c r="O17" s="116" t="n">
        <v>28000</v>
      </c>
    </row>
    <row r="18" customFormat="false" ht="11.25" hidden="false" customHeight="false" outlineLevel="0" collapsed="false">
      <c r="E18" s="98"/>
      <c r="I18" s="99"/>
      <c r="J18" s="86"/>
      <c r="L18" s="100"/>
      <c r="M18" s="86"/>
      <c r="N18" s="96"/>
      <c r="O18" s="116"/>
    </row>
    <row r="19" customFormat="false" ht="11.25" hidden="false" customHeight="false" outlineLevel="0" collapsed="false">
      <c r="E19" s="112"/>
      <c r="F19" s="85" t="s">
        <v>73</v>
      </c>
      <c r="I19" s="99"/>
      <c r="J19" s="86"/>
      <c r="L19" s="100"/>
      <c r="M19" s="86"/>
      <c r="N19" s="96"/>
      <c r="O19" s="116"/>
    </row>
    <row r="20" customFormat="false" ht="11.25" hidden="false" customHeight="false" outlineLevel="0" collapsed="false">
      <c r="E20" s="112"/>
      <c r="F20" s="85"/>
      <c r="I20" s="99"/>
      <c r="J20" s="86"/>
      <c r="L20" s="100"/>
      <c r="M20" s="86"/>
      <c r="N20" s="96"/>
      <c r="O20" s="116"/>
    </row>
    <row r="21" customFormat="false" ht="11.25" hidden="false" customHeight="false" outlineLevel="0" collapsed="false">
      <c r="A21" s="33" t="n">
        <v>2</v>
      </c>
      <c r="B21" s="34" t="n">
        <f aca="false">B17</f>
        <v>36678</v>
      </c>
      <c r="C21" s="34" t="n">
        <f aca="false">C17</f>
        <v>36707</v>
      </c>
      <c r="D21" s="35" t="s">
        <v>71</v>
      </c>
      <c r="E21" s="92" t="s">
        <v>61</v>
      </c>
      <c r="F21" s="93" t="s">
        <v>62</v>
      </c>
      <c r="I21" s="99" t="n">
        <v>200000</v>
      </c>
      <c r="J21" s="86" t="s">
        <v>72</v>
      </c>
      <c r="L21" s="100" t="n">
        <v>0</v>
      </c>
      <c r="M21" s="86" t="s">
        <v>72</v>
      </c>
      <c r="N21" s="96" t="n">
        <f aca="false">O21</f>
        <v>618000</v>
      </c>
      <c r="O21" s="116" t="n">
        <v>618000</v>
      </c>
    </row>
    <row r="22" customFormat="false" ht="11.25" hidden="false" customHeight="false" outlineLevel="0" collapsed="false">
      <c r="E22" s="98"/>
      <c r="I22" s="99"/>
      <c r="J22" s="86"/>
      <c r="L22" s="100"/>
      <c r="M22" s="86"/>
      <c r="N22" s="96" t="s">
        <v>6</v>
      </c>
      <c r="O22" s="116"/>
    </row>
    <row r="23" customFormat="false" ht="11.25" hidden="false" customHeight="false" outlineLevel="0" collapsed="false">
      <c r="E23" s="112"/>
      <c r="F23" s="85" t="s">
        <v>74</v>
      </c>
      <c r="I23" s="99"/>
      <c r="J23" s="86"/>
      <c r="L23" s="100"/>
      <c r="M23" s="86"/>
      <c r="N23" s="96"/>
      <c r="O23" s="116"/>
    </row>
    <row r="24" customFormat="false" ht="11.25" hidden="false" customHeight="false" outlineLevel="0" collapsed="false">
      <c r="E24" s="112"/>
      <c r="F24" s="85"/>
      <c r="I24" s="99"/>
      <c r="J24" s="86"/>
      <c r="L24" s="100"/>
      <c r="M24" s="86"/>
      <c r="N24" s="96"/>
      <c r="O24" s="116"/>
    </row>
    <row r="25" customFormat="false" ht="11.25" hidden="false" customHeight="false" outlineLevel="0" collapsed="false">
      <c r="A25" s="33" t="n">
        <v>3</v>
      </c>
      <c r="B25" s="34" t="n">
        <f aca="false">B17</f>
        <v>36678</v>
      </c>
      <c r="C25" s="34" t="n">
        <f aca="false">C17</f>
        <v>36707</v>
      </c>
      <c r="D25" s="35" t="s">
        <v>71</v>
      </c>
      <c r="E25" s="92" t="s">
        <v>61</v>
      </c>
      <c r="F25" s="93" t="s">
        <v>62</v>
      </c>
      <c r="I25" s="99" t="n">
        <v>15000</v>
      </c>
      <c r="J25" s="86" t="s">
        <v>72</v>
      </c>
      <c r="L25" s="100" t="n">
        <v>0</v>
      </c>
      <c r="M25" s="86" t="s">
        <v>72</v>
      </c>
      <c r="N25" s="96" t="n">
        <f aca="false">O25</f>
        <v>74000</v>
      </c>
      <c r="O25" s="116" t="n">
        <v>74000</v>
      </c>
    </row>
    <row r="26" customFormat="false" ht="11.25" hidden="false" customHeight="false" outlineLevel="0" collapsed="false">
      <c r="E26" s="92"/>
      <c r="F26" s="93"/>
      <c r="I26" s="99"/>
      <c r="J26" s="86"/>
      <c r="L26" s="100"/>
      <c r="M26" s="86"/>
      <c r="N26" s="96"/>
      <c r="O26" s="116"/>
    </row>
    <row r="27" customFormat="false" ht="11.25" hidden="false" customHeight="false" outlineLevel="0" collapsed="false">
      <c r="E27" s="112"/>
      <c r="F27" s="85" t="s">
        <v>75</v>
      </c>
      <c r="I27" s="99"/>
      <c r="J27" s="86"/>
      <c r="L27" s="100"/>
      <c r="M27" s="86"/>
      <c r="N27" s="96"/>
      <c r="O27" s="116"/>
    </row>
    <row r="28" customFormat="false" ht="11.25" hidden="false" customHeight="false" outlineLevel="0" collapsed="false">
      <c r="E28" s="112"/>
      <c r="F28" s="85"/>
      <c r="I28" s="99"/>
      <c r="J28" s="86"/>
      <c r="L28" s="100"/>
      <c r="M28" s="86"/>
      <c r="N28" s="96"/>
      <c r="O28" s="116"/>
    </row>
    <row r="29" customFormat="false" ht="11.25" hidden="false" customHeight="false" outlineLevel="0" collapsed="false">
      <c r="A29" s="33" t="n">
        <v>4</v>
      </c>
      <c r="B29" s="34" t="n">
        <f aca="false">B17</f>
        <v>36678</v>
      </c>
      <c r="C29" s="34" t="n">
        <f aca="false">C17</f>
        <v>36707</v>
      </c>
      <c r="D29" s="35" t="s">
        <v>71</v>
      </c>
      <c r="E29" s="92" t="s">
        <v>61</v>
      </c>
      <c r="F29" s="93" t="s">
        <v>62</v>
      </c>
      <c r="I29" s="99" t="n">
        <v>5000</v>
      </c>
      <c r="J29" s="86" t="s">
        <v>72</v>
      </c>
      <c r="L29" s="100" t="n">
        <v>0</v>
      </c>
      <c r="M29" s="86" t="s">
        <v>72</v>
      </c>
      <c r="N29" s="96" t="n">
        <f aca="false">O29</f>
        <v>9000</v>
      </c>
      <c r="O29" s="116" t="n">
        <v>9000</v>
      </c>
    </row>
    <row r="30" customFormat="false" ht="11.25" hidden="false" customHeight="false" outlineLevel="0" collapsed="false">
      <c r="E30" s="92"/>
      <c r="F30" s="93"/>
      <c r="I30" s="101" t="s">
        <v>6</v>
      </c>
      <c r="J30" s="86"/>
      <c r="L30" s="102"/>
      <c r="M30" s="86"/>
      <c r="N30" s="96"/>
      <c r="O30" s="116"/>
    </row>
    <row r="31" customFormat="false" ht="12.75" hidden="false" customHeight="false" outlineLevel="0" collapsed="false">
      <c r="E31" s="92"/>
      <c r="F31" s="93"/>
      <c r="I31" s="21"/>
      <c r="J31" s="86"/>
      <c r="L31" s="102"/>
      <c r="M31" s="86"/>
      <c r="N31" s="96"/>
      <c r="O31" s="97"/>
    </row>
    <row r="32" customFormat="false" ht="23.25" hidden="false" customHeight="false" outlineLevel="0" collapsed="false">
      <c r="A32" s="83"/>
      <c r="B32" s="103"/>
      <c r="C32" s="103"/>
      <c r="D32" s="85"/>
      <c r="E32" s="104" t="s">
        <v>64</v>
      </c>
      <c r="F32" s="105"/>
      <c r="G32" s="85"/>
      <c r="H32" s="85"/>
      <c r="I32" s="21" t="s">
        <v>6</v>
      </c>
      <c r="J32" s="106"/>
      <c r="K32" s="85"/>
      <c r="L32" s="107"/>
      <c r="M32" s="106"/>
      <c r="N32" s="108" t="n">
        <f aca="false">N17+N21+N25+N29</f>
        <v>729000</v>
      </c>
      <c r="O32" s="109" t="n">
        <f aca="false">O17+O21+O25+O29</f>
        <v>729000</v>
      </c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3.5" hidden="false" customHeight="false" outlineLevel="0" collapsed="false">
      <c r="A33" s="83"/>
      <c r="B33" s="103"/>
      <c r="C33" s="103"/>
      <c r="D33" s="85"/>
      <c r="E33" s="104"/>
      <c r="F33" s="105"/>
      <c r="G33" s="85"/>
      <c r="H33" s="85"/>
      <c r="I33" s="0"/>
      <c r="J33" s="85"/>
      <c r="K33" s="85"/>
      <c r="L33" s="107"/>
      <c r="M33" s="85"/>
      <c r="N33" s="110"/>
      <c r="O33" s="111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.75" hidden="false" customHeight="false" outlineLevel="0" collapsed="false">
      <c r="A34" s="83"/>
      <c r="B34" s="103"/>
      <c r="C34" s="103"/>
      <c r="D34" s="85"/>
      <c r="E34" s="104"/>
      <c r="F34" s="105"/>
      <c r="G34" s="85"/>
      <c r="H34" s="85"/>
      <c r="I34" s="0"/>
      <c r="J34" s="85"/>
      <c r="K34" s="85"/>
      <c r="L34" s="107"/>
      <c r="M34" s="85"/>
      <c r="N34" s="110"/>
      <c r="O34" s="111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.75" hidden="false" customHeight="false" outlineLevel="0" collapsed="false">
      <c r="A35" s="83" t="s">
        <v>76</v>
      </c>
      <c r="B35" s="103"/>
      <c r="C35" s="103" t="s">
        <v>77</v>
      </c>
      <c r="D35" s="117" t="n">
        <f aca="false">O17</f>
        <v>28000</v>
      </c>
      <c r="E35" s="104"/>
      <c r="F35" s="105"/>
      <c r="G35" s="85"/>
      <c r="H35" s="85"/>
      <c r="I35" s="0"/>
      <c r="J35" s="85"/>
      <c r="K35" s="85"/>
      <c r="L35" s="107"/>
      <c r="M35" s="85"/>
      <c r="N35" s="110"/>
      <c r="O35" s="111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6" customFormat="false" ht="12.75" hidden="false" customHeight="false" outlineLevel="0" collapsed="false">
      <c r="A36" s="83" t="s">
        <v>6</v>
      </c>
      <c r="B36" s="103"/>
      <c r="C36" s="103"/>
      <c r="D36" s="85"/>
      <c r="E36" s="104"/>
      <c r="F36" s="105"/>
      <c r="G36" s="85"/>
      <c r="H36" s="85"/>
      <c r="I36" s="0"/>
      <c r="J36" s="85"/>
      <c r="K36" s="85"/>
      <c r="L36" s="107"/>
      <c r="M36" s="85"/>
      <c r="N36" s="110"/>
      <c r="O36" s="111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</row>
    <row r="37" customFormat="false" ht="12.75" hidden="false" customHeight="false" outlineLevel="0" collapsed="false">
      <c r="A37" s="83" t="s">
        <v>76</v>
      </c>
      <c r="B37" s="103"/>
      <c r="C37" s="103" t="s">
        <v>78</v>
      </c>
      <c r="D37" s="118" t="n">
        <f aca="false">N21</f>
        <v>618000</v>
      </c>
      <c r="E37" s="104"/>
      <c r="F37" s="105"/>
      <c r="G37" s="85"/>
      <c r="H37" s="85"/>
      <c r="I37" s="0"/>
      <c r="J37" s="85"/>
      <c r="K37" s="85"/>
      <c r="L37" s="107"/>
      <c r="M37" s="85"/>
      <c r="N37" s="110"/>
      <c r="O37" s="111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3"/>
      <c r="B38" s="103"/>
      <c r="C38" s="103"/>
      <c r="D38" s="85"/>
      <c r="E38" s="104"/>
      <c r="F38" s="105"/>
      <c r="G38" s="85"/>
      <c r="H38" s="85"/>
      <c r="I38" s="0"/>
      <c r="J38" s="85"/>
      <c r="K38" s="85"/>
      <c r="L38" s="107"/>
      <c r="M38" s="85"/>
      <c r="N38" s="110"/>
      <c r="O38" s="111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  <c r="IW38" s="83"/>
    </row>
    <row r="39" customFormat="false" ht="12.75" hidden="false" customHeight="false" outlineLevel="0" collapsed="false">
      <c r="A39" s="83" t="s">
        <v>76</v>
      </c>
      <c r="B39" s="103"/>
      <c r="C39" s="103" t="s">
        <v>79</v>
      </c>
      <c r="D39" s="118" t="n">
        <f aca="false">N25</f>
        <v>74000</v>
      </c>
      <c r="E39" s="104"/>
      <c r="F39" s="105"/>
      <c r="G39" s="85"/>
      <c r="H39" s="85"/>
      <c r="I39" s="0"/>
      <c r="J39" s="85"/>
      <c r="K39" s="85"/>
      <c r="L39" s="107"/>
      <c r="M39" s="85"/>
      <c r="N39" s="110"/>
      <c r="O39" s="111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  <c r="IW39" s="83"/>
    </row>
    <row r="40" customFormat="false" ht="12.75" hidden="false" customHeight="false" outlineLevel="0" collapsed="false">
      <c r="A40" s="83"/>
      <c r="B40" s="103"/>
      <c r="C40" s="103"/>
      <c r="D40" s="85"/>
      <c r="E40" s="104"/>
      <c r="F40" s="105"/>
      <c r="G40" s="85"/>
      <c r="H40" s="85"/>
      <c r="I40" s="0"/>
      <c r="J40" s="85"/>
      <c r="K40" s="85"/>
      <c r="L40" s="107"/>
      <c r="M40" s="85"/>
      <c r="N40" s="110"/>
      <c r="O40" s="111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  <c r="IW40" s="83"/>
    </row>
    <row r="41" customFormat="false" ht="12.75" hidden="false" customHeight="false" outlineLevel="0" collapsed="false">
      <c r="A41" s="83" t="s">
        <v>76</v>
      </c>
      <c r="B41" s="103"/>
      <c r="C41" s="103" t="s">
        <v>80</v>
      </c>
      <c r="D41" s="118" t="n">
        <f aca="false">N29</f>
        <v>9000</v>
      </c>
      <c r="E41" s="104"/>
      <c r="F41" s="105"/>
      <c r="G41" s="85"/>
      <c r="H41" s="85"/>
      <c r="I41" s="0"/>
      <c r="J41" s="85"/>
      <c r="K41" s="85"/>
      <c r="L41" s="107"/>
      <c r="M41" s="85"/>
      <c r="N41" s="110"/>
      <c r="O41" s="111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  <c r="IW41" s="83"/>
    </row>
    <row r="42" customFormat="false" ht="12.75" hidden="false" customHeight="false" outlineLevel="0" collapsed="false">
      <c r="A42" s="83"/>
      <c r="B42" s="103"/>
      <c r="C42" s="103"/>
      <c r="D42" s="85"/>
      <c r="E42" s="104"/>
      <c r="F42" s="105"/>
      <c r="G42" s="85"/>
      <c r="H42" s="85"/>
      <c r="I42" s="0"/>
      <c r="J42" s="85"/>
      <c r="K42" s="85"/>
      <c r="L42" s="107"/>
      <c r="M42" s="85"/>
      <c r="N42" s="110"/>
      <c r="O42" s="111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  <c r="IW42" s="83"/>
    </row>
    <row r="43" customFormat="false" ht="12.75" hidden="false" customHeight="false" outlineLevel="0" collapsed="false">
      <c r="A43" s="83"/>
      <c r="B43" s="103"/>
      <c r="C43" s="103"/>
      <c r="D43" s="85"/>
      <c r="E43" s="104"/>
      <c r="F43" s="105"/>
      <c r="G43" s="85"/>
      <c r="H43" s="85"/>
      <c r="I43" s="0"/>
      <c r="J43" s="85"/>
      <c r="K43" s="85"/>
      <c r="L43" s="107"/>
      <c r="M43" s="85"/>
      <c r="N43" s="110"/>
      <c r="O43" s="111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  <c r="IW43" s="83"/>
    </row>
    <row r="44" customFormat="false" ht="12.75" hidden="false" customHeight="false" outlineLevel="0" collapsed="false">
      <c r="A44" s="83"/>
      <c r="B44" s="103"/>
      <c r="C44" s="103"/>
      <c r="D44" s="85"/>
      <c r="E44" s="104"/>
      <c r="F44" s="105"/>
      <c r="G44" s="85"/>
      <c r="H44" s="85"/>
      <c r="I44" s="0"/>
      <c r="J44" s="85"/>
      <c r="K44" s="85"/>
      <c r="L44" s="107"/>
      <c r="M44" s="85"/>
      <c r="N44" s="110"/>
      <c r="O44" s="111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</row>
    <row r="45" customFormat="false" ht="11.25" hidden="false" customHeight="false" outlineLevel="0" collapsed="false">
      <c r="A45" s="83"/>
      <c r="B45" s="103"/>
      <c r="C45" s="103"/>
      <c r="D45" s="85"/>
      <c r="E45" s="112"/>
      <c r="F45" s="105"/>
      <c r="G45" s="85"/>
      <c r="H45" s="85"/>
      <c r="I45" s="113"/>
      <c r="J45" s="85"/>
      <c r="K45" s="85"/>
      <c r="L45" s="107"/>
      <c r="M45" s="85"/>
      <c r="N45" s="110"/>
      <c r="O45" s="111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  <c r="IW45" s="83"/>
    </row>
    <row r="47" customFormat="false" ht="3.75" hidden="false" customHeight="true" outlineLevel="0" collapsed="false">
      <c r="A47" s="62"/>
      <c r="B47" s="63"/>
      <c r="C47" s="63"/>
      <c r="D47" s="64"/>
      <c r="E47" s="64"/>
      <c r="F47" s="64"/>
      <c r="G47" s="64"/>
      <c r="H47" s="64"/>
      <c r="I47" s="49"/>
      <c r="J47" s="64"/>
      <c r="K47" s="64"/>
      <c r="L47" s="65"/>
      <c r="M47" s="64"/>
    </row>
    <row r="48" customFormat="false" ht="13.5" hidden="false" customHeight="true" outlineLevel="0" collapsed="false">
      <c r="A48" s="114" t="s">
        <v>67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</row>
  </sheetData>
  <mergeCells count="3">
    <mergeCell ref="A8:D8"/>
    <mergeCell ref="A9:D9"/>
    <mergeCell ref="A48:O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3" width="3.85"/>
    <col collapsed="false" customWidth="false" hidden="false" outlineLevel="0" max="3" min="2" style="34" width="9.14"/>
    <col collapsed="false" customWidth="true" hidden="false" outlineLevel="0" max="4" min="4" style="35" width="7.28"/>
    <col collapsed="false" customWidth="true" hidden="false" outlineLevel="0" max="5" min="5" style="36" width="18.7"/>
    <col collapsed="false" customWidth="true" hidden="false" outlineLevel="0" max="6" min="6" style="36" width="11.13"/>
    <col collapsed="false" customWidth="true" hidden="false" outlineLevel="0" max="7" min="7" style="35" width="16.13"/>
    <col collapsed="false" customWidth="true" hidden="false" outlineLevel="0" max="8" min="8" style="35" width="10.99"/>
    <col collapsed="false" customWidth="true" hidden="false" outlineLevel="0" max="9" min="9" style="37" width="10.71"/>
    <col collapsed="false" customWidth="true" hidden="false" outlineLevel="0" max="10" min="10" style="35" width="5.56"/>
    <col collapsed="false" customWidth="true" hidden="false" outlineLevel="0" max="11" min="11" style="35" width="2.28"/>
    <col collapsed="false" customWidth="true" hidden="false" outlineLevel="0" max="12" min="12" style="38" width="11.28"/>
    <col collapsed="false" customWidth="true" hidden="false" outlineLevel="0" max="13" min="13" style="35" width="7.7"/>
    <col collapsed="false" customWidth="true" hidden="false" outlineLevel="0" max="14" min="14" style="39" width="11.42"/>
    <col collapsed="false" customWidth="true" hidden="false" outlineLevel="0" max="15" min="15" style="38" width="15.99"/>
    <col collapsed="false" customWidth="false" hidden="false" outlineLevel="0" max="257" min="16" style="33" width="9.14"/>
  </cols>
  <sheetData>
    <row r="1" customFormat="false" ht="13.5" hidden="false" customHeight="false" outlineLevel="0" collapsed="false">
      <c r="A1" s="0"/>
      <c r="E1" s="40" t="s">
        <v>19</v>
      </c>
      <c r="F1" s="41"/>
      <c r="G1" s="42"/>
      <c r="H1" s="40" t="s">
        <v>20</v>
      </c>
      <c r="I1" s="43"/>
      <c r="J1" s="41"/>
      <c r="K1" s="41"/>
      <c r="L1" s="44" t="s">
        <v>21</v>
      </c>
      <c r="M1" s="41"/>
      <c r="N1" s="45" t="s">
        <v>81</v>
      </c>
      <c r="O1" s="46"/>
    </row>
    <row r="2" customFormat="false" ht="11.25" hidden="false" customHeight="false" outlineLevel="0" collapsed="false">
      <c r="E2" s="47" t="s">
        <v>23</v>
      </c>
      <c r="F2" s="2"/>
      <c r="G2" s="48"/>
      <c r="H2" s="47" t="s">
        <v>24</v>
      </c>
      <c r="I2" s="49"/>
      <c r="J2" s="2"/>
      <c r="K2" s="2"/>
      <c r="L2" s="50" t="s">
        <v>25</v>
      </c>
      <c r="M2" s="2"/>
      <c r="N2" s="51" t="n">
        <f aca="false">+Summary_Transport!A1</f>
        <v>36678</v>
      </c>
      <c r="O2" s="52"/>
    </row>
    <row r="3" customFormat="false" ht="11.25" hidden="false" customHeight="false" outlineLevel="0" collapsed="false">
      <c r="E3" s="47" t="s">
        <v>26</v>
      </c>
      <c r="F3" s="2"/>
      <c r="G3" s="48"/>
      <c r="H3" s="47" t="s">
        <v>27</v>
      </c>
      <c r="I3" s="49"/>
      <c r="J3" s="2"/>
      <c r="K3" s="2"/>
      <c r="L3" s="47"/>
      <c r="M3" s="2"/>
      <c r="N3" s="2"/>
      <c r="O3" s="52"/>
    </row>
    <row r="4" customFormat="false" ht="11.25" hidden="false" customHeight="false" outlineLevel="0" collapsed="false">
      <c r="E4" s="47" t="s">
        <v>28</v>
      </c>
      <c r="F4" s="2"/>
      <c r="G4" s="48"/>
      <c r="H4" s="47" t="s">
        <v>29</v>
      </c>
      <c r="I4" s="49"/>
      <c r="J4" s="2"/>
      <c r="K4" s="2"/>
      <c r="L4" s="50" t="s">
        <v>30</v>
      </c>
      <c r="M4" s="2"/>
      <c r="N4" s="115" t="str">
        <f aca="false">+'Transport_Trunkline Gas'!N4</f>
        <v>7/17/00</v>
      </c>
      <c r="O4" s="52"/>
    </row>
    <row r="5" customFormat="false" ht="11.25" hidden="false" customHeight="false" outlineLevel="0" collapsed="false">
      <c r="E5" s="47"/>
      <c r="F5" s="2"/>
      <c r="G5" s="48"/>
      <c r="H5" s="47" t="s">
        <v>32</v>
      </c>
      <c r="I5" s="49"/>
      <c r="J5" s="2"/>
      <c r="K5" s="2"/>
      <c r="L5" s="47"/>
      <c r="M5" s="2"/>
      <c r="N5" s="2"/>
      <c r="O5" s="52"/>
    </row>
    <row r="6" customFormat="false" ht="11.25" hidden="false" customHeight="false" outlineLevel="0" collapsed="false">
      <c r="E6" s="47"/>
      <c r="F6" s="2"/>
      <c r="G6" s="48"/>
      <c r="H6" s="47"/>
      <c r="I6" s="49"/>
      <c r="J6" s="2"/>
      <c r="K6" s="2"/>
      <c r="L6" s="50" t="s">
        <v>33</v>
      </c>
      <c r="M6" s="2"/>
      <c r="N6" s="115" t="str">
        <f aca="false">+'Transport_Trunkline Gas'!N6</f>
        <v>7/20/00</v>
      </c>
      <c r="O6" s="52"/>
    </row>
    <row r="7" customFormat="false" ht="11.25" hidden="false" customHeight="false" outlineLevel="0" collapsed="false">
      <c r="E7" s="50" t="s">
        <v>0</v>
      </c>
      <c r="F7" s="2" t="s">
        <v>35</v>
      </c>
      <c r="G7" s="48"/>
      <c r="H7" s="50" t="s">
        <v>0</v>
      </c>
      <c r="I7" s="49" t="s">
        <v>36</v>
      </c>
      <c r="J7" s="2"/>
      <c r="K7" s="2"/>
      <c r="L7" s="50" t="s">
        <v>37</v>
      </c>
      <c r="M7" s="2"/>
      <c r="N7" s="2" t="s">
        <v>38</v>
      </c>
      <c r="O7" s="52"/>
    </row>
    <row r="8" customFormat="false" ht="13.5" hidden="false" customHeight="false" outlineLevel="0" collapsed="false">
      <c r="A8" s="55" t="s">
        <v>39</v>
      </c>
      <c r="B8" s="55"/>
      <c r="C8" s="55"/>
      <c r="D8" s="55"/>
      <c r="E8" s="50" t="s">
        <v>1</v>
      </c>
      <c r="F8" s="2" t="s">
        <v>40</v>
      </c>
      <c r="G8" s="48"/>
      <c r="H8" s="50" t="s">
        <v>1</v>
      </c>
      <c r="I8" s="49" t="s">
        <v>41</v>
      </c>
      <c r="J8" s="2"/>
      <c r="K8" s="2"/>
      <c r="L8" s="47"/>
      <c r="M8" s="2"/>
      <c r="N8" s="2"/>
      <c r="O8" s="48"/>
    </row>
    <row r="9" customFormat="false" ht="13.5" hidden="false" customHeight="false" outlineLevel="0" collapsed="false">
      <c r="A9" s="56"/>
      <c r="B9" s="56"/>
      <c r="C9" s="56"/>
      <c r="D9" s="56"/>
      <c r="E9" s="57" t="s">
        <v>42</v>
      </c>
      <c r="F9" s="58" t="s">
        <v>43</v>
      </c>
      <c r="G9" s="59"/>
      <c r="H9" s="57" t="s">
        <v>42</v>
      </c>
      <c r="I9" s="58" t="s">
        <v>44</v>
      </c>
      <c r="J9" s="60"/>
      <c r="K9" s="60"/>
      <c r="L9" s="61"/>
      <c r="M9" s="60"/>
      <c r="N9" s="60"/>
      <c r="O9" s="59"/>
    </row>
    <row r="10" customFormat="false" ht="3.75" hidden="false" customHeight="true" outlineLevel="0" collapsed="false">
      <c r="A10" s="62"/>
      <c r="B10" s="63"/>
      <c r="C10" s="63"/>
      <c r="D10" s="64"/>
      <c r="E10" s="64"/>
      <c r="F10" s="64"/>
      <c r="G10" s="64"/>
      <c r="H10" s="64"/>
      <c r="I10" s="49"/>
      <c r="J10" s="64"/>
      <c r="K10" s="64"/>
      <c r="L10" s="65"/>
      <c r="M10" s="64"/>
    </row>
    <row r="11" customFormat="false" ht="12" hidden="false" customHeight="false" outlineLevel="0" collapsed="false">
      <c r="A11" s="66" t="s">
        <v>6</v>
      </c>
      <c r="B11" s="67"/>
      <c r="C11" s="67"/>
      <c r="D11" s="68"/>
      <c r="E11" s="68"/>
      <c r="F11" s="68"/>
      <c r="G11" s="68"/>
      <c r="H11" s="68"/>
      <c r="I11" s="43"/>
      <c r="J11" s="68"/>
      <c r="K11" s="68"/>
      <c r="L11" s="69"/>
      <c r="M11" s="68"/>
      <c r="N11" s="70"/>
      <c r="O11" s="69"/>
    </row>
    <row r="12" customFormat="false" ht="12.75" hidden="false" customHeight="false" outlineLevel="0" collapsed="false">
      <c r="A12" s="71" t="s">
        <v>45</v>
      </c>
      <c r="B12" s="63"/>
      <c r="C12" s="63"/>
      <c r="D12" s="64"/>
      <c r="E12" s="72" t="s">
        <v>82</v>
      </c>
      <c r="F12" s="64"/>
      <c r="G12" s="64"/>
      <c r="H12" s="64"/>
      <c r="I12" s="49"/>
      <c r="J12" s="64"/>
      <c r="K12" s="64"/>
      <c r="L12" s="65"/>
      <c r="M12" s="64"/>
      <c r="N12" s="73"/>
      <c r="O12" s="65"/>
    </row>
    <row r="13" customFormat="false" ht="11.25" hidden="false" customHeight="false" outlineLevel="0" collapsed="false">
      <c r="A13" s="71"/>
      <c r="B13" s="63"/>
      <c r="C13" s="63"/>
      <c r="D13" s="64"/>
      <c r="E13" s="64"/>
      <c r="F13" s="64"/>
      <c r="G13" s="64"/>
      <c r="H13" s="64"/>
      <c r="I13" s="74" t="s">
        <v>47</v>
      </c>
      <c r="J13" s="64"/>
      <c r="K13" s="64"/>
      <c r="L13" s="65"/>
      <c r="M13" s="64"/>
      <c r="N13" s="73"/>
      <c r="O13" s="65"/>
    </row>
    <row r="14" customFormat="false" ht="12.75" hidden="false" customHeight="false" outlineLevel="0" collapsed="false">
      <c r="A14" s="75" t="s">
        <v>48</v>
      </c>
      <c r="B14" s="76" t="s">
        <v>49</v>
      </c>
      <c r="C14" s="76" t="s">
        <v>50</v>
      </c>
      <c r="D14" s="77" t="s">
        <v>51</v>
      </c>
      <c r="E14" s="0" t="s">
        <v>6</v>
      </c>
      <c r="F14" s="77" t="s">
        <v>52</v>
      </c>
      <c r="G14" s="0" t="s">
        <v>6</v>
      </c>
      <c r="H14" s="77" t="s">
        <v>6</v>
      </c>
      <c r="I14" s="78" t="s">
        <v>53</v>
      </c>
      <c r="J14" s="77" t="s">
        <v>54</v>
      </c>
      <c r="K14" s="77"/>
      <c r="L14" s="79" t="s">
        <v>55</v>
      </c>
      <c r="M14" s="80" t="s">
        <v>56</v>
      </c>
      <c r="N14" s="81" t="s">
        <v>57</v>
      </c>
      <c r="O14" s="82" t="s">
        <v>58</v>
      </c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customFormat="false" ht="11.25" hidden="false" customHeight="false" outlineLevel="0" collapsed="false">
      <c r="A15" s="83" t="s">
        <v>25</v>
      </c>
      <c r="C15" s="84" t="n">
        <f aca="false">+Summary_Transport!A1</f>
        <v>36678</v>
      </c>
      <c r="E15" s="85" t="s">
        <v>6</v>
      </c>
      <c r="F15" s="33"/>
      <c r="H15" s="85" t="s">
        <v>6</v>
      </c>
      <c r="I15" s="37" t="s">
        <v>6</v>
      </c>
      <c r="M15" s="86"/>
      <c r="N15" s="87"/>
      <c r="O15" s="88"/>
    </row>
    <row r="16" customFormat="false" ht="11.25" hidden="false" customHeight="false" outlineLevel="0" collapsed="false">
      <c r="A16" s="83"/>
      <c r="C16" s="84"/>
      <c r="E16" s="85" t="s">
        <v>6</v>
      </c>
      <c r="F16" s="85" t="s">
        <v>83</v>
      </c>
      <c r="H16" s="85"/>
      <c r="M16" s="86"/>
      <c r="N16" s="89"/>
      <c r="O16" s="90"/>
    </row>
    <row r="17" customFormat="false" ht="11.25" hidden="false" customHeight="false" outlineLevel="0" collapsed="false">
      <c r="A17" s="83"/>
      <c r="C17" s="84"/>
      <c r="E17" s="85"/>
      <c r="F17" s="85"/>
      <c r="H17" s="85"/>
      <c r="M17" s="86"/>
      <c r="N17" s="89"/>
      <c r="O17" s="90"/>
    </row>
    <row r="18" customFormat="false" ht="11.25" hidden="false" customHeight="false" outlineLevel="0" collapsed="false">
      <c r="A18" s="33" t="n">
        <v>1</v>
      </c>
      <c r="B18" s="34" t="n">
        <f aca="false">Transport_NBorder!B17</f>
        <v>36678</v>
      </c>
      <c r="C18" s="34" t="n">
        <f aca="false">'Transport_Trunkline Gas'!C18</f>
        <v>36707</v>
      </c>
      <c r="D18" s="35" t="s">
        <v>84</v>
      </c>
      <c r="E18" s="92" t="s">
        <v>61</v>
      </c>
      <c r="F18" s="93" t="s">
        <v>62</v>
      </c>
      <c r="G18" s="35" t="s">
        <v>6</v>
      </c>
      <c r="I18" s="94" t="n">
        <v>67871</v>
      </c>
      <c r="J18" s="86" t="s">
        <v>63</v>
      </c>
      <c r="L18" s="95" t="n">
        <v>5.4356</v>
      </c>
      <c r="M18" s="86" t="s">
        <v>63</v>
      </c>
      <c r="N18" s="96" t="n">
        <f aca="false">I18*L18</f>
        <v>368919.6076</v>
      </c>
      <c r="O18" s="97" t="n">
        <f aca="false">N18</f>
        <v>368919.6076</v>
      </c>
    </row>
    <row r="19" customFormat="false" ht="11.25" hidden="false" customHeight="false" outlineLevel="0" collapsed="false">
      <c r="E19" s="98"/>
      <c r="I19" s="99"/>
      <c r="J19" s="86"/>
      <c r="L19" s="100"/>
      <c r="M19" s="86"/>
      <c r="N19" s="96"/>
      <c r="O19" s="97"/>
    </row>
    <row r="20" customFormat="false" ht="11.25" hidden="false" customHeight="false" outlineLevel="0" collapsed="false">
      <c r="E20" s="112"/>
      <c r="F20" s="85" t="s">
        <v>83</v>
      </c>
      <c r="I20" s="99"/>
      <c r="J20" s="86"/>
      <c r="L20" s="100"/>
      <c r="M20" s="86"/>
      <c r="N20" s="96"/>
      <c r="O20" s="97"/>
    </row>
    <row r="21" customFormat="false" ht="12.75" hidden="false" customHeight="false" outlineLevel="0" collapsed="false">
      <c r="E21" s="92"/>
      <c r="F21" s="93"/>
      <c r="I21" s="0"/>
      <c r="J21" s="86"/>
      <c r="L21" s="102"/>
      <c r="M21" s="86"/>
      <c r="N21" s="96"/>
      <c r="O21" s="97"/>
    </row>
    <row r="22" customFormat="false" ht="23.25" hidden="false" customHeight="false" outlineLevel="0" collapsed="false">
      <c r="A22" s="83"/>
      <c r="B22" s="103"/>
      <c r="C22" s="103"/>
      <c r="D22" s="85"/>
      <c r="E22" s="104" t="s">
        <v>64</v>
      </c>
      <c r="F22" s="105"/>
      <c r="G22" s="85"/>
      <c r="H22" s="85"/>
      <c r="I22" s="0" t="s">
        <v>6</v>
      </c>
      <c r="J22" s="106"/>
      <c r="K22" s="85"/>
      <c r="L22" s="107"/>
      <c r="M22" s="106"/>
      <c r="N22" s="108" t="n">
        <f aca="false">N18</f>
        <v>368919.6076</v>
      </c>
      <c r="O22" s="109" t="n">
        <f aca="false">N22</f>
        <v>368919.6076</v>
      </c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</row>
    <row r="23" customFormat="false" ht="13.5" hidden="false" customHeight="false" outlineLevel="0" collapsed="false">
      <c r="A23" s="83"/>
      <c r="B23" s="103"/>
      <c r="C23" s="103"/>
      <c r="D23" s="85"/>
      <c r="E23" s="104"/>
      <c r="F23" s="105"/>
      <c r="G23" s="85"/>
      <c r="H23" s="85"/>
      <c r="I23" s="0"/>
      <c r="J23" s="85"/>
      <c r="K23" s="85"/>
      <c r="L23" s="107"/>
      <c r="M23" s="85"/>
      <c r="N23" s="110"/>
      <c r="O23" s="111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2.75" hidden="false" customHeight="false" outlineLevel="0" collapsed="false">
      <c r="A24" s="83"/>
      <c r="B24" s="103"/>
      <c r="C24" s="103"/>
      <c r="D24" s="85"/>
      <c r="E24" s="104"/>
      <c r="F24" s="83"/>
      <c r="G24" s="85"/>
      <c r="H24" s="85"/>
      <c r="I24" s="0"/>
      <c r="J24" s="85"/>
      <c r="K24" s="85"/>
      <c r="L24" s="107"/>
      <c r="M24" s="85"/>
      <c r="N24" s="110"/>
      <c r="O24" s="111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  <c r="IW24" s="83"/>
    </row>
    <row r="25" customFormat="false" ht="12.75" hidden="false" customHeight="false" outlineLevel="0" collapsed="false">
      <c r="A25" s="83"/>
      <c r="B25" s="103"/>
      <c r="C25" s="103"/>
      <c r="D25" s="85"/>
      <c r="E25" s="104"/>
      <c r="F25" s="105"/>
      <c r="G25" s="85"/>
      <c r="H25" s="85"/>
      <c r="I25" s="0"/>
      <c r="J25" s="85"/>
      <c r="K25" s="85"/>
      <c r="L25" s="107"/>
      <c r="M25" s="85"/>
      <c r="N25" s="110"/>
      <c r="O25" s="111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83"/>
      <c r="B26" s="103"/>
      <c r="C26" s="103"/>
      <c r="D26" s="85"/>
      <c r="E26" s="104"/>
      <c r="F26" s="105"/>
      <c r="G26" s="85"/>
      <c r="H26" s="85"/>
      <c r="I26" s="0"/>
      <c r="J26" s="85"/>
      <c r="K26" s="85"/>
      <c r="L26" s="107"/>
      <c r="M26" s="85"/>
      <c r="N26" s="110"/>
      <c r="O26" s="111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12.75" hidden="false" customHeight="false" outlineLevel="0" collapsed="false">
      <c r="A27" s="83" t="s">
        <v>65</v>
      </c>
      <c r="B27" s="103"/>
      <c r="C27" s="119" t="s">
        <v>85</v>
      </c>
      <c r="D27" s="85"/>
      <c r="E27" s="104"/>
      <c r="F27" s="105"/>
      <c r="G27" s="85"/>
      <c r="H27" s="85"/>
      <c r="I27" s="0"/>
      <c r="J27" s="85"/>
      <c r="K27" s="85"/>
      <c r="L27" s="107"/>
      <c r="M27" s="85"/>
      <c r="N27" s="110"/>
      <c r="O27" s="111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  <c r="IW27" s="83"/>
    </row>
    <row r="28" customFormat="false" ht="12.75" hidden="false" customHeight="false" outlineLevel="0" collapsed="false">
      <c r="A28" s="83"/>
      <c r="B28" s="103"/>
      <c r="C28" s="103"/>
      <c r="D28" s="85"/>
      <c r="E28" s="104"/>
      <c r="F28" s="105"/>
      <c r="G28" s="85"/>
      <c r="H28" s="85"/>
      <c r="I28" s="0"/>
      <c r="J28" s="85"/>
      <c r="K28" s="85"/>
      <c r="L28" s="107"/>
      <c r="M28" s="85"/>
      <c r="N28" s="110"/>
      <c r="O28" s="111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  <c r="IW28" s="83"/>
    </row>
    <row r="29" customFormat="false" ht="12.75" hidden="false" customHeight="false" outlineLevel="0" collapsed="false">
      <c r="A29" s="83"/>
      <c r="B29" s="103"/>
      <c r="C29" s="103"/>
      <c r="D29" s="85"/>
      <c r="E29" s="104"/>
      <c r="F29" s="105"/>
      <c r="G29" s="85"/>
      <c r="H29" s="85"/>
      <c r="I29" s="0"/>
      <c r="J29" s="85"/>
      <c r="K29" s="85"/>
      <c r="L29" s="107"/>
      <c r="M29" s="85"/>
      <c r="N29" s="110"/>
      <c r="O29" s="111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  <c r="IV29" s="83"/>
      <c r="IW29" s="83"/>
    </row>
    <row r="30" customFormat="false" ht="12.75" hidden="false" customHeight="false" outlineLevel="0" collapsed="false">
      <c r="A30" s="83"/>
      <c r="B30" s="103"/>
      <c r="C30" s="103"/>
      <c r="D30" s="85"/>
      <c r="E30" s="104"/>
      <c r="F30" s="105"/>
      <c r="G30" s="85"/>
      <c r="H30" s="85"/>
      <c r="I30" s="0"/>
      <c r="J30" s="85"/>
      <c r="K30" s="85"/>
      <c r="L30" s="107"/>
      <c r="M30" s="85"/>
      <c r="N30" s="110"/>
      <c r="O30" s="111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  <c r="IW30" s="83"/>
    </row>
    <row r="31" customFormat="false" ht="12.75" hidden="false" customHeight="false" outlineLevel="0" collapsed="false">
      <c r="A31" s="83"/>
      <c r="B31" s="103"/>
      <c r="C31" s="103"/>
      <c r="D31" s="85"/>
      <c r="E31" s="104"/>
      <c r="F31" s="105"/>
      <c r="G31" s="85"/>
      <c r="H31" s="85"/>
      <c r="I31" s="0"/>
      <c r="J31" s="85"/>
      <c r="K31" s="85"/>
      <c r="L31" s="107"/>
      <c r="M31" s="85"/>
      <c r="N31" s="110"/>
      <c r="O31" s="111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</row>
    <row r="32" customFormat="false" ht="12.75" hidden="false" customHeight="false" outlineLevel="0" collapsed="false">
      <c r="A32" s="83"/>
      <c r="B32" s="103"/>
      <c r="C32" s="103"/>
      <c r="D32" s="85"/>
      <c r="E32" s="104"/>
      <c r="F32" s="105"/>
      <c r="G32" s="85"/>
      <c r="H32" s="85"/>
      <c r="I32" s="0"/>
      <c r="J32" s="85"/>
      <c r="K32" s="85"/>
      <c r="L32" s="107"/>
      <c r="M32" s="85"/>
      <c r="N32" s="110"/>
      <c r="O32" s="111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2.75" hidden="false" customHeight="false" outlineLevel="0" collapsed="false">
      <c r="A33" s="83"/>
      <c r="B33" s="103"/>
      <c r="C33" s="103"/>
      <c r="D33" s="85"/>
      <c r="E33" s="104"/>
      <c r="F33" s="105"/>
      <c r="G33" s="85"/>
      <c r="H33" s="85"/>
      <c r="I33" s="0"/>
      <c r="J33" s="85"/>
      <c r="K33" s="85"/>
      <c r="L33" s="107"/>
      <c r="M33" s="85"/>
      <c r="N33" s="110"/>
      <c r="O33" s="111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.75" hidden="false" customHeight="false" outlineLevel="0" collapsed="false">
      <c r="A34" s="83"/>
      <c r="B34" s="103"/>
      <c r="C34" s="103"/>
      <c r="D34" s="85"/>
      <c r="E34" s="104"/>
      <c r="F34" s="105"/>
      <c r="G34" s="85"/>
      <c r="H34" s="85"/>
      <c r="I34" s="0"/>
      <c r="J34" s="85"/>
      <c r="K34" s="85"/>
      <c r="L34" s="107"/>
      <c r="M34" s="85"/>
      <c r="N34" s="110"/>
      <c r="O34" s="111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1.25" hidden="false" customHeight="false" outlineLevel="0" collapsed="false">
      <c r="A35" s="83"/>
      <c r="B35" s="103"/>
      <c r="C35" s="103"/>
      <c r="D35" s="85"/>
      <c r="E35" s="112"/>
      <c r="F35" s="105"/>
      <c r="G35" s="85"/>
      <c r="H35" s="85"/>
      <c r="I35" s="113"/>
      <c r="J35" s="85"/>
      <c r="K35" s="85"/>
      <c r="L35" s="107"/>
      <c r="M35" s="85"/>
      <c r="N35" s="110"/>
      <c r="O35" s="111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7" customFormat="false" ht="3.75" hidden="false" customHeight="true" outlineLevel="0" collapsed="false">
      <c r="A37" s="62"/>
      <c r="B37" s="63"/>
      <c r="C37" s="63"/>
      <c r="D37" s="64"/>
      <c r="E37" s="64"/>
      <c r="F37" s="64"/>
      <c r="G37" s="64"/>
      <c r="H37" s="64"/>
      <c r="I37" s="49"/>
      <c r="J37" s="64"/>
      <c r="K37" s="64"/>
      <c r="L37" s="65"/>
      <c r="M37" s="64"/>
    </row>
    <row r="38" customFormat="false" ht="13.5" hidden="false" customHeight="true" outlineLevel="0" collapsed="false">
      <c r="A38" s="114" t="s">
        <v>67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</row>
  </sheetData>
  <mergeCells count="3">
    <mergeCell ref="A8:D8"/>
    <mergeCell ref="A9:D9"/>
    <mergeCell ref="A38:O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1999-11-09T13:04:27Z</dcterms:created>
  <dc:creator>acook</dc:creator>
  <dc:description/>
  <dc:language>en-US</dc:language>
  <cp:lastModifiedBy>Kevin W. Drachenberg</cp:lastModifiedBy>
  <cp:lastPrinted>2000-07-17T20:18:33Z</cp:lastPrinted>
  <cp:revision>0</cp:revision>
  <dc:subject/>
  <dc:title/>
</cp:coreProperties>
</file>