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<sst xmlns="http://schemas.openxmlformats.org/spreadsheetml/2006/main" count="29" uniqueCount="21">
  <si>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esc @ 2%</t>
  </si>
  <si>
    <t xml:space="preserve">Genco</t>
  </si>
  <si>
    <t xml:space="preserve">LM</t>
  </si>
  <si>
    <t xml:space="preserve">Total</t>
  </si>
  <si>
    <t xml:space="preserve">PV Neutral</t>
  </si>
  <si>
    <t xml:space="preserve">MW</t>
  </si>
  <si>
    <t xml:space="preserve">Cost</t>
  </si>
  <si>
    <t xml:space="preserve">00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</si>
  <si>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</si>
  <si>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</si>
  <si>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</si>
  <si>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</si>
  <si>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</si>
  <si>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</si>
  <si>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</si>
  <si>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</si>
  <si>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</si>
  <si>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</si>
  <si>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Disc Fact</t>
  </si>
  <si>
    <t xml:space="preserve">Base Price </t>
  </si>
  <si>
    <t xml:space="preserve">Without 100 MW in 2000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</si>
</sst>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\$#,##0.00_);[RED]&quot;($&quot;#,##0.00\)"/>
    <numFmt numFmtId="167" formatCode="_(\$* #,##0.00_);_(\$* \(#,##0.00\);_(\$* \-??_);_(@_)"/>
    <numFmt numFmtId="168" formatCode="_(* #,##0.00_);_(* \(#,##0.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O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7"/>
    <col collapsed="false" customWidth="true" hidden="false" outlineLevel="0" max="8" min="8" style="0" width="10.28"/>
    <col collapsed="false" customWidth="true" hidden="false" outlineLevel="0" max="9" min="9" style="0" width="11.28"/>
    <col collapsed="false" customWidth="true" hidden="false" outlineLevel="0" max="10" min="10" style="0" width="2.42"/>
    <col collapsed="false" customWidth="true" hidden="false" outlineLevel="0" max="12" min="12" style="0" width="10.28"/>
    <col collapsed="false" customWidth="true" hidden="false" outlineLevel="0" max="13" min="13" style="0" width="11.28"/>
    <col collapsed="false" customWidth="true" hidden="false" outlineLevel="0" max="15" min="15" style="0" width="10.28"/>
  </cols>
  <sheetData>
    <row r="3" customFormat="false" ht="12.75" hidden="false" customHeight="false" outlineLevel="0" collapsed="false">
      <c r="F3" s="0" t="s">
        <v>0</v>
      </c>
      <c r="K3" s="0" t="s">
        <v>0</v>
      </c>
    </row>
    <row r="6" customFormat="false" ht="12.75" hidden="false" customHeight="false" outlineLevel="0" collapsed="false">
      <c r="C6" s="0" t="s">
        <v>1</v>
      </c>
      <c r="D6" s="0" t="s">
        <v>2</v>
      </c>
      <c r="E6" s="0" t="s">
        <v>3</v>
      </c>
      <c r="F6" s="0" t="s">
        <v>1</v>
      </c>
      <c r="G6" s="0" t="s">
        <v>2</v>
      </c>
      <c r="H6" s="0" t="s">
        <v>3</v>
      </c>
      <c r="I6" s="1" t="n">
        <v>0.075</v>
      </c>
      <c r="K6" s="0" t="s">
        <v>4</v>
      </c>
      <c r="M6" s="1" t="n">
        <v>0.075</v>
      </c>
    </row>
    <row r="7" customFormat="false" ht="12.75" hidden="false" customHeight="false" outlineLevel="0" collapsed="false">
      <c r="C7" s="0" t="s">
        <v>5</v>
      </c>
      <c r="D7" s="0" t="s">
        <v>5</v>
      </c>
      <c r="E7" s="0" t="s">
        <v>5</v>
      </c>
      <c r="F7" s="0" t="s">
        <v>6</v>
      </c>
      <c r="G7" s="0" t="s">
        <v>6</v>
      </c>
      <c r="H7" s="0" t="s">
        <v>6</v>
      </c>
      <c r="O7" s="2"/>
    </row>
    <row r="8" customFormat="false" ht="12.75" hidden="false" customHeight="false" outlineLevel="0" collapsed="false">
      <c r="A8" s="0" t="s">
        <v>7</v>
      </c>
      <c r="B8" s="0" t="n">
        <v>1</v>
      </c>
      <c r="C8" s="0" t="n">
        <v>100</v>
      </c>
      <c r="E8" s="0" t="n">
        <f aca="false">C8+D8</f>
        <v>100</v>
      </c>
      <c r="F8" s="0" t="n">
        <v>9</v>
      </c>
      <c r="H8" s="3" t="n">
        <f aca="false">C8*F8</f>
        <v>900</v>
      </c>
      <c r="I8" s="3" t="n">
        <f aca="false">-PV($I$6,B8,0,H8)</f>
        <v>837.209302325581</v>
      </c>
      <c r="J8" s="4"/>
      <c r="K8" s="5" t="n">
        <v>5.85454476525872</v>
      </c>
      <c r="L8" s="3" t="n">
        <f aca="false">K8*E8</f>
        <v>585.454476525872</v>
      </c>
      <c r="M8" s="3" t="n">
        <f aca="false">-PV($M$6,B8,0,L8)</f>
        <v>544.608815372904</v>
      </c>
      <c r="N8" s="0" t="n">
        <f aca="false">M8/L8</f>
        <v>0.930232558139535</v>
      </c>
      <c r="O8" s="0" t="n">
        <v>0.963</v>
      </c>
    </row>
    <row r="9" customFormat="false" ht="12.75" hidden="false" customHeight="false" outlineLevel="0" collapsed="false">
      <c r="A9" s="0" t="s">
        <v>8</v>
      </c>
      <c r="B9" s="0" t="n">
        <v>2</v>
      </c>
      <c r="C9" s="0" t="n">
        <v>0</v>
      </c>
      <c r="D9" s="0" t="n">
        <v>300</v>
      </c>
      <c r="E9" s="0" t="n">
        <f aca="false">C9+D9</f>
        <v>300</v>
      </c>
      <c r="F9" s="4" t="n">
        <v>5.61</v>
      </c>
      <c r="G9" s="4" t="n">
        <v>7</v>
      </c>
      <c r="H9" s="3" t="n">
        <f aca="false">C9*F9+D9*G9</f>
        <v>2100</v>
      </c>
      <c r="I9" s="3" t="n">
        <f aca="false">-PV($I$6,B9,0,H9)</f>
        <v>1817.19848566793</v>
      </c>
      <c r="J9" s="4"/>
      <c r="K9" s="4" t="n">
        <f aca="false">K8*1.02</f>
        <v>5.97163566056389</v>
      </c>
      <c r="L9" s="3" t="n">
        <f aca="false">K9*E9</f>
        <v>1791.49069816917</v>
      </c>
      <c r="M9" s="3" t="n">
        <f aca="false">-PV($M$6,B9,0,L9)</f>
        <v>1550.23532561962</v>
      </c>
      <c r="N9" s="0" t="n">
        <f aca="false">M9/L9</f>
        <v>0.865332612222823</v>
      </c>
      <c r="O9" s="0" t="n">
        <v>0.9009</v>
      </c>
    </row>
    <row r="10" customFormat="false" ht="12.75" hidden="false" customHeight="false" outlineLevel="0" collapsed="false">
      <c r="A10" s="0" t="s">
        <v>9</v>
      </c>
      <c r="B10" s="0" t="n">
        <v>3</v>
      </c>
      <c r="C10" s="0" t="n">
        <v>0</v>
      </c>
      <c r="D10" s="0" t="n">
        <v>300</v>
      </c>
      <c r="E10" s="0" t="n">
        <f aca="false">C10+D10</f>
        <v>300</v>
      </c>
      <c r="F10" s="4" t="n">
        <f aca="false">F9*1.02</f>
        <v>5.7222</v>
      </c>
      <c r="G10" s="4" t="n">
        <v>7</v>
      </c>
      <c r="H10" s="3" t="n">
        <f aca="false">C10*F10+D10*G10</f>
        <v>2100</v>
      </c>
      <c r="I10" s="3" t="n">
        <f aca="false">-PV($I$6,B10,0,H10)</f>
        <v>1690.41719597017</v>
      </c>
      <c r="J10" s="4"/>
      <c r="K10" s="4" t="n">
        <f aca="false">K9*1.02</f>
        <v>6.09106837377517</v>
      </c>
      <c r="L10" s="3" t="n">
        <f aca="false">K10*E10</f>
        <v>1827.32051213255</v>
      </c>
      <c r="M10" s="3" t="n">
        <f aca="false">-PV($M$6,B10,0,L10)</f>
        <v>1470.9209601228</v>
      </c>
      <c r="N10" s="0" t="n">
        <f aca="false">M10/L10</f>
        <v>0.804960569509603</v>
      </c>
      <c r="O10" s="0" t="n">
        <v>0.8377</v>
      </c>
    </row>
    <row r="11" customFormat="false" ht="12.75" hidden="false" customHeight="false" outlineLevel="0" collapsed="false">
      <c r="A11" s="0" t="s">
        <v>10</v>
      </c>
      <c r="B11" s="0" t="n">
        <v>4</v>
      </c>
      <c r="C11" s="0" t="n">
        <v>700</v>
      </c>
      <c r="D11" s="0" t="n">
        <v>300</v>
      </c>
      <c r="E11" s="0" t="n">
        <f aca="false">C11+D11</f>
        <v>1000</v>
      </c>
      <c r="F11" s="4" t="n">
        <f aca="false">F10*1.02</f>
        <v>5.836644</v>
      </c>
      <c r="G11" s="4" t="n">
        <v>7</v>
      </c>
      <c r="H11" s="3" t="n">
        <f aca="false">C11*F11+D11*G11</f>
        <v>6185.6508</v>
      </c>
      <c r="I11" s="3" t="n">
        <f aca="false">-PV($I$6,B11,0,H11)</f>
        <v>4631.81859605166</v>
      </c>
      <c r="J11" s="4"/>
      <c r="K11" s="4" t="n">
        <f aca="false">K10*1.02</f>
        <v>6.21288974125067</v>
      </c>
      <c r="L11" s="3" t="n">
        <f aca="false">K11*E11</f>
        <v>6212.88974125067</v>
      </c>
      <c r="M11" s="3" t="n">
        <f aca="false">-PV($M$6,B11,0,L11)</f>
        <v>4652.21512969071</v>
      </c>
      <c r="N11" s="0" t="n">
        <f aca="false">M11/L11</f>
        <v>0.748800529776375</v>
      </c>
      <c r="O11" s="0" t="n">
        <v>0.7787</v>
      </c>
    </row>
    <row r="12" customFormat="false" ht="12.75" hidden="false" customHeight="false" outlineLevel="0" collapsed="false">
      <c r="A12" s="0" t="s">
        <v>11</v>
      </c>
      <c r="B12" s="0" t="n">
        <v>5</v>
      </c>
      <c r="C12" s="0" t="n">
        <v>700</v>
      </c>
      <c r="D12" s="0" t="n">
        <v>300</v>
      </c>
      <c r="E12" s="0" t="n">
        <f aca="false">C12+D12</f>
        <v>1000</v>
      </c>
      <c r="F12" s="4" t="n">
        <f aca="false">F11*1.02</f>
        <v>5.95337688</v>
      </c>
      <c r="G12" s="4" t="n">
        <v>7</v>
      </c>
      <c r="H12" s="3" t="n">
        <f aca="false">C12*F12+D12*G12</f>
        <v>6267.363816</v>
      </c>
      <c r="I12" s="3" t="n">
        <f aca="false">-PV($I$6,B12,0,H12)</f>
        <v>4365.58636811357</v>
      </c>
      <c r="J12" s="4"/>
      <c r="K12" s="4" t="n">
        <f aca="false">K11*1.02</f>
        <v>6.33714753607569</v>
      </c>
      <c r="L12" s="3" t="n">
        <f aca="false">K12*E12</f>
        <v>6337.14753607569</v>
      </c>
      <c r="M12" s="3" t="n">
        <f aca="false">-PV($M$6,B12,0,L12)</f>
        <v>4414.19482072979</v>
      </c>
      <c r="N12" s="0" t="n">
        <f aca="false">M12/L12</f>
        <v>0.696558632350116</v>
      </c>
      <c r="O12" s="6" t="n">
        <v>0.7234</v>
      </c>
    </row>
    <row r="13" customFormat="false" ht="12.75" hidden="false" customHeight="false" outlineLevel="0" collapsed="false">
      <c r="A13" s="0" t="s">
        <v>12</v>
      </c>
      <c r="B13" s="0" t="n">
        <v>6</v>
      </c>
      <c r="C13" s="0" t="n">
        <v>700</v>
      </c>
      <c r="D13" s="0" t="n">
        <v>300</v>
      </c>
      <c r="E13" s="0" t="n">
        <f aca="false">C13+D13</f>
        <v>1000</v>
      </c>
      <c r="F13" s="4" t="n">
        <f aca="false">F12*1.02</f>
        <v>6.0724444176</v>
      </c>
      <c r="G13" s="4" t="n">
        <v>7</v>
      </c>
      <c r="H13" s="3" t="n">
        <f aca="false">C13*F13+D13*G13</f>
        <v>6350.71109232</v>
      </c>
      <c r="I13" s="3" t="n">
        <f aca="false">-PV($I$6,B13,0,H13)</f>
        <v>4115.01640271361</v>
      </c>
      <c r="J13" s="4"/>
      <c r="K13" s="4" t="n">
        <f aca="false">K12*1.02</f>
        <v>6.4638904867972</v>
      </c>
      <c r="L13" s="3" t="n">
        <f aca="false">K13*E13</f>
        <v>6463.8904867972</v>
      </c>
      <c r="M13" s="3" t="n">
        <f aca="false">-PV($M$6,B13,0,L13)</f>
        <v>4188.35229501803</v>
      </c>
      <c r="N13" s="0" t="n">
        <f aca="false">M13/L13</f>
        <v>0.647961518465225</v>
      </c>
      <c r="O13" s="0" t="n">
        <v>0.6716</v>
      </c>
    </row>
    <row r="14" customFormat="false" ht="12.75" hidden="false" customHeight="false" outlineLevel="0" collapsed="false">
      <c r="A14" s="0" t="s">
        <v>13</v>
      </c>
      <c r="B14" s="0" t="n">
        <v>7</v>
      </c>
      <c r="C14" s="0" t="n">
        <v>700</v>
      </c>
      <c r="D14" s="0" t="n">
        <v>300</v>
      </c>
      <c r="E14" s="0" t="n">
        <f aca="false">C14+D14</f>
        <v>1000</v>
      </c>
      <c r="F14" s="4" t="n">
        <f aca="false">F13*1.02</f>
        <v>6.193893305952</v>
      </c>
      <c r="G14" s="4" t="n">
        <v>7</v>
      </c>
      <c r="H14" s="3" t="n">
        <f aca="false">C14*F14+D14*G14</f>
        <v>6435.7253141664</v>
      </c>
      <c r="I14" s="3" t="n">
        <f aca="false">-PV($I$6,B14,0,H14)</f>
        <v>3879.16497394637</v>
      </c>
      <c r="J14" s="4"/>
      <c r="K14" s="4" t="n">
        <f aca="false">K13*1.02</f>
        <v>6.59316829653315</v>
      </c>
      <c r="L14" s="3" t="n">
        <f aca="false">K14*E14</f>
        <v>6593.16829653315</v>
      </c>
      <c r="M14" s="3" t="n">
        <f aca="false">-PV($M$6,B14,0,L14)</f>
        <v>3974.0645031799</v>
      </c>
      <c r="N14" s="0" t="n">
        <f aca="false">M14/L14</f>
        <v>0.602754900897883</v>
      </c>
      <c r="O14" s="0" t="n">
        <v>0.6233</v>
      </c>
    </row>
    <row r="15" customFormat="false" ht="12.75" hidden="false" customHeight="false" outlineLevel="0" collapsed="false">
      <c r="A15" s="0" t="s">
        <v>14</v>
      </c>
      <c r="B15" s="0" t="n">
        <v>8</v>
      </c>
      <c r="C15" s="0" t="n">
        <v>700</v>
      </c>
      <c r="D15" s="0" t="n">
        <v>300</v>
      </c>
      <c r="E15" s="0" t="n">
        <f aca="false">C15+D15</f>
        <v>1000</v>
      </c>
      <c r="F15" s="4" t="n">
        <f aca="false">F14*1.02</f>
        <v>6.31777117207104</v>
      </c>
      <c r="G15" s="4" t="n">
        <v>7</v>
      </c>
      <c r="H15" s="3" t="n">
        <f aca="false">C15*F15+D15*G15</f>
        <v>6522.43982044973</v>
      </c>
      <c r="I15" s="3" t="n">
        <f aca="false">-PV($I$6,B15,0,H15)</f>
        <v>3657.14657450008</v>
      </c>
      <c r="J15" s="4"/>
      <c r="K15" s="4" t="n">
        <f aca="false">K14*1.02</f>
        <v>6.72503166246381</v>
      </c>
      <c r="L15" s="3" t="n">
        <f aca="false">K15*E15</f>
        <v>6725.03166246381</v>
      </c>
      <c r="M15" s="3" t="n">
        <f aca="false">-PV($M$6,B15,0,L15)</f>
        <v>3770.74027278465</v>
      </c>
      <c r="N15" s="0" t="n">
        <f aca="false">M15/L15</f>
        <v>0.56070223339338</v>
      </c>
      <c r="O15" s="0" t="n">
        <v>0.578</v>
      </c>
    </row>
    <row r="16" customFormat="false" ht="12.75" hidden="false" customHeight="false" outlineLevel="0" collapsed="false">
      <c r="A16" s="0" t="s">
        <v>15</v>
      </c>
      <c r="B16" s="0" t="n">
        <v>9</v>
      </c>
      <c r="C16" s="0" t="n">
        <v>700</v>
      </c>
      <c r="D16" s="0" t="n">
        <v>300</v>
      </c>
      <c r="E16" s="0" t="n">
        <f aca="false">C16+D16</f>
        <v>1000</v>
      </c>
      <c r="F16" s="4" t="n">
        <f aca="false">F15*1.02</f>
        <v>6.44412659551246</v>
      </c>
      <c r="G16" s="4" t="n">
        <v>7</v>
      </c>
      <c r="H16" s="3" t="n">
        <f aca="false">C16*F16+D16*G16</f>
        <v>6610.88861685872</v>
      </c>
      <c r="I16" s="3" t="n">
        <f aca="false">-PV($I$6,B16,0,H16)</f>
        <v>3448.1302438954</v>
      </c>
      <c r="J16" s="4"/>
      <c r="K16" s="4" t="n">
        <f aca="false">K15*1.02</f>
        <v>6.85953229571308</v>
      </c>
      <c r="L16" s="3" t="n">
        <f aca="false">K16*E16</f>
        <v>6859.53229571308</v>
      </c>
      <c r="M16" s="3" t="n">
        <f aca="false">-PV($M$6,B16,0,L16)</f>
        <v>3577.81867743288</v>
      </c>
      <c r="N16" s="0" t="n">
        <f aca="false">M16/L16</f>
        <v>0.521583472924074</v>
      </c>
      <c r="O16" s="0" t="n">
        <v>0.5356</v>
      </c>
    </row>
    <row r="17" customFormat="false" ht="12.75" hidden="false" customHeight="false" outlineLevel="0" collapsed="false">
      <c r="A17" s="0" t="s">
        <v>16</v>
      </c>
      <c r="B17" s="0" t="n">
        <v>10</v>
      </c>
      <c r="C17" s="0" t="n">
        <v>700</v>
      </c>
      <c r="D17" s="0" t="n">
        <v>300</v>
      </c>
      <c r="E17" s="0" t="n">
        <f aca="false">C17+D17</f>
        <v>1000</v>
      </c>
      <c r="F17" s="4" t="n">
        <f aca="false">F16*1.02</f>
        <v>6.57300912742271</v>
      </c>
      <c r="G17" s="4" t="n">
        <v>7</v>
      </c>
      <c r="H17" s="3" t="n">
        <f aca="false">C17*F17+D17*G17</f>
        <v>6701.1063891959</v>
      </c>
      <c r="I17" s="3" t="n">
        <f aca="false">-PV($I$6,B17,0,H17)</f>
        <v>3251.33613294</v>
      </c>
      <c r="J17" s="4"/>
      <c r="K17" s="4" t="n">
        <f aca="false">K16*1.02</f>
        <v>6.99672294162735</v>
      </c>
      <c r="L17" s="3" t="n">
        <f aca="false">K17*E17</f>
        <v>6996.72294162735</v>
      </c>
      <c r="M17" s="3" t="n">
        <f aca="false">-PV($M$6,B17,0,L17)</f>
        <v>3394.76748928515</v>
      </c>
      <c r="N17" s="0" t="n">
        <f aca="false">M17/L17</f>
        <v>0.485193928301464</v>
      </c>
      <c r="O17" s="0" t="n">
        <v>0.4959</v>
      </c>
    </row>
    <row r="18" customFormat="false" ht="12.75" hidden="false" customHeight="false" outlineLevel="0" collapsed="false">
      <c r="A18" s="0" t="s">
        <v>17</v>
      </c>
      <c r="B18" s="0" t="n">
        <v>11</v>
      </c>
      <c r="C18" s="0" t="n">
        <v>700</v>
      </c>
      <c r="D18" s="0" t="n">
        <v>300</v>
      </c>
      <c r="E18" s="0" t="n">
        <f aca="false">C18+D18</f>
        <v>1000</v>
      </c>
      <c r="F18" s="4" t="n">
        <f aca="false">F17*1.02</f>
        <v>6.70446930997117</v>
      </c>
      <c r="G18" s="4" t="n">
        <v>7</v>
      </c>
      <c r="H18" s="3" t="n">
        <f aca="false">C18*F18+D18*G18</f>
        <v>6793.12851697982</v>
      </c>
      <c r="I18" s="3" t="n">
        <f aca="false">-PV($I$6,B18,0,H18)</f>
        <v>3066.03228893966</v>
      </c>
      <c r="J18" s="4"/>
      <c r="K18" s="4" t="n">
        <f aca="false">K17*1.02</f>
        <v>7.13665740045989</v>
      </c>
      <c r="L18" s="3" t="n">
        <f aca="false">K18*E18</f>
        <v>7136.65740045989</v>
      </c>
      <c r="M18" s="3" t="n">
        <f aca="false">-PV($M$6,B18,0,L18)</f>
        <v>3221.08171076358</v>
      </c>
      <c r="N18" s="0" t="n">
        <f aca="false">M18/L18</f>
        <v>0.451343189117641</v>
      </c>
      <c r="O18" s="0" t="n">
        <v>0.4594</v>
      </c>
    </row>
    <row r="19" customFormat="false" ht="12.75" hidden="false" customHeight="false" outlineLevel="0" collapsed="false">
      <c r="H19" s="3"/>
      <c r="I19" s="3" t="n">
        <f aca="false">SUM(I8:I18)</f>
        <v>34759.056565064</v>
      </c>
      <c r="L19" s="3"/>
      <c r="M19" s="3" t="n">
        <f aca="false">SUM(M8:M18)</f>
        <v>34759</v>
      </c>
    </row>
    <row r="22" customFormat="false" ht="12.75" hidden="false" customHeight="false" outlineLevel="0" collapsed="false">
      <c r="C22" s="0" t="s">
        <v>18</v>
      </c>
      <c r="D22" s="0" t="s">
        <v>19</v>
      </c>
      <c r="G22" s="0" t="n">
        <v>6.37</v>
      </c>
      <c r="K22" s="1" t="n">
        <v>0.0718</v>
      </c>
    </row>
    <row r="23" customFormat="false" ht="12.75" hidden="false" customHeight="false" outlineLevel="0" collapsed="false">
      <c r="C23" s="1" t="n">
        <v>0.075</v>
      </c>
      <c r="D23" s="0" t="n">
        <v>5.85</v>
      </c>
    </row>
    <row r="24" customFormat="false" ht="12.75" hidden="false" customHeight="false" outlineLevel="0" collapsed="false">
      <c r="C24" s="1" t="n">
        <v>0.0775</v>
      </c>
    </row>
    <row r="26" customFormat="false" ht="12.75" hidden="false" customHeight="false" outlineLevel="0" collapsed="false">
      <c r="C26" s="0" t="s">
        <v>20</v>
      </c>
    </row>
    <row r="27" customFormat="false" ht="12.75" hidden="false" customHeight="false" outlineLevel="0" collapsed="false">
      <c r="C27" s="1" t="n">
        <v>0.075</v>
      </c>
      <c r="D27" s="0" t="n">
        <v>5.62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2000-01-12T15:23:52Z</dcterms:created>
  <dc:creator>rmalcol</dc:creator>
  <dc:description/>
  <dc:language>en-US</dc:language>
  <cp:lastModifiedBy>rmalcol</cp:lastModifiedBy>
  <cp:lastPrinted>2000-01-12T16:26:17Z</cp:lastPrinted>
  <cp:revision>0</cp:revision>
  <dc:subject/>
  <dc:title/>
</cp:coreProperties>
</file>