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 (2)" sheetId="1" state="visible" r:id="rId3"/>
    <sheet name="April" sheetId="2" state="visible" r:id="rId4"/>
    <sheet name="May" sheetId="3" state="visible" r:id="rId5"/>
    <sheet name="June" sheetId="4" state="visible" r:id="rId6"/>
    <sheet name="July" sheetId="5" state="visible" r:id="rId7"/>
    <sheet name="August" sheetId="6" state="visible" r:id="rId8"/>
    <sheet name="September" sheetId="7" state="visible" r:id="rId9"/>
    <sheet name="October" sheetId="8" state="visible" r:id="rId10"/>
    <sheet name="November" sheetId="9" state="visible" r:id="rId11"/>
    <sheet name="December" sheetId="10" state="visible" r:id="rId12"/>
    <sheet name="Jan 00" sheetId="11" state="visible" r:id="rId13"/>
  </sheets>
  <definedNames>
    <definedName function="false" hidden="false" localSheetId="1" name="_xlnm.Print_Area" vbProcedure="false">April!$A$1:$R$23</definedName>
    <definedName function="false" hidden="false" localSheetId="5" name="_xlnm.Print_Area" vbProcedure="false">August!$A$1:$T$25</definedName>
    <definedName function="false" hidden="false" localSheetId="9" name="_xlnm.Print_Area" vbProcedure="false">December!$A$1:$T$27</definedName>
    <definedName function="false" hidden="false" localSheetId="10" name="_xlnm.Print_Area" vbProcedure="false">'Jan 00'!$A$1:$T$27</definedName>
    <definedName function="false" hidden="false" localSheetId="4" name="_xlnm.Print_Area" vbProcedure="false">July!$A$1:$T$25</definedName>
    <definedName function="false" hidden="false" localSheetId="3" name="_xlnm.Print_Area" vbProcedure="false">June!$A$1:$S$25</definedName>
    <definedName function="false" hidden="false" localSheetId="2" name="_xlnm.Print_Area" vbProcedure="false">May!$A$1:$S$25</definedName>
    <definedName function="false" hidden="false" localSheetId="8" name="_xlnm.Print_Area" vbProcedure="false">November!$A$1:$T$27</definedName>
    <definedName function="false" hidden="false" localSheetId="7" name="_xlnm.Print_Area" vbProcedure="false">October!$A$1:$T$27</definedName>
    <definedName function="false" hidden="false" localSheetId="6" name="_xlnm.Print_Area" vbProcedure="false">September!$A$1:$T$26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<sst xmlns="http://schemas.openxmlformats.org/spreadsheetml/2006/main" count="351" uniqueCount="58">
  <si>
    <t xml:space="preserve">IF</t>
  </si>
  <si>
    <t xml:space="preserve">If-.05</t>
  </si>
  <si>
    <t xml:space="preserve">GD-.05</t>
  </si>
  <si>
    <t xml:space="preserve">Imbal</t>
  </si>
  <si>
    <t xml:space="preserve">IF-.05</t>
  </si>
  <si>
    <t xml:space="preserve">$$</t>
  </si>
  <si>
    <t xml:space="preserve">HSC-GD-.05</t>
  </si>
  <si>
    <t xml:space="preserve">Texla</t>
  </si>
  <si>
    <t xml:space="preserve">Panenergy Exchange</t>
  </si>
  <si>
    <t xml:space="preserve">April 2000</t>
  </si>
  <si>
    <t xml:space="preserve">Mtr 7346</t>
  </si>
  <si>
    <t xml:space="preserve">Additional Exchange</t>
  </si>
  <si>
    <t xml:space="preserve">Delivery</t>
  </si>
  <si>
    <t xml:space="preserve">Receipts</t>
  </si>
  <si>
    <t xml:space="preserve">Transport</t>
  </si>
  <si>
    <t xml:space="preserve">WH to HPLC</t>
  </si>
  <si>
    <t xml:space="preserve">Receipt</t>
  </si>
  <si>
    <t xml:space="preserve">HPL Texoma</t>
  </si>
  <si>
    <t xml:space="preserve">Cotton Valley</t>
  </si>
  <si>
    <t xml:space="preserve">PGE Carthage</t>
  </si>
  <si>
    <t xml:space="preserve">Carthage Hub</t>
  </si>
  <si>
    <t xml:space="preserve">Mobil Beam</t>
  </si>
  <si>
    <t xml:space="preserve">PG&amp;E Base</t>
  </si>
  <si>
    <t xml:space="preserve">PG&amp;E Spot</t>
  </si>
  <si>
    <t xml:space="preserve">HPL/LS Tex</t>
  </si>
  <si>
    <t xml:space="preserve">HSC-4</t>
  </si>
  <si>
    <t xml:space="preserve">HSC-5</t>
  </si>
  <si>
    <t xml:space="preserve">HSC-6</t>
  </si>
  <si>
    <t xml:space="preserve">HSC-8.5</t>
  </si>
  <si>
    <t xml:space="preserve">HSC-3.75</t>
  </si>
  <si>
    <t xml:space="preserve">Centana</t>
  </si>
  <si>
    <t xml:space="preserve">HSC-.07</t>
  </si>
  <si>
    <t xml:space="preserve">HSC-5.5</t>
  </si>
  <si>
    <t xml:space="preserve">4/5/00 8:00AM</t>
  </si>
  <si>
    <t xml:space="preserve">4/5/00 2:15PM</t>
  </si>
  <si>
    <t xml:space="preserve">4/20/00 10:00AM</t>
  </si>
  <si>
    <t xml:space="preserve">May 2000</t>
  </si>
  <si>
    <t xml:space="preserve">Lone Star</t>
  </si>
  <si>
    <t xml:space="preserve">HSC-.05</t>
  </si>
  <si>
    <t xml:space="preserve">5/22/00 2pm</t>
  </si>
  <si>
    <t xml:space="preserve">June 2000</t>
  </si>
  <si>
    <t xml:space="preserve">July 2000</t>
  </si>
  <si>
    <t xml:space="preserve">Tenn Sabine</t>
  </si>
  <si>
    <t xml:space="preserve">August 2000</t>
  </si>
  <si>
    <t xml:space="preserve">I agreed to batch gas for weekend on Monday at Panola Rusk.</t>
  </si>
  <si>
    <t xml:space="preserve">Settle on imbalance, should come to us at GD-.10</t>
  </si>
  <si>
    <t xml:space="preserve">September 2000</t>
  </si>
  <si>
    <t xml:space="preserve">HSC GD +.04</t>
  </si>
  <si>
    <t xml:space="preserve">Large cuts at Carthage due to work at Hub/PGE interconnect.  WE had difficulty in finding markets, we agreed to cover the $.08 differential from HSC to Carthage.</t>
  </si>
  <si>
    <t xml:space="preserve">Balance out on GD-10</t>
  </si>
  <si>
    <t xml:space="preserve">Cashed out @ GD-.10</t>
  </si>
  <si>
    <t xml:space="preserve">October 2000</t>
  </si>
  <si>
    <t xml:space="preserve">November 2000</t>
  </si>
  <si>
    <t xml:space="preserve">Bought gas @ Cotton Valley as Spot deal #484935 $5.60.</t>
  </si>
  <si>
    <t xml:space="preserve">December 2000</t>
  </si>
  <si>
    <t xml:space="preserve">**  Duke elected not to process gas.  So, swap was not in place during December.  Cotton Valley gas was purchased from Duke Energy Field Services (Sitara #503069)</t>
  </si>
  <si>
    <t xml:space="preserve">January 2001</t>
  </si>
  <si>
    <t xml:space="preserve">**  Duke elected not to process gas.  So, swap was not in place during January.  Cotton Valley gas was purchased from Duke Energy Field Services (Sitara #548927)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</si>
</sst>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"/>
    <numFmt numFmtId="166" formatCode="_(* #,##0.00_);_(* \(#,##0.00\);_(* \-??_);_(@_)"/>
    <numFmt numFmtId="167" formatCode="_(* #,##0_);_(* \(#,##0\);_(* \-??_);_(@_)"/>
    <numFmt numFmtId="168" formatCode="0"/>
    <numFmt numFmtId="169" formatCode="mm/dd/yy"/>
    <numFmt numFmtId="170" formatCode="m/d/yy\ h:mm\ AM/PM"/>
    <numFmt numFmtId="171" formatCode="[$-409]h:mm\ AM/P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8000"/>
      <name val="Arial"/>
      <family val="2"/>
    </font>
    <font>
      <b val="true"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85"/>
    <col collapsed="false" customWidth="true" hidden="false" outlineLevel="0" max="5" min="3" style="0" width="9.7"/>
    <col collapsed="false" customWidth="true" hidden="false" outlineLevel="0" max="6" min="6" style="1" width="9.7"/>
    <col collapsed="false" customWidth="true" hidden="false" outlineLevel="0" max="9" min="8" style="2" width="11.28"/>
    <col collapsed="false" customWidth="true" hidden="false" outlineLevel="0" max="11" min="11" style="0" width="11.28"/>
    <col collapsed="false" customWidth="true" hidden="false" outlineLevel="0" max="21" min="20" style="0" width="12.28"/>
    <col collapsed="false" customWidth="true" hidden="false" outlineLevel="0" max="25" min="25" style="0" width="13.41"/>
    <col collapsed="false" customWidth="true" hidden="false" outlineLevel="0" max="26" min="26" style="0" width="10.28"/>
  </cols>
  <sheetData>
    <row r="5" customFormat="false" ht="12.75" hidden="false" customHeight="false" outlineLevel="0" collapsed="false">
      <c r="A5" s="0" t="s">
        <v>0</v>
      </c>
      <c r="B5" s="0" t="n">
        <v>2.58</v>
      </c>
      <c r="C5" s="3" t="s">
        <v>1</v>
      </c>
      <c r="D5" s="3" t="s">
        <v>2</v>
      </c>
      <c r="E5" s="3"/>
      <c r="F5" s="4"/>
      <c r="K5" s="0" t="s">
        <v>3</v>
      </c>
      <c r="T5" s="0" t="s">
        <v>4</v>
      </c>
    </row>
    <row r="6" customFormat="false" ht="12.75" hidden="false" customHeight="false" outlineLevel="0" collapsed="false">
      <c r="C6" s="5" t="n">
        <f aca="false">B5-0.05</f>
        <v>2.53</v>
      </c>
      <c r="H6" s="2" t="s">
        <v>5</v>
      </c>
      <c r="K6" s="0" t="s">
        <v>6</v>
      </c>
      <c r="O6" s="0" t="s">
        <v>7</v>
      </c>
      <c r="U6" s="0" t="s">
        <v>2</v>
      </c>
    </row>
    <row r="7" customFormat="false" ht="12.75" hidden="false" customHeight="false" outlineLevel="0" collapsed="false">
      <c r="A7" s="0" t="n">
        <v>1</v>
      </c>
      <c r="C7" s="6" t="n">
        <v>7366</v>
      </c>
      <c r="D7" s="6"/>
      <c r="E7" s="6"/>
      <c r="F7" s="7" t="n">
        <v>2.655</v>
      </c>
      <c r="G7" s="1" t="n">
        <f aca="false">F7-$C$6</f>
        <v>0.125</v>
      </c>
      <c r="H7" s="2" t="n">
        <f aca="false">C7*$C$6</f>
        <v>18635.98</v>
      </c>
      <c r="I7" s="2" t="n">
        <f aca="false">D7*F7</f>
        <v>0</v>
      </c>
      <c r="K7" s="1" t="n">
        <f aca="false">$C$6-F7-0.05</f>
        <v>-0.175</v>
      </c>
      <c r="N7" s="0" t="n">
        <v>8221</v>
      </c>
      <c r="O7" s="8" t="n">
        <v>855</v>
      </c>
      <c r="Q7" s="8" t="n">
        <f aca="false">N7-O7</f>
        <v>7366</v>
      </c>
      <c r="S7" s="0" t="n">
        <v>0</v>
      </c>
      <c r="T7" s="0" t="n">
        <v>8000</v>
      </c>
      <c r="W7" s="8" t="n">
        <f aca="false">Q7-S7-T7-U7</f>
        <v>-634</v>
      </c>
    </row>
    <row r="8" customFormat="false" ht="12.75" hidden="false" customHeight="false" outlineLevel="0" collapsed="false">
      <c r="A8" s="0" t="n">
        <v>2</v>
      </c>
      <c r="C8" s="6" t="n">
        <v>7917</v>
      </c>
      <c r="D8" s="6"/>
      <c r="E8" s="6"/>
      <c r="F8" s="7" t="n">
        <v>2.775</v>
      </c>
      <c r="G8" s="1" t="n">
        <f aca="false">F8-$C$6</f>
        <v>0.245</v>
      </c>
      <c r="H8" s="2" t="n">
        <f aca="false">C8*$C$6</f>
        <v>20030.01</v>
      </c>
      <c r="I8" s="2" t="n">
        <f aca="false">D8*F8</f>
        <v>0</v>
      </c>
      <c r="K8" s="1" t="n">
        <f aca="false">$C$6-F8-0.05</f>
        <v>-0.295</v>
      </c>
      <c r="N8" s="0" t="n">
        <v>8772</v>
      </c>
      <c r="O8" s="8" t="n">
        <v>855</v>
      </c>
      <c r="Q8" s="8" t="n">
        <f aca="false">N8-O8</f>
        <v>7917</v>
      </c>
      <c r="S8" s="0" t="n">
        <v>0</v>
      </c>
      <c r="T8" s="0" t="n">
        <v>8000</v>
      </c>
      <c r="W8" s="8" t="n">
        <f aca="false">Q8-S8-T8-U8</f>
        <v>-83</v>
      </c>
    </row>
    <row r="9" customFormat="false" ht="12.75" hidden="false" customHeight="false" outlineLevel="0" collapsed="false">
      <c r="A9" s="0" t="n">
        <v>3</v>
      </c>
      <c r="C9" s="6" t="n">
        <v>2682</v>
      </c>
      <c r="D9" s="6"/>
      <c r="E9" s="6"/>
      <c r="F9" s="7" t="n">
        <v>2.86</v>
      </c>
      <c r="G9" s="1" t="n">
        <f aca="false">F9-$C$6</f>
        <v>0.33</v>
      </c>
      <c r="H9" s="2" t="n">
        <f aca="false">C9*$C$6</f>
        <v>6785.46</v>
      </c>
      <c r="I9" s="2" t="n">
        <f aca="false">D9*F9</f>
        <v>0</v>
      </c>
      <c r="K9" s="1" t="n">
        <f aca="false">$C$6-F9-0.05</f>
        <v>-0.38</v>
      </c>
      <c r="N9" s="0" t="n">
        <v>8537</v>
      </c>
      <c r="O9" s="8" t="n">
        <v>855</v>
      </c>
      <c r="Q9" s="8" t="n">
        <f aca="false">N9-O9</f>
        <v>7682</v>
      </c>
      <c r="S9" s="0" t="n">
        <v>5000</v>
      </c>
      <c r="T9" s="0" t="n">
        <f aca="false">3000-318</f>
        <v>2682</v>
      </c>
      <c r="W9" s="8" t="n">
        <f aca="false">Q9-S9-T9-U9</f>
        <v>0</v>
      </c>
    </row>
    <row r="10" customFormat="false" ht="12.75" hidden="false" customHeight="false" outlineLevel="0" collapsed="false">
      <c r="A10" s="0" t="n">
        <v>4</v>
      </c>
      <c r="C10" s="6" t="n">
        <v>0</v>
      </c>
      <c r="D10" s="6"/>
      <c r="E10" s="6"/>
      <c r="F10" s="7" t="n">
        <v>2.755</v>
      </c>
      <c r="G10" s="1" t="n">
        <f aca="false">F10-$C$6</f>
        <v>0.225</v>
      </c>
      <c r="H10" s="2" t="n">
        <f aca="false">C10*$C$6</f>
        <v>0</v>
      </c>
      <c r="I10" s="2" t="n">
        <f aca="false">D10*F10</f>
        <v>0</v>
      </c>
      <c r="K10" s="1" t="n">
        <f aca="false">$C$6-F10-0.05</f>
        <v>-0.275</v>
      </c>
      <c r="N10" s="0" t="n">
        <v>8532</v>
      </c>
      <c r="O10" s="8" t="n">
        <v>855</v>
      </c>
      <c r="Q10" s="8" t="n">
        <f aca="false">N10-O10</f>
        <v>7677</v>
      </c>
      <c r="S10" s="0" t="n">
        <v>7677</v>
      </c>
      <c r="T10" s="0" t="n">
        <v>0</v>
      </c>
      <c r="W10" s="8" t="n">
        <f aca="false">Q10-S10-T10-U10</f>
        <v>0</v>
      </c>
    </row>
    <row r="11" customFormat="false" ht="12.75" hidden="false" customHeight="false" outlineLevel="0" collapsed="false">
      <c r="A11" s="0" t="n">
        <v>5</v>
      </c>
      <c r="C11" s="6" t="n">
        <v>1933</v>
      </c>
      <c r="D11" s="6"/>
      <c r="E11" s="6"/>
      <c r="F11" s="7" t="n">
        <v>2.635</v>
      </c>
      <c r="G11" s="1" t="n">
        <f aca="false">F11-$C$6</f>
        <v>0.105</v>
      </c>
      <c r="H11" s="2" t="n">
        <f aca="false">C11*$C$6</f>
        <v>4890.49</v>
      </c>
      <c r="I11" s="2" t="n">
        <f aca="false">D11*F11</f>
        <v>0</v>
      </c>
      <c r="K11" s="1" t="n">
        <f aca="false">$C$6-F11-0.05</f>
        <v>-0.155</v>
      </c>
      <c r="N11" s="0" t="n">
        <v>9788</v>
      </c>
      <c r="O11" s="8" t="n">
        <v>855</v>
      </c>
      <c r="Q11" s="8" t="n">
        <f aca="false">N11-O11</f>
        <v>8933</v>
      </c>
      <c r="S11" s="0" t="n">
        <v>7000</v>
      </c>
      <c r="T11" s="0" t="n">
        <v>500</v>
      </c>
      <c r="W11" s="8" t="n">
        <f aca="false">Q11-S11-T11-U11</f>
        <v>1433</v>
      </c>
      <c r="Y11" s="9" t="n">
        <f aca="false">W11*$C$6</f>
        <v>3625.49</v>
      </c>
      <c r="Z11" s="9" t="n">
        <f aca="false">W11*(F11-0.05)</f>
        <v>3704.305</v>
      </c>
    </row>
    <row r="12" customFormat="false" ht="12.75" hidden="false" customHeight="false" outlineLevel="0" collapsed="false">
      <c r="A12" s="0" t="n">
        <v>6</v>
      </c>
      <c r="C12" s="6" t="n">
        <v>470</v>
      </c>
      <c r="D12" s="6"/>
      <c r="E12" s="6"/>
      <c r="F12" s="7" t="n">
        <v>2.635</v>
      </c>
      <c r="G12" s="1" t="n">
        <f aca="false">F12-$C$6</f>
        <v>0.105</v>
      </c>
      <c r="H12" s="2" t="n">
        <f aca="false">C12*$C$6</f>
        <v>1189.1</v>
      </c>
      <c r="I12" s="2" t="n">
        <f aca="false">D12*F12</f>
        <v>0</v>
      </c>
      <c r="K12" s="1" t="n">
        <f aca="false">$C$6-F12-0.05</f>
        <v>-0.155</v>
      </c>
      <c r="N12" s="0" t="n">
        <v>8325</v>
      </c>
      <c r="O12" s="8" t="n">
        <v>855</v>
      </c>
      <c r="Q12" s="8" t="n">
        <f aca="false">N12-O12</f>
        <v>7470</v>
      </c>
      <c r="S12" s="0" t="n">
        <v>7000</v>
      </c>
      <c r="T12" s="0" t="n">
        <f aca="false">500-30</f>
        <v>470</v>
      </c>
      <c r="W12" s="8" t="n">
        <f aca="false">Q12-S12-T12-U12</f>
        <v>0</v>
      </c>
      <c r="Y12" s="9" t="n">
        <f aca="false">W12*$C$6</f>
        <v>0</v>
      </c>
      <c r="Z12" s="9" t="n">
        <f aca="false">W12*(F12-0.05)</f>
        <v>0</v>
      </c>
    </row>
    <row r="13" customFormat="false" ht="12.75" hidden="false" customHeight="false" outlineLevel="0" collapsed="false">
      <c r="A13" s="0" t="n">
        <v>7</v>
      </c>
      <c r="C13" s="6" t="n">
        <v>1050</v>
      </c>
      <c r="D13" s="6"/>
      <c r="E13" s="6"/>
      <c r="F13" s="7" t="n">
        <v>2.635</v>
      </c>
      <c r="G13" s="1" t="n">
        <f aca="false">F13-$C$6</f>
        <v>0.105</v>
      </c>
      <c r="H13" s="2" t="n">
        <f aca="false">C13*$C$6</f>
        <v>2656.5</v>
      </c>
      <c r="I13" s="2" t="n">
        <f aca="false">D13*F13</f>
        <v>0</v>
      </c>
      <c r="K13" s="1" t="n">
        <f aca="false">$C$6-F13-0.05</f>
        <v>-0.155</v>
      </c>
      <c r="N13" s="0" t="n">
        <v>8905</v>
      </c>
      <c r="O13" s="8" t="n">
        <v>855</v>
      </c>
      <c r="Q13" s="8" t="n">
        <f aca="false">N13-O13</f>
        <v>8050</v>
      </c>
      <c r="S13" s="0" t="n">
        <v>7000</v>
      </c>
      <c r="T13" s="0" t="n">
        <v>500</v>
      </c>
      <c r="W13" s="8" t="n">
        <f aca="false">Q13-S13-T13-U13</f>
        <v>550</v>
      </c>
      <c r="Y13" s="9" t="n">
        <f aca="false">W13*$C$6</f>
        <v>1391.5</v>
      </c>
      <c r="Z13" s="9" t="n">
        <f aca="false">W13*(F13-0.05)</f>
        <v>1421.75</v>
      </c>
    </row>
    <row r="14" customFormat="false" ht="12.75" hidden="false" customHeight="false" outlineLevel="0" collapsed="false">
      <c r="A14" s="0" t="n">
        <v>8</v>
      </c>
      <c r="C14" s="6" t="n">
        <v>254</v>
      </c>
      <c r="D14" s="6"/>
      <c r="E14" s="6"/>
      <c r="F14" s="7" t="n">
        <v>2.68</v>
      </c>
      <c r="G14" s="1" t="n">
        <f aca="false">F14-$C$6</f>
        <v>0.15</v>
      </c>
      <c r="H14" s="2" t="n">
        <f aca="false">C14*$C$6</f>
        <v>642.62</v>
      </c>
      <c r="I14" s="2" t="n">
        <f aca="false">D14*F14</f>
        <v>0</v>
      </c>
      <c r="K14" s="1" t="n">
        <f aca="false">$C$6-F14-0.05</f>
        <v>-0.2</v>
      </c>
      <c r="M14" s="0" t="n">
        <f aca="false">8682-7000-5000</f>
        <v>-3318</v>
      </c>
      <c r="N14" s="0" t="n">
        <v>8109</v>
      </c>
      <c r="O14" s="8" t="n">
        <v>855</v>
      </c>
      <c r="Q14" s="8" t="n">
        <f aca="false">N14-O14</f>
        <v>7254</v>
      </c>
      <c r="S14" s="0" t="n">
        <v>7000</v>
      </c>
      <c r="T14" s="0" t="n">
        <v>254</v>
      </c>
      <c r="W14" s="8" t="n">
        <f aca="false">Q14-S14-T14-U14</f>
        <v>0</v>
      </c>
      <c r="Y14" s="9" t="n">
        <f aca="false">W14*$C$6</f>
        <v>0</v>
      </c>
      <c r="Z14" s="9" t="n">
        <f aca="false">W14*(F14-0.05)</f>
        <v>0</v>
      </c>
    </row>
    <row r="15" customFormat="false" ht="12.75" hidden="false" customHeight="false" outlineLevel="0" collapsed="false">
      <c r="A15" s="0" t="n">
        <v>9</v>
      </c>
      <c r="C15" s="6" t="n">
        <v>1164</v>
      </c>
      <c r="D15" s="6"/>
      <c r="E15" s="6"/>
      <c r="F15" s="7" t="n">
        <v>2.54</v>
      </c>
      <c r="G15" s="1" t="n">
        <f aca="false">F15-$C$6</f>
        <v>0.00999999999999979</v>
      </c>
      <c r="H15" s="2" t="n">
        <f aca="false">C15*$C$6</f>
        <v>2944.92</v>
      </c>
      <c r="I15" s="2" t="n">
        <f aca="false">D15*F15</f>
        <v>0</v>
      </c>
      <c r="K15" s="1" t="n">
        <f aca="false">$C$6-F15-0.05</f>
        <v>-0.0599999999999998</v>
      </c>
      <c r="N15" s="0" t="n">
        <v>9019</v>
      </c>
      <c r="O15" s="8" t="n">
        <v>855</v>
      </c>
      <c r="Q15" s="8" t="n">
        <f aca="false">N15-O15</f>
        <v>8164</v>
      </c>
      <c r="S15" s="0" t="n">
        <v>7000</v>
      </c>
      <c r="T15" s="0" t="n">
        <v>500</v>
      </c>
      <c r="W15" s="8" t="n">
        <f aca="false">Q15-S15-T15-U15</f>
        <v>664</v>
      </c>
      <c r="Y15" s="9" t="n">
        <f aca="false">W15*$C$6</f>
        <v>1679.92</v>
      </c>
      <c r="Z15" s="9" t="n">
        <f aca="false">W15*(F15-0.05)</f>
        <v>1653.36</v>
      </c>
    </row>
    <row r="16" customFormat="false" ht="12.75" hidden="false" customHeight="false" outlineLevel="0" collapsed="false">
      <c r="A16" s="0" t="n">
        <v>10</v>
      </c>
      <c r="C16" s="6" t="n">
        <v>500</v>
      </c>
      <c r="D16" s="6" t="n">
        <f aca="false">7967-C16</f>
        <v>7467</v>
      </c>
      <c r="E16" s="6"/>
      <c r="F16" s="7" t="n">
        <v>2.56</v>
      </c>
      <c r="G16" s="1" t="n">
        <f aca="false">F16-$C$6</f>
        <v>0.0299999999999998</v>
      </c>
      <c r="H16" s="2" t="n">
        <f aca="false">C16*$C$6</f>
        <v>1265</v>
      </c>
      <c r="I16" s="2" t="n">
        <f aca="false">D16*F16</f>
        <v>19115.52</v>
      </c>
      <c r="K16" s="1" t="n">
        <f aca="false">$C$6-F16-0.05</f>
        <v>-0.0799999999999998</v>
      </c>
      <c r="N16" s="0" t="n">
        <v>8823</v>
      </c>
      <c r="O16" s="8" t="n">
        <v>856</v>
      </c>
      <c r="Q16" s="8" t="n">
        <f aca="false">N16-O16</f>
        <v>7967</v>
      </c>
      <c r="S16" s="0" t="n">
        <v>0</v>
      </c>
      <c r="T16" s="0" t="n">
        <v>500</v>
      </c>
      <c r="U16" s="0" t="n">
        <f aca="false">8000-533</f>
        <v>7467</v>
      </c>
      <c r="W16" s="8" t="n">
        <f aca="false">Q16-S16-T16-U16</f>
        <v>0</v>
      </c>
      <c r="Y16" s="9" t="n">
        <f aca="false">W16*$C$6</f>
        <v>0</v>
      </c>
      <c r="Z16" s="9" t="n">
        <f aca="false">W16*(F16-0.05)</f>
        <v>0</v>
      </c>
    </row>
    <row r="17" customFormat="false" ht="12.75" hidden="false" customHeight="false" outlineLevel="0" collapsed="false">
      <c r="A17" s="0" t="n">
        <v>11</v>
      </c>
      <c r="C17" s="6" t="n">
        <v>500</v>
      </c>
      <c r="D17" s="6" t="n">
        <f aca="false">7611-C17</f>
        <v>7111</v>
      </c>
      <c r="E17" s="6"/>
      <c r="F17" s="7" t="n">
        <v>2.585</v>
      </c>
      <c r="G17" s="1" t="n">
        <f aca="false">F17-$C$6</f>
        <v>0.0549999999999997</v>
      </c>
      <c r="H17" s="2" t="n">
        <f aca="false">C17*$C$6</f>
        <v>1265</v>
      </c>
      <c r="I17" s="2" t="n">
        <f aca="false">D17*F17</f>
        <v>18381.935</v>
      </c>
      <c r="K17" s="1" t="n">
        <f aca="false">$C$6-F17-0.05</f>
        <v>-0.105</v>
      </c>
      <c r="N17" s="0" t="n">
        <v>8467</v>
      </c>
      <c r="O17" s="8" t="n">
        <v>856</v>
      </c>
      <c r="Q17" s="8" t="n">
        <f aca="false">N17-O17</f>
        <v>7611</v>
      </c>
      <c r="S17" s="0" t="n">
        <v>0</v>
      </c>
      <c r="T17" s="0" t="n">
        <v>500</v>
      </c>
      <c r="U17" s="0" t="n">
        <f aca="false">8000-889</f>
        <v>7111</v>
      </c>
      <c r="W17" s="8" t="n">
        <f aca="false">Q17-S17-T17-U17</f>
        <v>0</v>
      </c>
      <c r="Y17" s="9" t="n">
        <f aca="false">W17*$C$6</f>
        <v>0</v>
      </c>
      <c r="Z17" s="9" t="n">
        <f aca="false">W17*(F17-0.05)</f>
        <v>0</v>
      </c>
    </row>
    <row r="18" customFormat="false" ht="12.75" hidden="false" customHeight="false" outlineLevel="0" collapsed="false">
      <c r="A18" s="0" t="n">
        <v>12</v>
      </c>
      <c r="C18" s="6" t="n">
        <v>500</v>
      </c>
      <c r="D18" s="6" t="n">
        <f aca="false">7846-C18</f>
        <v>7346</v>
      </c>
      <c r="E18" s="6"/>
      <c r="F18" s="7" t="n">
        <v>2.575</v>
      </c>
      <c r="G18" s="1" t="n">
        <f aca="false">F18-$C$6</f>
        <v>0.0449999999999999</v>
      </c>
      <c r="H18" s="2" t="n">
        <f aca="false">C18*$C$6</f>
        <v>1265</v>
      </c>
      <c r="I18" s="2" t="n">
        <f aca="false">D18*F18</f>
        <v>18915.95</v>
      </c>
      <c r="K18" s="1" t="n">
        <f aca="false">$C$6-F18-0.05</f>
        <v>-0.0949999999999999</v>
      </c>
      <c r="N18" s="0" t="n">
        <v>8702</v>
      </c>
      <c r="O18" s="8" t="n">
        <v>856</v>
      </c>
      <c r="Q18" s="8" t="n">
        <f aca="false">N18-O18</f>
        <v>7846</v>
      </c>
      <c r="S18" s="0" t="n">
        <v>0</v>
      </c>
      <c r="T18" s="0" t="n">
        <v>500</v>
      </c>
      <c r="U18" s="0" t="n">
        <f aca="false">8000-654</f>
        <v>7346</v>
      </c>
      <c r="W18" s="8" t="n">
        <f aca="false">Q18-S18-T18-U18</f>
        <v>0</v>
      </c>
      <c r="Y18" s="9" t="n">
        <f aca="false">W18*$C$6</f>
        <v>0</v>
      </c>
      <c r="Z18" s="9" t="n">
        <f aca="false">W18*(F18-0.05)</f>
        <v>0</v>
      </c>
    </row>
    <row r="19" customFormat="false" ht="12.75" hidden="false" customHeight="false" outlineLevel="0" collapsed="false">
      <c r="A19" s="0" t="n">
        <v>13</v>
      </c>
      <c r="C19" s="6" t="n">
        <v>500</v>
      </c>
      <c r="D19" s="6" t="n">
        <f aca="false">7681-C19</f>
        <v>7181</v>
      </c>
      <c r="E19" s="6"/>
      <c r="F19" s="7" t="n">
        <v>2.575</v>
      </c>
      <c r="G19" s="1" t="n">
        <f aca="false">F19-$C$6</f>
        <v>0.0449999999999999</v>
      </c>
      <c r="H19" s="2" t="n">
        <f aca="false">C19*$C$6</f>
        <v>1265</v>
      </c>
      <c r="I19" s="2" t="n">
        <f aca="false">D19*F19</f>
        <v>18491.075</v>
      </c>
      <c r="K19" s="1" t="n">
        <f aca="false">$C$6-F19-0.05</f>
        <v>-0.0949999999999999</v>
      </c>
      <c r="N19" s="0" t="n">
        <v>8537</v>
      </c>
      <c r="O19" s="8" t="n">
        <v>856</v>
      </c>
      <c r="Q19" s="8" t="n">
        <f aca="false">N19-O19</f>
        <v>7681</v>
      </c>
      <c r="S19" s="0" t="n">
        <v>0</v>
      </c>
      <c r="T19" s="0" t="n">
        <v>500</v>
      </c>
      <c r="U19" s="0" t="n">
        <f aca="false">8000-819</f>
        <v>7181</v>
      </c>
      <c r="W19" s="8" t="n">
        <f aca="false">Q19-S19-T19-U19</f>
        <v>0</v>
      </c>
      <c r="Y19" s="9" t="n">
        <f aca="false">W19*$C$6</f>
        <v>0</v>
      </c>
      <c r="Z19" s="9" t="n">
        <f aca="false">W19*(F19-0.05)</f>
        <v>0</v>
      </c>
    </row>
    <row r="20" customFormat="false" ht="12.75" hidden="false" customHeight="false" outlineLevel="0" collapsed="false">
      <c r="A20" s="0" t="n">
        <v>14</v>
      </c>
      <c r="C20" s="6" t="n">
        <v>500</v>
      </c>
      <c r="D20" s="6" t="n">
        <f aca="false">886-C20</f>
        <v>386</v>
      </c>
      <c r="E20" s="6"/>
      <c r="F20" s="7" t="n">
        <v>2.575</v>
      </c>
      <c r="G20" s="1" t="n">
        <f aca="false">F20-$C$6</f>
        <v>0.0449999999999999</v>
      </c>
      <c r="H20" s="2" t="n">
        <f aca="false">C20*$C$6</f>
        <v>1265</v>
      </c>
      <c r="I20" s="2" t="n">
        <f aca="false">D20*F20</f>
        <v>993.95</v>
      </c>
      <c r="K20" s="1" t="n">
        <f aca="false">$C$6-F20-0.05</f>
        <v>-0.0949999999999999</v>
      </c>
      <c r="N20" s="0" t="n">
        <v>8742</v>
      </c>
      <c r="O20" s="8" t="n">
        <v>856</v>
      </c>
      <c r="Q20" s="8" t="n">
        <f aca="false">N20-O20</f>
        <v>7886</v>
      </c>
      <c r="S20" s="0" t="n">
        <v>7000</v>
      </c>
      <c r="T20" s="0" t="n">
        <v>500</v>
      </c>
      <c r="W20" s="8" t="n">
        <f aca="false">Q20-S20-T20-U20</f>
        <v>386</v>
      </c>
      <c r="Y20" s="9" t="n">
        <f aca="false">W20*$C$6</f>
        <v>976.58</v>
      </c>
      <c r="Z20" s="9" t="n">
        <f aca="false">W20*(F20-0.05)</f>
        <v>974.65</v>
      </c>
    </row>
    <row r="21" customFormat="false" ht="12.75" hidden="false" customHeight="false" outlineLevel="0" collapsed="false">
      <c r="A21" s="0" t="n">
        <v>15</v>
      </c>
      <c r="C21" s="6" t="n">
        <v>938</v>
      </c>
      <c r="D21" s="6"/>
      <c r="E21" s="6"/>
      <c r="F21" s="7" t="n">
        <v>2.555</v>
      </c>
      <c r="G21" s="1" t="n">
        <f aca="false">F21-$C$6</f>
        <v>0.0249999999999999</v>
      </c>
      <c r="H21" s="2" t="n">
        <f aca="false">C21*$C$6</f>
        <v>2373.14</v>
      </c>
      <c r="I21" s="2" t="n">
        <f aca="false">D21*F21</f>
        <v>0</v>
      </c>
      <c r="K21" s="1" t="n">
        <f aca="false">$C$6-F21-0.05</f>
        <v>-0.0749999999999999</v>
      </c>
      <c r="N21" s="0" t="n">
        <v>8794</v>
      </c>
      <c r="O21" s="8" t="n">
        <f aca="false">N21-C21-7000</f>
        <v>856</v>
      </c>
      <c r="Q21" s="8" t="n">
        <f aca="false">N21-O21</f>
        <v>7938</v>
      </c>
      <c r="S21" s="0" t="n">
        <v>7000</v>
      </c>
      <c r="T21" s="0" t="n">
        <v>500</v>
      </c>
      <c r="W21" s="8" t="n">
        <f aca="false">Q21-S21-T21-U21</f>
        <v>438</v>
      </c>
      <c r="Y21" s="9" t="n">
        <f aca="false">W21*$C$6</f>
        <v>1108.14</v>
      </c>
      <c r="Z21" s="9" t="n">
        <f aca="false">W21*(F21-0.05)</f>
        <v>1097.19</v>
      </c>
    </row>
    <row r="22" customFormat="false" ht="12.75" hidden="false" customHeight="false" outlineLevel="0" collapsed="false">
      <c r="A22" s="0" t="n">
        <v>16</v>
      </c>
      <c r="C22" s="6" t="n">
        <v>711</v>
      </c>
      <c r="D22" s="6"/>
      <c r="E22" s="6"/>
      <c r="F22" s="7" t="n">
        <v>2.57</v>
      </c>
      <c r="G22" s="1" t="n">
        <f aca="false">F22-$C$6</f>
        <v>0.0399999999999996</v>
      </c>
      <c r="H22" s="2" t="n">
        <f aca="false">C22*$C$6</f>
        <v>1798.83</v>
      </c>
      <c r="I22" s="2" t="n">
        <f aca="false">D22*F22</f>
        <v>0</v>
      </c>
      <c r="K22" s="1" t="n">
        <f aca="false">$C$6-F22-0.05</f>
        <v>-0.0899999999999996</v>
      </c>
      <c r="N22" s="0" t="n">
        <v>8567</v>
      </c>
      <c r="O22" s="8" t="n">
        <f aca="false">N22-C22-7000</f>
        <v>856</v>
      </c>
      <c r="Q22" s="8" t="n">
        <f aca="false">N22-O22</f>
        <v>7711</v>
      </c>
      <c r="S22" s="0" t="n">
        <v>7000</v>
      </c>
      <c r="T22" s="0" t="n">
        <v>500</v>
      </c>
      <c r="W22" s="8" t="n">
        <f aca="false">Q22-S22-T22-U22</f>
        <v>211</v>
      </c>
      <c r="Y22" s="9" t="n">
        <f aca="false">W22*$C$6</f>
        <v>533.83</v>
      </c>
      <c r="Z22" s="9" t="n">
        <f aca="false">W22*(F22-0.05)</f>
        <v>531.72</v>
      </c>
    </row>
    <row r="23" customFormat="false" ht="12.75" hidden="false" customHeight="false" outlineLevel="0" collapsed="false">
      <c r="A23" s="0" t="n">
        <v>17</v>
      </c>
      <c r="C23" s="6" t="n">
        <v>289</v>
      </c>
      <c r="D23" s="6"/>
      <c r="E23" s="6"/>
      <c r="F23" s="7" t="n">
        <v>2.61</v>
      </c>
      <c r="G23" s="1" t="n">
        <f aca="false">F23-$C$6</f>
        <v>0.0799999999999996</v>
      </c>
      <c r="H23" s="2" t="n">
        <f aca="false">C23*$C$6</f>
        <v>731.17</v>
      </c>
      <c r="I23" s="2" t="n">
        <f aca="false">D23*F23</f>
        <v>0</v>
      </c>
      <c r="K23" s="1" t="n">
        <f aca="false">$C$6-F23-0.05</f>
        <v>-0.13</v>
      </c>
      <c r="N23" s="0" t="n">
        <v>8145</v>
      </c>
      <c r="O23" s="8" t="n">
        <f aca="false">N23-C23-7000</f>
        <v>856</v>
      </c>
      <c r="Q23" s="8" t="n">
        <f aca="false">N23-O23</f>
        <v>7289</v>
      </c>
      <c r="S23" s="0" t="n">
        <v>7000</v>
      </c>
      <c r="T23" s="0" t="n">
        <v>500</v>
      </c>
      <c r="W23" s="8" t="n">
        <f aca="false">Q23-S23-T23-U23</f>
        <v>-211</v>
      </c>
      <c r="Y23" s="9" t="n">
        <f aca="false">W23*$C$6</f>
        <v>-533.83</v>
      </c>
      <c r="Z23" s="9" t="n">
        <f aca="false">W23*(F23-0.05)</f>
        <v>-540.16</v>
      </c>
    </row>
    <row r="24" customFormat="false" ht="12.75" hidden="false" customHeight="false" outlineLevel="0" collapsed="false">
      <c r="A24" s="0" t="n">
        <v>18</v>
      </c>
      <c r="C24" s="6" t="n">
        <v>1381</v>
      </c>
      <c r="D24" s="6"/>
      <c r="E24" s="6"/>
      <c r="F24" s="7" t="n">
        <v>2.61</v>
      </c>
      <c r="G24" s="1" t="n">
        <f aca="false">F24-$C$6</f>
        <v>0.0799999999999996</v>
      </c>
      <c r="H24" s="2" t="n">
        <f aca="false">C24*$C$6</f>
        <v>3493.93</v>
      </c>
      <c r="I24" s="2" t="n">
        <f aca="false">D24*F24</f>
        <v>0</v>
      </c>
      <c r="K24" s="1" t="n">
        <f aca="false">$C$6-F24-0.05</f>
        <v>-0.13</v>
      </c>
      <c r="N24" s="0" t="n">
        <v>9237</v>
      </c>
      <c r="O24" s="8" t="n">
        <f aca="false">N24-C24-7000</f>
        <v>856</v>
      </c>
      <c r="Q24" s="8" t="n">
        <f aca="false">N24-O24</f>
        <v>8381</v>
      </c>
      <c r="S24" s="0" t="n">
        <v>7000</v>
      </c>
      <c r="T24" s="0" t="n">
        <v>500</v>
      </c>
      <c r="W24" s="8" t="n">
        <f aca="false">Q24-S24-T24-U24</f>
        <v>881</v>
      </c>
      <c r="Y24" s="9" t="n">
        <f aca="false">W24*$C$6</f>
        <v>2228.93</v>
      </c>
      <c r="Z24" s="9" t="n">
        <f aca="false">W24*(F24-0.05)</f>
        <v>2255.36</v>
      </c>
    </row>
    <row r="25" customFormat="false" ht="12.75" hidden="false" customHeight="false" outlineLevel="0" collapsed="false">
      <c r="A25" s="0" t="n">
        <v>19</v>
      </c>
      <c r="C25" s="6" t="n">
        <v>826</v>
      </c>
      <c r="D25" s="6"/>
      <c r="E25" s="6"/>
      <c r="F25" s="7" t="n">
        <v>2.615</v>
      </c>
      <c r="G25" s="1" t="n">
        <f aca="false">F25-$C$6</f>
        <v>0.085</v>
      </c>
      <c r="H25" s="2" t="n">
        <f aca="false">C25*$C$6</f>
        <v>2089.78</v>
      </c>
      <c r="I25" s="2" t="n">
        <f aca="false">D25*F25</f>
        <v>0</v>
      </c>
      <c r="K25" s="1" t="n">
        <f aca="false">$C$6-F25-0.05</f>
        <v>-0.135</v>
      </c>
      <c r="N25" s="0" t="n">
        <v>8682</v>
      </c>
      <c r="O25" s="8" t="n">
        <f aca="false">N25-C25-7000</f>
        <v>856</v>
      </c>
      <c r="Q25" s="8" t="n">
        <f aca="false">N25-O25</f>
        <v>7826</v>
      </c>
      <c r="S25" s="0" t="n">
        <v>7000</v>
      </c>
      <c r="T25" s="0" t="n">
        <v>500</v>
      </c>
      <c r="W25" s="8" t="n">
        <f aca="false">Q25-S25-T25-U25</f>
        <v>326</v>
      </c>
      <c r="Y25" s="9" t="n">
        <f aca="false">W25*$C$6</f>
        <v>824.78</v>
      </c>
      <c r="Z25" s="9" t="n">
        <f aca="false">W25*(F25-0.05)</f>
        <v>836.19</v>
      </c>
    </row>
    <row r="26" customFormat="false" ht="12.75" hidden="false" customHeight="false" outlineLevel="0" collapsed="false">
      <c r="A26" s="0" t="n">
        <v>20</v>
      </c>
      <c r="C26" s="6" t="n">
        <v>794</v>
      </c>
      <c r="D26" s="6"/>
      <c r="E26" s="6"/>
      <c r="F26" s="7" t="n">
        <v>2.615</v>
      </c>
      <c r="G26" s="1" t="n">
        <f aca="false">F26-$C$6</f>
        <v>0.085</v>
      </c>
      <c r="H26" s="2" t="n">
        <f aca="false">C26*$C$6</f>
        <v>2008.82</v>
      </c>
      <c r="I26" s="2" t="n">
        <f aca="false">D26*F26</f>
        <v>0</v>
      </c>
      <c r="K26" s="1" t="n">
        <f aca="false">$C$6-F26-0.05</f>
        <v>-0.135</v>
      </c>
      <c r="N26" s="0" t="n">
        <v>8650</v>
      </c>
      <c r="O26" s="8" t="n">
        <f aca="false">N26-C26-7000</f>
        <v>856</v>
      </c>
      <c r="Q26" s="8" t="n">
        <f aca="false">N26-O26</f>
        <v>7794</v>
      </c>
      <c r="S26" s="0" t="n">
        <v>7000</v>
      </c>
      <c r="T26" s="0" t="n">
        <v>500</v>
      </c>
      <c r="W26" s="8" t="n">
        <f aca="false">Q26-S26-T26-U26</f>
        <v>294</v>
      </c>
      <c r="Y26" s="9" t="n">
        <f aca="false">W26*$C$6</f>
        <v>743.82</v>
      </c>
      <c r="Z26" s="9" t="n">
        <f aca="false">W26*(F26-0.05)</f>
        <v>754.11</v>
      </c>
    </row>
    <row r="27" customFormat="false" ht="12.75" hidden="false" customHeight="false" outlineLevel="0" collapsed="false">
      <c r="A27" s="0" t="n">
        <v>21</v>
      </c>
      <c r="C27" s="6" t="n">
        <v>907</v>
      </c>
      <c r="D27" s="6"/>
      <c r="E27" s="6"/>
      <c r="F27" s="7" t="n">
        <v>2.615</v>
      </c>
      <c r="G27" s="1" t="n">
        <f aca="false">F27-$C$6</f>
        <v>0.085</v>
      </c>
      <c r="H27" s="2" t="n">
        <f aca="false">C27*$C$6</f>
        <v>2294.71</v>
      </c>
      <c r="I27" s="2" t="n">
        <f aca="false">D27*F27</f>
        <v>0</v>
      </c>
      <c r="K27" s="1" t="n">
        <f aca="false">$C$6-F27-0.05</f>
        <v>-0.135</v>
      </c>
      <c r="N27" s="0" t="n">
        <v>8763</v>
      </c>
      <c r="O27" s="8" t="n">
        <f aca="false">N27-C27-7000</f>
        <v>856</v>
      </c>
      <c r="Q27" s="8" t="n">
        <f aca="false">N27-O27</f>
        <v>7907</v>
      </c>
      <c r="S27" s="0" t="n">
        <v>7000</v>
      </c>
      <c r="T27" s="0" t="n">
        <v>500</v>
      </c>
      <c r="W27" s="8" t="n">
        <f aca="false">Q27-S27-T27-U27</f>
        <v>407</v>
      </c>
      <c r="Y27" s="9" t="n">
        <f aca="false">W27*$C$6</f>
        <v>1029.71</v>
      </c>
      <c r="Z27" s="9" t="n">
        <f aca="false">W27*(F27-0.05)</f>
        <v>1043.955</v>
      </c>
    </row>
    <row r="28" customFormat="false" ht="12.75" hidden="false" customHeight="false" outlineLevel="0" collapsed="false">
      <c r="A28" s="0" t="n">
        <v>22</v>
      </c>
      <c r="C28" s="6" t="n">
        <v>1040</v>
      </c>
      <c r="D28" s="6"/>
      <c r="E28" s="6"/>
      <c r="F28" s="7" t="n">
        <v>2.615</v>
      </c>
      <c r="G28" s="1" t="n">
        <f aca="false">F28-$C$6</f>
        <v>0.085</v>
      </c>
      <c r="H28" s="2" t="n">
        <f aca="false">C28*$C$6</f>
        <v>2631.2</v>
      </c>
      <c r="I28" s="2" t="n">
        <f aca="false">D28*F28</f>
        <v>0</v>
      </c>
      <c r="K28" s="1" t="n">
        <f aca="false">$C$6-F28-0.05</f>
        <v>-0.135</v>
      </c>
      <c r="N28" s="0" t="n">
        <v>8896</v>
      </c>
      <c r="O28" s="8" t="n">
        <f aca="false">N28-C28-7000</f>
        <v>856</v>
      </c>
      <c r="Q28" s="8" t="n">
        <f aca="false">N28-O28</f>
        <v>8040</v>
      </c>
      <c r="S28" s="0" t="n">
        <v>7000</v>
      </c>
      <c r="T28" s="0" t="n">
        <v>500</v>
      </c>
      <c r="W28" s="8" t="n">
        <f aca="false">Q28-S28-T28-U28</f>
        <v>540</v>
      </c>
      <c r="Y28" s="9" t="n">
        <f aca="false">W28*$C$6</f>
        <v>1366.2</v>
      </c>
      <c r="Z28" s="9" t="n">
        <f aca="false">W28*(F28-0.05)</f>
        <v>1385.1</v>
      </c>
    </row>
    <row r="29" customFormat="false" ht="12.75" hidden="false" customHeight="false" outlineLevel="0" collapsed="false">
      <c r="A29" s="0" t="n">
        <v>23</v>
      </c>
      <c r="C29" s="6" t="n">
        <v>1472</v>
      </c>
      <c r="D29" s="6"/>
      <c r="E29" s="6"/>
      <c r="F29" s="7" t="n">
        <v>2.545</v>
      </c>
      <c r="G29" s="1" t="n">
        <f aca="false">F29-$C$6</f>
        <v>0.0149999999999997</v>
      </c>
      <c r="H29" s="2" t="n">
        <f aca="false">C29*$C$6</f>
        <v>3724.16</v>
      </c>
      <c r="I29" s="2" t="n">
        <f aca="false">D29*F29</f>
        <v>0</v>
      </c>
      <c r="K29" s="1" t="n">
        <f aca="false">$C$6-F29-0.05</f>
        <v>-0.0649999999999997</v>
      </c>
      <c r="N29" s="0" t="n">
        <v>9328</v>
      </c>
      <c r="O29" s="8" t="n">
        <f aca="false">N29-C29-7000</f>
        <v>856</v>
      </c>
      <c r="Q29" s="8" t="n">
        <f aca="false">N29-O29</f>
        <v>8472</v>
      </c>
      <c r="S29" s="0" t="n">
        <v>7000</v>
      </c>
      <c r="T29" s="0" t="n">
        <v>500</v>
      </c>
      <c r="W29" s="8" t="n">
        <f aca="false">Q29-S29-T29-U29</f>
        <v>972</v>
      </c>
      <c r="Y29" s="9" t="n">
        <f aca="false">W29*$C$6</f>
        <v>2459.16</v>
      </c>
      <c r="Z29" s="9" t="n">
        <f aca="false">W29*(F29-0.05)</f>
        <v>2425.14</v>
      </c>
    </row>
    <row r="30" customFormat="false" ht="12.75" hidden="false" customHeight="false" outlineLevel="0" collapsed="false">
      <c r="A30" s="0" t="n">
        <v>24</v>
      </c>
      <c r="C30" s="6" t="n">
        <v>1747</v>
      </c>
      <c r="D30" s="6"/>
      <c r="E30" s="6"/>
      <c r="F30" s="7" t="n">
        <v>2.505</v>
      </c>
      <c r="G30" s="1" t="n">
        <f aca="false">F30-$C$6</f>
        <v>-0.0250000000000004</v>
      </c>
      <c r="H30" s="2" t="n">
        <f aca="false">C30*$C$6</f>
        <v>4419.91</v>
      </c>
      <c r="I30" s="2" t="n">
        <f aca="false">D30*F30</f>
        <v>0</v>
      </c>
      <c r="K30" s="1" t="n">
        <f aca="false">$C$6-F30-0.05</f>
        <v>-0.0249999999999996</v>
      </c>
      <c r="N30" s="0" t="n">
        <v>9603</v>
      </c>
      <c r="O30" s="8" t="n">
        <f aca="false">N30-C30-7000</f>
        <v>856</v>
      </c>
      <c r="Q30" s="8" t="n">
        <f aca="false">N30-O30</f>
        <v>8747</v>
      </c>
      <c r="S30" s="0" t="n">
        <v>7000</v>
      </c>
      <c r="T30" s="0" t="n">
        <v>500</v>
      </c>
      <c r="W30" s="8" t="n">
        <f aca="false">Q30-S30-T30-U30</f>
        <v>1247</v>
      </c>
      <c r="Y30" s="9" t="n">
        <f aca="false">W30*$C$6</f>
        <v>3154.91</v>
      </c>
      <c r="Z30" s="9" t="n">
        <f aca="false">W30*(F30-0.05)</f>
        <v>3061.385</v>
      </c>
    </row>
    <row r="31" customFormat="false" ht="12.75" hidden="false" customHeight="false" outlineLevel="0" collapsed="false">
      <c r="A31" s="0" t="n">
        <v>25</v>
      </c>
      <c r="C31" s="6" t="n">
        <v>1203</v>
      </c>
      <c r="D31" s="6"/>
      <c r="E31" s="6"/>
      <c r="F31" s="7" t="n">
        <v>2.525</v>
      </c>
      <c r="G31" s="1" t="n">
        <f aca="false">F31-$C$6</f>
        <v>-0.00500000000000034</v>
      </c>
      <c r="H31" s="2" t="n">
        <f aca="false">C31*$C$6</f>
        <v>3043.59</v>
      </c>
      <c r="I31" s="2" t="n">
        <f aca="false">D31*F31</f>
        <v>0</v>
      </c>
      <c r="K31" s="1" t="n">
        <f aca="false">$C$6-F31-0.05</f>
        <v>-0.0449999999999997</v>
      </c>
      <c r="N31" s="0" t="n">
        <v>9059</v>
      </c>
      <c r="O31" s="8" t="n">
        <f aca="false">N31-C31-7000</f>
        <v>856</v>
      </c>
      <c r="Q31" s="8" t="n">
        <f aca="false">N31-O31</f>
        <v>8203</v>
      </c>
      <c r="S31" s="0" t="n">
        <v>7000</v>
      </c>
      <c r="T31" s="0" t="n">
        <v>500</v>
      </c>
      <c r="W31" s="8" t="n">
        <f aca="false">Q31-S31-T31-U31</f>
        <v>703</v>
      </c>
      <c r="Y31" s="9" t="n">
        <f aca="false">W31*$C$6</f>
        <v>1778.59</v>
      </c>
      <c r="Z31" s="9" t="n">
        <f aca="false">W31*(F31-0.05)</f>
        <v>1739.925</v>
      </c>
    </row>
    <row r="32" customFormat="false" ht="12.75" hidden="false" customHeight="false" outlineLevel="0" collapsed="false">
      <c r="A32" s="0" t="n">
        <v>26</v>
      </c>
      <c r="C32" s="6" t="n">
        <v>1165</v>
      </c>
      <c r="D32" s="6"/>
      <c r="E32" s="6"/>
      <c r="F32" s="7" t="n">
        <v>2.525</v>
      </c>
      <c r="G32" s="1" t="n">
        <f aca="false">F32-$C$6</f>
        <v>-0.00500000000000034</v>
      </c>
      <c r="H32" s="2" t="n">
        <f aca="false">C32*$C$6</f>
        <v>2947.45</v>
      </c>
      <c r="I32" s="2" t="n">
        <f aca="false">D32*F32</f>
        <v>0</v>
      </c>
      <c r="K32" s="1" t="n">
        <f aca="false">$C$6-F32-0.05</f>
        <v>-0.0449999999999997</v>
      </c>
      <c r="N32" s="0" t="n">
        <v>9021</v>
      </c>
      <c r="O32" s="8" t="n">
        <f aca="false">N32-C32-7000</f>
        <v>856</v>
      </c>
      <c r="Q32" s="8" t="n">
        <f aca="false">N32-O32</f>
        <v>8165</v>
      </c>
      <c r="S32" s="0" t="n">
        <v>7000</v>
      </c>
      <c r="T32" s="0" t="n">
        <v>500</v>
      </c>
      <c r="W32" s="8" t="n">
        <f aca="false">Q32-S32-T32-U32</f>
        <v>665</v>
      </c>
      <c r="Y32" s="9" t="n">
        <f aca="false">W32*$C$6</f>
        <v>1682.45</v>
      </c>
      <c r="Z32" s="9" t="n">
        <f aca="false">W32*(F32-0.05)</f>
        <v>1645.875</v>
      </c>
    </row>
    <row r="33" customFormat="false" ht="12.75" hidden="false" customHeight="false" outlineLevel="0" collapsed="false">
      <c r="A33" s="0" t="n">
        <v>27</v>
      </c>
      <c r="C33" s="6" t="n">
        <v>972</v>
      </c>
      <c r="D33" s="6"/>
      <c r="E33" s="6"/>
      <c r="F33" s="7" t="n">
        <v>2.525</v>
      </c>
      <c r="G33" s="1" t="n">
        <f aca="false">F33-$C$6</f>
        <v>-0.00500000000000034</v>
      </c>
      <c r="H33" s="2" t="n">
        <f aca="false">C33*$C$6</f>
        <v>2459.16</v>
      </c>
      <c r="I33" s="2" t="n">
        <f aca="false">D33*F33</f>
        <v>0</v>
      </c>
      <c r="K33" s="1" t="n">
        <f aca="false">$C$6-F33-0.05</f>
        <v>-0.0449999999999997</v>
      </c>
      <c r="N33" s="0" t="n">
        <v>8828</v>
      </c>
      <c r="O33" s="8" t="n">
        <f aca="false">N33-C33-7000</f>
        <v>856</v>
      </c>
      <c r="Q33" s="8" t="n">
        <f aca="false">N33-O33</f>
        <v>7972</v>
      </c>
      <c r="S33" s="0" t="n">
        <v>7000</v>
      </c>
      <c r="T33" s="0" t="n">
        <v>500</v>
      </c>
      <c r="W33" s="8" t="n">
        <f aca="false">Q33-S33-T33-U33</f>
        <v>472</v>
      </c>
      <c r="Y33" s="9" t="n">
        <f aca="false">W33*$C$6</f>
        <v>1194.16</v>
      </c>
      <c r="Z33" s="9" t="n">
        <f aca="false">W33*(F33-0.05)</f>
        <v>1168.2</v>
      </c>
    </row>
    <row r="34" customFormat="false" ht="12.75" hidden="false" customHeight="false" outlineLevel="0" collapsed="false">
      <c r="A34" s="0" t="n">
        <v>28</v>
      </c>
      <c r="C34" s="6" t="n">
        <v>604</v>
      </c>
      <c r="D34" s="6"/>
      <c r="E34" s="6"/>
      <c r="F34" s="7" t="n">
        <v>2.525</v>
      </c>
      <c r="G34" s="1" t="n">
        <f aca="false">F34-$C$6</f>
        <v>-0.00500000000000034</v>
      </c>
      <c r="H34" s="2" t="n">
        <f aca="false">C34*$C$6</f>
        <v>1528.12</v>
      </c>
      <c r="I34" s="2" t="n">
        <f aca="false">D34*F34</f>
        <v>0</v>
      </c>
      <c r="K34" s="1" t="n">
        <f aca="false">$C$6-F34-0.05</f>
        <v>-0.0449999999999997</v>
      </c>
      <c r="N34" s="0" t="n">
        <v>8460</v>
      </c>
      <c r="O34" s="8" t="n">
        <f aca="false">N34-C34-7000</f>
        <v>856</v>
      </c>
      <c r="Q34" s="8" t="n">
        <f aca="false">N34-O34</f>
        <v>7604</v>
      </c>
      <c r="S34" s="0" t="n">
        <v>7000</v>
      </c>
      <c r="T34" s="0" t="n">
        <v>500</v>
      </c>
      <c r="W34" s="8" t="n">
        <f aca="false">Q34-S34-T34-U34</f>
        <v>104</v>
      </c>
      <c r="Y34" s="9" t="n">
        <f aca="false">W34*$C$6</f>
        <v>263.12</v>
      </c>
      <c r="Z34" s="9" t="n">
        <f aca="false">W34*(F34-0.05)</f>
        <v>257.4</v>
      </c>
    </row>
    <row r="35" customFormat="false" ht="12.75" hidden="false" customHeight="false" outlineLevel="0" collapsed="false">
      <c r="A35" s="0" t="n">
        <v>29</v>
      </c>
      <c r="C35" s="6" t="n">
        <v>379</v>
      </c>
      <c r="D35" s="6"/>
      <c r="E35" s="6"/>
      <c r="F35" s="7" t="n">
        <v>2.595</v>
      </c>
      <c r="G35" s="1" t="n">
        <f aca="false">F35-$C$6</f>
        <v>0.065</v>
      </c>
      <c r="H35" s="2" t="n">
        <f aca="false">C35*$C$6</f>
        <v>958.87</v>
      </c>
      <c r="I35" s="2" t="n">
        <f aca="false">D35*F35</f>
        <v>0</v>
      </c>
      <c r="K35" s="1" t="n">
        <f aca="false">$C$6-F35-0.05</f>
        <v>-0.115</v>
      </c>
      <c r="N35" s="0" t="n">
        <v>8235</v>
      </c>
      <c r="O35" s="8" t="n">
        <f aca="false">N35-C35-7000</f>
        <v>856</v>
      </c>
      <c r="Q35" s="8" t="n">
        <f aca="false">N35-O35</f>
        <v>7379</v>
      </c>
      <c r="S35" s="0" t="n">
        <v>7000</v>
      </c>
      <c r="T35" s="0" t="n">
        <v>500</v>
      </c>
      <c r="W35" s="8" t="n">
        <f aca="false">Q35-S35-T35-U35</f>
        <v>-121</v>
      </c>
      <c r="Y35" s="9" t="n">
        <f aca="false">W35*$C$6</f>
        <v>-306.13</v>
      </c>
      <c r="Z35" s="9" t="n">
        <f aca="false">W35*(F35-0.05)</f>
        <v>-307.945</v>
      </c>
    </row>
    <row r="37" customFormat="false" ht="12.75" hidden="false" customHeight="false" outlineLevel="0" collapsed="false">
      <c r="F37" s="1" t="n">
        <f aca="false">AVERAGE(F7:F35)</f>
        <v>2.60655172413793</v>
      </c>
      <c r="H37" s="2" t="n">
        <f aca="false">SUM(H7:H36)</f>
        <v>100602.92</v>
      </c>
      <c r="I37" s="2" t="n">
        <f aca="false">SUM(I7:I36)</f>
        <v>75898.43</v>
      </c>
      <c r="O37" s="8" t="n">
        <f aca="false">SUM(O7:O36)</f>
        <v>24815</v>
      </c>
      <c r="T37" s="6" t="n">
        <f aca="false">SUM(T7:T36)</f>
        <v>30906</v>
      </c>
      <c r="U37" s="6" t="n">
        <f aca="false">SUM(U7:U36)</f>
        <v>29105</v>
      </c>
    </row>
    <row r="38" customFormat="false" ht="12.75" hidden="false" customHeight="false" outlineLevel="0" collapsed="false">
      <c r="T38" s="6"/>
      <c r="U38" s="6"/>
      <c r="Y38" s="9" t="n">
        <f aca="false">SUM(Y11:Y37)</f>
        <v>25201.33</v>
      </c>
      <c r="Z38" s="9" t="n">
        <f aca="false">SUM(Z11:Z37)</f>
        <v>25107.51</v>
      </c>
    </row>
    <row r="39" customFormat="false" ht="12.75" hidden="false" customHeight="false" outlineLevel="0" collapsed="false">
      <c r="H39" s="9" t="n">
        <f aca="false">SUM(H37:J37)</f>
        <v>176501.35</v>
      </c>
      <c r="T39" s="6"/>
      <c r="U39" s="6" t="n">
        <f aca="false">SUM(T37:U37)</f>
        <v>60011</v>
      </c>
    </row>
    <row r="40" customFormat="false" ht="12.75" hidden="false" customHeight="false" outlineLevel="0" collapsed="false">
      <c r="T40" s="6"/>
      <c r="U40" s="6"/>
    </row>
    <row r="41" customFormat="false" ht="12.75" hidden="false" customHeight="false" outlineLevel="0" collapsed="false">
      <c r="T41" s="6" t="n">
        <v>38220</v>
      </c>
      <c r="U41" s="6" t="n">
        <v>29105</v>
      </c>
    </row>
    <row r="42" customFormat="false" ht="12.75" hidden="false" customHeight="false" outlineLevel="0" collapsed="false">
      <c r="T42" s="6"/>
      <c r="U42" s="6"/>
    </row>
    <row r="43" customFormat="false" ht="12.75" hidden="false" customHeight="false" outlineLevel="0" collapsed="false">
      <c r="T43" s="6"/>
      <c r="U43" s="6" t="n">
        <v>67325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24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10" min="8" style="6" width="13.56"/>
    <col collapsed="false" customWidth="true" hidden="false" outlineLevel="0" max="11" min="11" style="6" width="16.13"/>
    <col collapsed="false" customWidth="true" hidden="false" outlineLevel="0" max="13" min="12" style="6" width="11.28"/>
    <col collapsed="false" customWidth="false" hidden="false" outlineLevel="0" max="14" min="14" style="6" width="9.14"/>
    <col collapsed="false" customWidth="true" hidden="false" outlineLevel="0" max="15" min="15" style="6" width="13.14"/>
    <col collapsed="false" customWidth="false" hidden="false" outlineLevel="0" max="18" min="16" style="6" width="9.14"/>
    <col collapsed="false" customWidth="true" hidden="false" outlineLevel="0" max="19" min="19" style="6" width="12.85"/>
    <col collapsed="false" customWidth="true" hidden="false" outlineLevel="0" max="20" min="20" style="6" width="12.99"/>
    <col collapsed="false" customWidth="false" hidden="false" outlineLevel="0" max="257" min="21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54</v>
      </c>
    </row>
    <row r="5" customFormat="false" ht="15.75" hidden="false" customHeight="false" outlineLevel="0" collapsed="false">
      <c r="A5" s="33" t="s">
        <v>55</v>
      </c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</row>
    <row r="7" customFormat="false" ht="12.75" hidden="false" customHeight="false" outlineLevel="0" collapsed="false">
      <c r="Q7" s="11" t="s">
        <v>11</v>
      </c>
      <c r="R7" s="11"/>
      <c r="S7" s="11"/>
      <c r="T7" s="11"/>
    </row>
    <row r="8" customFormat="false" ht="12.75" hidden="false" customHeight="false" outlineLevel="0" collapsed="false">
      <c r="A8" s="10"/>
      <c r="B8" s="29"/>
      <c r="C8" s="12" t="s">
        <v>12</v>
      </c>
      <c r="D8" s="10"/>
      <c r="E8" s="13" t="s">
        <v>13</v>
      </c>
      <c r="F8" s="13"/>
      <c r="G8" s="13"/>
      <c r="H8" s="13"/>
      <c r="I8" s="13"/>
      <c r="J8" s="13"/>
      <c r="K8" s="0"/>
      <c r="L8" s="14" t="s">
        <v>14</v>
      </c>
      <c r="M8" s="14"/>
      <c r="N8" s="10"/>
      <c r="O8" s="10" t="s">
        <v>15</v>
      </c>
      <c r="P8" s="10"/>
      <c r="Q8" s="10" t="s">
        <v>16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30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7" t="s">
        <v>42</v>
      </c>
      <c r="K9" s="15"/>
      <c r="L9" s="18" t="s">
        <v>22</v>
      </c>
      <c r="M9" s="18" t="s">
        <v>23</v>
      </c>
      <c r="N9" s="15"/>
      <c r="O9" s="15"/>
      <c r="P9" s="15"/>
      <c r="Q9" s="15" t="s">
        <v>17</v>
      </c>
      <c r="R9" s="15"/>
      <c r="S9" s="15" t="s">
        <v>24</v>
      </c>
      <c r="T9" s="17" t="s">
        <v>21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31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7" t="s">
        <v>38</v>
      </c>
      <c r="K10" s="19"/>
      <c r="L10" s="20" t="n">
        <v>0.01</v>
      </c>
      <c r="M10" s="20" t="n">
        <v>0.02</v>
      </c>
      <c r="N10" s="19"/>
      <c r="O10" s="19" t="s">
        <v>30</v>
      </c>
      <c r="P10" s="19"/>
      <c r="Q10" s="19" t="s">
        <v>25</v>
      </c>
      <c r="R10" s="19"/>
      <c r="S10" s="19" t="s">
        <v>31</v>
      </c>
      <c r="T10" s="17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32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 t="n">
        <v>260686</v>
      </c>
      <c r="K11" s="21"/>
      <c r="L11" s="21" t="n">
        <v>157372</v>
      </c>
      <c r="M11" s="21"/>
      <c r="N11" s="21"/>
      <c r="O11" s="21" t="n">
        <v>212140</v>
      </c>
      <c r="P11" s="21"/>
      <c r="Q11" s="21" t="n">
        <v>391125</v>
      </c>
      <c r="R11" s="21"/>
      <c r="S11" s="21"/>
      <c r="T11" s="21" t="n">
        <v>391119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36861</v>
      </c>
      <c r="C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18" t="str">
        <f aca="false">IF(C12-SUM(D12:J12)=0," ","Out of Balance!")</f>
        <v> </v>
      </c>
      <c r="L12" s="6" t="n">
        <f aca="false">F12</f>
        <v>0</v>
      </c>
      <c r="M12" s="6" t="n">
        <f aca="false">G12</f>
        <v>0</v>
      </c>
      <c r="Q12" s="6" t="n">
        <v>0</v>
      </c>
      <c r="T12" s="6" t="n">
        <v>0</v>
      </c>
    </row>
    <row r="13" customFormat="false" ht="12.75" hidden="false" customHeight="false" outlineLevel="0" collapsed="false">
      <c r="A13" s="22" t="n">
        <v>36862</v>
      </c>
      <c r="C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18" t="str">
        <f aca="false">IF(C13-SUM(D13:J13)=0," ","Out of Balance!")</f>
        <v> </v>
      </c>
      <c r="L13" s="6" t="n">
        <f aca="false">F13</f>
        <v>0</v>
      </c>
      <c r="M13" s="6" t="n">
        <f aca="false">G13</f>
        <v>0</v>
      </c>
    </row>
    <row r="14" customFormat="false" ht="12.75" hidden="false" customHeight="false" outlineLevel="0" collapsed="false">
      <c r="A14" s="22" t="n">
        <v>36863</v>
      </c>
      <c r="C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18" t="str">
        <f aca="false">IF(C14-SUM(D14:J14)=0," ","Out of Balance!")</f>
        <v> </v>
      </c>
      <c r="L14" s="6" t="n">
        <f aca="false">F14</f>
        <v>0</v>
      </c>
      <c r="M14" s="6" t="n">
        <f aca="false">G14</f>
        <v>0</v>
      </c>
      <c r="Q14" s="6" t="n">
        <v>0</v>
      </c>
      <c r="T14" s="6" t="n">
        <v>0</v>
      </c>
    </row>
    <row r="15" customFormat="false" ht="12.75" hidden="false" customHeight="false" outlineLevel="0" collapsed="false">
      <c r="A15" s="22" t="n">
        <v>36864</v>
      </c>
      <c r="C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18" t="str">
        <f aca="false">IF(C15-SUM(D15:J15)=0," ","Out of Balance!")</f>
        <v> </v>
      </c>
      <c r="L15" s="6" t="n">
        <f aca="false">F15</f>
        <v>0</v>
      </c>
      <c r="M15" s="6" t="n">
        <f aca="false">G15</f>
        <v>0</v>
      </c>
      <c r="Q15" s="6" t="n">
        <v>0</v>
      </c>
      <c r="T15" s="6" t="n">
        <v>0</v>
      </c>
    </row>
    <row r="16" customFormat="false" ht="12.75" hidden="false" customHeight="false" outlineLevel="0" collapsed="false">
      <c r="A16" s="22" t="n">
        <v>36865</v>
      </c>
      <c r="C16" s="6" t="n">
        <v>0</v>
      </c>
      <c r="E16" s="6" t="n">
        <v>0</v>
      </c>
      <c r="F16" s="6" t="n">
        <v>0</v>
      </c>
      <c r="K16" s="18"/>
    </row>
    <row r="17" customFormat="false" ht="12.75" hidden="false" customHeight="false" outlineLevel="0" collapsed="false">
      <c r="A17" s="22" t="n">
        <v>36866</v>
      </c>
      <c r="C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18" t="str">
        <f aca="false">IF(C17-SUM(D17:J17)=0," ","Out of Balance!")</f>
        <v> </v>
      </c>
      <c r="L17" s="6" t="n">
        <f aca="false">F17</f>
        <v>0</v>
      </c>
      <c r="M17" s="6" t="n">
        <f aca="false">G17</f>
        <v>0</v>
      </c>
      <c r="Q17" s="6" t="n">
        <v>0</v>
      </c>
      <c r="T17" s="6" t="n">
        <v>0</v>
      </c>
    </row>
    <row r="18" customFormat="false" ht="12.75" hidden="false" customHeight="false" outlineLevel="0" collapsed="false">
      <c r="A18" s="22" t="n">
        <v>36867</v>
      </c>
      <c r="C18" s="6" t="n">
        <v>0</v>
      </c>
      <c r="E18" s="6" t="n">
        <v>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18" t="str">
        <f aca="false">IF(C18-SUM(D18:J18)=0," ","Out of Balance!")</f>
        <v> </v>
      </c>
      <c r="L18" s="6" t="n">
        <f aca="false">F18</f>
        <v>0</v>
      </c>
      <c r="M18" s="6" t="n">
        <v>0</v>
      </c>
      <c r="Q18" s="6" t="n">
        <v>0</v>
      </c>
      <c r="T18" s="6" t="n">
        <v>0</v>
      </c>
    </row>
    <row r="19" customFormat="false" ht="12.75" hidden="false" customHeight="false" outlineLevel="0" collapsed="false">
      <c r="A19" s="22" t="n">
        <v>36868</v>
      </c>
      <c r="C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18" t="str">
        <f aca="false">IF(C19-SUM(D19:J19)=0," ","Out of Balance!")</f>
        <v> </v>
      </c>
      <c r="L19" s="6" t="n">
        <f aca="false">F19</f>
        <v>0</v>
      </c>
      <c r="M19" s="6" t="n">
        <v>0</v>
      </c>
      <c r="Q19" s="6" t="n">
        <v>0</v>
      </c>
      <c r="T19" s="6" t="n">
        <v>0</v>
      </c>
    </row>
    <row r="20" customFormat="false" ht="12.75" hidden="false" customHeight="false" outlineLevel="0" collapsed="false">
      <c r="A20" s="22" t="n">
        <v>36869</v>
      </c>
      <c r="C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18" t="str">
        <f aca="false">IF(C20-SUM(D20:J20)=0," ","Out of Balance!")</f>
        <v> </v>
      </c>
      <c r="L20" s="6" t="n">
        <f aca="false">F20</f>
        <v>0</v>
      </c>
      <c r="M20" s="6" t="n">
        <v>0</v>
      </c>
    </row>
    <row r="21" customFormat="false" ht="12.75" hidden="false" customHeight="false" outlineLevel="0" collapsed="false">
      <c r="A21" s="22" t="n">
        <v>36870</v>
      </c>
      <c r="C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18" t="str">
        <f aca="false">IF(C21-SUM(D21:J21)=0," ","Out of Balance!")</f>
        <v> </v>
      </c>
      <c r="L21" s="6" t="n">
        <f aca="false">F21</f>
        <v>0</v>
      </c>
      <c r="M21" s="6" t="n">
        <v>0</v>
      </c>
      <c r="Q21" s="6" t="n">
        <v>0</v>
      </c>
      <c r="T21" s="6" t="n">
        <v>0</v>
      </c>
    </row>
    <row r="22" customFormat="false" ht="12.75" hidden="false" customHeight="false" outlineLevel="0" collapsed="false">
      <c r="A22" s="22" t="n">
        <v>36871</v>
      </c>
      <c r="C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18" t="str">
        <f aca="false">IF(C22-SUM(D22:J22)=0," ","Out of Balance!")</f>
        <v> </v>
      </c>
      <c r="L22" s="6" t="n">
        <f aca="false">F22</f>
        <v>0</v>
      </c>
      <c r="M22" s="6" t="n">
        <v>0</v>
      </c>
      <c r="Q22" s="6" t="n">
        <v>0</v>
      </c>
      <c r="T22" s="6" t="n">
        <v>0</v>
      </c>
    </row>
    <row r="23" customFormat="false" ht="12.75" hidden="false" customHeight="false" outlineLevel="0" collapsed="false">
      <c r="A23" s="22" t="n">
        <v>36872</v>
      </c>
      <c r="C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18" t="str">
        <f aca="false">IF(C23-SUM(D23:J23)=0," ","Out of Balance!")</f>
        <v> </v>
      </c>
      <c r="L23" s="6" t="n">
        <f aca="false">F23</f>
        <v>0</v>
      </c>
      <c r="M23" s="6" t="n">
        <v>0</v>
      </c>
      <c r="Q23" s="6" t="n">
        <v>0</v>
      </c>
      <c r="T23" s="6" t="n">
        <v>0</v>
      </c>
    </row>
    <row r="24" customFormat="false" ht="12.75" hidden="false" customHeight="false" outlineLevel="0" collapsed="false">
      <c r="A24" s="22" t="n">
        <v>36873</v>
      </c>
      <c r="C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18" t="str">
        <f aca="false">IF(C24-SUM(D24:J24)=0," ","Out of Balance!")</f>
        <v> </v>
      </c>
      <c r="L24" s="6" t="n">
        <f aca="false">F24</f>
        <v>0</v>
      </c>
      <c r="M24" s="6" t="n">
        <v>0</v>
      </c>
      <c r="Q24" s="6" t="n">
        <v>0</v>
      </c>
      <c r="T24" s="6" t="n">
        <v>0</v>
      </c>
    </row>
    <row r="25" customFormat="false" ht="12.75" hidden="false" customHeight="false" outlineLevel="0" collapsed="false">
      <c r="A25" s="22" t="n">
        <v>36874</v>
      </c>
      <c r="C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18" t="str">
        <f aca="false">IF(C25-SUM(D25:J25)=0," ","Out of Balance!")</f>
        <v> </v>
      </c>
      <c r="L25" s="6" t="n">
        <f aca="false">F25</f>
        <v>0</v>
      </c>
      <c r="M25" s="6" t="n">
        <v>0</v>
      </c>
      <c r="Q25" s="6" t="n">
        <v>0</v>
      </c>
      <c r="T25" s="6" t="n">
        <v>0</v>
      </c>
    </row>
    <row r="26" customFormat="false" ht="12.75" hidden="false" customHeight="false" outlineLevel="0" collapsed="false">
      <c r="A26" s="22" t="n">
        <v>36875</v>
      </c>
      <c r="C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18" t="str">
        <f aca="false">IF(C26-SUM(D26:J26)=0," ","Out of Balance!")</f>
        <v> </v>
      </c>
      <c r="L26" s="6" t="n">
        <f aca="false">F26</f>
        <v>0</v>
      </c>
      <c r="M26" s="6" t="n">
        <v>0</v>
      </c>
      <c r="Q26" s="6" t="n">
        <v>0</v>
      </c>
      <c r="T26" s="6" t="n">
        <v>0</v>
      </c>
    </row>
    <row r="27" customFormat="false" ht="12.75" hidden="false" customHeight="false" outlineLevel="0" collapsed="false">
      <c r="A27" s="22" t="n">
        <v>36876</v>
      </c>
      <c r="C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18" t="str">
        <f aca="false">IF(C27-SUM(D27:J27)=0," ","Out of Balance!")</f>
        <v> </v>
      </c>
      <c r="L27" s="6" t="n">
        <f aca="false">F27</f>
        <v>0</v>
      </c>
      <c r="M27" s="6" t="n">
        <v>0</v>
      </c>
      <c r="Q27" s="6" t="n">
        <v>0</v>
      </c>
      <c r="T27" s="6" t="n">
        <v>0</v>
      </c>
    </row>
    <row r="28" customFormat="false" ht="12.75" hidden="false" customHeight="false" outlineLevel="0" collapsed="false">
      <c r="A28" s="22" t="n">
        <v>36877</v>
      </c>
      <c r="C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18" t="str">
        <f aca="false">IF(C28-SUM(D28:J28)=0," ","Out of Balance!")</f>
        <v> </v>
      </c>
      <c r="L28" s="6" t="n">
        <f aca="false">F28</f>
        <v>0</v>
      </c>
      <c r="M28" s="6" t="n">
        <v>0</v>
      </c>
      <c r="Q28" s="6" t="n">
        <v>0</v>
      </c>
      <c r="T28" s="6" t="n">
        <v>0</v>
      </c>
    </row>
    <row r="29" customFormat="false" ht="12.75" hidden="false" customHeight="false" outlineLevel="0" collapsed="false">
      <c r="A29" s="22" t="n">
        <v>36878</v>
      </c>
      <c r="C29" s="6" t="n">
        <v>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18" t="str">
        <f aca="false">IF(C29-SUM(D29:J29)=0," ","Out of Balance!")</f>
        <v> </v>
      </c>
      <c r="L29" s="6" t="n">
        <f aca="false">F29</f>
        <v>0</v>
      </c>
      <c r="M29" s="6" t="n">
        <v>0</v>
      </c>
      <c r="Q29" s="6" t="n">
        <v>0</v>
      </c>
      <c r="T29" s="6" t="n">
        <v>0</v>
      </c>
    </row>
    <row r="30" customFormat="false" ht="12.75" hidden="false" customHeight="false" outlineLevel="0" collapsed="false">
      <c r="A30" s="22" t="n">
        <v>36879</v>
      </c>
      <c r="C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18" t="str">
        <f aca="false">IF(C30-SUM(D30:J30)=0," ","Out of Balance!")</f>
        <v> </v>
      </c>
      <c r="L30" s="6" t="n">
        <f aca="false">F30</f>
        <v>0</v>
      </c>
      <c r="M30" s="6" t="n">
        <v>0</v>
      </c>
      <c r="Q30" s="6" t="n">
        <v>0</v>
      </c>
      <c r="T30" s="6" t="n">
        <v>0</v>
      </c>
    </row>
    <row r="31" customFormat="false" ht="12.75" hidden="false" customHeight="false" outlineLevel="0" collapsed="false">
      <c r="A31" s="22" t="n">
        <v>36880</v>
      </c>
      <c r="C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18" t="str">
        <f aca="false">IF(C31-SUM(D31:J31)=0," ","Out of Balance!")</f>
        <v> </v>
      </c>
      <c r="L31" s="6" t="n">
        <f aca="false">F31</f>
        <v>0</v>
      </c>
      <c r="M31" s="6" t="n">
        <v>0</v>
      </c>
      <c r="Q31" s="6" t="n">
        <v>0</v>
      </c>
      <c r="T31" s="6" t="n">
        <v>0</v>
      </c>
    </row>
    <row r="32" customFormat="false" ht="12.75" hidden="false" customHeight="false" outlineLevel="0" collapsed="false">
      <c r="A32" s="22" t="n">
        <v>36881</v>
      </c>
      <c r="C32" s="6" t="n">
        <v>0</v>
      </c>
      <c r="E32" s="6" t="n">
        <v>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18" t="str">
        <f aca="false">IF(C32-SUM(D32:J32)=0," ","Out of Balance!")</f>
        <v> </v>
      </c>
      <c r="L32" s="6" t="n">
        <f aca="false">F32</f>
        <v>0</v>
      </c>
      <c r="M32" s="6" t="n">
        <v>0</v>
      </c>
      <c r="Q32" s="6" t="n">
        <v>0</v>
      </c>
      <c r="T32" s="6" t="n">
        <v>0</v>
      </c>
    </row>
    <row r="33" customFormat="false" ht="12.75" hidden="false" customHeight="false" outlineLevel="0" collapsed="false">
      <c r="A33" s="22" t="n">
        <v>36882</v>
      </c>
      <c r="C33" s="6" t="n">
        <v>0</v>
      </c>
      <c r="E33" s="6" t="n">
        <v>0</v>
      </c>
      <c r="F33" s="6" t="n">
        <v>0</v>
      </c>
      <c r="G33" s="6" t="n">
        <v>0</v>
      </c>
      <c r="H33" s="6" t="n">
        <v>0</v>
      </c>
      <c r="I33" s="6" t="n">
        <v>0</v>
      </c>
      <c r="J33" s="6" t="n">
        <v>0</v>
      </c>
      <c r="K33" s="18" t="str">
        <f aca="false">IF(C33-SUM(D33:J33)=0," ","Out of Balance!")</f>
        <v> </v>
      </c>
      <c r="L33" s="6" t="n">
        <f aca="false">F33</f>
        <v>0</v>
      </c>
      <c r="M33" s="6" t="n">
        <v>0</v>
      </c>
      <c r="Q33" s="6" t="n">
        <v>0</v>
      </c>
      <c r="T33" s="6" t="n">
        <v>0</v>
      </c>
    </row>
    <row r="34" customFormat="false" ht="12.75" hidden="false" customHeight="false" outlineLevel="0" collapsed="false">
      <c r="A34" s="22" t="n">
        <v>36883</v>
      </c>
      <c r="C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18" t="str">
        <f aca="false">IF(C34-SUM(D34:J34)=0," ","Out of Balance!")</f>
        <v> </v>
      </c>
      <c r="L34" s="6" t="n">
        <f aca="false">F34</f>
        <v>0</v>
      </c>
      <c r="M34" s="6" t="n">
        <v>0</v>
      </c>
      <c r="Q34" s="6" t="n">
        <v>0</v>
      </c>
      <c r="T34" s="6" t="n">
        <v>0</v>
      </c>
    </row>
    <row r="35" customFormat="false" ht="12.75" hidden="false" customHeight="false" outlineLevel="0" collapsed="false">
      <c r="A35" s="22" t="n">
        <v>36884</v>
      </c>
      <c r="C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18" t="str">
        <f aca="false">IF(C35-SUM(D35:J35)=0," ","Out of Balance!")</f>
        <v> </v>
      </c>
      <c r="L35" s="6" t="n">
        <f aca="false">F35</f>
        <v>0</v>
      </c>
      <c r="M35" s="6" t="n">
        <v>0</v>
      </c>
      <c r="Q35" s="6" t="n">
        <v>0</v>
      </c>
      <c r="T35" s="6" t="n">
        <v>0</v>
      </c>
    </row>
    <row r="36" customFormat="false" ht="12.75" hidden="false" customHeight="false" outlineLevel="0" collapsed="false">
      <c r="A36" s="22" t="n">
        <v>36885</v>
      </c>
      <c r="C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18" t="str">
        <f aca="false">IF(C36-SUM(D36:J36)=0," ","Out of Balance!")</f>
        <v> </v>
      </c>
      <c r="L36" s="6" t="n">
        <f aca="false">F36</f>
        <v>0</v>
      </c>
      <c r="M36" s="6" t="n">
        <v>0</v>
      </c>
      <c r="Q36" s="6" t="n">
        <v>0</v>
      </c>
      <c r="T36" s="6" t="n">
        <v>0</v>
      </c>
    </row>
    <row r="37" customFormat="false" ht="12.75" hidden="false" customHeight="false" outlineLevel="0" collapsed="false">
      <c r="A37" s="22" t="n">
        <v>36886</v>
      </c>
      <c r="C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0</v>
      </c>
      <c r="K37" s="18" t="str">
        <f aca="false">IF(C37-SUM(D37:J37)=0," ","Out of Balance!")</f>
        <v> </v>
      </c>
      <c r="L37" s="6" t="n">
        <f aca="false">F37</f>
        <v>0</v>
      </c>
      <c r="M37" s="6" t="n">
        <v>0</v>
      </c>
      <c r="Q37" s="6" t="n">
        <v>0</v>
      </c>
      <c r="T37" s="6" t="n">
        <v>0</v>
      </c>
    </row>
    <row r="38" customFormat="false" ht="12" hidden="false" customHeight="true" outlineLevel="0" collapsed="false">
      <c r="A38" s="22" t="n">
        <v>36887</v>
      </c>
      <c r="C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18" t="str">
        <f aca="false">IF(C38-SUM(D38:J38)=0," ","Out of Balance!")</f>
        <v> </v>
      </c>
      <c r="L38" s="6" t="n">
        <f aca="false">F38</f>
        <v>0</v>
      </c>
      <c r="M38" s="6" t="n">
        <v>0</v>
      </c>
      <c r="Q38" s="6" t="n">
        <v>0</v>
      </c>
      <c r="T38" s="6" t="n">
        <v>0</v>
      </c>
    </row>
    <row r="39" customFormat="false" ht="12" hidden="false" customHeight="true" outlineLevel="0" collapsed="false">
      <c r="A39" s="22" t="n">
        <v>36888</v>
      </c>
      <c r="C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18" t="str">
        <f aca="false">IF(C39-SUM(D39:J39)=0," ","Out of Balance!")</f>
        <v> </v>
      </c>
      <c r="L39" s="6" t="n">
        <f aca="false">F39</f>
        <v>0</v>
      </c>
      <c r="M39" s="6" t="n">
        <v>0</v>
      </c>
      <c r="Q39" s="6" t="n">
        <v>0</v>
      </c>
      <c r="T39" s="6" t="n">
        <v>0</v>
      </c>
    </row>
    <row r="40" customFormat="false" ht="12.75" hidden="false" customHeight="false" outlineLevel="0" collapsed="false">
      <c r="A40" s="22" t="n">
        <v>36889</v>
      </c>
      <c r="C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18" t="str">
        <f aca="false">IF(C40-SUM(D40:J40)=0," ","Out of Balance!")</f>
        <v> </v>
      </c>
      <c r="L40" s="6" t="n">
        <f aca="false">F40</f>
        <v>0</v>
      </c>
      <c r="M40" s="6" t="n">
        <v>0</v>
      </c>
      <c r="Q40" s="6" t="n">
        <v>0</v>
      </c>
      <c r="T40" s="6" t="n">
        <v>0</v>
      </c>
    </row>
    <row r="41" customFormat="false" ht="12.75" hidden="false" customHeight="false" outlineLevel="0" collapsed="false">
      <c r="A41" s="22" t="n">
        <v>36890</v>
      </c>
      <c r="C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18" t="str">
        <f aca="false">IF(C41-SUM(D41:J41)=0," ","Out of Balance!")</f>
        <v> </v>
      </c>
      <c r="L41" s="6" t="n">
        <f aca="false">F41</f>
        <v>0</v>
      </c>
      <c r="M41" s="6" t="n">
        <v>0</v>
      </c>
      <c r="Q41" s="6" t="n">
        <v>0</v>
      </c>
      <c r="T41" s="6" t="n">
        <v>0</v>
      </c>
    </row>
    <row r="42" customFormat="false" ht="12.75" hidden="false" customHeight="false" outlineLevel="0" collapsed="false">
      <c r="A42" s="22" t="n">
        <v>36891</v>
      </c>
      <c r="K42" s="18" t="str">
        <f aca="false">IF(C42-SUM(D42:H42)=0," ","Out of Balance!")</f>
        <v> </v>
      </c>
    </row>
    <row r="43" customFormat="false" ht="12.75" hidden="false" customHeight="false" outlineLevel="0" collapsed="false">
      <c r="A43" s="22"/>
      <c r="K43" s="18" t="str">
        <f aca="false">IF(C43-SUM(D43:H43)=0," ","Out of Balance!")</f>
        <v> </v>
      </c>
    </row>
    <row r="44" customFormat="false" ht="12.75" hidden="false" customHeight="false" outlineLevel="0" collapsed="false">
      <c r="A44" s="22"/>
      <c r="K44" s="18" t="str">
        <f aca="false">IF(C44-SUM(D44:H44)=0," ","Out of Balance!")</f>
        <v> </v>
      </c>
    </row>
    <row r="45" customFormat="false" ht="12.75" hidden="false" customHeight="false" outlineLevel="0" collapsed="false">
      <c r="A45" s="22"/>
      <c r="K45" s="18" t="str">
        <f aca="false">IF(C45-SUM(D45:H45)=0," ","Out of Balance!")</f>
        <v> </v>
      </c>
    </row>
    <row r="46" customFormat="false" ht="12.75" hidden="false" customHeight="false" outlineLevel="0" collapsed="false">
      <c r="A46" s="22"/>
      <c r="K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K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K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K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K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K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K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K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K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K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K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K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K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K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K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K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K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K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K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K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K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K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K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K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K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K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K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K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K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K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K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K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K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K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K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K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K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K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K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K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K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K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K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K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K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K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K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K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K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K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K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K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K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K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K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K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K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K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K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K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K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K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K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K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K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K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K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K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K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K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K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K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K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K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K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K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K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K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K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K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K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K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K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K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K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K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K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K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K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K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K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K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K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K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K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K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K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K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K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K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K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K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K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K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K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K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K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K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K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K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K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K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K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K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K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K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K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K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K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K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K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K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K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K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K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K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K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K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K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K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K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K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K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K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K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K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K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K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K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K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K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K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K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K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K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K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K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K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</row>
    <row r="195" customFormat="false" ht="12.75" hidden="false" customHeight="false" outlineLevel="0" collapsed="false">
      <c r="A195" s="22"/>
    </row>
    <row r="196" customFormat="false" ht="12.75" hidden="false" customHeight="false" outlineLevel="0" collapsed="false">
      <c r="A196" s="22"/>
    </row>
    <row r="197" customFormat="false" ht="12.75" hidden="false" customHeight="false" outlineLevel="0" collapsed="false">
      <c r="A197" s="22"/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</sheetData>
  <mergeCells count="3">
    <mergeCell ref="Q7:T7"/>
    <mergeCell ref="E8:J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24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10" min="8" style="6" width="13.56"/>
    <col collapsed="false" customWidth="true" hidden="false" outlineLevel="0" max="11" min="11" style="6" width="16.13"/>
    <col collapsed="false" customWidth="true" hidden="false" outlineLevel="0" max="13" min="12" style="6" width="11.28"/>
    <col collapsed="false" customWidth="false" hidden="false" outlineLevel="0" max="14" min="14" style="6" width="9.14"/>
    <col collapsed="false" customWidth="true" hidden="false" outlineLevel="0" max="15" min="15" style="6" width="13.14"/>
    <col collapsed="false" customWidth="false" hidden="false" outlineLevel="0" max="18" min="16" style="6" width="9.14"/>
    <col collapsed="false" customWidth="true" hidden="false" outlineLevel="0" max="19" min="19" style="6" width="12.85"/>
    <col collapsed="false" customWidth="true" hidden="false" outlineLevel="0" max="20" min="20" style="6" width="12.99"/>
    <col collapsed="false" customWidth="false" hidden="false" outlineLevel="0" max="257" min="21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56</v>
      </c>
    </row>
    <row r="5" customFormat="false" ht="15.75" hidden="false" customHeight="false" outlineLevel="0" collapsed="false">
      <c r="A5" s="33" t="s">
        <v>57</v>
      </c>
      <c r="B5" s="34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</row>
    <row r="7" customFormat="false" ht="12.75" hidden="false" customHeight="false" outlineLevel="0" collapsed="false">
      <c r="Q7" s="11" t="s">
        <v>11</v>
      </c>
      <c r="R7" s="11"/>
      <c r="S7" s="11"/>
      <c r="T7" s="11"/>
    </row>
    <row r="8" customFormat="false" ht="12.75" hidden="false" customHeight="false" outlineLevel="0" collapsed="false">
      <c r="A8" s="10"/>
      <c r="B8" s="29"/>
      <c r="C8" s="12" t="s">
        <v>12</v>
      </c>
      <c r="D8" s="10"/>
      <c r="E8" s="13" t="s">
        <v>13</v>
      </c>
      <c r="F8" s="13"/>
      <c r="G8" s="13"/>
      <c r="H8" s="13"/>
      <c r="I8" s="13"/>
      <c r="J8" s="13"/>
      <c r="K8" s="0"/>
      <c r="L8" s="14" t="s">
        <v>14</v>
      </c>
      <c r="M8" s="14"/>
      <c r="N8" s="10"/>
      <c r="O8" s="10" t="s">
        <v>15</v>
      </c>
      <c r="P8" s="10"/>
      <c r="Q8" s="10" t="s">
        <v>16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30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7" t="s">
        <v>42</v>
      </c>
      <c r="K9" s="15"/>
      <c r="L9" s="18" t="s">
        <v>22</v>
      </c>
      <c r="M9" s="18" t="s">
        <v>23</v>
      </c>
      <c r="N9" s="15"/>
      <c r="O9" s="15"/>
      <c r="P9" s="15"/>
      <c r="Q9" s="15" t="s">
        <v>17</v>
      </c>
      <c r="R9" s="15"/>
      <c r="S9" s="15" t="s">
        <v>24</v>
      </c>
      <c r="T9" s="17" t="s">
        <v>21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31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7" t="s">
        <v>38</v>
      </c>
      <c r="K10" s="19"/>
      <c r="L10" s="20" t="n">
        <v>0.01</v>
      </c>
      <c r="M10" s="20" t="n">
        <v>0.02</v>
      </c>
      <c r="N10" s="19"/>
      <c r="O10" s="19" t="s">
        <v>30</v>
      </c>
      <c r="P10" s="19"/>
      <c r="Q10" s="19" t="s">
        <v>25</v>
      </c>
      <c r="R10" s="19"/>
      <c r="S10" s="19" t="s">
        <v>31</v>
      </c>
      <c r="T10" s="17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32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 t="n">
        <v>260686</v>
      </c>
      <c r="K11" s="21"/>
      <c r="L11" s="21" t="n">
        <v>157372</v>
      </c>
      <c r="M11" s="21"/>
      <c r="N11" s="21"/>
      <c r="O11" s="21" t="n">
        <v>212140</v>
      </c>
      <c r="P11" s="21"/>
      <c r="Q11" s="21" t="n">
        <v>391125</v>
      </c>
      <c r="R11" s="21"/>
      <c r="S11" s="21"/>
      <c r="T11" s="21" t="n">
        <v>391119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36892</v>
      </c>
      <c r="C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18" t="str">
        <f aca="false">IF(C12-SUM(D12:J12)=0," ","Out of Balance!")</f>
        <v> </v>
      </c>
      <c r="L12" s="6" t="n">
        <f aca="false">F12</f>
        <v>0</v>
      </c>
      <c r="M12" s="6" t="n">
        <f aca="false">G12</f>
        <v>0</v>
      </c>
      <c r="Q12" s="6" t="n">
        <v>0</v>
      </c>
      <c r="T12" s="6" t="n">
        <v>0</v>
      </c>
    </row>
    <row r="13" customFormat="false" ht="12.75" hidden="false" customHeight="false" outlineLevel="0" collapsed="false">
      <c r="A13" s="22" t="n">
        <v>36893</v>
      </c>
      <c r="C13" s="6" t="n">
        <v>0</v>
      </c>
      <c r="E13" s="6" t="n">
        <v>0</v>
      </c>
      <c r="F13" s="6" t="n">
        <v>0</v>
      </c>
      <c r="G13" s="6" t="n">
        <v>0</v>
      </c>
      <c r="H13" s="6" t="n">
        <v>0</v>
      </c>
      <c r="I13" s="6" t="n">
        <v>0</v>
      </c>
      <c r="J13" s="6" t="n">
        <v>0</v>
      </c>
      <c r="K13" s="18" t="str">
        <f aca="false">IF(C13-SUM(D13:J13)=0," ","Out of Balance!")</f>
        <v> </v>
      </c>
      <c r="L13" s="6" t="n">
        <f aca="false">F13</f>
        <v>0</v>
      </c>
      <c r="M13" s="6" t="n">
        <f aca="false">G13</f>
        <v>0</v>
      </c>
    </row>
    <row r="14" customFormat="false" ht="12.75" hidden="false" customHeight="false" outlineLevel="0" collapsed="false">
      <c r="A14" s="22" t="n">
        <v>36894</v>
      </c>
      <c r="C14" s="6" t="n">
        <v>0</v>
      </c>
      <c r="E14" s="6" t="n">
        <v>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18" t="str">
        <f aca="false">IF(C14-SUM(D14:J14)=0," ","Out of Balance!")</f>
        <v> </v>
      </c>
      <c r="L14" s="6" t="n">
        <f aca="false">F14</f>
        <v>0</v>
      </c>
      <c r="M14" s="6" t="n">
        <f aca="false">G14</f>
        <v>0</v>
      </c>
      <c r="Q14" s="6" t="n">
        <v>0</v>
      </c>
      <c r="T14" s="6" t="n">
        <v>0</v>
      </c>
    </row>
    <row r="15" customFormat="false" ht="12.75" hidden="false" customHeight="false" outlineLevel="0" collapsed="false">
      <c r="A15" s="22" t="n">
        <v>36895</v>
      </c>
      <c r="C15" s="6" t="n">
        <v>0</v>
      </c>
      <c r="E15" s="6" t="n">
        <v>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18" t="str">
        <f aca="false">IF(C15-SUM(D15:J15)=0," ","Out of Balance!")</f>
        <v> </v>
      </c>
      <c r="L15" s="6" t="n">
        <f aca="false">F15</f>
        <v>0</v>
      </c>
      <c r="M15" s="6" t="n">
        <f aca="false">G15</f>
        <v>0</v>
      </c>
      <c r="Q15" s="6" t="n">
        <v>0</v>
      </c>
      <c r="T15" s="6" t="n">
        <v>0</v>
      </c>
    </row>
    <row r="16" customFormat="false" ht="12.75" hidden="false" customHeight="false" outlineLevel="0" collapsed="false">
      <c r="A16" s="22" t="n">
        <v>36896</v>
      </c>
      <c r="C16" s="6" t="n">
        <v>0</v>
      </c>
      <c r="E16" s="6" t="n">
        <v>0</v>
      </c>
      <c r="F16" s="6" t="n">
        <v>0</v>
      </c>
      <c r="K16" s="18"/>
    </row>
    <row r="17" customFormat="false" ht="12.75" hidden="false" customHeight="false" outlineLevel="0" collapsed="false">
      <c r="A17" s="22" t="n">
        <v>36897</v>
      </c>
      <c r="C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18" t="str">
        <f aca="false">IF(C17-SUM(D17:J17)=0," ","Out of Balance!")</f>
        <v> </v>
      </c>
      <c r="L17" s="6" t="n">
        <f aca="false">F17</f>
        <v>0</v>
      </c>
      <c r="M17" s="6" t="n">
        <f aca="false">G17</f>
        <v>0</v>
      </c>
      <c r="Q17" s="6" t="n">
        <v>0</v>
      </c>
      <c r="T17" s="6" t="n">
        <v>0</v>
      </c>
    </row>
    <row r="18" customFormat="false" ht="12.75" hidden="false" customHeight="false" outlineLevel="0" collapsed="false">
      <c r="A18" s="22" t="n">
        <v>36898</v>
      </c>
      <c r="C18" s="6" t="n">
        <v>0</v>
      </c>
      <c r="E18" s="6" t="n">
        <v>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18" t="str">
        <f aca="false">IF(C18-SUM(D18:J18)=0," ","Out of Balance!")</f>
        <v> </v>
      </c>
      <c r="L18" s="6" t="n">
        <f aca="false">F18</f>
        <v>0</v>
      </c>
      <c r="M18" s="6" t="n">
        <v>0</v>
      </c>
      <c r="Q18" s="6" t="n">
        <v>0</v>
      </c>
      <c r="T18" s="6" t="n">
        <v>0</v>
      </c>
    </row>
    <row r="19" customFormat="false" ht="12.75" hidden="false" customHeight="false" outlineLevel="0" collapsed="false">
      <c r="A19" s="22" t="n">
        <v>36899</v>
      </c>
      <c r="C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18" t="str">
        <f aca="false">IF(C19-SUM(D19:J19)=0," ","Out of Balance!")</f>
        <v> </v>
      </c>
      <c r="L19" s="6" t="n">
        <f aca="false">F19</f>
        <v>0</v>
      </c>
      <c r="M19" s="6" t="n">
        <v>0</v>
      </c>
      <c r="Q19" s="6" t="n">
        <v>0</v>
      </c>
      <c r="T19" s="6" t="n">
        <v>0</v>
      </c>
    </row>
    <row r="20" customFormat="false" ht="12.75" hidden="false" customHeight="false" outlineLevel="0" collapsed="false">
      <c r="A20" s="22" t="n">
        <v>36900</v>
      </c>
      <c r="C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18" t="str">
        <f aca="false">IF(C20-SUM(D20:J20)=0," ","Out of Balance!")</f>
        <v> </v>
      </c>
      <c r="L20" s="6" t="n">
        <f aca="false">F20</f>
        <v>0</v>
      </c>
      <c r="M20" s="6" t="n">
        <v>0</v>
      </c>
    </row>
    <row r="21" customFormat="false" ht="12.75" hidden="false" customHeight="false" outlineLevel="0" collapsed="false">
      <c r="A21" s="22" t="n">
        <v>36901</v>
      </c>
      <c r="C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18" t="str">
        <f aca="false">IF(C21-SUM(D21:J21)=0," ","Out of Balance!")</f>
        <v> </v>
      </c>
      <c r="L21" s="6" t="n">
        <f aca="false">F21</f>
        <v>0</v>
      </c>
      <c r="M21" s="6" t="n">
        <v>0</v>
      </c>
      <c r="Q21" s="6" t="n">
        <v>0</v>
      </c>
      <c r="T21" s="6" t="n">
        <v>0</v>
      </c>
    </row>
    <row r="22" customFormat="false" ht="12.75" hidden="false" customHeight="false" outlineLevel="0" collapsed="false">
      <c r="A22" s="22" t="n">
        <v>36902</v>
      </c>
      <c r="C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18" t="str">
        <f aca="false">IF(C22-SUM(D22:J22)=0," ","Out of Balance!")</f>
        <v> </v>
      </c>
      <c r="L22" s="6" t="n">
        <f aca="false">F22</f>
        <v>0</v>
      </c>
      <c r="M22" s="6" t="n">
        <v>0</v>
      </c>
      <c r="Q22" s="6" t="n">
        <v>0</v>
      </c>
      <c r="T22" s="6" t="n">
        <v>0</v>
      </c>
    </row>
    <row r="23" customFormat="false" ht="12.75" hidden="false" customHeight="false" outlineLevel="0" collapsed="false">
      <c r="A23" s="22" t="n">
        <v>36903</v>
      </c>
      <c r="C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18" t="str">
        <f aca="false">IF(C23-SUM(D23:J23)=0," ","Out of Balance!")</f>
        <v> </v>
      </c>
      <c r="L23" s="6" t="n">
        <f aca="false">F23</f>
        <v>0</v>
      </c>
      <c r="M23" s="6" t="n">
        <v>0</v>
      </c>
      <c r="Q23" s="6" t="n">
        <v>0</v>
      </c>
      <c r="T23" s="6" t="n">
        <v>0</v>
      </c>
    </row>
    <row r="24" customFormat="false" ht="12.75" hidden="false" customHeight="false" outlineLevel="0" collapsed="false">
      <c r="A24" s="22" t="n">
        <v>36904</v>
      </c>
      <c r="C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18" t="str">
        <f aca="false">IF(C24-SUM(D24:J24)=0," ","Out of Balance!")</f>
        <v> </v>
      </c>
      <c r="L24" s="6" t="n">
        <f aca="false">F24</f>
        <v>0</v>
      </c>
      <c r="M24" s="6" t="n">
        <v>0</v>
      </c>
      <c r="Q24" s="6" t="n">
        <v>0</v>
      </c>
      <c r="T24" s="6" t="n">
        <v>0</v>
      </c>
    </row>
    <row r="25" customFormat="false" ht="12.75" hidden="false" customHeight="false" outlineLevel="0" collapsed="false">
      <c r="A25" s="22" t="n">
        <v>36905</v>
      </c>
      <c r="C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18" t="str">
        <f aca="false">IF(C25-SUM(D25:J25)=0," ","Out of Balance!")</f>
        <v> </v>
      </c>
      <c r="L25" s="6" t="n">
        <f aca="false">F25</f>
        <v>0</v>
      </c>
      <c r="M25" s="6" t="n">
        <v>0</v>
      </c>
      <c r="Q25" s="6" t="n">
        <v>0</v>
      </c>
      <c r="T25" s="6" t="n">
        <v>0</v>
      </c>
    </row>
    <row r="26" customFormat="false" ht="12.75" hidden="false" customHeight="false" outlineLevel="0" collapsed="false">
      <c r="A26" s="22" t="n">
        <v>36906</v>
      </c>
      <c r="C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18" t="str">
        <f aca="false">IF(C26-SUM(D26:J26)=0," ","Out of Balance!")</f>
        <v> </v>
      </c>
      <c r="L26" s="6" t="n">
        <f aca="false">F26</f>
        <v>0</v>
      </c>
      <c r="M26" s="6" t="n">
        <v>0</v>
      </c>
      <c r="Q26" s="6" t="n">
        <v>0</v>
      </c>
      <c r="T26" s="6" t="n">
        <v>0</v>
      </c>
    </row>
    <row r="27" customFormat="false" ht="12.75" hidden="false" customHeight="false" outlineLevel="0" collapsed="false">
      <c r="A27" s="22" t="n">
        <v>36907</v>
      </c>
      <c r="C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18" t="str">
        <f aca="false">IF(C27-SUM(D27:J27)=0," ","Out of Balance!")</f>
        <v> </v>
      </c>
      <c r="L27" s="6" t="n">
        <f aca="false">F27</f>
        <v>0</v>
      </c>
      <c r="M27" s="6" t="n">
        <v>0</v>
      </c>
      <c r="Q27" s="6" t="n">
        <v>0</v>
      </c>
      <c r="T27" s="6" t="n">
        <v>0</v>
      </c>
    </row>
    <row r="28" customFormat="false" ht="12.75" hidden="false" customHeight="false" outlineLevel="0" collapsed="false">
      <c r="A28" s="22" t="n">
        <v>36908</v>
      </c>
      <c r="C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18" t="str">
        <f aca="false">IF(C28-SUM(D28:J28)=0," ","Out of Balance!")</f>
        <v> </v>
      </c>
      <c r="L28" s="6" t="n">
        <f aca="false">F28</f>
        <v>0</v>
      </c>
      <c r="M28" s="6" t="n">
        <v>0</v>
      </c>
      <c r="Q28" s="6" t="n">
        <v>0</v>
      </c>
      <c r="T28" s="6" t="n">
        <v>0</v>
      </c>
    </row>
    <row r="29" customFormat="false" ht="12.75" hidden="false" customHeight="false" outlineLevel="0" collapsed="false">
      <c r="A29" s="22" t="n">
        <v>36909</v>
      </c>
      <c r="C29" s="6" t="n">
        <v>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18" t="str">
        <f aca="false">IF(C29-SUM(D29:J29)=0," ","Out of Balance!")</f>
        <v> </v>
      </c>
      <c r="L29" s="6" t="n">
        <f aca="false">F29</f>
        <v>0</v>
      </c>
      <c r="M29" s="6" t="n">
        <v>0</v>
      </c>
      <c r="Q29" s="6" t="n">
        <v>0</v>
      </c>
      <c r="T29" s="6" t="n">
        <v>0</v>
      </c>
    </row>
    <row r="30" customFormat="false" ht="12.75" hidden="false" customHeight="false" outlineLevel="0" collapsed="false">
      <c r="A30" s="22" t="n">
        <v>36910</v>
      </c>
      <c r="C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18" t="str">
        <f aca="false">IF(C30-SUM(D30:J30)=0," ","Out of Balance!")</f>
        <v> </v>
      </c>
      <c r="L30" s="6" t="n">
        <f aca="false">F30</f>
        <v>0</v>
      </c>
      <c r="M30" s="6" t="n">
        <v>0</v>
      </c>
      <c r="Q30" s="6" t="n">
        <v>0</v>
      </c>
      <c r="T30" s="6" t="n">
        <v>0</v>
      </c>
    </row>
    <row r="31" customFormat="false" ht="12.75" hidden="false" customHeight="false" outlineLevel="0" collapsed="false">
      <c r="A31" s="22" t="n">
        <v>36911</v>
      </c>
      <c r="C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18" t="str">
        <f aca="false">IF(C31-SUM(D31:J31)=0," ","Out of Balance!")</f>
        <v> </v>
      </c>
      <c r="L31" s="6" t="n">
        <f aca="false">F31</f>
        <v>0</v>
      </c>
      <c r="M31" s="6" t="n">
        <v>0</v>
      </c>
      <c r="Q31" s="6" t="n">
        <v>0</v>
      </c>
      <c r="T31" s="6" t="n">
        <v>0</v>
      </c>
    </row>
    <row r="32" customFormat="false" ht="12.75" hidden="false" customHeight="false" outlineLevel="0" collapsed="false">
      <c r="A32" s="22" t="n">
        <v>36912</v>
      </c>
      <c r="C32" s="6" t="n">
        <v>0</v>
      </c>
      <c r="E32" s="6" t="n">
        <v>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18" t="str">
        <f aca="false">IF(C32-SUM(D32:J32)=0," ","Out of Balance!")</f>
        <v> </v>
      </c>
      <c r="L32" s="6" t="n">
        <f aca="false">F32</f>
        <v>0</v>
      </c>
      <c r="M32" s="6" t="n">
        <v>0</v>
      </c>
      <c r="Q32" s="6" t="n">
        <v>0</v>
      </c>
      <c r="T32" s="6" t="n">
        <v>0</v>
      </c>
    </row>
    <row r="33" customFormat="false" ht="12.75" hidden="false" customHeight="false" outlineLevel="0" collapsed="false">
      <c r="A33" s="22" t="n">
        <v>36913</v>
      </c>
      <c r="C33" s="6" t="n">
        <v>0</v>
      </c>
      <c r="E33" s="6" t="n">
        <v>0</v>
      </c>
      <c r="F33" s="6" t="n">
        <v>0</v>
      </c>
      <c r="G33" s="6" t="n">
        <v>0</v>
      </c>
      <c r="H33" s="6" t="n">
        <v>0</v>
      </c>
      <c r="I33" s="6" t="n">
        <v>0</v>
      </c>
      <c r="J33" s="6" t="n">
        <v>0</v>
      </c>
      <c r="K33" s="18" t="str">
        <f aca="false">IF(C33-SUM(D33:J33)=0," ","Out of Balance!")</f>
        <v> </v>
      </c>
      <c r="L33" s="6" t="n">
        <f aca="false">F33</f>
        <v>0</v>
      </c>
      <c r="M33" s="6" t="n">
        <v>0</v>
      </c>
      <c r="Q33" s="6" t="n">
        <v>0</v>
      </c>
      <c r="T33" s="6" t="n">
        <v>0</v>
      </c>
    </row>
    <row r="34" customFormat="false" ht="12.75" hidden="false" customHeight="false" outlineLevel="0" collapsed="false">
      <c r="A34" s="22" t="n">
        <v>36914</v>
      </c>
      <c r="C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18" t="str">
        <f aca="false">IF(C34-SUM(D34:J34)=0," ","Out of Balance!")</f>
        <v> </v>
      </c>
      <c r="L34" s="6" t="n">
        <f aca="false">F34</f>
        <v>0</v>
      </c>
      <c r="M34" s="6" t="n">
        <v>0</v>
      </c>
      <c r="Q34" s="6" t="n">
        <v>0</v>
      </c>
      <c r="T34" s="6" t="n">
        <v>0</v>
      </c>
    </row>
    <row r="35" customFormat="false" ht="12.75" hidden="false" customHeight="false" outlineLevel="0" collapsed="false">
      <c r="A35" s="22" t="n">
        <v>36915</v>
      </c>
      <c r="C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18" t="str">
        <f aca="false">IF(C35-SUM(D35:J35)=0," ","Out of Balance!")</f>
        <v> </v>
      </c>
      <c r="L35" s="6" t="n">
        <f aca="false">F35</f>
        <v>0</v>
      </c>
      <c r="M35" s="6" t="n">
        <v>0</v>
      </c>
      <c r="Q35" s="6" t="n">
        <v>0</v>
      </c>
      <c r="T35" s="6" t="n">
        <v>0</v>
      </c>
    </row>
    <row r="36" customFormat="false" ht="12.75" hidden="false" customHeight="false" outlineLevel="0" collapsed="false">
      <c r="A36" s="22" t="n">
        <v>36916</v>
      </c>
      <c r="C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18" t="str">
        <f aca="false">IF(C36-SUM(D36:J36)=0," ","Out of Balance!")</f>
        <v> </v>
      </c>
      <c r="L36" s="6" t="n">
        <f aca="false">F36</f>
        <v>0</v>
      </c>
      <c r="M36" s="6" t="n">
        <v>0</v>
      </c>
      <c r="Q36" s="6" t="n">
        <v>0</v>
      </c>
      <c r="T36" s="6" t="n">
        <v>0</v>
      </c>
    </row>
    <row r="37" customFormat="false" ht="12.75" hidden="false" customHeight="false" outlineLevel="0" collapsed="false">
      <c r="A37" s="22" t="n">
        <v>36917</v>
      </c>
      <c r="C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0</v>
      </c>
      <c r="K37" s="18" t="str">
        <f aca="false">IF(C37-SUM(D37:J37)=0," ","Out of Balance!")</f>
        <v> </v>
      </c>
      <c r="L37" s="6" t="n">
        <f aca="false">F37</f>
        <v>0</v>
      </c>
      <c r="M37" s="6" t="n">
        <v>0</v>
      </c>
      <c r="Q37" s="6" t="n">
        <v>0</v>
      </c>
      <c r="T37" s="6" t="n">
        <v>0</v>
      </c>
    </row>
    <row r="38" customFormat="false" ht="12" hidden="false" customHeight="true" outlineLevel="0" collapsed="false">
      <c r="A38" s="22" t="n">
        <v>36918</v>
      </c>
      <c r="C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18" t="str">
        <f aca="false">IF(C38-SUM(D38:J38)=0," ","Out of Balance!")</f>
        <v> </v>
      </c>
      <c r="L38" s="6" t="n">
        <f aca="false">F38</f>
        <v>0</v>
      </c>
      <c r="M38" s="6" t="n">
        <v>0</v>
      </c>
      <c r="Q38" s="6" t="n">
        <v>0</v>
      </c>
      <c r="T38" s="6" t="n">
        <v>0</v>
      </c>
    </row>
    <row r="39" customFormat="false" ht="12" hidden="false" customHeight="true" outlineLevel="0" collapsed="false">
      <c r="A39" s="22" t="n">
        <v>36919</v>
      </c>
      <c r="C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18" t="str">
        <f aca="false">IF(C39-SUM(D39:J39)=0," ","Out of Balance!")</f>
        <v> </v>
      </c>
      <c r="L39" s="6" t="n">
        <f aca="false">F39</f>
        <v>0</v>
      </c>
      <c r="M39" s="6" t="n">
        <v>0</v>
      </c>
      <c r="Q39" s="6" t="n">
        <v>0</v>
      </c>
      <c r="T39" s="6" t="n">
        <v>0</v>
      </c>
    </row>
    <row r="40" customFormat="false" ht="12.75" hidden="false" customHeight="false" outlineLevel="0" collapsed="false">
      <c r="A40" s="22" t="n">
        <v>36920</v>
      </c>
      <c r="C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18" t="str">
        <f aca="false">IF(C40-SUM(D40:J40)=0," ","Out of Balance!")</f>
        <v> </v>
      </c>
      <c r="L40" s="6" t="n">
        <f aca="false">F40</f>
        <v>0</v>
      </c>
      <c r="M40" s="6" t="n">
        <v>0</v>
      </c>
      <c r="Q40" s="6" t="n">
        <v>0</v>
      </c>
      <c r="T40" s="6" t="n">
        <v>0</v>
      </c>
    </row>
    <row r="41" customFormat="false" ht="12.75" hidden="false" customHeight="false" outlineLevel="0" collapsed="false">
      <c r="A41" s="22" t="n">
        <v>36921</v>
      </c>
      <c r="C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18" t="str">
        <f aca="false">IF(C41-SUM(D41:J41)=0," ","Out of Balance!")</f>
        <v> </v>
      </c>
      <c r="L41" s="6" t="n">
        <f aca="false">F41</f>
        <v>0</v>
      </c>
      <c r="M41" s="6" t="n">
        <v>0</v>
      </c>
      <c r="Q41" s="6" t="n">
        <v>0</v>
      </c>
      <c r="T41" s="6" t="n">
        <v>0</v>
      </c>
    </row>
    <row r="42" customFormat="false" ht="12.75" hidden="false" customHeight="false" outlineLevel="0" collapsed="false">
      <c r="A42" s="22" t="n">
        <v>36922</v>
      </c>
      <c r="K42" s="18" t="str">
        <f aca="false">IF(C42-SUM(D42:H42)=0," ","Out of Balance!")</f>
        <v> </v>
      </c>
    </row>
    <row r="43" customFormat="false" ht="12.75" hidden="false" customHeight="false" outlineLevel="0" collapsed="false">
      <c r="A43" s="22"/>
      <c r="K43" s="18" t="str">
        <f aca="false">IF(C43-SUM(D43:H43)=0," ","Out of Balance!")</f>
        <v> </v>
      </c>
    </row>
    <row r="44" customFormat="false" ht="12.75" hidden="false" customHeight="false" outlineLevel="0" collapsed="false">
      <c r="A44" s="22"/>
      <c r="K44" s="18" t="str">
        <f aca="false">IF(C44-SUM(D44:H44)=0," ","Out of Balance!")</f>
        <v> </v>
      </c>
    </row>
    <row r="45" customFormat="false" ht="12.75" hidden="false" customHeight="false" outlineLevel="0" collapsed="false">
      <c r="A45" s="22"/>
      <c r="K45" s="18" t="str">
        <f aca="false">IF(C45-SUM(D45:H45)=0," ","Out of Balance!")</f>
        <v> </v>
      </c>
    </row>
    <row r="46" customFormat="false" ht="12.75" hidden="false" customHeight="false" outlineLevel="0" collapsed="false">
      <c r="A46" s="22"/>
      <c r="K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K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K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K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K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K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K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K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K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K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K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K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K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K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K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K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K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K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K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K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K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K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K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K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K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K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K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K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K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K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K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K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K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K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K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K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K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K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K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K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K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K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K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K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K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K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K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K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K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K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K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K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K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K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K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K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K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K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K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K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K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K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K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K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K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K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K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K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K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K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K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K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K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K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K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K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K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K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K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K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K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K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K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K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K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K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K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K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K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K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K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K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K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K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K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K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K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K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K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K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K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K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K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K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K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K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K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K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K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K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K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K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K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K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K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K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K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K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K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K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K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K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K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K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K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K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K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K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K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K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K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K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K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K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K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K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K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K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K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K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K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K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K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K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K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K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K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K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</row>
    <row r="195" customFormat="false" ht="12.75" hidden="false" customHeight="false" outlineLevel="0" collapsed="false">
      <c r="A195" s="22"/>
    </row>
    <row r="196" customFormat="false" ht="12.75" hidden="false" customHeight="false" outlineLevel="0" collapsed="false">
      <c r="A196" s="22"/>
    </row>
    <row r="197" customFormat="false" ht="12.75" hidden="false" customHeight="false" outlineLevel="0" collapsed="false">
      <c r="A197" s="22"/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</sheetData>
  <mergeCells count="3">
    <mergeCell ref="Q7:T7"/>
    <mergeCell ref="E8:J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D32" activeCellId="0" sqref="D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6" width="14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8" min="8" style="6" width="13.56"/>
    <col collapsed="false" customWidth="true" hidden="false" outlineLevel="0" max="9" min="9" style="6" width="16.13"/>
    <col collapsed="false" customWidth="true" hidden="false" outlineLevel="0" max="11" min="10" style="6" width="11.28"/>
    <col collapsed="false" customWidth="false" hidden="false" outlineLevel="0" max="12" min="12" style="6" width="9.14"/>
    <col collapsed="false" customWidth="true" hidden="false" outlineLevel="0" max="13" min="13" style="6" width="13.14"/>
    <col collapsed="false" customWidth="false" hidden="false" outlineLevel="0" max="16" min="14" style="6" width="9.14"/>
    <col collapsed="false" customWidth="true" hidden="false" outlineLevel="0" max="17" min="17" style="6" width="12.85"/>
    <col collapsed="false" customWidth="true" hidden="false" outlineLevel="0" max="18" min="18" style="6" width="12.99"/>
    <col collapsed="false" customWidth="false" hidden="false" outlineLevel="0" max="257" min="19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9</v>
      </c>
    </row>
    <row r="7" customFormat="false" ht="12.75" hidden="false" customHeight="false" outlineLevel="0" collapsed="false">
      <c r="C7" s="6" t="s">
        <v>10</v>
      </c>
      <c r="O7" s="11" t="s">
        <v>11</v>
      </c>
      <c r="P7" s="11"/>
      <c r="Q7" s="11"/>
      <c r="R7" s="11"/>
    </row>
    <row r="8" customFormat="false" ht="12.75" hidden="false" customHeight="false" outlineLevel="0" collapsed="false">
      <c r="A8" s="10"/>
      <c r="B8" s="10"/>
      <c r="C8" s="12" t="s">
        <v>12</v>
      </c>
      <c r="D8" s="10"/>
      <c r="E8" s="13" t="s">
        <v>13</v>
      </c>
      <c r="F8" s="13"/>
      <c r="G8" s="13"/>
      <c r="H8" s="13"/>
      <c r="I8" s="0"/>
      <c r="J8" s="14" t="s">
        <v>14</v>
      </c>
      <c r="K8" s="14"/>
      <c r="L8" s="10"/>
      <c r="M8" s="10" t="s">
        <v>15</v>
      </c>
      <c r="N8" s="10"/>
      <c r="O8" s="10" t="s">
        <v>16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15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5"/>
      <c r="J9" s="18" t="s">
        <v>22</v>
      </c>
      <c r="K9" s="18" t="s">
        <v>23</v>
      </c>
      <c r="L9" s="15"/>
      <c r="M9" s="15"/>
      <c r="N9" s="15"/>
      <c r="O9" s="15" t="s">
        <v>17</v>
      </c>
      <c r="P9" s="15"/>
      <c r="Q9" s="15" t="s">
        <v>24</v>
      </c>
      <c r="R9" s="17" t="s">
        <v>21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19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9"/>
      <c r="J10" s="20" t="n">
        <v>0.01</v>
      </c>
      <c r="K10" s="20" t="n">
        <v>0.02</v>
      </c>
      <c r="L10" s="19"/>
      <c r="M10" s="19" t="s">
        <v>30</v>
      </c>
      <c r="N10" s="19"/>
      <c r="O10" s="19" t="s">
        <v>25</v>
      </c>
      <c r="P10" s="19"/>
      <c r="Q10" s="19" t="s">
        <v>31</v>
      </c>
      <c r="R10" s="17" t="s">
        <v>32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21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/>
      <c r="J11" s="21" t="n">
        <v>157372</v>
      </c>
      <c r="K11" s="21"/>
      <c r="L11" s="21"/>
      <c r="M11" s="21" t="n">
        <v>212140</v>
      </c>
      <c r="N11" s="21"/>
      <c r="O11" s="21" t="n">
        <v>233073</v>
      </c>
      <c r="P11" s="21"/>
      <c r="Q11" s="21" t="n">
        <v>233081</v>
      </c>
      <c r="R11" s="21" t="n">
        <v>236349</v>
      </c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36617</v>
      </c>
      <c r="C12" s="6" t="n">
        <v>30000</v>
      </c>
      <c r="E12" s="6" t="n">
        <v>7800</v>
      </c>
      <c r="F12" s="6" t="n">
        <v>20000</v>
      </c>
      <c r="G12" s="6" t="n">
        <v>2200</v>
      </c>
      <c r="H12" s="6" t="n">
        <v>0</v>
      </c>
      <c r="I12" s="18" t="str">
        <f aca="false">IF(C12-SUM(D12:H12)=0," ","Out of Balance!")</f>
        <v> </v>
      </c>
      <c r="J12" s="6" t="n">
        <v>20000</v>
      </c>
      <c r="K12" s="6" t="n">
        <v>2200</v>
      </c>
    </row>
    <row r="13" customFormat="false" ht="12.75" hidden="false" customHeight="false" outlineLevel="0" collapsed="false">
      <c r="A13" s="22" t="n">
        <v>36618</v>
      </c>
      <c r="C13" s="6" t="n">
        <v>30000</v>
      </c>
      <c r="E13" s="6" t="n">
        <v>7800</v>
      </c>
      <c r="F13" s="6" t="n">
        <v>20000</v>
      </c>
      <c r="G13" s="6" t="n">
        <v>2200</v>
      </c>
      <c r="H13" s="6" t="n">
        <v>0</v>
      </c>
      <c r="I13" s="18" t="str">
        <f aca="false">IF(C13-SUM(D13:H13)=0," ","Out of Balance!")</f>
        <v> </v>
      </c>
      <c r="J13" s="6" t="n">
        <v>20000</v>
      </c>
      <c r="K13" s="6" t="n">
        <v>2200</v>
      </c>
    </row>
    <row r="14" customFormat="false" ht="12.75" hidden="false" customHeight="false" outlineLevel="0" collapsed="false">
      <c r="A14" s="22" t="n">
        <v>36619</v>
      </c>
      <c r="C14" s="6" t="n">
        <v>30000</v>
      </c>
      <c r="E14" s="6" t="n">
        <v>7800</v>
      </c>
      <c r="F14" s="6" t="n">
        <v>20000</v>
      </c>
      <c r="G14" s="6" t="n">
        <v>2200</v>
      </c>
      <c r="H14" s="6" t="n">
        <v>0</v>
      </c>
      <c r="I14" s="18" t="str">
        <f aca="false">IF(C14-SUM(D14:H14)=0," ","Out of Balance!")</f>
        <v> </v>
      </c>
      <c r="J14" s="6" t="n">
        <v>20000</v>
      </c>
      <c r="K14" s="6" t="n">
        <v>2200</v>
      </c>
    </row>
    <row r="15" customFormat="false" ht="12.75" hidden="false" customHeight="false" outlineLevel="0" collapsed="false">
      <c r="A15" s="22" t="n">
        <v>36620</v>
      </c>
      <c r="C15" s="6" t="n">
        <v>45000</v>
      </c>
      <c r="E15" s="6" t="n">
        <v>7800</v>
      </c>
      <c r="F15" s="6" t="n">
        <v>20000</v>
      </c>
      <c r="G15" s="6" t="n">
        <v>2200</v>
      </c>
      <c r="H15" s="6" t="n">
        <v>15000</v>
      </c>
      <c r="I15" s="18" t="str">
        <f aca="false">IF(C15-SUM(D15:H15)=0," ","Out of Balance!")</f>
        <v> </v>
      </c>
      <c r="J15" s="6" t="n">
        <v>20000</v>
      </c>
      <c r="K15" s="6" t="n">
        <v>2200</v>
      </c>
    </row>
    <row r="16" customFormat="false" ht="12.75" hidden="false" customHeight="false" outlineLevel="0" collapsed="false">
      <c r="A16" s="22" t="n">
        <v>36620</v>
      </c>
      <c r="B16" s="6" t="s">
        <v>33</v>
      </c>
      <c r="C16" s="6" t="n">
        <v>16000</v>
      </c>
      <c r="E16" s="6" t="n">
        <v>7800</v>
      </c>
      <c r="F16" s="6" t="n">
        <v>20000</v>
      </c>
      <c r="G16" s="6" t="n">
        <v>2200</v>
      </c>
      <c r="H16" s="6" t="n">
        <v>7500</v>
      </c>
      <c r="I16" s="18" t="str">
        <f aca="false">IF(C16-SUM(D16:H16)=0," ","Out of Balance!")</f>
        <v>Out of Balance!</v>
      </c>
    </row>
    <row r="17" customFormat="false" ht="12.75" hidden="false" customHeight="false" outlineLevel="0" collapsed="false">
      <c r="A17" s="22" t="n">
        <v>36621</v>
      </c>
      <c r="C17" s="6" t="n">
        <v>60000</v>
      </c>
      <c r="E17" s="6" t="n">
        <v>7800</v>
      </c>
      <c r="F17" s="6" t="n">
        <v>20000</v>
      </c>
      <c r="G17" s="6" t="n">
        <v>12200</v>
      </c>
      <c r="H17" s="6" t="n">
        <v>20000</v>
      </c>
      <c r="I17" s="18" t="str">
        <f aca="false">IF(C17-SUM(D17:H17)=0," ","Out of Balance!")</f>
        <v> </v>
      </c>
      <c r="J17" s="6" t="n">
        <v>20000</v>
      </c>
      <c r="K17" s="6" t="n">
        <v>12200</v>
      </c>
      <c r="O17" s="6" t="n">
        <v>15000</v>
      </c>
      <c r="Q17" s="6" t="n">
        <v>0</v>
      </c>
      <c r="R17" s="6" t="n">
        <v>15000</v>
      </c>
    </row>
    <row r="18" customFormat="false" ht="12.75" hidden="false" customHeight="false" outlineLevel="0" collapsed="false">
      <c r="A18" s="22" t="n">
        <v>36621</v>
      </c>
      <c r="B18" s="6" t="s">
        <v>33</v>
      </c>
      <c r="C18" s="6" t="n">
        <v>30000</v>
      </c>
      <c r="E18" s="6" t="n">
        <v>7800</v>
      </c>
      <c r="F18" s="6" t="n">
        <v>20000</v>
      </c>
      <c r="G18" s="6" t="n">
        <v>2200</v>
      </c>
      <c r="H18" s="6" t="n">
        <v>0</v>
      </c>
      <c r="I18" s="18" t="str">
        <f aca="false">IF(C18-SUM(D18:H18)=0," ","Out of Balance!")</f>
        <v> </v>
      </c>
    </row>
    <row r="19" customFormat="false" ht="12.75" hidden="false" customHeight="false" outlineLevel="0" collapsed="false">
      <c r="A19" s="22" t="n">
        <v>36621</v>
      </c>
      <c r="B19" s="6" t="s">
        <v>34</v>
      </c>
      <c r="C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18"/>
    </row>
    <row r="20" customFormat="false" ht="12.75" hidden="false" customHeight="false" outlineLevel="0" collapsed="false">
      <c r="A20" s="22" t="n">
        <v>36622</v>
      </c>
      <c r="C20" s="6" t="n">
        <v>30000</v>
      </c>
      <c r="E20" s="6" t="n">
        <v>7800</v>
      </c>
      <c r="F20" s="6" t="n">
        <v>20000</v>
      </c>
      <c r="G20" s="6" t="n">
        <v>2200</v>
      </c>
      <c r="H20" s="6" t="n">
        <v>0</v>
      </c>
      <c r="I20" s="18" t="str">
        <f aca="false">IF(C20-SUM(D20:H20)=0," ","Out of Balance!")</f>
        <v> </v>
      </c>
    </row>
    <row r="21" customFormat="false" ht="12.75" hidden="false" customHeight="false" outlineLevel="0" collapsed="false">
      <c r="A21" s="22" t="n">
        <v>36622</v>
      </c>
      <c r="B21" s="6" t="s">
        <v>34</v>
      </c>
      <c r="C21" s="6" t="n">
        <v>0</v>
      </c>
      <c r="E21" s="6" t="n">
        <v>0</v>
      </c>
      <c r="F21" s="6" t="n">
        <v>0</v>
      </c>
      <c r="G21" s="6" t="n">
        <v>0</v>
      </c>
      <c r="H21" s="6" t="n">
        <v>0</v>
      </c>
      <c r="I21" s="18"/>
    </row>
    <row r="22" customFormat="false" ht="12.75" hidden="false" customHeight="false" outlineLevel="0" collapsed="false">
      <c r="A22" s="22" t="n">
        <v>36623</v>
      </c>
      <c r="C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  <c r="I22" s="18" t="str">
        <f aca="false">IF(C22-SUM(D22:H22)=0," ","Out of Balance!")</f>
        <v> </v>
      </c>
    </row>
    <row r="23" customFormat="false" ht="12.75" hidden="false" customHeight="false" outlineLevel="0" collapsed="false">
      <c r="A23" s="22" t="n">
        <v>36624</v>
      </c>
      <c r="C23" s="6" t="n">
        <v>0</v>
      </c>
      <c r="E23" s="6" t="n">
        <v>0</v>
      </c>
      <c r="F23" s="6" t="n">
        <v>0</v>
      </c>
      <c r="G23" s="6" t="n">
        <v>0</v>
      </c>
      <c r="H23" s="6" t="n">
        <v>0</v>
      </c>
      <c r="I23" s="18" t="str">
        <f aca="false">IF(C23-SUM(D23:H23)=0," ","Out of Balance!")</f>
        <v> </v>
      </c>
    </row>
    <row r="24" customFormat="false" ht="12.75" hidden="false" customHeight="false" outlineLevel="0" collapsed="false">
      <c r="A24" s="22" t="n">
        <v>36625</v>
      </c>
      <c r="C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18" t="str">
        <f aca="false">IF(C24-SUM(D24:H24)=0," ","Out of Balance!")</f>
        <v> </v>
      </c>
    </row>
    <row r="25" customFormat="false" ht="12.75" hidden="false" customHeight="false" outlineLevel="0" collapsed="false">
      <c r="A25" s="22" t="n">
        <v>36626</v>
      </c>
      <c r="C25" s="6" t="n">
        <v>0</v>
      </c>
      <c r="E25" s="6" t="n">
        <v>0</v>
      </c>
      <c r="F25" s="6" t="n">
        <v>0</v>
      </c>
      <c r="G25" s="6" t="n">
        <v>0</v>
      </c>
      <c r="H25" s="6" t="n">
        <v>0</v>
      </c>
      <c r="I25" s="18" t="str">
        <f aca="false">IF(C25-SUM(D25:H25)=0," ","Out of Balance!")</f>
        <v> </v>
      </c>
    </row>
    <row r="26" customFormat="false" ht="12.75" hidden="false" customHeight="false" outlineLevel="0" collapsed="false">
      <c r="A26" s="22" t="n">
        <v>36627</v>
      </c>
      <c r="C26" s="6" t="n">
        <v>27800</v>
      </c>
      <c r="E26" s="6" t="n">
        <v>7800</v>
      </c>
      <c r="F26" s="6" t="n">
        <v>20000</v>
      </c>
      <c r="G26" s="6" t="n">
        <v>0</v>
      </c>
      <c r="H26" s="6" t="n">
        <v>0</v>
      </c>
      <c r="I26" s="18" t="str">
        <f aca="false">IF(C26-SUM(D26:H26)=0," ","Out of Balance!")</f>
        <v> </v>
      </c>
      <c r="J26" s="6" t="n">
        <v>20000</v>
      </c>
    </row>
    <row r="27" customFormat="false" ht="12.75" hidden="false" customHeight="false" outlineLevel="0" collapsed="false">
      <c r="A27" s="22" t="n">
        <v>36628</v>
      </c>
      <c r="C27" s="6" t="n">
        <v>60000</v>
      </c>
      <c r="E27" s="6" t="n">
        <v>7800</v>
      </c>
      <c r="F27" s="6" t="n">
        <v>20000</v>
      </c>
      <c r="G27" s="6" t="n">
        <v>15000</v>
      </c>
      <c r="H27" s="6" t="n">
        <f aca="false">60000-7800-20000-15000</f>
        <v>17200</v>
      </c>
      <c r="I27" s="18" t="str">
        <f aca="false">IF(C27-SUM(D27:H27)=0," ","Out of Balance!")</f>
        <v> </v>
      </c>
      <c r="J27" s="6" t="n">
        <v>20000</v>
      </c>
      <c r="O27" s="6" t="n">
        <v>15000</v>
      </c>
      <c r="R27" s="6" t="n">
        <v>15000</v>
      </c>
    </row>
    <row r="28" customFormat="false" ht="12.75" hidden="false" customHeight="false" outlineLevel="0" collapsed="false">
      <c r="A28" s="22" t="n">
        <v>36629</v>
      </c>
      <c r="C28" s="6" t="n">
        <v>60000</v>
      </c>
      <c r="E28" s="6" t="n">
        <v>7800</v>
      </c>
      <c r="F28" s="6" t="n">
        <v>20000</v>
      </c>
      <c r="G28" s="6" t="n">
        <v>15000</v>
      </c>
      <c r="H28" s="6" t="n">
        <f aca="false">60000-7800-20000-15000</f>
        <v>17200</v>
      </c>
      <c r="I28" s="18" t="str">
        <f aca="false">IF(C28-SUM(D28:H28)=0," ","Out of Balance!")</f>
        <v> </v>
      </c>
      <c r="J28" s="6" t="n">
        <v>20000</v>
      </c>
      <c r="O28" s="6" t="n">
        <v>15000</v>
      </c>
      <c r="R28" s="6" t="n">
        <v>15000</v>
      </c>
    </row>
    <row r="29" customFormat="false" ht="12.75" hidden="false" customHeight="false" outlineLevel="0" collapsed="false">
      <c r="A29" s="22" t="n">
        <v>36630</v>
      </c>
      <c r="C29" s="6" t="n">
        <v>60000</v>
      </c>
      <c r="E29" s="6" t="n">
        <v>7800</v>
      </c>
      <c r="F29" s="6" t="n">
        <v>20000</v>
      </c>
      <c r="G29" s="6" t="n">
        <v>15000</v>
      </c>
      <c r="H29" s="6" t="n">
        <f aca="false">60000-7800-20000-15000</f>
        <v>17200</v>
      </c>
      <c r="I29" s="18" t="str">
        <f aca="false">IF(C29-SUM(D29:H29)=0," ","Out of Balance!")</f>
        <v> </v>
      </c>
      <c r="J29" s="6" t="n">
        <v>20000</v>
      </c>
      <c r="O29" s="6" t="n">
        <v>15000</v>
      </c>
      <c r="R29" s="6" t="n">
        <v>15000</v>
      </c>
    </row>
    <row r="30" customFormat="false" ht="12.75" hidden="false" customHeight="false" outlineLevel="0" collapsed="false">
      <c r="A30" s="22" t="n">
        <v>36631</v>
      </c>
      <c r="C30" s="6" t="n">
        <v>60000</v>
      </c>
      <c r="E30" s="6" t="n">
        <v>7800</v>
      </c>
      <c r="F30" s="6" t="n">
        <v>20000</v>
      </c>
      <c r="G30" s="6" t="n">
        <v>15000</v>
      </c>
      <c r="H30" s="6" t="n">
        <f aca="false">60000-7800-20000-15000</f>
        <v>17200</v>
      </c>
      <c r="I30" s="18" t="str">
        <f aca="false">IF(C30-SUM(D30:H30)=0," ","Out of Balance!")</f>
        <v> </v>
      </c>
      <c r="J30" s="6" t="n">
        <v>20000</v>
      </c>
      <c r="O30" s="6" t="n">
        <v>15000</v>
      </c>
      <c r="R30" s="6" t="n">
        <v>15000</v>
      </c>
    </row>
    <row r="31" customFormat="false" ht="12.75" hidden="false" customHeight="false" outlineLevel="0" collapsed="false">
      <c r="A31" s="22" t="n">
        <v>36632</v>
      </c>
      <c r="C31" s="6" t="n">
        <v>60000</v>
      </c>
      <c r="E31" s="6" t="n">
        <v>7800</v>
      </c>
      <c r="F31" s="6" t="n">
        <v>20000</v>
      </c>
      <c r="G31" s="6" t="n">
        <v>15000</v>
      </c>
      <c r="H31" s="6" t="n">
        <f aca="false">60000-7800-20000-15000</f>
        <v>17200</v>
      </c>
      <c r="I31" s="18" t="str">
        <f aca="false">IF(C31-SUM(D31:H31)=0," ","Out of Balance!")</f>
        <v> </v>
      </c>
      <c r="J31" s="6" t="n">
        <v>20000</v>
      </c>
      <c r="O31" s="6" t="n">
        <v>15000</v>
      </c>
      <c r="R31" s="6" t="n">
        <v>15000</v>
      </c>
    </row>
    <row r="32" customFormat="false" ht="12.75" hidden="false" customHeight="false" outlineLevel="0" collapsed="false">
      <c r="A32" s="22" t="n">
        <v>36633</v>
      </c>
      <c r="C32" s="6" t="n">
        <v>60000</v>
      </c>
      <c r="E32" s="6" t="n">
        <v>7800</v>
      </c>
      <c r="F32" s="6" t="n">
        <v>20000</v>
      </c>
      <c r="G32" s="6" t="n">
        <v>15000</v>
      </c>
      <c r="H32" s="6" t="n">
        <f aca="false">60000-7800-20000-15000</f>
        <v>17200</v>
      </c>
      <c r="I32" s="18" t="str">
        <f aca="false">IF(C32-SUM(D32:H32)=0," ","Out of Balance!")</f>
        <v> </v>
      </c>
      <c r="J32" s="6" t="n">
        <v>20000</v>
      </c>
      <c r="O32" s="6" t="n">
        <v>15000</v>
      </c>
      <c r="R32" s="6" t="n">
        <v>15000</v>
      </c>
    </row>
    <row r="33" customFormat="false" ht="12.75" hidden="false" customHeight="false" outlineLevel="0" collapsed="false">
      <c r="A33" s="22" t="n">
        <v>36634</v>
      </c>
      <c r="C33" s="6" t="n">
        <v>60000</v>
      </c>
      <c r="E33" s="6" t="n">
        <v>7800</v>
      </c>
      <c r="F33" s="6" t="n">
        <v>20000</v>
      </c>
      <c r="G33" s="6" t="n">
        <v>15000</v>
      </c>
      <c r="H33" s="6" t="n">
        <f aca="false">60000-7800-20000-15000</f>
        <v>17200</v>
      </c>
      <c r="I33" s="18" t="str">
        <f aca="false">IF(C33-SUM(D33:H33)=0," ","Out of Balance!")</f>
        <v> </v>
      </c>
      <c r="J33" s="6" t="n">
        <v>20000</v>
      </c>
      <c r="O33" s="6" t="n">
        <v>15000</v>
      </c>
      <c r="R33" s="6" t="n">
        <v>15000</v>
      </c>
    </row>
    <row r="34" customFormat="false" ht="12.75" hidden="false" customHeight="false" outlineLevel="0" collapsed="false">
      <c r="A34" s="22" t="n">
        <v>36635</v>
      </c>
      <c r="C34" s="6" t="n">
        <v>60000</v>
      </c>
      <c r="E34" s="6" t="n">
        <v>7800</v>
      </c>
      <c r="F34" s="6" t="n">
        <v>20000</v>
      </c>
      <c r="G34" s="6" t="n">
        <v>15000</v>
      </c>
      <c r="H34" s="6" t="n">
        <f aca="false">60000-7800-20000-15000</f>
        <v>17200</v>
      </c>
      <c r="I34" s="18" t="str">
        <f aca="false">IF(C34-SUM(D34:H34)=0," ","Out of Balance!")</f>
        <v> </v>
      </c>
      <c r="J34" s="6" t="n">
        <v>20000</v>
      </c>
      <c r="O34" s="6" t="n">
        <v>15000</v>
      </c>
      <c r="R34" s="6" t="n">
        <v>15000</v>
      </c>
    </row>
    <row r="35" customFormat="false" ht="12" hidden="false" customHeight="true" outlineLevel="0" collapsed="false">
      <c r="A35" s="22" t="n">
        <v>36636</v>
      </c>
      <c r="C35" s="6" t="n">
        <v>60000</v>
      </c>
      <c r="E35" s="6" t="n">
        <v>7800</v>
      </c>
      <c r="F35" s="6" t="n">
        <v>20000</v>
      </c>
      <c r="G35" s="6" t="n">
        <v>15000</v>
      </c>
      <c r="H35" s="6" t="n">
        <f aca="false">60000-7800-20000-15000</f>
        <v>17200</v>
      </c>
      <c r="I35" s="18" t="str">
        <f aca="false">IF(C35-SUM(D35:H35)=0," ","Out of Balance!")</f>
        <v> </v>
      </c>
      <c r="J35" s="6" t="n">
        <v>20000</v>
      </c>
      <c r="O35" s="6" t="n">
        <v>15000</v>
      </c>
      <c r="R35" s="6" t="n">
        <v>15000</v>
      </c>
    </row>
    <row r="36" customFormat="false" ht="12" hidden="false" customHeight="true" outlineLevel="0" collapsed="false">
      <c r="A36" s="22" t="n">
        <v>36636</v>
      </c>
      <c r="B36" s="6" t="s">
        <v>35</v>
      </c>
      <c r="C36" s="6" t="n">
        <v>45000</v>
      </c>
      <c r="E36" s="6" t="n">
        <v>7800</v>
      </c>
      <c r="F36" s="6" t="n">
        <v>20000</v>
      </c>
      <c r="G36" s="6" t="n">
        <v>15000</v>
      </c>
      <c r="H36" s="6" t="n">
        <v>2200</v>
      </c>
      <c r="I36" s="18" t="str">
        <f aca="false">IF(C36-SUM(D36:H36)=0," ","Out of Balance!")</f>
        <v> </v>
      </c>
      <c r="J36" s="6" t="n">
        <v>20000</v>
      </c>
      <c r="O36" s="6" t="n">
        <v>0</v>
      </c>
      <c r="R36" s="6" t="n">
        <v>0</v>
      </c>
    </row>
    <row r="37" customFormat="false" ht="12.75" hidden="false" customHeight="false" outlineLevel="0" collapsed="false">
      <c r="A37" s="22" t="n">
        <v>36637</v>
      </c>
      <c r="C37" s="6" t="n">
        <v>45000</v>
      </c>
      <c r="E37" s="6" t="n">
        <v>7800</v>
      </c>
      <c r="F37" s="6" t="n">
        <v>20000</v>
      </c>
      <c r="G37" s="6" t="n">
        <v>15000</v>
      </c>
      <c r="H37" s="6" t="n">
        <v>2200</v>
      </c>
      <c r="I37" s="18" t="str">
        <f aca="false">IF(C37-SUM(D37:H37)=0," ","Out of Balance!")</f>
        <v> </v>
      </c>
      <c r="J37" s="6" t="n">
        <v>20000</v>
      </c>
      <c r="O37" s="6" t="n">
        <v>0</v>
      </c>
      <c r="R37" s="6" t="n">
        <v>0</v>
      </c>
    </row>
    <row r="38" customFormat="false" ht="12.75" hidden="false" customHeight="false" outlineLevel="0" collapsed="false">
      <c r="A38" s="22" t="n">
        <v>36638</v>
      </c>
      <c r="C38" s="6" t="n">
        <v>45000</v>
      </c>
      <c r="E38" s="6" t="n">
        <v>7800</v>
      </c>
      <c r="F38" s="6" t="n">
        <v>20000</v>
      </c>
      <c r="G38" s="6" t="n">
        <v>15000</v>
      </c>
      <c r="H38" s="6" t="n">
        <v>2200</v>
      </c>
      <c r="I38" s="18" t="str">
        <f aca="false">IF(C38-SUM(D38:H38)=0," ","Out of Balance!")</f>
        <v> </v>
      </c>
      <c r="J38" s="6" t="n">
        <v>20000</v>
      </c>
      <c r="O38" s="6" t="n">
        <v>0</v>
      </c>
      <c r="R38" s="6" t="n">
        <v>0</v>
      </c>
    </row>
    <row r="39" customFormat="false" ht="12.75" hidden="false" customHeight="false" outlineLevel="0" collapsed="false">
      <c r="A39" s="22" t="n">
        <v>36639</v>
      </c>
      <c r="C39" s="6" t="n">
        <v>45000</v>
      </c>
      <c r="E39" s="6" t="n">
        <v>7800</v>
      </c>
      <c r="F39" s="6" t="n">
        <v>20000</v>
      </c>
      <c r="G39" s="6" t="n">
        <v>15000</v>
      </c>
      <c r="H39" s="6" t="n">
        <v>2200</v>
      </c>
      <c r="I39" s="18" t="str">
        <f aca="false">IF(C39-SUM(D39:H39)=0," ","Out of Balance!")</f>
        <v> </v>
      </c>
      <c r="J39" s="6" t="n">
        <v>20000</v>
      </c>
      <c r="O39" s="6" t="n">
        <v>0</v>
      </c>
      <c r="R39" s="6" t="n">
        <v>0</v>
      </c>
    </row>
    <row r="40" customFormat="false" ht="12.75" hidden="false" customHeight="false" outlineLevel="0" collapsed="false">
      <c r="A40" s="22" t="n">
        <v>36640</v>
      </c>
      <c r="C40" s="6" t="n">
        <v>45000</v>
      </c>
      <c r="E40" s="6" t="n">
        <v>7800</v>
      </c>
      <c r="F40" s="6" t="n">
        <v>20000</v>
      </c>
      <c r="G40" s="6" t="n">
        <v>15000</v>
      </c>
      <c r="H40" s="6" t="n">
        <v>2200</v>
      </c>
      <c r="I40" s="18" t="str">
        <f aca="false">IF(C40-SUM(D40:H40)=0," ","Out of Balance!")</f>
        <v> </v>
      </c>
      <c r="J40" s="6" t="n">
        <v>20000</v>
      </c>
      <c r="O40" s="6" t="n">
        <v>0</v>
      </c>
      <c r="R40" s="6" t="n">
        <v>0</v>
      </c>
    </row>
    <row r="41" customFormat="false" ht="12.75" hidden="false" customHeight="false" outlineLevel="0" collapsed="false">
      <c r="A41" s="22" t="n">
        <v>36641</v>
      </c>
      <c r="C41" s="6" t="n">
        <v>45000</v>
      </c>
      <c r="E41" s="6" t="n">
        <v>7800</v>
      </c>
      <c r="F41" s="6" t="n">
        <v>20000</v>
      </c>
      <c r="G41" s="6" t="n">
        <v>15000</v>
      </c>
      <c r="H41" s="6" t="n">
        <v>2200</v>
      </c>
      <c r="I41" s="18" t="str">
        <f aca="false">IF(C41-SUM(D41:H41)=0," ","Out of Balance!")</f>
        <v> </v>
      </c>
      <c r="J41" s="6" t="n">
        <v>20000</v>
      </c>
      <c r="O41" s="6" t="n">
        <v>0</v>
      </c>
      <c r="R41" s="6" t="n">
        <v>0</v>
      </c>
      <c r="S41" s="6" t="n">
        <v>0</v>
      </c>
    </row>
    <row r="42" customFormat="false" ht="12.75" hidden="false" customHeight="false" outlineLevel="0" collapsed="false">
      <c r="A42" s="22" t="n">
        <v>36642</v>
      </c>
      <c r="C42" s="6" t="n">
        <v>45000</v>
      </c>
      <c r="E42" s="6" t="n">
        <v>7800</v>
      </c>
      <c r="F42" s="6" t="n">
        <v>20000</v>
      </c>
      <c r="G42" s="6" t="n">
        <v>15000</v>
      </c>
      <c r="H42" s="6" t="n">
        <v>2200</v>
      </c>
      <c r="I42" s="18" t="str">
        <f aca="false">IF(C42-SUM(D42:H42)=0," ","Out of Balance!")</f>
        <v> </v>
      </c>
      <c r="O42" s="6" t="n">
        <v>0</v>
      </c>
      <c r="R42" s="6" t="n">
        <v>0</v>
      </c>
    </row>
    <row r="43" customFormat="false" ht="12.75" hidden="false" customHeight="false" outlineLevel="0" collapsed="false">
      <c r="A43" s="22"/>
      <c r="I43" s="18" t="str">
        <f aca="false">IF(C43-SUM(D43:H43)=0," ","Out of Balance!")</f>
        <v> </v>
      </c>
    </row>
    <row r="44" customFormat="false" ht="12.75" hidden="false" customHeight="false" outlineLevel="0" collapsed="false">
      <c r="A44" s="22"/>
      <c r="I44" s="18" t="str">
        <f aca="false">IF(C44-SUM(D44:H44)=0," ","Out of Balance!")</f>
        <v> </v>
      </c>
    </row>
    <row r="45" customFormat="false" ht="12.75" hidden="false" customHeight="false" outlineLevel="0" collapsed="false">
      <c r="A45" s="22"/>
      <c r="I45" s="18" t="str">
        <f aca="false">IF(C45-SUM(D45:H45)=0," ","Out of Balance!")</f>
        <v> </v>
      </c>
    </row>
    <row r="46" customFormat="false" ht="12.75" hidden="false" customHeight="false" outlineLevel="0" collapsed="false">
      <c r="A46" s="22"/>
      <c r="I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I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I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I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I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I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I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I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I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I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I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I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I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I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I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I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I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I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I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I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I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I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I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I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I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I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I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I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I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I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I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I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I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I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I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I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I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I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I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I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I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I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I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I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I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I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I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I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I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I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I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I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I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I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I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I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I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I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I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I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I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I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I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I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I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I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I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I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I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I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I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I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I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I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I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I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I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I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I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I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I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I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I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I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I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I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I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I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I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I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I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I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I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I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I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I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I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I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I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I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I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I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I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I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I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I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I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I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I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I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I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I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I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I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I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I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I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I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I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I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I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I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I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I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I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I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I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I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I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I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I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I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I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I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I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I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I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I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I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I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I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I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I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I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I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I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I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I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  <c r="I194" s="18" t="str">
        <f aca="false">IF(C194-SUM(D194:H194)=0," ","Out of Balance!")</f>
        <v> </v>
      </c>
    </row>
    <row r="195" customFormat="false" ht="12.75" hidden="false" customHeight="false" outlineLevel="0" collapsed="false">
      <c r="A195" s="22"/>
      <c r="I195" s="18" t="str">
        <f aca="false">IF(C195-SUM(D195:H195)=0," ","Out of Balance!")</f>
        <v> </v>
      </c>
    </row>
    <row r="196" customFormat="false" ht="12.75" hidden="false" customHeight="false" outlineLevel="0" collapsed="false">
      <c r="A196" s="22"/>
    </row>
    <row r="197" customFormat="false" ht="12.75" hidden="false" customHeight="false" outlineLevel="0" collapsed="false">
      <c r="A197" s="22"/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  <row r="201" customFormat="false" ht="12.75" hidden="false" customHeight="false" outlineLevel="0" collapsed="false">
      <c r="A201" s="22"/>
    </row>
    <row r="202" customFormat="false" ht="12.75" hidden="false" customHeight="false" outlineLevel="0" collapsed="false">
      <c r="A202" s="22"/>
    </row>
  </sheetData>
  <mergeCells count="3">
    <mergeCell ref="O7:R7"/>
    <mergeCell ref="E8:H8"/>
    <mergeCell ref="J8:K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21" activePane="bottomRight" state="frozen"/>
      <selection pane="topLeft" activeCell="A1" activeCellId="0" sqref="A1"/>
      <selection pane="topRight" activeCell="B1" activeCellId="0" sqref="B1"/>
      <selection pane="bottomLeft" activeCell="A21" activeCellId="0" sqref="A21"/>
      <selection pane="bottomRight" activeCell="C39" activeCellId="0" sqref="C39:C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6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9" min="8" style="6" width="13.56"/>
    <col collapsed="false" customWidth="true" hidden="false" outlineLevel="0" max="10" min="10" style="6" width="16.13"/>
    <col collapsed="false" customWidth="true" hidden="false" outlineLevel="0" max="12" min="11" style="6" width="11.28"/>
    <col collapsed="false" customWidth="false" hidden="false" outlineLevel="0" max="13" min="13" style="6" width="9.14"/>
    <col collapsed="false" customWidth="true" hidden="false" outlineLevel="0" max="14" min="14" style="6" width="13.14"/>
    <col collapsed="false" customWidth="false" hidden="false" outlineLevel="0" max="17" min="15" style="6" width="9.14"/>
    <col collapsed="false" customWidth="true" hidden="false" outlineLevel="0" max="18" min="18" style="6" width="12.85"/>
    <col collapsed="false" customWidth="true" hidden="false" outlineLevel="0" max="19" min="19" style="6" width="12.99"/>
    <col collapsed="false" customWidth="false" hidden="false" outlineLevel="0" max="257" min="20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36</v>
      </c>
    </row>
    <row r="7" customFormat="false" ht="12.75" hidden="false" customHeight="false" outlineLevel="0" collapsed="false">
      <c r="G7" s="6" t="n">
        <v>275388</v>
      </c>
      <c r="P7" s="11" t="s">
        <v>11</v>
      </c>
      <c r="Q7" s="11"/>
      <c r="R7" s="11"/>
      <c r="S7" s="11"/>
    </row>
    <row r="8" customFormat="false" ht="12.75" hidden="false" customHeight="false" outlineLevel="0" collapsed="false">
      <c r="A8" s="10"/>
      <c r="B8" s="10"/>
      <c r="C8" s="12" t="s">
        <v>12</v>
      </c>
      <c r="D8" s="10"/>
      <c r="E8" s="13" t="s">
        <v>13</v>
      </c>
      <c r="F8" s="13"/>
      <c r="G8" s="13"/>
      <c r="H8" s="13"/>
      <c r="I8" s="23"/>
      <c r="J8" s="0"/>
      <c r="K8" s="14" t="s">
        <v>14</v>
      </c>
      <c r="L8" s="14"/>
      <c r="M8" s="10"/>
      <c r="N8" s="10" t="s">
        <v>15</v>
      </c>
      <c r="O8" s="10"/>
      <c r="P8" s="10" t="s">
        <v>16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15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5"/>
      <c r="K9" s="18" t="s">
        <v>22</v>
      </c>
      <c r="L9" s="18" t="s">
        <v>23</v>
      </c>
      <c r="M9" s="15"/>
      <c r="N9" s="15"/>
      <c r="O9" s="15"/>
      <c r="P9" s="15" t="s">
        <v>17</v>
      </c>
      <c r="Q9" s="15"/>
      <c r="R9" s="15" t="s">
        <v>24</v>
      </c>
      <c r="S9" s="17" t="s">
        <v>21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19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9"/>
      <c r="K10" s="20" t="n">
        <v>0.01</v>
      </c>
      <c r="L10" s="20" t="n">
        <v>0.02</v>
      </c>
      <c r="M10" s="19"/>
      <c r="N10" s="19" t="s">
        <v>30</v>
      </c>
      <c r="O10" s="19"/>
      <c r="P10" s="19" t="s">
        <v>25</v>
      </c>
      <c r="Q10" s="19"/>
      <c r="R10" s="19" t="s">
        <v>31</v>
      </c>
      <c r="S10" s="17" t="s">
        <v>32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21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/>
      <c r="K11" s="21" t="n">
        <v>157372</v>
      </c>
      <c r="L11" s="21"/>
      <c r="M11" s="21"/>
      <c r="N11" s="21" t="n">
        <v>212140</v>
      </c>
      <c r="O11" s="21"/>
      <c r="P11" s="21" t="n">
        <v>233073</v>
      </c>
      <c r="Q11" s="21"/>
      <c r="R11" s="21" t="n">
        <v>233081</v>
      </c>
      <c r="S11" s="21" t="n">
        <v>236349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36647</v>
      </c>
      <c r="C12" s="6" t="n">
        <v>45000</v>
      </c>
      <c r="E12" s="6" t="n">
        <v>7800</v>
      </c>
      <c r="F12" s="6" t="n">
        <f aca="false">45000-7800</f>
        <v>37200</v>
      </c>
      <c r="G12" s="6" t="n">
        <v>0</v>
      </c>
      <c r="H12" s="6" t="n">
        <v>0</v>
      </c>
      <c r="J12" s="18" t="str">
        <f aca="false">IF(C12-SUM(D12:I12)=0," ","Out of Balance!")</f>
        <v> </v>
      </c>
      <c r="K12" s="6" t="n">
        <f aca="false">F12</f>
        <v>37200</v>
      </c>
      <c r="L12" s="6" t="n">
        <f aca="false">G12</f>
        <v>0</v>
      </c>
      <c r="P12" s="6" t="n">
        <v>0</v>
      </c>
      <c r="S12" s="6" t="n">
        <v>0</v>
      </c>
    </row>
    <row r="13" customFormat="false" ht="12.75" hidden="false" customHeight="false" outlineLevel="0" collapsed="false">
      <c r="A13" s="22" t="n">
        <v>36647</v>
      </c>
      <c r="B13" s="24" t="n">
        <v>36647.4166666667</v>
      </c>
      <c r="C13" s="6" t="n">
        <f aca="false">40800-5000</f>
        <v>35800</v>
      </c>
      <c r="E13" s="6" t="n">
        <v>7800</v>
      </c>
      <c r="F13" s="6" t="n">
        <v>8000</v>
      </c>
      <c r="G13" s="6" t="n">
        <v>20000</v>
      </c>
      <c r="J13" s="18" t="str">
        <f aca="false">IF(C13-SUM(D13:I13)=0," ","Out of Balance!")</f>
        <v> </v>
      </c>
      <c r="K13" s="6" t="n">
        <f aca="false">F13</f>
        <v>8000</v>
      </c>
      <c r="L13" s="6" t="n">
        <f aca="false">G13</f>
        <v>20000</v>
      </c>
    </row>
    <row r="14" customFormat="false" ht="12.75" hidden="false" customHeight="false" outlineLevel="0" collapsed="false">
      <c r="A14" s="22" t="n">
        <v>36648</v>
      </c>
      <c r="C14" s="6" t="n">
        <v>40800</v>
      </c>
      <c r="E14" s="6" t="n">
        <v>7800</v>
      </c>
      <c r="F14" s="6" t="n">
        <v>8000</v>
      </c>
      <c r="G14" s="6" t="n">
        <v>25000</v>
      </c>
      <c r="H14" s="6" t="n">
        <v>0</v>
      </c>
      <c r="J14" s="18" t="str">
        <f aca="false">IF(C14-SUM(D14:I14)=0," ","Out of Balance!")</f>
        <v> </v>
      </c>
      <c r="K14" s="6" t="n">
        <f aca="false">F14</f>
        <v>8000</v>
      </c>
      <c r="L14" s="6" t="n">
        <f aca="false">G14</f>
        <v>25000</v>
      </c>
      <c r="P14" s="6" t="n">
        <v>0</v>
      </c>
      <c r="S14" s="6" t="n">
        <v>0</v>
      </c>
    </row>
    <row r="15" customFormat="false" ht="12.75" hidden="false" customHeight="false" outlineLevel="0" collapsed="false">
      <c r="A15" s="22" t="n">
        <v>36649</v>
      </c>
      <c r="C15" s="6" t="n">
        <v>40800</v>
      </c>
      <c r="E15" s="6" t="n">
        <v>7800</v>
      </c>
      <c r="F15" s="6" t="n">
        <v>8000</v>
      </c>
      <c r="G15" s="6" t="n">
        <v>25000</v>
      </c>
      <c r="H15" s="6" t="n">
        <v>0</v>
      </c>
      <c r="J15" s="18" t="str">
        <f aca="false">IF(C15-SUM(D15:I15)=0," ","Out of Balance!")</f>
        <v> </v>
      </c>
      <c r="K15" s="6" t="n">
        <f aca="false">F15</f>
        <v>8000</v>
      </c>
      <c r="L15" s="6" t="n">
        <f aca="false">G15</f>
        <v>25000</v>
      </c>
      <c r="P15" s="6" t="n">
        <v>0</v>
      </c>
      <c r="S15" s="6" t="n">
        <v>0</v>
      </c>
    </row>
    <row r="16" customFormat="false" ht="12.75" hidden="false" customHeight="false" outlineLevel="0" collapsed="false">
      <c r="A16" s="22" t="n">
        <v>36650</v>
      </c>
      <c r="C16" s="6" t="n">
        <v>40800</v>
      </c>
      <c r="E16" s="6" t="n">
        <v>7800</v>
      </c>
      <c r="F16" s="6" t="n">
        <v>8000</v>
      </c>
      <c r="G16" s="6" t="n">
        <v>25000</v>
      </c>
      <c r="H16" s="6" t="n">
        <v>0</v>
      </c>
      <c r="J16" s="18" t="str">
        <f aca="false">IF(C16-SUM(D16:I16)=0," ","Out of Balance!")</f>
        <v> </v>
      </c>
      <c r="K16" s="6" t="n">
        <f aca="false">F16</f>
        <v>8000</v>
      </c>
      <c r="L16" s="6" t="n">
        <f aca="false">G16</f>
        <v>25000</v>
      </c>
      <c r="P16" s="6" t="n">
        <v>0</v>
      </c>
      <c r="S16" s="6" t="n">
        <v>0</v>
      </c>
    </row>
    <row r="17" customFormat="false" ht="12.75" hidden="false" customHeight="false" outlineLevel="0" collapsed="false">
      <c r="A17" s="22" t="n">
        <v>36651</v>
      </c>
      <c r="C17" s="6" t="n">
        <v>35800</v>
      </c>
      <c r="E17" s="6" t="n">
        <v>7800</v>
      </c>
      <c r="F17" s="6" t="n">
        <v>8000</v>
      </c>
      <c r="G17" s="6" t="n">
        <v>0</v>
      </c>
      <c r="H17" s="6" t="n">
        <v>0</v>
      </c>
      <c r="I17" s="6" t="n">
        <v>20000</v>
      </c>
      <c r="J17" s="18" t="str">
        <f aca="false">IF(C17-SUM(D17:I17)=0," ","Out of Balance!")</f>
        <v> </v>
      </c>
      <c r="K17" s="6" t="n">
        <f aca="false">F17</f>
        <v>8000</v>
      </c>
      <c r="L17" s="6" t="n">
        <f aca="false">G17</f>
        <v>0</v>
      </c>
      <c r="P17" s="6" t="n">
        <v>0</v>
      </c>
      <c r="S17" s="6" t="n">
        <v>0</v>
      </c>
    </row>
    <row r="18" customFormat="false" ht="12.75" hidden="false" customHeight="false" outlineLevel="0" collapsed="false">
      <c r="A18" s="22" t="n">
        <v>36651</v>
      </c>
      <c r="B18" s="24" t="n">
        <v>36651.4895833333</v>
      </c>
      <c r="C18" s="6" t="n">
        <v>35800</v>
      </c>
      <c r="E18" s="6" t="n">
        <v>7800</v>
      </c>
      <c r="F18" s="6" t="n">
        <v>25000</v>
      </c>
      <c r="G18" s="6" t="n">
        <v>0</v>
      </c>
      <c r="H18" s="6" t="n">
        <v>0</v>
      </c>
      <c r="I18" s="6" t="n">
        <v>3000</v>
      </c>
      <c r="J18" s="18" t="str">
        <f aca="false">IF(C18-SUM(D18:I18)=0," ","Out of Balance!")</f>
        <v> </v>
      </c>
      <c r="K18" s="6" t="n">
        <f aca="false">F18</f>
        <v>25000</v>
      </c>
      <c r="L18" s="6" t="n">
        <f aca="false">G18</f>
        <v>0</v>
      </c>
    </row>
    <row r="19" customFormat="false" ht="12.75" hidden="false" customHeight="false" outlineLevel="0" collapsed="false">
      <c r="A19" s="22" t="n">
        <v>36652</v>
      </c>
      <c r="C19" s="6" t="n">
        <v>35800</v>
      </c>
      <c r="E19" s="6" t="n">
        <v>7800</v>
      </c>
      <c r="F19" s="6" t="n">
        <v>28000</v>
      </c>
      <c r="G19" s="6" t="n">
        <v>0</v>
      </c>
      <c r="H19" s="6" t="n">
        <v>0</v>
      </c>
      <c r="J19" s="18" t="str">
        <f aca="false">IF(C19-SUM(D19:I19)=0," ","Out of Balance!")</f>
        <v> </v>
      </c>
      <c r="K19" s="6" t="n">
        <f aca="false">F19</f>
        <v>28000</v>
      </c>
      <c r="L19" s="6" t="n">
        <f aca="false">G19</f>
        <v>0</v>
      </c>
      <c r="P19" s="6" t="n">
        <v>0</v>
      </c>
      <c r="S19" s="6" t="n">
        <v>0</v>
      </c>
    </row>
    <row r="20" customFormat="false" ht="12.75" hidden="false" customHeight="false" outlineLevel="0" collapsed="false">
      <c r="A20" s="22" t="n">
        <v>36653</v>
      </c>
      <c r="C20" s="6" t="n">
        <v>35800</v>
      </c>
      <c r="E20" s="6" t="n">
        <v>7800</v>
      </c>
      <c r="F20" s="6" t="n">
        <v>28000</v>
      </c>
      <c r="G20" s="6" t="n">
        <v>0</v>
      </c>
      <c r="H20" s="6" t="n">
        <v>0</v>
      </c>
      <c r="J20" s="18" t="str">
        <f aca="false">IF(C20-SUM(D20:I20)=0," ","Out of Balance!")</f>
        <v> </v>
      </c>
      <c r="K20" s="6" t="n">
        <f aca="false">F20</f>
        <v>28000</v>
      </c>
      <c r="L20" s="6" t="n">
        <f aca="false">G20</f>
        <v>0</v>
      </c>
      <c r="P20" s="6" t="n">
        <v>0</v>
      </c>
      <c r="S20" s="6" t="n">
        <v>0</v>
      </c>
    </row>
    <row r="21" customFormat="false" ht="12.75" hidden="false" customHeight="false" outlineLevel="0" collapsed="false">
      <c r="A21" s="22" t="n">
        <v>36654</v>
      </c>
      <c r="C21" s="6" t="n">
        <v>35800</v>
      </c>
      <c r="E21" s="6" t="n">
        <v>7800</v>
      </c>
      <c r="F21" s="6" t="n">
        <v>28000</v>
      </c>
      <c r="G21" s="6" t="n">
        <v>0</v>
      </c>
      <c r="H21" s="6" t="n">
        <v>0</v>
      </c>
      <c r="J21" s="18" t="str">
        <f aca="false">IF(C21-SUM(D21:I21)=0," ","Out of Balance!")</f>
        <v> </v>
      </c>
      <c r="K21" s="6" t="n">
        <f aca="false">F21</f>
        <v>28000</v>
      </c>
      <c r="L21" s="6" t="n">
        <f aca="false">G21</f>
        <v>0</v>
      </c>
      <c r="P21" s="6" t="n">
        <v>0</v>
      </c>
      <c r="S21" s="6" t="n">
        <v>0</v>
      </c>
    </row>
    <row r="22" customFormat="false" ht="12.75" hidden="false" customHeight="false" outlineLevel="0" collapsed="false">
      <c r="A22" s="22" t="n">
        <v>36655</v>
      </c>
      <c r="C22" s="6" t="n">
        <v>35800</v>
      </c>
      <c r="E22" s="6" t="n">
        <v>7800</v>
      </c>
      <c r="F22" s="6" t="n">
        <v>28000</v>
      </c>
      <c r="G22" s="6" t="n">
        <v>0</v>
      </c>
      <c r="H22" s="6" t="n">
        <v>0</v>
      </c>
      <c r="J22" s="18" t="str">
        <f aca="false">IF(C22-SUM(D22:I22)=0," ","Out of Balance!")</f>
        <v> </v>
      </c>
      <c r="K22" s="6" t="n">
        <f aca="false">F22</f>
        <v>28000</v>
      </c>
      <c r="L22" s="6" t="n">
        <f aca="false">G22</f>
        <v>0</v>
      </c>
      <c r="P22" s="6" t="n">
        <v>0</v>
      </c>
      <c r="S22" s="6" t="n">
        <v>0</v>
      </c>
    </row>
    <row r="23" customFormat="false" ht="12.75" hidden="false" customHeight="false" outlineLevel="0" collapsed="false">
      <c r="A23" s="22" t="n">
        <v>36656</v>
      </c>
      <c r="C23" s="6" t="n">
        <v>35800</v>
      </c>
      <c r="E23" s="6" t="n">
        <v>7800</v>
      </c>
      <c r="F23" s="6" t="n">
        <v>28000</v>
      </c>
      <c r="G23" s="6" t="n">
        <v>0</v>
      </c>
      <c r="H23" s="6" t="n">
        <v>0</v>
      </c>
      <c r="J23" s="18" t="str">
        <f aca="false">IF(C23-SUM(D23:I23)=0," ","Out of Balance!")</f>
        <v> </v>
      </c>
      <c r="K23" s="6" t="n">
        <f aca="false">F23</f>
        <v>28000</v>
      </c>
      <c r="L23" s="6" t="n">
        <f aca="false">G23</f>
        <v>0</v>
      </c>
      <c r="P23" s="6" t="n">
        <v>0</v>
      </c>
      <c r="S23" s="6" t="n">
        <v>0</v>
      </c>
    </row>
    <row r="24" customFormat="false" ht="12.75" hidden="false" customHeight="false" outlineLevel="0" collapsed="false">
      <c r="A24" s="22" t="n">
        <v>36657</v>
      </c>
      <c r="C24" s="6" t="n">
        <v>35800</v>
      </c>
      <c r="E24" s="6" t="n">
        <v>7800</v>
      </c>
      <c r="F24" s="6" t="n">
        <v>28000</v>
      </c>
      <c r="G24" s="6" t="n">
        <v>0</v>
      </c>
      <c r="H24" s="6" t="n">
        <v>0</v>
      </c>
      <c r="J24" s="18" t="str">
        <f aca="false">IF(C24-SUM(D24:I24)=0," ","Out of Balance!")</f>
        <v> </v>
      </c>
      <c r="K24" s="6" t="n">
        <f aca="false">F24</f>
        <v>28000</v>
      </c>
      <c r="L24" s="6" t="n">
        <f aca="false">G24</f>
        <v>0</v>
      </c>
      <c r="P24" s="6" t="n">
        <v>0</v>
      </c>
      <c r="S24" s="6" t="n">
        <v>0</v>
      </c>
    </row>
    <row r="25" customFormat="false" ht="12.75" hidden="false" customHeight="false" outlineLevel="0" collapsed="false">
      <c r="A25" s="22" t="n">
        <v>36658</v>
      </c>
      <c r="C25" s="6" t="n">
        <v>35800</v>
      </c>
      <c r="E25" s="6" t="n">
        <v>7800</v>
      </c>
      <c r="F25" s="6" t="n">
        <v>28000</v>
      </c>
      <c r="G25" s="6" t="n">
        <v>0</v>
      </c>
      <c r="H25" s="6" t="n">
        <v>0</v>
      </c>
      <c r="J25" s="18" t="str">
        <f aca="false">IF(C25-SUM(D25:I25)=0," ","Out of Balance!")</f>
        <v> </v>
      </c>
      <c r="K25" s="6" t="n">
        <f aca="false">F25</f>
        <v>28000</v>
      </c>
      <c r="L25" s="6" t="n">
        <f aca="false">G25</f>
        <v>0</v>
      </c>
      <c r="P25" s="6" t="n">
        <v>0</v>
      </c>
      <c r="S25" s="6" t="n">
        <v>0</v>
      </c>
    </row>
    <row r="26" customFormat="false" ht="12.75" hidden="false" customHeight="false" outlineLevel="0" collapsed="false">
      <c r="A26" s="22" t="n">
        <v>36659</v>
      </c>
      <c r="C26" s="6" t="n">
        <v>35800</v>
      </c>
      <c r="E26" s="6" t="n">
        <v>7800</v>
      </c>
      <c r="F26" s="6" t="n">
        <v>28000</v>
      </c>
      <c r="G26" s="6" t="n">
        <v>0</v>
      </c>
      <c r="H26" s="6" t="n">
        <v>0</v>
      </c>
      <c r="J26" s="18" t="str">
        <f aca="false">IF(C26-SUM(D26:I26)=0," ","Out of Balance!")</f>
        <v> </v>
      </c>
      <c r="K26" s="6" t="n">
        <f aca="false">F26</f>
        <v>28000</v>
      </c>
      <c r="L26" s="6" t="n">
        <f aca="false">G26</f>
        <v>0</v>
      </c>
      <c r="P26" s="6" t="n">
        <v>0</v>
      </c>
      <c r="S26" s="6" t="n">
        <v>0</v>
      </c>
    </row>
    <row r="27" customFormat="false" ht="12.75" hidden="false" customHeight="false" outlineLevel="0" collapsed="false">
      <c r="A27" s="22" t="n">
        <v>36660</v>
      </c>
      <c r="C27" s="6" t="n">
        <v>35800</v>
      </c>
      <c r="E27" s="6" t="n">
        <v>7800</v>
      </c>
      <c r="F27" s="6" t="n">
        <v>28000</v>
      </c>
      <c r="G27" s="6" t="n">
        <v>0</v>
      </c>
      <c r="H27" s="6" t="n">
        <v>0</v>
      </c>
      <c r="J27" s="18" t="str">
        <f aca="false">IF(C27-SUM(D27:I27)=0," ","Out of Balance!")</f>
        <v> </v>
      </c>
      <c r="K27" s="6" t="n">
        <f aca="false">F27</f>
        <v>28000</v>
      </c>
      <c r="L27" s="6" t="n">
        <f aca="false">G27</f>
        <v>0</v>
      </c>
      <c r="P27" s="6" t="n">
        <v>0</v>
      </c>
      <c r="S27" s="6" t="n">
        <v>0</v>
      </c>
    </row>
    <row r="28" customFormat="false" ht="12.75" hidden="false" customHeight="false" outlineLevel="0" collapsed="false">
      <c r="A28" s="22" t="n">
        <v>36661</v>
      </c>
      <c r="C28" s="6" t="n">
        <v>35800</v>
      </c>
      <c r="E28" s="6" t="n">
        <v>7800</v>
      </c>
      <c r="F28" s="6" t="n">
        <v>28000</v>
      </c>
      <c r="G28" s="6" t="n">
        <v>0</v>
      </c>
      <c r="H28" s="6" t="n">
        <v>0</v>
      </c>
      <c r="J28" s="18" t="str">
        <f aca="false">IF(C28-SUM(D28:I28)=0," ","Out of Balance!")</f>
        <v> </v>
      </c>
      <c r="K28" s="6" t="n">
        <f aca="false">F28</f>
        <v>28000</v>
      </c>
      <c r="L28" s="6" t="n">
        <f aca="false">G28</f>
        <v>0</v>
      </c>
      <c r="P28" s="6" t="n">
        <v>0</v>
      </c>
      <c r="S28" s="6" t="n">
        <v>0</v>
      </c>
    </row>
    <row r="29" customFormat="false" ht="12.75" hidden="false" customHeight="false" outlineLevel="0" collapsed="false">
      <c r="A29" s="22" t="n">
        <v>36662</v>
      </c>
      <c r="C29" s="6" t="n">
        <v>35800</v>
      </c>
      <c r="E29" s="6" t="n">
        <v>7800</v>
      </c>
      <c r="F29" s="6" t="n">
        <v>28000</v>
      </c>
      <c r="G29" s="6" t="n">
        <v>0</v>
      </c>
      <c r="H29" s="6" t="n">
        <v>0</v>
      </c>
      <c r="J29" s="18" t="str">
        <f aca="false">IF(C29-SUM(D29:I29)=0," ","Out of Balance!")</f>
        <v> </v>
      </c>
      <c r="K29" s="6" t="n">
        <f aca="false">F29</f>
        <v>28000</v>
      </c>
      <c r="L29" s="6" t="n">
        <f aca="false">G29</f>
        <v>0</v>
      </c>
      <c r="P29" s="6" t="n">
        <v>0</v>
      </c>
      <c r="S29" s="6" t="n">
        <v>0</v>
      </c>
    </row>
    <row r="30" customFormat="false" ht="12.75" hidden="false" customHeight="false" outlineLevel="0" collapsed="false">
      <c r="A30" s="22" t="n">
        <v>36663</v>
      </c>
      <c r="C30" s="6" t="n">
        <v>35800</v>
      </c>
      <c r="E30" s="6" t="n">
        <v>7800</v>
      </c>
      <c r="F30" s="6" t="n">
        <v>28000</v>
      </c>
      <c r="G30" s="6" t="n">
        <v>0</v>
      </c>
      <c r="H30" s="6" t="n">
        <v>0</v>
      </c>
      <c r="J30" s="18" t="str">
        <f aca="false">IF(C30-SUM(D30:I30)=0," ","Out of Balance!")</f>
        <v> </v>
      </c>
      <c r="K30" s="6" t="n">
        <f aca="false">F30</f>
        <v>28000</v>
      </c>
      <c r="L30" s="6" t="n">
        <f aca="false">G30</f>
        <v>0</v>
      </c>
      <c r="P30" s="6" t="n">
        <v>0</v>
      </c>
      <c r="S30" s="6" t="n">
        <v>0</v>
      </c>
    </row>
    <row r="31" customFormat="false" ht="12.75" hidden="false" customHeight="false" outlineLevel="0" collapsed="false">
      <c r="A31" s="22" t="n">
        <v>36664</v>
      </c>
      <c r="C31" s="6" t="n">
        <v>35800</v>
      </c>
      <c r="E31" s="6" t="n">
        <v>7800</v>
      </c>
      <c r="F31" s="6" t="n">
        <v>28000</v>
      </c>
      <c r="G31" s="6" t="n">
        <v>0</v>
      </c>
      <c r="H31" s="6" t="n">
        <v>0</v>
      </c>
      <c r="J31" s="18" t="str">
        <f aca="false">IF(C31-SUM(D31:I31)=0," ","Out of Balance!")</f>
        <v> </v>
      </c>
      <c r="K31" s="6" t="n">
        <f aca="false">F31</f>
        <v>28000</v>
      </c>
      <c r="L31" s="6" t="n">
        <f aca="false">G31</f>
        <v>0</v>
      </c>
      <c r="P31" s="6" t="n">
        <v>0</v>
      </c>
      <c r="S31" s="6" t="n">
        <v>0</v>
      </c>
    </row>
    <row r="32" customFormat="false" ht="12.75" hidden="false" customHeight="false" outlineLevel="0" collapsed="false">
      <c r="A32" s="22" t="n">
        <v>36665</v>
      </c>
      <c r="C32" s="6" t="n">
        <v>35800</v>
      </c>
      <c r="E32" s="6" t="n">
        <v>7800</v>
      </c>
      <c r="F32" s="6" t="n">
        <v>28000</v>
      </c>
      <c r="G32" s="6" t="n">
        <v>0</v>
      </c>
      <c r="H32" s="6" t="n">
        <v>0</v>
      </c>
      <c r="J32" s="18" t="str">
        <f aca="false">IF(C32-SUM(D32:I32)=0," ","Out of Balance!")</f>
        <v> </v>
      </c>
      <c r="K32" s="6" t="n">
        <f aca="false">F32</f>
        <v>28000</v>
      </c>
      <c r="L32" s="6" t="n">
        <f aca="false">G32</f>
        <v>0</v>
      </c>
      <c r="P32" s="6" t="n">
        <v>0</v>
      </c>
      <c r="S32" s="6" t="n">
        <v>0</v>
      </c>
    </row>
    <row r="33" customFormat="false" ht="12.75" hidden="false" customHeight="false" outlineLevel="0" collapsed="false">
      <c r="A33" s="22" t="n">
        <v>36666</v>
      </c>
      <c r="C33" s="6" t="n">
        <v>35800</v>
      </c>
      <c r="E33" s="6" t="n">
        <v>7800</v>
      </c>
      <c r="F33" s="6" t="n">
        <v>28000</v>
      </c>
      <c r="G33" s="6" t="n">
        <v>0</v>
      </c>
      <c r="H33" s="6" t="n">
        <v>0</v>
      </c>
      <c r="J33" s="18" t="str">
        <f aca="false">IF(C33-SUM(D33:I33)=0," ","Out of Balance!")</f>
        <v> </v>
      </c>
      <c r="K33" s="6" t="n">
        <f aca="false">F33</f>
        <v>28000</v>
      </c>
      <c r="L33" s="6" t="n">
        <f aca="false">G33</f>
        <v>0</v>
      </c>
      <c r="P33" s="6" t="n">
        <v>0</v>
      </c>
      <c r="S33" s="6" t="n">
        <v>0</v>
      </c>
    </row>
    <row r="34" customFormat="false" ht="12.75" hidden="false" customHeight="false" outlineLevel="0" collapsed="false">
      <c r="A34" s="22" t="n">
        <v>36667</v>
      </c>
      <c r="C34" s="6" t="n">
        <v>35800</v>
      </c>
      <c r="E34" s="6" t="n">
        <v>7800</v>
      </c>
      <c r="F34" s="6" t="n">
        <v>28000</v>
      </c>
      <c r="G34" s="6" t="n">
        <v>0</v>
      </c>
      <c r="H34" s="6" t="n">
        <v>0</v>
      </c>
      <c r="J34" s="18" t="str">
        <f aca="false">IF(C34-SUM(D34:I34)=0," ","Out of Balance!")</f>
        <v> </v>
      </c>
      <c r="K34" s="6" t="n">
        <f aca="false">F34</f>
        <v>28000</v>
      </c>
      <c r="L34" s="6" t="n">
        <f aca="false">G34</f>
        <v>0</v>
      </c>
      <c r="P34" s="6" t="n">
        <v>0</v>
      </c>
      <c r="S34" s="6" t="n">
        <v>0</v>
      </c>
    </row>
    <row r="35" customFormat="false" ht="12.75" hidden="false" customHeight="false" outlineLevel="0" collapsed="false">
      <c r="A35" s="22" t="n">
        <v>36668</v>
      </c>
      <c r="C35" s="6" t="n">
        <v>35800</v>
      </c>
      <c r="E35" s="6" t="n">
        <v>7800</v>
      </c>
      <c r="F35" s="6" t="n">
        <v>28000</v>
      </c>
      <c r="G35" s="6" t="n">
        <v>0</v>
      </c>
      <c r="H35" s="6" t="n">
        <v>0</v>
      </c>
      <c r="J35" s="18" t="str">
        <f aca="false">IF(C35-SUM(D35:I35)=0," ","Out of Balance!")</f>
        <v> </v>
      </c>
      <c r="K35" s="6" t="n">
        <f aca="false">F35</f>
        <v>28000</v>
      </c>
      <c r="L35" s="6" t="n">
        <f aca="false">G35</f>
        <v>0</v>
      </c>
      <c r="P35" s="6" t="n">
        <v>0</v>
      </c>
      <c r="S35" s="6" t="n">
        <v>0</v>
      </c>
    </row>
    <row r="36" customFormat="false" ht="12.75" hidden="false" customHeight="false" outlineLevel="0" collapsed="false">
      <c r="A36" s="22" t="n">
        <v>36669</v>
      </c>
      <c r="C36" s="6" t="n">
        <v>35800</v>
      </c>
      <c r="E36" s="6" t="n">
        <v>7800</v>
      </c>
      <c r="F36" s="6" t="n">
        <v>28000</v>
      </c>
      <c r="G36" s="6" t="n">
        <v>0</v>
      </c>
      <c r="H36" s="6" t="n">
        <v>0</v>
      </c>
      <c r="J36" s="18" t="str">
        <f aca="false">IF(C36-SUM(D36:I36)=0," ","Out of Balance!")</f>
        <v> </v>
      </c>
      <c r="K36" s="6" t="n">
        <f aca="false">F36</f>
        <v>28000</v>
      </c>
      <c r="L36" s="6" t="n">
        <f aca="false">G36</f>
        <v>0</v>
      </c>
      <c r="P36" s="6" t="n">
        <v>0</v>
      </c>
      <c r="S36" s="6" t="n">
        <v>0</v>
      </c>
    </row>
    <row r="37" customFormat="false" ht="12.75" hidden="false" customHeight="false" outlineLevel="0" collapsed="false">
      <c r="A37" s="22" t="n">
        <v>36669</v>
      </c>
      <c r="B37" s="6" t="s">
        <v>39</v>
      </c>
      <c r="C37" s="6" t="n">
        <v>7800</v>
      </c>
      <c r="E37" s="6" t="n">
        <v>7800</v>
      </c>
      <c r="F37" s="6" t="n">
        <v>0</v>
      </c>
      <c r="G37" s="6" t="n">
        <v>0</v>
      </c>
      <c r="H37" s="6" t="n">
        <v>0</v>
      </c>
      <c r="J37" s="18" t="str">
        <f aca="false">IF(C37-SUM(D37:I37)=0," ","Out of Balance!")</f>
        <v> </v>
      </c>
      <c r="K37" s="6" t="n">
        <f aca="false">F37</f>
        <v>0</v>
      </c>
      <c r="L37" s="6" t="n">
        <f aca="false">G37</f>
        <v>0</v>
      </c>
      <c r="P37" s="6" t="n">
        <v>0</v>
      </c>
      <c r="S37" s="6" t="n">
        <v>0</v>
      </c>
    </row>
    <row r="38" customFormat="false" ht="12" hidden="false" customHeight="true" outlineLevel="0" collapsed="false">
      <c r="A38" s="22" t="n">
        <v>36670</v>
      </c>
      <c r="C38" s="6" t="n">
        <v>32800</v>
      </c>
      <c r="E38" s="6" t="n">
        <v>7800</v>
      </c>
      <c r="F38" s="6" t="n">
        <v>0</v>
      </c>
      <c r="G38" s="6" t="n">
        <v>25000</v>
      </c>
      <c r="H38" s="6" t="n">
        <v>0</v>
      </c>
      <c r="J38" s="18" t="str">
        <f aca="false">IF(C38-SUM(D38:I38)=0," ","Out of Balance!")</f>
        <v> </v>
      </c>
      <c r="K38" s="6" t="n">
        <f aca="false">F38</f>
        <v>0</v>
      </c>
      <c r="L38" s="6" t="n">
        <f aca="false">G38</f>
        <v>25000</v>
      </c>
      <c r="P38" s="6" t="n">
        <v>0</v>
      </c>
      <c r="S38" s="6" t="n">
        <v>0</v>
      </c>
    </row>
    <row r="39" customFormat="false" ht="12" hidden="false" customHeight="true" outlineLevel="0" collapsed="false">
      <c r="A39" s="22" t="n">
        <v>36671</v>
      </c>
      <c r="C39" s="6" t="n">
        <f aca="false">32800+4000</f>
        <v>36800</v>
      </c>
      <c r="E39" s="6" t="n">
        <v>7800</v>
      </c>
      <c r="F39" s="6" t="n">
        <v>0</v>
      </c>
      <c r="G39" s="6" t="n">
        <v>25000</v>
      </c>
      <c r="H39" s="6" t="n">
        <v>4000</v>
      </c>
      <c r="J39" s="18" t="str">
        <f aca="false">IF(C39-SUM(D39:I39)=0," ","Out of Balance!")</f>
        <v> </v>
      </c>
      <c r="K39" s="6" t="n">
        <f aca="false">F39</f>
        <v>0</v>
      </c>
      <c r="L39" s="6" t="n">
        <f aca="false">G39</f>
        <v>25000</v>
      </c>
      <c r="P39" s="6" t="n">
        <v>0</v>
      </c>
      <c r="S39" s="6" t="n">
        <v>0</v>
      </c>
    </row>
    <row r="40" customFormat="false" ht="12.75" hidden="false" customHeight="false" outlineLevel="0" collapsed="false">
      <c r="A40" s="22" t="n">
        <v>36672</v>
      </c>
      <c r="C40" s="6" t="n">
        <f aca="false">32800+4000</f>
        <v>36800</v>
      </c>
      <c r="E40" s="6" t="n">
        <v>7800</v>
      </c>
      <c r="F40" s="6" t="n">
        <v>0</v>
      </c>
      <c r="G40" s="6" t="n">
        <v>25000</v>
      </c>
      <c r="H40" s="6" t="n">
        <v>4000</v>
      </c>
      <c r="J40" s="18" t="str">
        <f aca="false">IF(C40-SUM(D40:I40)=0," ","Out of Balance!")</f>
        <v> </v>
      </c>
      <c r="K40" s="6" t="n">
        <f aca="false">F40</f>
        <v>0</v>
      </c>
      <c r="L40" s="6" t="n">
        <f aca="false">G40</f>
        <v>25000</v>
      </c>
      <c r="P40" s="6" t="n">
        <v>0</v>
      </c>
      <c r="S40" s="6" t="n">
        <v>0</v>
      </c>
    </row>
    <row r="41" customFormat="false" ht="12.75" hidden="false" customHeight="false" outlineLevel="0" collapsed="false">
      <c r="A41" s="22" t="n">
        <v>36673</v>
      </c>
      <c r="C41" s="6" t="n">
        <f aca="false">32800+4000</f>
        <v>36800</v>
      </c>
      <c r="E41" s="6" t="n">
        <v>7800</v>
      </c>
      <c r="F41" s="6" t="n">
        <v>0</v>
      </c>
      <c r="G41" s="6" t="n">
        <v>25000</v>
      </c>
      <c r="H41" s="6" t="n">
        <v>4000</v>
      </c>
      <c r="J41" s="18" t="str">
        <f aca="false">IF(C41-SUM(D41:I41)=0," ","Out of Balance!")</f>
        <v> </v>
      </c>
      <c r="K41" s="6" t="n">
        <f aca="false">F41</f>
        <v>0</v>
      </c>
      <c r="L41" s="6" t="n">
        <f aca="false">G41</f>
        <v>25000</v>
      </c>
      <c r="P41" s="6" t="n">
        <v>0</v>
      </c>
      <c r="S41" s="6" t="n">
        <v>0</v>
      </c>
    </row>
    <row r="42" customFormat="false" ht="12.75" hidden="false" customHeight="false" outlineLevel="0" collapsed="false">
      <c r="A42" s="22" t="n">
        <v>36674</v>
      </c>
      <c r="C42" s="6" t="n">
        <f aca="false">32800+4000</f>
        <v>36800</v>
      </c>
      <c r="E42" s="6" t="n">
        <v>7800</v>
      </c>
      <c r="F42" s="6" t="n">
        <v>0</v>
      </c>
      <c r="G42" s="6" t="n">
        <v>25000</v>
      </c>
      <c r="H42" s="6" t="n">
        <v>4000</v>
      </c>
      <c r="J42" s="18" t="str">
        <f aca="false">IF(C42-SUM(D42:I42)=0," ","Out of Balance!")</f>
        <v> </v>
      </c>
      <c r="K42" s="6" t="n">
        <f aca="false">F42</f>
        <v>0</v>
      </c>
      <c r="L42" s="6" t="n">
        <f aca="false">G42</f>
        <v>25000</v>
      </c>
      <c r="P42" s="6" t="n">
        <v>0</v>
      </c>
      <c r="S42" s="6" t="n">
        <v>0</v>
      </c>
    </row>
    <row r="43" customFormat="false" ht="12.75" hidden="false" customHeight="false" outlineLevel="0" collapsed="false">
      <c r="A43" s="22" t="n">
        <v>36675</v>
      </c>
      <c r="C43" s="6" t="n">
        <f aca="false">32800+4000</f>
        <v>36800</v>
      </c>
      <c r="E43" s="6" t="n">
        <v>7800</v>
      </c>
      <c r="F43" s="6" t="n">
        <v>0</v>
      </c>
      <c r="G43" s="6" t="n">
        <v>25000</v>
      </c>
      <c r="H43" s="6" t="n">
        <v>4000</v>
      </c>
      <c r="J43" s="18" t="str">
        <f aca="false">IF(C43-SUM(D43:I43)=0," ","Out of Balance!")</f>
        <v> </v>
      </c>
      <c r="K43" s="6" t="n">
        <f aca="false">F43</f>
        <v>0</v>
      </c>
      <c r="L43" s="6" t="n">
        <f aca="false">G43</f>
        <v>25000</v>
      </c>
      <c r="P43" s="6" t="n">
        <v>0</v>
      </c>
      <c r="S43" s="6" t="n">
        <v>0</v>
      </c>
    </row>
    <row r="44" customFormat="false" ht="12.75" hidden="false" customHeight="false" outlineLevel="0" collapsed="false">
      <c r="A44" s="22" t="n">
        <v>36676</v>
      </c>
      <c r="C44" s="6" t="n">
        <f aca="false">32800+4000</f>
        <v>36800</v>
      </c>
      <c r="E44" s="6" t="n">
        <v>7800</v>
      </c>
      <c r="F44" s="6" t="n">
        <v>0</v>
      </c>
      <c r="G44" s="6" t="n">
        <v>25000</v>
      </c>
      <c r="H44" s="6" t="n">
        <v>4000</v>
      </c>
      <c r="J44" s="18" t="str">
        <f aca="false">IF(C44-SUM(D44:I44)=0," ","Out of Balance!")</f>
        <v> </v>
      </c>
      <c r="K44" s="6" t="n">
        <f aca="false">F44</f>
        <v>0</v>
      </c>
      <c r="L44" s="6" t="n">
        <f aca="false">G44</f>
        <v>25000</v>
      </c>
      <c r="P44" s="6" t="n">
        <v>0</v>
      </c>
      <c r="S44" s="6" t="n">
        <v>0</v>
      </c>
      <c r="T44" s="6" t="n">
        <v>0</v>
      </c>
    </row>
    <row r="45" customFormat="false" ht="12.75" hidden="false" customHeight="false" outlineLevel="0" collapsed="false">
      <c r="A45" s="22" t="n">
        <v>36677</v>
      </c>
      <c r="C45" s="6" t="n">
        <f aca="false">32800+4000</f>
        <v>36800</v>
      </c>
      <c r="E45" s="6" t="n">
        <v>7800</v>
      </c>
      <c r="F45" s="6" t="n">
        <v>0</v>
      </c>
      <c r="G45" s="6" t="n">
        <v>25000</v>
      </c>
      <c r="H45" s="6" t="n">
        <v>4000</v>
      </c>
      <c r="J45" s="18" t="str">
        <f aca="false">IF(C45-SUM(D45:I45)=0," ","Out of Balance!")</f>
        <v> </v>
      </c>
      <c r="K45" s="6" t="n">
        <f aca="false">F45</f>
        <v>0</v>
      </c>
      <c r="L45" s="6" t="n">
        <f aca="false">G45</f>
        <v>25000</v>
      </c>
      <c r="P45" s="6" t="n">
        <v>0</v>
      </c>
      <c r="S45" s="6" t="n">
        <v>0</v>
      </c>
    </row>
    <row r="46" customFormat="false" ht="12.75" hidden="false" customHeight="false" outlineLevel="0" collapsed="false">
      <c r="A46" s="22"/>
      <c r="J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J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J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J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J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J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J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J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J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J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J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J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J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J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J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J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J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J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J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J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J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J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J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J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J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J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J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J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J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J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J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J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J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J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J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J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J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J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J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J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J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J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J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J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J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J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J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J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J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J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J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J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J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J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J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J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J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J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J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J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J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J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J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J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J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J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J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J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J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J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J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J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J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J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J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J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J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J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J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J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J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J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J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J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J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J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J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J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J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J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J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J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J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J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J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J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J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J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J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J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J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J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J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J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J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J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J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J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J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J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J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J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J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J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J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J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J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J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J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J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J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J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J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J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J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J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J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J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J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J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J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J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J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J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J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J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J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J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J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J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J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J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J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J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J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J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J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J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  <c r="J194" s="18" t="str">
        <f aca="false">IF(C194-SUM(D194:H194)=0," ","Out of Balance!")</f>
        <v> </v>
      </c>
    </row>
    <row r="195" customFormat="false" ht="12.75" hidden="false" customHeight="false" outlineLevel="0" collapsed="false">
      <c r="A195" s="22"/>
      <c r="J195" s="18" t="str">
        <f aca="false">IF(C195-SUM(D195:H195)=0," ","Out of Balance!")</f>
        <v> </v>
      </c>
    </row>
    <row r="196" customFormat="false" ht="12.75" hidden="false" customHeight="false" outlineLevel="0" collapsed="false">
      <c r="A196" s="22"/>
      <c r="J196" s="18" t="str">
        <f aca="false">IF(C196-SUM(D196:H196)=0," ","Out of Balance!")</f>
        <v> </v>
      </c>
    </row>
    <row r="197" customFormat="false" ht="12.75" hidden="false" customHeight="false" outlineLevel="0" collapsed="false">
      <c r="A197" s="22"/>
      <c r="J197" s="18" t="str">
        <f aca="false">IF(C197-SUM(D197:H197)=0," ","Out of Balance!")</f>
        <v> </v>
      </c>
    </row>
    <row r="198" customFormat="false" ht="12.75" hidden="false" customHeight="false" outlineLevel="0" collapsed="false">
      <c r="A198" s="22"/>
      <c r="J198" s="18" t="str">
        <f aca="false">IF(C198-SUM(D198:H198)=0," ","Out of Balance!")</f>
        <v> </v>
      </c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  <row r="201" customFormat="false" ht="12.75" hidden="false" customHeight="false" outlineLevel="0" collapsed="false">
      <c r="A201" s="22"/>
    </row>
    <row r="202" customFormat="false" ht="12.75" hidden="false" customHeight="false" outlineLevel="0" collapsed="false">
      <c r="A202" s="22"/>
    </row>
    <row r="203" customFormat="false" ht="12.75" hidden="false" customHeight="false" outlineLevel="0" collapsed="false">
      <c r="A203" s="22"/>
    </row>
    <row r="204" customFormat="false" ht="12.75" hidden="false" customHeight="false" outlineLevel="0" collapsed="false">
      <c r="A204" s="22"/>
    </row>
    <row r="205" customFormat="false" ht="12.75" hidden="false" customHeight="false" outlineLevel="0" collapsed="false">
      <c r="A205" s="22"/>
    </row>
  </sheetData>
  <mergeCells count="3">
    <mergeCell ref="P7:S7"/>
    <mergeCell ref="E8:H8"/>
    <mergeCell ref="K8:L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G32" activeCellId="0" sqref="G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6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9" min="8" style="6" width="13.56"/>
    <col collapsed="false" customWidth="true" hidden="false" outlineLevel="0" max="10" min="10" style="6" width="16.13"/>
    <col collapsed="false" customWidth="true" hidden="false" outlineLevel="0" max="12" min="11" style="6" width="11.28"/>
    <col collapsed="false" customWidth="false" hidden="false" outlineLevel="0" max="13" min="13" style="6" width="9.14"/>
    <col collapsed="false" customWidth="true" hidden="false" outlineLevel="0" max="14" min="14" style="6" width="13.14"/>
    <col collapsed="false" customWidth="false" hidden="false" outlineLevel="0" max="17" min="15" style="6" width="9.14"/>
    <col collapsed="false" customWidth="true" hidden="false" outlineLevel="0" max="18" min="18" style="6" width="12.85"/>
    <col collapsed="false" customWidth="true" hidden="false" outlineLevel="0" max="19" min="19" style="6" width="12.99"/>
    <col collapsed="false" customWidth="false" hidden="false" outlineLevel="0" max="257" min="20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40</v>
      </c>
    </row>
    <row r="7" customFormat="false" ht="12.75" hidden="false" customHeight="false" outlineLevel="0" collapsed="false">
      <c r="P7" s="11" t="s">
        <v>11</v>
      </c>
      <c r="Q7" s="11"/>
      <c r="R7" s="11"/>
      <c r="S7" s="11"/>
    </row>
    <row r="8" customFormat="false" ht="12.75" hidden="false" customHeight="false" outlineLevel="0" collapsed="false">
      <c r="A8" s="10"/>
      <c r="B8" s="10"/>
      <c r="C8" s="12" t="s">
        <v>12</v>
      </c>
      <c r="D8" s="10"/>
      <c r="E8" s="13" t="s">
        <v>13</v>
      </c>
      <c r="F8" s="13"/>
      <c r="G8" s="13"/>
      <c r="H8" s="13"/>
      <c r="I8" s="23"/>
      <c r="J8" s="0"/>
      <c r="K8" s="14" t="s">
        <v>14</v>
      </c>
      <c r="L8" s="14"/>
      <c r="M8" s="10"/>
      <c r="N8" s="10" t="s">
        <v>15</v>
      </c>
      <c r="O8" s="10"/>
      <c r="P8" s="10" t="s">
        <v>16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15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5"/>
      <c r="K9" s="18" t="s">
        <v>22</v>
      </c>
      <c r="L9" s="18" t="s">
        <v>23</v>
      </c>
      <c r="M9" s="15"/>
      <c r="N9" s="15"/>
      <c r="O9" s="15"/>
      <c r="P9" s="15" t="s">
        <v>17</v>
      </c>
      <c r="Q9" s="15"/>
      <c r="R9" s="15" t="s">
        <v>24</v>
      </c>
      <c r="S9" s="17" t="s">
        <v>21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19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9"/>
      <c r="K10" s="20" t="n">
        <v>0.01</v>
      </c>
      <c r="L10" s="20" t="n">
        <v>0.02</v>
      </c>
      <c r="M10" s="19"/>
      <c r="N10" s="19" t="s">
        <v>30</v>
      </c>
      <c r="O10" s="19"/>
      <c r="P10" s="19" t="s">
        <v>25</v>
      </c>
      <c r="Q10" s="19"/>
      <c r="R10" s="19" t="s">
        <v>31</v>
      </c>
      <c r="S10" s="17" t="s">
        <v>32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21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/>
      <c r="K11" s="21" t="n">
        <v>157372</v>
      </c>
      <c r="L11" s="21"/>
      <c r="M11" s="21"/>
      <c r="N11" s="21" t="n">
        <v>212140</v>
      </c>
      <c r="O11" s="21"/>
      <c r="P11" s="21" t="n">
        <v>233073</v>
      </c>
      <c r="Q11" s="21"/>
      <c r="R11" s="21" t="n">
        <v>233081</v>
      </c>
      <c r="S11" s="21" t="n">
        <v>236349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36678</v>
      </c>
      <c r="C12" s="6" t="n">
        <v>33450</v>
      </c>
      <c r="E12" s="6" t="n">
        <v>8450</v>
      </c>
      <c r="F12" s="6" t="n">
        <v>25000</v>
      </c>
      <c r="G12" s="6" t="n">
        <v>0</v>
      </c>
      <c r="H12" s="6" t="n">
        <v>0</v>
      </c>
      <c r="I12" s="6" t="n">
        <v>0</v>
      </c>
      <c r="J12" s="18" t="str">
        <f aca="false">IF(C12-SUM(D12:I12)=0," ","Out of Balance!")</f>
        <v> </v>
      </c>
      <c r="K12" s="6" t="n">
        <f aca="false">F12</f>
        <v>25000</v>
      </c>
      <c r="L12" s="6" t="n">
        <f aca="false">G12</f>
        <v>0</v>
      </c>
      <c r="P12" s="6" t="n">
        <v>0</v>
      </c>
      <c r="S12" s="6" t="n">
        <v>0</v>
      </c>
    </row>
    <row r="13" customFormat="false" ht="12.75" hidden="false" customHeight="false" outlineLevel="0" collapsed="false">
      <c r="A13" s="22" t="n">
        <v>36679</v>
      </c>
      <c r="B13" s="24"/>
      <c r="C13" s="6" t="n">
        <v>33450</v>
      </c>
      <c r="E13" s="6" t="n">
        <v>8450</v>
      </c>
      <c r="F13" s="6" t="n">
        <v>25000</v>
      </c>
      <c r="G13" s="6" t="n">
        <v>0</v>
      </c>
      <c r="H13" s="6" t="n">
        <v>0</v>
      </c>
      <c r="I13" s="6" t="n">
        <v>0</v>
      </c>
      <c r="J13" s="18" t="str">
        <f aca="false">IF(C13-SUM(D13:I13)=0," ","Out of Balance!")</f>
        <v> </v>
      </c>
      <c r="K13" s="6" t="n">
        <f aca="false">F13</f>
        <v>25000</v>
      </c>
      <c r="L13" s="6" t="n">
        <f aca="false">G13</f>
        <v>0</v>
      </c>
    </row>
    <row r="14" customFormat="false" ht="12.75" hidden="false" customHeight="false" outlineLevel="0" collapsed="false">
      <c r="A14" s="22" t="n">
        <v>36680</v>
      </c>
      <c r="C14" s="6" t="n">
        <v>33450</v>
      </c>
      <c r="E14" s="6" t="n">
        <v>8450</v>
      </c>
      <c r="F14" s="6" t="n">
        <v>25000</v>
      </c>
      <c r="G14" s="6" t="n">
        <v>0</v>
      </c>
      <c r="H14" s="6" t="n">
        <v>0</v>
      </c>
      <c r="I14" s="6" t="n">
        <v>0</v>
      </c>
      <c r="J14" s="18" t="str">
        <f aca="false">IF(C14-SUM(D14:I14)=0," ","Out of Balance!")</f>
        <v> </v>
      </c>
      <c r="K14" s="6" t="n">
        <f aca="false">F14</f>
        <v>25000</v>
      </c>
      <c r="L14" s="6" t="n">
        <f aca="false">G14</f>
        <v>0</v>
      </c>
      <c r="P14" s="6" t="n">
        <v>0</v>
      </c>
      <c r="S14" s="6" t="n">
        <v>0</v>
      </c>
    </row>
    <row r="15" customFormat="false" ht="12.75" hidden="false" customHeight="false" outlineLevel="0" collapsed="false">
      <c r="A15" s="22" t="n">
        <v>36681</v>
      </c>
      <c r="C15" s="6" t="n">
        <v>33450</v>
      </c>
      <c r="E15" s="6" t="n">
        <v>8450</v>
      </c>
      <c r="F15" s="6" t="n">
        <v>25000</v>
      </c>
      <c r="G15" s="6" t="n">
        <v>0</v>
      </c>
      <c r="H15" s="6" t="n">
        <v>0</v>
      </c>
      <c r="I15" s="6" t="n">
        <v>0</v>
      </c>
      <c r="J15" s="18" t="str">
        <f aca="false">IF(C15-SUM(D15:I15)=0," ","Out of Balance!")</f>
        <v> </v>
      </c>
      <c r="K15" s="6" t="n">
        <f aca="false">F15</f>
        <v>25000</v>
      </c>
      <c r="L15" s="6" t="n">
        <f aca="false">G15</f>
        <v>0</v>
      </c>
      <c r="P15" s="6" t="n">
        <v>0</v>
      </c>
      <c r="S15" s="6" t="n">
        <v>0</v>
      </c>
    </row>
    <row r="16" customFormat="false" ht="12.75" hidden="false" customHeight="false" outlineLevel="0" collapsed="false">
      <c r="A16" s="22" t="n">
        <v>36682</v>
      </c>
      <c r="C16" s="6" t="n">
        <v>33450</v>
      </c>
      <c r="E16" s="6" t="n">
        <v>8450</v>
      </c>
      <c r="F16" s="6" t="n">
        <v>25000</v>
      </c>
      <c r="G16" s="6" t="n">
        <v>0</v>
      </c>
      <c r="H16" s="6" t="n">
        <v>0</v>
      </c>
      <c r="I16" s="6" t="n">
        <v>0</v>
      </c>
      <c r="J16" s="18" t="str">
        <f aca="false">IF(C16-SUM(D16:I16)=0," ","Out of Balance!")</f>
        <v> </v>
      </c>
      <c r="K16" s="6" t="n">
        <f aca="false">F16</f>
        <v>25000</v>
      </c>
      <c r="L16" s="6" t="n">
        <f aca="false">G16</f>
        <v>0</v>
      </c>
      <c r="P16" s="6" t="n">
        <v>0</v>
      </c>
      <c r="S16" s="6" t="n">
        <v>0</v>
      </c>
    </row>
    <row r="17" customFormat="false" ht="12.75" hidden="false" customHeight="false" outlineLevel="0" collapsed="false">
      <c r="A17" s="22" t="n">
        <v>36683</v>
      </c>
      <c r="C17" s="6" t="n">
        <v>33450</v>
      </c>
      <c r="E17" s="6" t="n">
        <v>8450</v>
      </c>
      <c r="F17" s="6" t="n">
        <v>25000</v>
      </c>
      <c r="G17" s="6" t="n">
        <v>0</v>
      </c>
      <c r="H17" s="6" t="n">
        <v>0</v>
      </c>
      <c r="I17" s="6" t="n">
        <v>0</v>
      </c>
      <c r="J17" s="18" t="str">
        <f aca="false">IF(C17-SUM(D17:I17)=0," ","Out of Balance!")</f>
        <v> </v>
      </c>
      <c r="K17" s="6" t="n">
        <f aca="false">F17</f>
        <v>25000</v>
      </c>
      <c r="L17" s="6" t="n">
        <f aca="false">G17</f>
        <v>0</v>
      </c>
      <c r="P17" s="6" t="n">
        <v>0</v>
      </c>
      <c r="S17" s="6" t="n">
        <v>0</v>
      </c>
    </row>
    <row r="18" customFormat="false" ht="12.75" hidden="false" customHeight="false" outlineLevel="0" collapsed="false">
      <c r="A18" s="22" t="n">
        <v>36684</v>
      </c>
      <c r="B18" s="24"/>
      <c r="C18" s="6" t="n">
        <v>33450</v>
      </c>
      <c r="E18" s="6" t="n">
        <v>8450</v>
      </c>
      <c r="F18" s="6" t="n">
        <v>25000</v>
      </c>
      <c r="G18" s="6" t="n">
        <v>0</v>
      </c>
      <c r="H18" s="6" t="n">
        <v>0</v>
      </c>
      <c r="I18" s="6" t="n">
        <v>0</v>
      </c>
      <c r="J18" s="18" t="str">
        <f aca="false">IF(C18-SUM(D18:I18)=0," ","Out of Balance!")</f>
        <v> </v>
      </c>
      <c r="K18" s="6" t="n">
        <f aca="false">F18</f>
        <v>25000</v>
      </c>
      <c r="L18" s="6" t="n">
        <f aca="false">G18</f>
        <v>0</v>
      </c>
    </row>
    <row r="19" customFormat="false" ht="12.75" hidden="false" customHeight="false" outlineLevel="0" collapsed="false">
      <c r="A19" s="22" t="n">
        <v>36685</v>
      </c>
      <c r="C19" s="6" t="n">
        <v>33450</v>
      </c>
      <c r="E19" s="6" t="n">
        <v>8450</v>
      </c>
      <c r="F19" s="6" t="n">
        <v>25000</v>
      </c>
      <c r="G19" s="6" t="n">
        <v>0</v>
      </c>
      <c r="H19" s="6" t="n">
        <v>0</v>
      </c>
      <c r="I19" s="6" t="n">
        <v>0</v>
      </c>
      <c r="J19" s="18" t="str">
        <f aca="false">IF(C19-SUM(D19:I19)=0," ","Out of Balance!")</f>
        <v> </v>
      </c>
      <c r="K19" s="6" t="n">
        <f aca="false">F19</f>
        <v>25000</v>
      </c>
      <c r="L19" s="6" t="n">
        <f aca="false">G19</f>
        <v>0</v>
      </c>
      <c r="P19" s="6" t="n">
        <v>0</v>
      </c>
      <c r="S19" s="6" t="n">
        <v>0</v>
      </c>
    </row>
    <row r="20" customFormat="false" ht="12.75" hidden="false" customHeight="false" outlineLevel="0" collapsed="false">
      <c r="A20" s="22" t="n">
        <v>36686</v>
      </c>
      <c r="C20" s="6" t="n">
        <v>33450</v>
      </c>
      <c r="E20" s="6" t="n">
        <v>8450</v>
      </c>
      <c r="F20" s="6" t="n">
        <v>25000</v>
      </c>
      <c r="G20" s="6" t="n">
        <v>0</v>
      </c>
      <c r="H20" s="6" t="n">
        <v>0</v>
      </c>
      <c r="I20" s="6" t="n">
        <v>0</v>
      </c>
      <c r="J20" s="18" t="str">
        <f aca="false">IF(C20-SUM(D20:I20)=0," ","Out of Balance!")</f>
        <v> </v>
      </c>
      <c r="K20" s="6" t="n">
        <f aca="false">F20</f>
        <v>25000</v>
      </c>
      <c r="L20" s="6" t="n">
        <f aca="false">G20</f>
        <v>0</v>
      </c>
      <c r="P20" s="6" t="n">
        <v>0</v>
      </c>
      <c r="S20" s="6" t="n">
        <v>0</v>
      </c>
    </row>
    <row r="21" customFormat="false" ht="12.75" hidden="false" customHeight="false" outlineLevel="0" collapsed="false">
      <c r="A21" s="22" t="n">
        <v>36687</v>
      </c>
      <c r="C21" s="6" t="n">
        <v>33450</v>
      </c>
      <c r="E21" s="6" t="n">
        <v>8450</v>
      </c>
      <c r="F21" s="6" t="n">
        <v>25000</v>
      </c>
      <c r="G21" s="6" t="n">
        <v>0</v>
      </c>
      <c r="H21" s="6" t="n">
        <v>0</v>
      </c>
      <c r="I21" s="6" t="n">
        <v>0</v>
      </c>
      <c r="J21" s="18" t="str">
        <f aca="false">IF(C21-SUM(D21:I21)=0," ","Out of Balance!")</f>
        <v> </v>
      </c>
      <c r="K21" s="6" t="n">
        <f aca="false">F21</f>
        <v>25000</v>
      </c>
      <c r="L21" s="6" t="n">
        <f aca="false">G21</f>
        <v>0</v>
      </c>
      <c r="P21" s="6" t="n">
        <v>0</v>
      </c>
      <c r="S21" s="6" t="n">
        <v>0</v>
      </c>
    </row>
    <row r="22" customFormat="false" ht="12.75" hidden="false" customHeight="false" outlineLevel="0" collapsed="false">
      <c r="A22" s="22" t="n">
        <v>36688</v>
      </c>
      <c r="C22" s="6" t="n">
        <v>33450</v>
      </c>
      <c r="E22" s="6" t="n">
        <v>8450</v>
      </c>
      <c r="F22" s="6" t="n">
        <v>25000</v>
      </c>
      <c r="G22" s="6" t="n">
        <v>0</v>
      </c>
      <c r="H22" s="6" t="n">
        <v>0</v>
      </c>
      <c r="I22" s="6" t="n">
        <v>0</v>
      </c>
      <c r="J22" s="18" t="str">
        <f aca="false">IF(C22-SUM(D22:I22)=0," ","Out of Balance!")</f>
        <v> </v>
      </c>
      <c r="K22" s="6" t="n">
        <f aca="false">F22</f>
        <v>25000</v>
      </c>
      <c r="L22" s="6" t="n">
        <f aca="false">G22</f>
        <v>0</v>
      </c>
      <c r="P22" s="6" t="n">
        <v>0</v>
      </c>
      <c r="S22" s="6" t="n">
        <v>0</v>
      </c>
    </row>
    <row r="23" customFormat="false" ht="12.75" hidden="false" customHeight="false" outlineLevel="0" collapsed="false">
      <c r="A23" s="22" t="n">
        <v>36689</v>
      </c>
      <c r="C23" s="6" t="n">
        <v>33450</v>
      </c>
      <c r="E23" s="6" t="n">
        <v>8450</v>
      </c>
      <c r="F23" s="6" t="n">
        <v>25000</v>
      </c>
      <c r="G23" s="6" t="n">
        <v>0</v>
      </c>
      <c r="H23" s="6" t="n">
        <v>0</v>
      </c>
      <c r="I23" s="6" t="n">
        <v>0</v>
      </c>
      <c r="J23" s="18" t="str">
        <f aca="false">IF(C23-SUM(D23:I23)=0," ","Out of Balance!")</f>
        <v> </v>
      </c>
      <c r="K23" s="6" t="n">
        <f aca="false">F23</f>
        <v>25000</v>
      </c>
      <c r="L23" s="6" t="n">
        <f aca="false">G23</f>
        <v>0</v>
      </c>
      <c r="P23" s="6" t="n">
        <v>0</v>
      </c>
      <c r="S23" s="6" t="n">
        <v>0</v>
      </c>
    </row>
    <row r="24" customFormat="false" ht="12.75" hidden="false" customHeight="false" outlineLevel="0" collapsed="false">
      <c r="A24" s="22" t="n">
        <v>36690</v>
      </c>
      <c r="C24" s="6" t="n">
        <v>33450</v>
      </c>
      <c r="E24" s="6" t="n">
        <v>8450</v>
      </c>
      <c r="F24" s="6" t="n">
        <v>25000</v>
      </c>
      <c r="G24" s="6" t="n">
        <v>0</v>
      </c>
      <c r="H24" s="6" t="n">
        <v>0</v>
      </c>
      <c r="I24" s="6" t="n">
        <v>0</v>
      </c>
      <c r="J24" s="18" t="str">
        <f aca="false">IF(C24-SUM(D24:I24)=0," ","Out of Balance!")</f>
        <v> </v>
      </c>
      <c r="K24" s="6" t="n">
        <f aca="false">F24</f>
        <v>25000</v>
      </c>
      <c r="L24" s="6" t="n">
        <f aca="false">G24</f>
        <v>0</v>
      </c>
      <c r="P24" s="6" t="n">
        <v>0</v>
      </c>
      <c r="S24" s="6" t="n">
        <v>0</v>
      </c>
    </row>
    <row r="25" customFormat="false" ht="12.75" hidden="false" customHeight="false" outlineLevel="0" collapsed="false">
      <c r="A25" s="22" t="n">
        <v>36691</v>
      </c>
      <c r="C25" s="6" t="n">
        <v>33450</v>
      </c>
      <c r="E25" s="6" t="n">
        <v>8450</v>
      </c>
      <c r="F25" s="6" t="n">
        <v>25000</v>
      </c>
      <c r="G25" s="6" t="n">
        <v>0</v>
      </c>
      <c r="H25" s="6" t="n">
        <v>0</v>
      </c>
      <c r="I25" s="6" t="n">
        <v>0</v>
      </c>
      <c r="J25" s="18" t="str">
        <f aca="false">IF(C25-SUM(D25:I25)=0," ","Out of Balance!")</f>
        <v> </v>
      </c>
      <c r="K25" s="6" t="n">
        <f aca="false">F25</f>
        <v>25000</v>
      </c>
      <c r="L25" s="6" t="n">
        <f aca="false">G25</f>
        <v>0</v>
      </c>
      <c r="P25" s="6" t="n">
        <v>0</v>
      </c>
      <c r="S25" s="6" t="n">
        <v>0</v>
      </c>
    </row>
    <row r="26" customFormat="false" ht="12.75" hidden="false" customHeight="false" outlineLevel="0" collapsed="false">
      <c r="A26" s="22" t="n">
        <v>36692</v>
      </c>
      <c r="C26" s="6" t="n">
        <v>33450</v>
      </c>
      <c r="E26" s="6" t="n">
        <v>8450</v>
      </c>
      <c r="F26" s="6" t="n">
        <v>25000</v>
      </c>
      <c r="G26" s="6" t="n">
        <v>0</v>
      </c>
      <c r="H26" s="6" t="n">
        <v>0</v>
      </c>
      <c r="I26" s="6" t="n">
        <v>0</v>
      </c>
      <c r="J26" s="18" t="str">
        <f aca="false">IF(C26-SUM(D26:I26)=0," ","Out of Balance!")</f>
        <v> </v>
      </c>
      <c r="K26" s="6" t="n">
        <f aca="false">F26</f>
        <v>25000</v>
      </c>
      <c r="L26" s="6" t="n">
        <f aca="false">G26</f>
        <v>0</v>
      </c>
      <c r="P26" s="6" t="n">
        <v>0</v>
      </c>
      <c r="S26" s="6" t="n">
        <v>0</v>
      </c>
    </row>
    <row r="27" customFormat="false" ht="12.75" hidden="false" customHeight="false" outlineLevel="0" collapsed="false">
      <c r="A27" s="22" t="n">
        <v>36693</v>
      </c>
      <c r="C27" s="6" t="n">
        <v>33450</v>
      </c>
      <c r="E27" s="6" t="n">
        <v>8450</v>
      </c>
      <c r="F27" s="6" t="n">
        <v>25000</v>
      </c>
      <c r="G27" s="6" t="n">
        <v>0</v>
      </c>
      <c r="H27" s="6" t="n">
        <v>0</v>
      </c>
      <c r="I27" s="6" t="n">
        <v>0</v>
      </c>
      <c r="J27" s="18" t="str">
        <f aca="false">IF(C27-SUM(D27:I27)=0," ","Out of Balance!")</f>
        <v> </v>
      </c>
      <c r="K27" s="6" t="n">
        <f aca="false">F27</f>
        <v>25000</v>
      </c>
      <c r="L27" s="6" t="n">
        <f aca="false">G27</f>
        <v>0</v>
      </c>
      <c r="P27" s="6" t="n">
        <v>0</v>
      </c>
      <c r="S27" s="6" t="n">
        <v>0</v>
      </c>
    </row>
    <row r="28" customFormat="false" ht="12.75" hidden="false" customHeight="false" outlineLevel="0" collapsed="false">
      <c r="A28" s="22" t="n">
        <v>36694</v>
      </c>
      <c r="C28" s="6" t="n">
        <v>33450</v>
      </c>
      <c r="E28" s="6" t="n">
        <v>8450</v>
      </c>
      <c r="F28" s="6" t="n">
        <v>25000</v>
      </c>
      <c r="G28" s="6" t="n">
        <v>0</v>
      </c>
      <c r="H28" s="6" t="n">
        <v>0</v>
      </c>
      <c r="I28" s="6" t="n">
        <v>0</v>
      </c>
      <c r="J28" s="18" t="str">
        <f aca="false">IF(C28-SUM(D28:I28)=0," ","Out of Balance!")</f>
        <v> </v>
      </c>
      <c r="K28" s="6" t="n">
        <f aca="false">F28</f>
        <v>25000</v>
      </c>
      <c r="L28" s="6" t="n">
        <f aca="false">G28</f>
        <v>0</v>
      </c>
      <c r="P28" s="6" t="n">
        <v>0</v>
      </c>
      <c r="S28" s="6" t="n">
        <v>0</v>
      </c>
    </row>
    <row r="29" customFormat="false" ht="12.75" hidden="false" customHeight="false" outlineLevel="0" collapsed="false">
      <c r="A29" s="22" t="n">
        <v>36695</v>
      </c>
      <c r="C29" s="6" t="n">
        <v>33450</v>
      </c>
      <c r="E29" s="6" t="n">
        <v>8450</v>
      </c>
      <c r="F29" s="6" t="n">
        <v>25000</v>
      </c>
      <c r="G29" s="6" t="n">
        <v>0</v>
      </c>
      <c r="H29" s="6" t="n">
        <v>0</v>
      </c>
      <c r="I29" s="6" t="n">
        <v>0</v>
      </c>
      <c r="J29" s="18" t="str">
        <f aca="false">IF(C29-SUM(D29:I29)=0," ","Out of Balance!")</f>
        <v> </v>
      </c>
      <c r="K29" s="6" t="n">
        <f aca="false">F29</f>
        <v>25000</v>
      </c>
      <c r="L29" s="6" t="n">
        <f aca="false">G29</f>
        <v>0</v>
      </c>
      <c r="P29" s="6" t="n">
        <v>0</v>
      </c>
      <c r="S29" s="6" t="n">
        <v>0</v>
      </c>
    </row>
    <row r="30" customFormat="false" ht="12.75" hidden="false" customHeight="false" outlineLevel="0" collapsed="false">
      <c r="A30" s="22" t="n">
        <v>36696</v>
      </c>
      <c r="C30" s="6" t="n">
        <v>33450</v>
      </c>
      <c r="E30" s="6" t="n">
        <v>8450</v>
      </c>
      <c r="F30" s="6" t="n">
        <v>25000</v>
      </c>
      <c r="G30" s="6" t="n">
        <v>0</v>
      </c>
      <c r="H30" s="6" t="n">
        <v>0</v>
      </c>
      <c r="I30" s="6" t="n">
        <v>0</v>
      </c>
      <c r="J30" s="18" t="str">
        <f aca="false">IF(C30-SUM(D30:I30)=0," ","Out of Balance!")</f>
        <v> </v>
      </c>
      <c r="K30" s="6" t="n">
        <f aca="false">F30</f>
        <v>25000</v>
      </c>
      <c r="L30" s="6" t="n">
        <f aca="false">G30</f>
        <v>0</v>
      </c>
      <c r="P30" s="6" t="n">
        <v>0</v>
      </c>
      <c r="S30" s="6" t="n">
        <v>0</v>
      </c>
    </row>
    <row r="31" customFormat="false" ht="12.75" hidden="false" customHeight="false" outlineLevel="0" collapsed="false">
      <c r="A31" s="22" t="n">
        <v>36697</v>
      </c>
      <c r="C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18" t="str">
        <f aca="false">IF(C31-SUM(D31:I31)=0," ","Out of Balance!")</f>
        <v> </v>
      </c>
      <c r="K31" s="6" t="n">
        <f aca="false">F31</f>
        <v>0</v>
      </c>
      <c r="L31" s="6" t="n">
        <f aca="false">G31</f>
        <v>0</v>
      </c>
      <c r="P31" s="6" t="n">
        <v>0</v>
      </c>
      <c r="S31" s="6" t="n">
        <v>0</v>
      </c>
    </row>
    <row r="32" customFormat="false" ht="12.75" hidden="false" customHeight="false" outlineLevel="0" collapsed="false">
      <c r="A32" s="22" t="n">
        <v>36698</v>
      </c>
      <c r="C32" s="6" t="n">
        <v>0</v>
      </c>
      <c r="E32" s="6" t="n">
        <v>0</v>
      </c>
      <c r="F32" s="6" t="n">
        <v>0</v>
      </c>
      <c r="G32" s="6" t="n">
        <v>0</v>
      </c>
      <c r="H32" s="6" t="n">
        <v>0</v>
      </c>
      <c r="I32" s="6" t="n">
        <v>0</v>
      </c>
      <c r="J32" s="18" t="str">
        <f aca="false">IF(C32-SUM(D32:I32)=0," ","Out of Balance!")</f>
        <v> </v>
      </c>
      <c r="K32" s="6" t="n">
        <f aca="false">F32</f>
        <v>0</v>
      </c>
      <c r="L32" s="6" t="n">
        <f aca="false">G32</f>
        <v>0</v>
      </c>
      <c r="P32" s="6" t="n">
        <v>0</v>
      </c>
      <c r="S32" s="6" t="n">
        <v>0</v>
      </c>
    </row>
    <row r="33" customFormat="false" ht="12.75" hidden="false" customHeight="false" outlineLevel="0" collapsed="false">
      <c r="A33" s="22" t="n">
        <v>36699</v>
      </c>
      <c r="C33" s="6" t="n">
        <v>33450</v>
      </c>
      <c r="E33" s="6" t="n">
        <v>8450</v>
      </c>
      <c r="F33" s="6" t="n">
        <v>25000</v>
      </c>
      <c r="G33" s="6" t="n">
        <v>0</v>
      </c>
      <c r="H33" s="6" t="n">
        <v>0</v>
      </c>
      <c r="I33" s="6" t="n">
        <v>0</v>
      </c>
      <c r="J33" s="18" t="str">
        <f aca="false">IF(C33-SUM(D33:I33)=0," ","Out of Balance!")</f>
        <v> </v>
      </c>
      <c r="K33" s="6" t="n">
        <f aca="false">F33</f>
        <v>25000</v>
      </c>
      <c r="L33" s="6" t="n">
        <f aca="false">G33</f>
        <v>0</v>
      </c>
      <c r="P33" s="6" t="n">
        <v>0</v>
      </c>
      <c r="S33" s="6" t="n">
        <v>0</v>
      </c>
    </row>
    <row r="34" customFormat="false" ht="12.75" hidden="false" customHeight="false" outlineLevel="0" collapsed="false">
      <c r="A34" s="22" t="n">
        <v>36700</v>
      </c>
      <c r="C34" s="6" t="n">
        <v>33450</v>
      </c>
      <c r="E34" s="6" t="n">
        <v>8450</v>
      </c>
      <c r="F34" s="6" t="n">
        <v>25000</v>
      </c>
      <c r="G34" s="6" t="n">
        <v>0</v>
      </c>
      <c r="H34" s="6" t="n">
        <v>0</v>
      </c>
      <c r="I34" s="6" t="n">
        <v>0</v>
      </c>
      <c r="J34" s="18" t="str">
        <f aca="false">IF(C34-SUM(D34:I34)=0," ","Out of Balance!")</f>
        <v> </v>
      </c>
      <c r="K34" s="6" t="n">
        <f aca="false">F34</f>
        <v>25000</v>
      </c>
      <c r="L34" s="6" t="n">
        <f aca="false">G34</f>
        <v>0</v>
      </c>
      <c r="P34" s="6" t="n">
        <v>0</v>
      </c>
      <c r="S34" s="6" t="n">
        <v>0</v>
      </c>
    </row>
    <row r="35" customFormat="false" ht="12.75" hidden="false" customHeight="false" outlineLevel="0" collapsed="false">
      <c r="A35" s="22" t="n">
        <v>36701</v>
      </c>
      <c r="C35" s="6" t="n">
        <v>33450</v>
      </c>
      <c r="E35" s="6" t="n">
        <v>8450</v>
      </c>
      <c r="F35" s="6" t="n">
        <v>25000</v>
      </c>
      <c r="G35" s="6" t="n">
        <v>0</v>
      </c>
      <c r="H35" s="6" t="n">
        <v>0</v>
      </c>
      <c r="I35" s="6" t="n">
        <v>0</v>
      </c>
      <c r="J35" s="18" t="str">
        <f aca="false">IF(C35-SUM(D35:I35)=0," ","Out of Balance!")</f>
        <v> </v>
      </c>
      <c r="K35" s="6" t="n">
        <f aca="false">F35</f>
        <v>25000</v>
      </c>
      <c r="L35" s="6" t="n">
        <f aca="false">G35</f>
        <v>0</v>
      </c>
      <c r="P35" s="6" t="n">
        <v>0</v>
      </c>
      <c r="S35" s="6" t="n">
        <v>0</v>
      </c>
    </row>
    <row r="36" customFormat="false" ht="12.75" hidden="false" customHeight="false" outlineLevel="0" collapsed="false">
      <c r="A36" s="22" t="n">
        <v>36702</v>
      </c>
      <c r="C36" s="6" t="n">
        <v>33450</v>
      </c>
      <c r="E36" s="6" t="n">
        <v>8450</v>
      </c>
      <c r="F36" s="6" t="n">
        <v>25000</v>
      </c>
      <c r="G36" s="6" t="n">
        <v>0</v>
      </c>
      <c r="H36" s="6" t="n">
        <v>0</v>
      </c>
      <c r="I36" s="6" t="n">
        <v>0</v>
      </c>
      <c r="J36" s="18" t="str">
        <f aca="false">IF(C36-SUM(D36:I36)=0," ","Out of Balance!")</f>
        <v> </v>
      </c>
      <c r="K36" s="6" t="n">
        <f aca="false">F36</f>
        <v>25000</v>
      </c>
      <c r="L36" s="6" t="n">
        <f aca="false">G36</f>
        <v>0</v>
      </c>
      <c r="P36" s="6" t="n">
        <v>0</v>
      </c>
      <c r="S36" s="6" t="n">
        <v>0</v>
      </c>
    </row>
    <row r="37" customFormat="false" ht="12.75" hidden="false" customHeight="false" outlineLevel="0" collapsed="false">
      <c r="A37" s="22" t="n">
        <v>36703</v>
      </c>
      <c r="C37" s="6" t="n">
        <v>33450</v>
      </c>
      <c r="E37" s="6" t="n">
        <v>8450</v>
      </c>
      <c r="F37" s="6" t="n">
        <v>25000</v>
      </c>
      <c r="G37" s="6" t="n">
        <v>0</v>
      </c>
      <c r="H37" s="6" t="n">
        <v>0</v>
      </c>
      <c r="I37" s="6" t="n">
        <v>0</v>
      </c>
      <c r="J37" s="18" t="str">
        <f aca="false">IF(C37-SUM(D37:I37)=0," ","Out of Balance!")</f>
        <v> </v>
      </c>
      <c r="K37" s="6" t="n">
        <f aca="false">F37</f>
        <v>25000</v>
      </c>
      <c r="L37" s="6" t="n">
        <f aca="false">G37</f>
        <v>0</v>
      </c>
      <c r="P37" s="6" t="n">
        <v>0</v>
      </c>
      <c r="S37" s="6" t="n">
        <v>0</v>
      </c>
    </row>
    <row r="38" customFormat="false" ht="12" hidden="false" customHeight="true" outlineLevel="0" collapsed="false">
      <c r="A38" s="22" t="n">
        <v>36704</v>
      </c>
      <c r="C38" s="6" t="n">
        <v>33450</v>
      </c>
      <c r="E38" s="6" t="n">
        <v>8450</v>
      </c>
      <c r="F38" s="6" t="n">
        <v>25000</v>
      </c>
      <c r="G38" s="6" t="n">
        <v>0</v>
      </c>
      <c r="H38" s="6" t="n">
        <v>0</v>
      </c>
      <c r="I38" s="6" t="n">
        <v>0</v>
      </c>
      <c r="J38" s="18" t="str">
        <f aca="false">IF(C38-SUM(D38:I38)=0," ","Out of Balance!")</f>
        <v> </v>
      </c>
      <c r="K38" s="6" t="n">
        <f aca="false">F38</f>
        <v>25000</v>
      </c>
      <c r="L38" s="6" t="n">
        <f aca="false">G38</f>
        <v>0</v>
      </c>
      <c r="P38" s="6" t="n">
        <v>0</v>
      </c>
      <c r="S38" s="6" t="n">
        <v>0</v>
      </c>
    </row>
    <row r="39" customFormat="false" ht="12" hidden="false" customHeight="true" outlineLevel="0" collapsed="false">
      <c r="A39" s="22" t="n">
        <v>36705</v>
      </c>
      <c r="C39" s="6" t="n">
        <v>33450</v>
      </c>
      <c r="E39" s="6" t="n">
        <v>8450</v>
      </c>
      <c r="F39" s="6" t="n">
        <v>25000</v>
      </c>
      <c r="G39" s="6" t="n">
        <v>0</v>
      </c>
      <c r="H39" s="6" t="n">
        <v>0</v>
      </c>
      <c r="I39" s="6" t="n">
        <v>0</v>
      </c>
      <c r="J39" s="18" t="str">
        <f aca="false">IF(C39-SUM(D39:I39)=0," ","Out of Balance!")</f>
        <v> </v>
      </c>
      <c r="K39" s="6" t="n">
        <f aca="false">F39</f>
        <v>25000</v>
      </c>
      <c r="L39" s="6" t="n">
        <f aca="false">G39</f>
        <v>0</v>
      </c>
      <c r="P39" s="6" t="n">
        <v>0</v>
      </c>
      <c r="S39" s="6" t="n">
        <v>0</v>
      </c>
    </row>
    <row r="40" customFormat="false" ht="12.75" hidden="false" customHeight="false" outlineLevel="0" collapsed="false">
      <c r="A40" s="22" t="n">
        <v>36706</v>
      </c>
      <c r="C40" s="6" t="n">
        <v>33450</v>
      </c>
      <c r="E40" s="6" t="n">
        <v>8450</v>
      </c>
      <c r="F40" s="6" t="n">
        <v>25000</v>
      </c>
      <c r="G40" s="6" t="n">
        <v>0</v>
      </c>
      <c r="H40" s="6" t="n">
        <v>0</v>
      </c>
      <c r="I40" s="6" t="n">
        <v>0</v>
      </c>
      <c r="J40" s="18" t="str">
        <f aca="false">IF(C40-SUM(D40:I40)=0," ","Out of Balance!")</f>
        <v> </v>
      </c>
      <c r="K40" s="6" t="n">
        <f aca="false">F40</f>
        <v>25000</v>
      </c>
      <c r="L40" s="6" t="n">
        <f aca="false">G40</f>
        <v>0</v>
      </c>
      <c r="P40" s="6" t="n">
        <v>0</v>
      </c>
      <c r="S40" s="6" t="n">
        <v>0</v>
      </c>
    </row>
    <row r="41" customFormat="false" ht="12.75" hidden="false" customHeight="false" outlineLevel="0" collapsed="false">
      <c r="A41" s="22" t="n">
        <v>36707</v>
      </c>
      <c r="C41" s="6" t="n">
        <v>33450</v>
      </c>
      <c r="E41" s="6" t="n">
        <v>8450</v>
      </c>
      <c r="F41" s="6" t="n">
        <v>25000</v>
      </c>
      <c r="G41" s="6" t="n">
        <v>0</v>
      </c>
      <c r="H41" s="6" t="n">
        <v>0</v>
      </c>
      <c r="I41" s="6" t="n">
        <v>0</v>
      </c>
      <c r="J41" s="18" t="str">
        <f aca="false">IF(C41-SUM(D41:I41)=0," ","Out of Balance!")</f>
        <v> </v>
      </c>
      <c r="K41" s="6" t="n">
        <f aca="false">F41</f>
        <v>25000</v>
      </c>
      <c r="L41" s="6" t="n">
        <f aca="false">G41</f>
        <v>0</v>
      </c>
      <c r="P41" s="6" t="n">
        <v>0</v>
      </c>
      <c r="S41" s="6" t="n">
        <v>0</v>
      </c>
    </row>
    <row r="42" customFormat="false" ht="12.75" hidden="false" customHeight="false" outlineLevel="0" collapsed="false">
      <c r="A42" s="22"/>
      <c r="J42" s="18" t="str">
        <f aca="false">IF(C42-SUM(D42:H42)=0," ","Out of Balance!")</f>
        <v> </v>
      </c>
    </row>
    <row r="43" customFormat="false" ht="12.75" hidden="false" customHeight="false" outlineLevel="0" collapsed="false">
      <c r="A43" s="22"/>
      <c r="J43" s="18" t="str">
        <f aca="false">IF(C43-SUM(D43:H43)=0," ","Out of Balance!")</f>
        <v> </v>
      </c>
    </row>
    <row r="44" customFormat="false" ht="12.75" hidden="false" customHeight="false" outlineLevel="0" collapsed="false">
      <c r="A44" s="22"/>
      <c r="J44" s="18" t="str">
        <f aca="false">IF(C44-SUM(D44:H44)=0," ","Out of Balance!")</f>
        <v> </v>
      </c>
    </row>
    <row r="45" customFormat="false" ht="12.75" hidden="false" customHeight="false" outlineLevel="0" collapsed="false">
      <c r="A45" s="22"/>
      <c r="J45" s="18" t="str">
        <f aca="false">IF(C45-SUM(D45:H45)=0," ","Out of Balance!")</f>
        <v> </v>
      </c>
    </row>
    <row r="46" customFormat="false" ht="12.75" hidden="false" customHeight="false" outlineLevel="0" collapsed="false">
      <c r="A46" s="22"/>
      <c r="J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J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J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J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J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J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J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J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J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J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J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J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J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J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J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J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J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J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J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J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J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J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J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J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J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J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J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J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J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J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J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J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J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J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J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J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J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J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J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J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J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J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J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J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J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J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J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J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J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J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J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J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J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J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J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J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J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J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J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J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J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J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J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J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J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J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J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J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J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J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J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J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J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J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J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J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J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J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J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J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J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J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J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J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J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J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J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J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J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J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J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J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J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J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J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J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J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J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J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J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J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J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J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J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J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J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J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J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J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J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J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J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J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J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J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J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J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J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J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J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J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J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J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J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J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J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J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J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J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J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J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J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J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J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J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J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J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J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J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J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J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J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J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J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J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J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J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J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  <c r="J194" s="18" t="str">
        <f aca="false">IF(C194-SUM(D194:H194)=0," ","Out of Balance!")</f>
        <v> </v>
      </c>
    </row>
    <row r="195" customFormat="false" ht="12.75" hidden="false" customHeight="false" outlineLevel="0" collapsed="false">
      <c r="A195" s="22"/>
    </row>
    <row r="196" customFormat="false" ht="12.75" hidden="false" customHeight="false" outlineLevel="0" collapsed="false">
      <c r="A196" s="22"/>
    </row>
    <row r="197" customFormat="false" ht="12.75" hidden="false" customHeight="false" outlineLevel="0" collapsed="false">
      <c r="A197" s="22"/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  <row r="201" customFormat="false" ht="12.75" hidden="false" customHeight="false" outlineLevel="0" collapsed="false">
      <c r="A201" s="22"/>
    </row>
  </sheetData>
  <mergeCells count="3">
    <mergeCell ref="P7:S7"/>
    <mergeCell ref="E8:H8"/>
    <mergeCell ref="K8:L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24" activePane="bottomRight" state="frozen"/>
      <selection pane="topLeft" activeCell="A1" activeCellId="0" sqref="A1"/>
      <selection pane="topRight" activeCell="B1" activeCellId="0" sqref="B1"/>
      <selection pane="bottomLeft" activeCell="A24" activeCellId="0" sqref="A24"/>
      <selection pane="bottomRight" activeCell="B43" activeCellId="0" sqref="B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6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10" min="8" style="6" width="13.56"/>
    <col collapsed="false" customWidth="true" hidden="false" outlineLevel="0" max="11" min="11" style="6" width="16.13"/>
    <col collapsed="false" customWidth="true" hidden="false" outlineLevel="0" max="13" min="12" style="6" width="11.28"/>
    <col collapsed="false" customWidth="false" hidden="false" outlineLevel="0" max="14" min="14" style="6" width="9.14"/>
    <col collapsed="false" customWidth="true" hidden="false" outlineLevel="0" max="15" min="15" style="6" width="13.14"/>
    <col collapsed="false" customWidth="false" hidden="false" outlineLevel="0" max="18" min="16" style="6" width="9.14"/>
    <col collapsed="false" customWidth="true" hidden="false" outlineLevel="0" max="19" min="19" style="6" width="12.85"/>
    <col collapsed="false" customWidth="true" hidden="false" outlineLevel="0" max="20" min="20" style="6" width="12.99"/>
    <col collapsed="false" customWidth="false" hidden="false" outlineLevel="0" max="257" min="21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41</v>
      </c>
    </row>
    <row r="7" customFormat="false" ht="12.75" hidden="false" customHeight="false" outlineLevel="0" collapsed="false">
      <c r="Q7" s="11" t="s">
        <v>11</v>
      </c>
      <c r="R7" s="11"/>
      <c r="S7" s="11"/>
      <c r="T7" s="11"/>
    </row>
    <row r="8" customFormat="false" ht="12.75" hidden="false" customHeight="false" outlineLevel="0" collapsed="false">
      <c r="A8" s="10"/>
      <c r="B8" s="10"/>
      <c r="C8" s="12" t="s">
        <v>12</v>
      </c>
      <c r="D8" s="10"/>
      <c r="E8" s="13" t="s">
        <v>13</v>
      </c>
      <c r="F8" s="13"/>
      <c r="G8" s="13"/>
      <c r="H8" s="13"/>
      <c r="I8" s="13"/>
      <c r="J8" s="13"/>
      <c r="K8" s="0"/>
      <c r="L8" s="14" t="s">
        <v>14</v>
      </c>
      <c r="M8" s="14"/>
      <c r="N8" s="10"/>
      <c r="O8" s="10" t="s">
        <v>15</v>
      </c>
      <c r="P8" s="10"/>
      <c r="Q8" s="10" t="s">
        <v>16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15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7" t="s">
        <v>42</v>
      </c>
      <c r="K9" s="15"/>
      <c r="L9" s="18" t="s">
        <v>22</v>
      </c>
      <c r="M9" s="18" t="s">
        <v>23</v>
      </c>
      <c r="N9" s="15"/>
      <c r="O9" s="15"/>
      <c r="P9" s="15"/>
      <c r="Q9" s="15" t="s">
        <v>17</v>
      </c>
      <c r="R9" s="15"/>
      <c r="S9" s="15" t="s">
        <v>24</v>
      </c>
      <c r="T9" s="17" t="s">
        <v>21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19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7" t="s">
        <v>38</v>
      </c>
      <c r="K10" s="19"/>
      <c r="L10" s="20" t="n">
        <v>0.01</v>
      </c>
      <c r="M10" s="20" t="n">
        <v>0.02</v>
      </c>
      <c r="N10" s="19"/>
      <c r="O10" s="19" t="s">
        <v>30</v>
      </c>
      <c r="P10" s="19"/>
      <c r="Q10" s="19" t="s">
        <v>25</v>
      </c>
      <c r="R10" s="19"/>
      <c r="S10" s="19" t="s">
        <v>31</v>
      </c>
      <c r="T10" s="17" t="s">
        <v>32</v>
      </c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21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 t="n">
        <v>260686</v>
      </c>
      <c r="K11" s="21"/>
      <c r="L11" s="21" t="n">
        <v>157372</v>
      </c>
      <c r="M11" s="21"/>
      <c r="N11" s="21"/>
      <c r="O11" s="21" t="n">
        <v>212140</v>
      </c>
      <c r="P11" s="21"/>
      <c r="Q11" s="21" t="n">
        <v>233073</v>
      </c>
      <c r="R11" s="21"/>
      <c r="S11" s="21" t="n">
        <v>233081</v>
      </c>
      <c r="T11" s="21" t="n">
        <v>236349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36708</v>
      </c>
      <c r="C12" s="6" t="n">
        <v>32800</v>
      </c>
      <c r="E12" s="6" t="n">
        <v>7800</v>
      </c>
      <c r="F12" s="6" t="n">
        <v>25000</v>
      </c>
      <c r="G12" s="6" t="n">
        <v>0</v>
      </c>
      <c r="H12" s="6" t="n">
        <v>0</v>
      </c>
      <c r="I12" s="6" t="n">
        <v>0</v>
      </c>
      <c r="J12" s="6" t="n">
        <v>0</v>
      </c>
      <c r="K12" s="18" t="str">
        <f aca="false">IF(C12-SUM(D12:J12)=0," ","Out of Balance!")</f>
        <v> </v>
      </c>
      <c r="L12" s="6" t="n">
        <f aca="false">F12</f>
        <v>25000</v>
      </c>
      <c r="M12" s="6" t="n">
        <f aca="false">G12</f>
        <v>0</v>
      </c>
      <c r="Q12" s="6" t="n">
        <v>0</v>
      </c>
      <c r="T12" s="6" t="n">
        <v>0</v>
      </c>
    </row>
    <row r="13" customFormat="false" ht="12.75" hidden="false" customHeight="false" outlineLevel="0" collapsed="false">
      <c r="A13" s="22" t="n">
        <f aca="false">A12+1</f>
        <v>36709</v>
      </c>
      <c r="B13" s="24"/>
      <c r="C13" s="6" t="n">
        <v>32800</v>
      </c>
      <c r="E13" s="6" t="n">
        <v>7800</v>
      </c>
      <c r="F13" s="6" t="n">
        <v>25000</v>
      </c>
      <c r="G13" s="6" t="n">
        <v>0</v>
      </c>
      <c r="H13" s="6" t="n">
        <v>0</v>
      </c>
      <c r="I13" s="6" t="n">
        <v>0</v>
      </c>
      <c r="J13" s="6" t="n">
        <v>0</v>
      </c>
      <c r="K13" s="18" t="str">
        <f aca="false">IF(C13-SUM(D13:J13)=0," ","Out of Balance!")</f>
        <v> </v>
      </c>
      <c r="L13" s="6" t="n">
        <f aca="false">F13</f>
        <v>25000</v>
      </c>
      <c r="M13" s="6" t="n">
        <f aca="false">G13</f>
        <v>0</v>
      </c>
    </row>
    <row r="14" customFormat="false" ht="12.75" hidden="false" customHeight="false" outlineLevel="0" collapsed="false">
      <c r="A14" s="22" t="n">
        <f aca="false">A13+1</f>
        <v>36710</v>
      </c>
      <c r="C14" s="6" t="n">
        <v>32800</v>
      </c>
      <c r="E14" s="6" t="n">
        <v>7800</v>
      </c>
      <c r="F14" s="6" t="n">
        <v>25000</v>
      </c>
      <c r="G14" s="6" t="n">
        <v>0</v>
      </c>
      <c r="H14" s="6" t="n">
        <v>0</v>
      </c>
      <c r="I14" s="6" t="n">
        <v>0</v>
      </c>
      <c r="J14" s="6" t="n">
        <v>0</v>
      </c>
      <c r="K14" s="18" t="str">
        <f aca="false">IF(C14-SUM(D14:J14)=0," ","Out of Balance!")</f>
        <v> </v>
      </c>
      <c r="L14" s="6" t="n">
        <f aca="false">F14</f>
        <v>25000</v>
      </c>
      <c r="M14" s="6" t="n">
        <f aca="false">G14</f>
        <v>0</v>
      </c>
      <c r="Q14" s="6" t="n">
        <v>0</v>
      </c>
      <c r="T14" s="6" t="n">
        <v>0</v>
      </c>
    </row>
    <row r="15" customFormat="false" ht="12.75" hidden="false" customHeight="false" outlineLevel="0" collapsed="false">
      <c r="A15" s="22" t="n">
        <f aca="false">A14+1</f>
        <v>36711</v>
      </c>
      <c r="C15" s="6" t="n">
        <v>32800</v>
      </c>
      <c r="E15" s="6" t="n">
        <v>7800</v>
      </c>
      <c r="F15" s="6" t="n">
        <v>25000</v>
      </c>
      <c r="G15" s="6" t="n">
        <v>0</v>
      </c>
      <c r="H15" s="6" t="n">
        <v>0</v>
      </c>
      <c r="I15" s="6" t="n">
        <v>0</v>
      </c>
      <c r="J15" s="6" t="n">
        <v>0</v>
      </c>
      <c r="K15" s="18" t="str">
        <f aca="false">IF(C15-SUM(D15:J15)=0," ","Out of Balance!")</f>
        <v> </v>
      </c>
      <c r="L15" s="6" t="n">
        <f aca="false">F15</f>
        <v>25000</v>
      </c>
      <c r="M15" s="6" t="n">
        <f aca="false">G15</f>
        <v>0</v>
      </c>
      <c r="Q15" s="6" t="n">
        <v>0</v>
      </c>
      <c r="T15" s="6" t="n">
        <v>0</v>
      </c>
    </row>
    <row r="16" customFormat="false" ht="12.75" hidden="false" customHeight="false" outlineLevel="0" collapsed="false">
      <c r="A16" s="22" t="n">
        <f aca="false">A15+1</f>
        <v>36712</v>
      </c>
      <c r="C16" s="6" t="n">
        <v>32800</v>
      </c>
      <c r="E16" s="6" t="n">
        <v>7800</v>
      </c>
      <c r="F16" s="6" t="n">
        <v>25000</v>
      </c>
      <c r="G16" s="6" t="n">
        <v>0</v>
      </c>
      <c r="H16" s="6" t="n">
        <v>0</v>
      </c>
      <c r="I16" s="6" t="n">
        <v>0</v>
      </c>
      <c r="J16" s="6" t="n">
        <v>0</v>
      </c>
      <c r="K16" s="18" t="str">
        <f aca="false">IF(C16-SUM(D16:J16)=0," ","Out of Balance!")</f>
        <v> </v>
      </c>
      <c r="L16" s="6" t="n">
        <f aca="false">F16</f>
        <v>25000</v>
      </c>
      <c r="M16" s="6" t="n">
        <f aca="false">G16</f>
        <v>0</v>
      </c>
      <c r="Q16" s="6" t="n">
        <v>0</v>
      </c>
      <c r="T16" s="6" t="n">
        <v>0</v>
      </c>
    </row>
    <row r="17" customFormat="false" ht="12.75" hidden="false" customHeight="false" outlineLevel="0" collapsed="false">
      <c r="A17" s="22" t="n">
        <f aca="false">A16+1</f>
        <v>36713</v>
      </c>
      <c r="C17" s="6" t="n">
        <v>32800</v>
      </c>
      <c r="E17" s="6" t="n">
        <v>7800</v>
      </c>
      <c r="F17" s="6" t="n">
        <v>25000</v>
      </c>
      <c r="G17" s="6" t="n">
        <v>0</v>
      </c>
      <c r="H17" s="6" t="n">
        <v>0</v>
      </c>
      <c r="I17" s="6" t="n">
        <v>0</v>
      </c>
      <c r="J17" s="6" t="n">
        <v>0</v>
      </c>
      <c r="K17" s="18" t="str">
        <f aca="false">IF(C17-SUM(D17:J17)=0," ","Out of Balance!")</f>
        <v> </v>
      </c>
      <c r="L17" s="6" t="n">
        <f aca="false">F17</f>
        <v>25000</v>
      </c>
      <c r="M17" s="6" t="n">
        <f aca="false">G17</f>
        <v>0</v>
      </c>
      <c r="Q17" s="6" t="n">
        <v>0</v>
      </c>
      <c r="T17" s="6" t="n">
        <v>0</v>
      </c>
    </row>
    <row r="18" customFormat="false" ht="12.75" hidden="false" customHeight="false" outlineLevel="0" collapsed="false">
      <c r="A18" s="22" t="n">
        <f aca="false">A17+1</f>
        <v>36714</v>
      </c>
      <c r="B18" s="24"/>
      <c r="C18" s="6" t="n">
        <v>57800</v>
      </c>
      <c r="E18" s="6" t="n">
        <v>7800</v>
      </c>
      <c r="F18" s="6" t="n">
        <v>25000</v>
      </c>
      <c r="G18" s="6" t="n">
        <v>25000</v>
      </c>
      <c r="H18" s="6" t="n">
        <v>0</v>
      </c>
      <c r="I18" s="6" t="n">
        <v>0</v>
      </c>
      <c r="J18" s="6" t="n">
        <v>0</v>
      </c>
      <c r="K18" s="18" t="str">
        <f aca="false">IF(C18-SUM(D18:J18)=0," ","Out of Balance!")</f>
        <v> </v>
      </c>
      <c r="L18" s="6" t="n">
        <f aca="false">F18</f>
        <v>25000</v>
      </c>
      <c r="M18" s="6" t="n">
        <f aca="false">G18</f>
        <v>25000</v>
      </c>
    </row>
    <row r="19" customFormat="false" ht="12.75" hidden="false" customHeight="false" outlineLevel="0" collapsed="false">
      <c r="A19" s="22" t="n">
        <f aca="false">A18+1</f>
        <v>36715</v>
      </c>
      <c r="C19" s="6" t="n">
        <v>60000</v>
      </c>
      <c r="E19" s="6" t="n">
        <v>7800</v>
      </c>
      <c r="F19" s="6" t="n">
        <v>25000</v>
      </c>
      <c r="G19" s="6" t="n">
        <v>25000</v>
      </c>
      <c r="H19" s="6" t="n">
        <v>2200</v>
      </c>
      <c r="I19" s="6" t="n">
        <v>0</v>
      </c>
      <c r="J19" s="6" t="n">
        <v>0</v>
      </c>
      <c r="K19" s="18" t="str">
        <f aca="false">IF(C19-SUM(D19:J19)=0," ","Out of Balance!")</f>
        <v> </v>
      </c>
      <c r="L19" s="6" t="n">
        <f aca="false">F19</f>
        <v>25000</v>
      </c>
      <c r="M19" s="6" t="n">
        <f aca="false">G19</f>
        <v>25000</v>
      </c>
      <c r="Q19" s="6" t="n">
        <v>0</v>
      </c>
      <c r="T19" s="6" t="n">
        <v>0</v>
      </c>
    </row>
    <row r="20" customFormat="false" ht="12.75" hidden="false" customHeight="false" outlineLevel="0" collapsed="false">
      <c r="A20" s="22" t="n">
        <f aca="false">A19+1</f>
        <v>36716</v>
      </c>
      <c r="C20" s="6" t="n">
        <v>60000</v>
      </c>
      <c r="E20" s="6" t="n">
        <v>7800</v>
      </c>
      <c r="F20" s="6" t="n">
        <v>25000</v>
      </c>
      <c r="G20" s="6" t="n">
        <v>25000</v>
      </c>
      <c r="H20" s="6" t="n">
        <v>2200</v>
      </c>
      <c r="I20" s="6" t="n">
        <v>0</v>
      </c>
      <c r="J20" s="6" t="n">
        <v>0</v>
      </c>
      <c r="K20" s="18" t="str">
        <f aca="false">IF(C20-SUM(D20:J20)=0," ","Out of Balance!")</f>
        <v> </v>
      </c>
      <c r="L20" s="6" t="n">
        <f aca="false">F20</f>
        <v>25000</v>
      </c>
      <c r="M20" s="6" t="n">
        <f aca="false">G20</f>
        <v>25000</v>
      </c>
      <c r="Q20" s="6" t="n">
        <v>0</v>
      </c>
      <c r="T20" s="6" t="n">
        <v>0</v>
      </c>
    </row>
    <row r="21" customFormat="false" ht="12.75" hidden="false" customHeight="false" outlineLevel="0" collapsed="false">
      <c r="A21" s="22" t="n">
        <f aca="false">A20+1</f>
        <v>36717</v>
      </c>
      <c r="C21" s="6" t="n">
        <v>60000</v>
      </c>
      <c r="E21" s="6" t="n">
        <v>7800</v>
      </c>
      <c r="F21" s="6" t="n">
        <v>25000</v>
      </c>
      <c r="G21" s="6" t="n">
        <v>25000</v>
      </c>
      <c r="H21" s="6" t="n">
        <v>2200</v>
      </c>
      <c r="I21" s="6" t="n">
        <v>0</v>
      </c>
      <c r="J21" s="6" t="n">
        <v>0</v>
      </c>
      <c r="K21" s="18" t="str">
        <f aca="false">IF(C21-SUM(D21:J21)=0," ","Out of Balance!")</f>
        <v> </v>
      </c>
      <c r="L21" s="6" t="n">
        <f aca="false">F21</f>
        <v>25000</v>
      </c>
      <c r="M21" s="6" t="n">
        <f aca="false">G21</f>
        <v>25000</v>
      </c>
      <c r="Q21" s="6" t="n">
        <v>0</v>
      </c>
      <c r="T21" s="6" t="n">
        <v>0</v>
      </c>
    </row>
    <row r="22" customFormat="false" ht="12.75" hidden="false" customHeight="false" outlineLevel="0" collapsed="false">
      <c r="A22" s="22" t="n">
        <f aca="false">A21+1</f>
        <v>36718</v>
      </c>
      <c r="C22" s="6" t="n">
        <v>45000</v>
      </c>
      <c r="E22" s="6" t="n">
        <v>7800</v>
      </c>
      <c r="F22" s="6" t="n">
        <v>0</v>
      </c>
      <c r="G22" s="6" t="n">
        <v>25000</v>
      </c>
      <c r="H22" s="6" t="n">
        <v>12200</v>
      </c>
      <c r="I22" s="6" t="n">
        <v>0</v>
      </c>
      <c r="J22" s="6" t="n">
        <v>0</v>
      </c>
      <c r="K22" s="18" t="str">
        <f aca="false">IF(C22-SUM(D22:J22)=0," ","Out of Balance!")</f>
        <v> </v>
      </c>
      <c r="L22" s="6" t="n">
        <f aca="false">F22</f>
        <v>0</v>
      </c>
      <c r="M22" s="6" t="n">
        <f aca="false">G22</f>
        <v>25000</v>
      </c>
      <c r="Q22" s="6" t="n">
        <v>0</v>
      </c>
      <c r="T22" s="6" t="n">
        <v>0</v>
      </c>
    </row>
    <row r="23" customFormat="false" ht="12.75" hidden="false" customHeight="false" outlineLevel="0" collapsed="false">
      <c r="A23" s="22" t="n">
        <f aca="false">A22+1</f>
        <v>36719</v>
      </c>
      <c r="C23" s="6" t="n">
        <v>45000</v>
      </c>
      <c r="E23" s="6" t="n">
        <v>7800</v>
      </c>
      <c r="F23" s="6" t="n">
        <v>0</v>
      </c>
      <c r="G23" s="6" t="n">
        <v>25000</v>
      </c>
      <c r="H23" s="6" t="n">
        <v>12200</v>
      </c>
      <c r="I23" s="6" t="n">
        <v>0</v>
      </c>
      <c r="J23" s="6" t="n">
        <v>0</v>
      </c>
      <c r="K23" s="18" t="str">
        <f aca="false">IF(C23-SUM(D23:J23)=0," ","Out of Balance!")</f>
        <v> </v>
      </c>
      <c r="L23" s="6" t="n">
        <f aca="false">F23</f>
        <v>0</v>
      </c>
      <c r="M23" s="6" t="n">
        <f aca="false">G23</f>
        <v>25000</v>
      </c>
      <c r="Q23" s="6" t="n">
        <v>0</v>
      </c>
      <c r="T23" s="6" t="n">
        <v>0</v>
      </c>
    </row>
    <row r="24" customFormat="false" ht="12.75" hidden="false" customHeight="false" outlineLevel="0" collapsed="false">
      <c r="A24" s="22" t="n">
        <f aca="false">A23+1</f>
        <v>36720</v>
      </c>
      <c r="C24" s="6" t="n">
        <v>45000</v>
      </c>
      <c r="E24" s="6" t="n">
        <v>7800</v>
      </c>
      <c r="F24" s="6" t="n">
        <v>0</v>
      </c>
      <c r="G24" s="6" t="n">
        <v>25000</v>
      </c>
      <c r="H24" s="6" t="n">
        <v>12200</v>
      </c>
      <c r="I24" s="6" t="n">
        <v>0</v>
      </c>
      <c r="J24" s="6" t="n">
        <v>0</v>
      </c>
      <c r="K24" s="18" t="str">
        <f aca="false">IF(C24-SUM(D24:J24)=0," ","Out of Balance!")</f>
        <v> </v>
      </c>
      <c r="L24" s="6" t="n">
        <f aca="false">F24</f>
        <v>0</v>
      </c>
      <c r="M24" s="6" t="n">
        <f aca="false">G24</f>
        <v>25000</v>
      </c>
      <c r="Q24" s="6" t="n">
        <v>0</v>
      </c>
      <c r="T24" s="6" t="n">
        <v>0</v>
      </c>
    </row>
    <row r="25" customFormat="false" ht="12.75" hidden="false" customHeight="false" outlineLevel="0" collapsed="false">
      <c r="A25" s="22" t="n">
        <f aca="false">A24+1</f>
        <v>36721</v>
      </c>
      <c r="C25" s="6" t="n">
        <v>45000</v>
      </c>
      <c r="E25" s="6" t="n">
        <v>7800</v>
      </c>
      <c r="F25" s="6" t="n">
        <v>0</v>
      </c>
      <c r="G25" s="6" t="n">
        <v>25000</v>
      </c>
      <c r="H25" s="6" t="n">
        <v>12200</v>
      </c>
      <c r="I25" s="6" t="n">
        <v>0</v>
      </c>
      <c r="J25" s="6" t="n">
        <v>0</v>
      </c>
      <c r="K25" s="18" t="str">
        <f aca="false">IF(C25-SUM(D25:J25)=0," ","Out of Balance!")</f>
        <v> </v>
      </c>
      <c r="L25" s="6" t="n">
        <f aca="false">F25</f>
        <v>0</v>
      </c>
      <c r="M25" s="6" t="n">
        <f aca="false">G25</f>
        <v>25000</v>
      </c>
      <c r="Q25" s="6" t="n">
        <v>0</v>
      </c>
      <c r="T25" s="6" t="n">
        <v>0</v>
      </c>
    </row>
    <row r="26" customFormat="false" ht="12.75" hidden="false" customHeight="false" outlineLevel="0" collapsed="false">
      <c r="A26" s="22" t="n">
        <f aca="false">A25+1</f>
        <v>36722</v>
      </c>
      <c r="C26" s="6" t="n">
        <v>45000</v>
      </c>
      <c r="E26" s="6" t="n">
        <v>7800</v>
      </c>
      <c r="F26" s="6" t="n">
        <v>0</v>
      </c>
      <c r="G26" s="6" t="n">
        <v>25000</v>
      </c>
      <c r="H26" s="6" t="n">
        <v>12200</v>
      </c>
      <c r="I26" s="6" t="n">
        <v>0</v>
      </c>
      <c r="J26" s="6" t="n">
        <v>0</v>
      </c>
      <c r="K26" s="18" t="str">
        <f aca="false">IF(C26-SUM(D26:J26)=0," ","Out of Balance!")</f>
        <v> </v>
      </c>
      <c r="L26" s="6" t="n">
        <f aca="false">F26</f>
        <v>0</v>
      </c>
      <c r="M26" s="6" t="n">
        <f aca="false">G26</f>
        <v>25000</v>
      </c>
      <c r="Q26" s="6" t="n">
        <v>0</v>
      </c>
      <c r="T26" s="6" t="n">
        <v>0</v>
      </c>
    </row>
    <row r="27" customFormat="false" ht="12.75" hidden="false" customHeight="false" outlineLevel="0" collapsed="false">
      <c r="A27" s="22" t="n">
        <f aca="false">A26+1</f>
        <v>36723</v>
      </c>
      <c r="C27" s="6" t="n">
        <v>45000</v>
      </c>
      <c r="E27" s="6" t="n">
        <v>7800</v>
      </c>
      <c r="F27" s="6" t="n">
        <v>0</v>
      </c>
      <c r="G27" s="6" t="n">
        <v>25000</v>
      </c>
      <c r="H27" s="6" t="n">
        <v>12200</v>
      </c>
      <c r="I27" s="6" t="n">
        <v>0</v>
      </c>
      <c r="J27" s="6" t="n">
        <v>0</v>
      </c>
      <c r="K27" s="18" t="str">
        <f aca="false">IF(C27-SUM(D27:J27)=0," ","Out of Balance!")</f>
        <v> </v>
      </c>
      <c r="L27" s="6" t="n">
        <f aca="false">F27</f>
        <v>0</v>
      </c>
      <c r="M27" s="6" t="n">
        <f aca="false">G27</f>
        <v>25000</v>
      </c>
      <c r="Q27" s="6" t="n">
        <v>0</v>
      </c>
      <c r="T27" s="6" t="n">
        <v>0</v>
      </c>
    </row>
    <row r="28" customFormat="false" ht="12.75" hidden="false" customHeight="false" outlineLevel="0" collapsed="false">
      <c r="A28" s="22" t="n">
        <f aca="false">A27+1</f>
        <v>36724</v>
      </c>
      <c r="C28" s="6" t="n">
        <v>45000</v>
      </c>
      <c r="E28" s="6" t="n">
        <v>7800</v>
      </c>
      <c r="F28" s="6" t="n">
        <v>0</v>
      </c>
      <c r="G28" s="6" t="n">
        <v>25000</v>
      </c>
      <c r="H28" s="6" t="n">
        <v>12200</v>
      </c>
      <c r="I28" s="6" t="n">
        <v>0</v>
      </c>
      <c r="J28" s="6" t="n">
        <v>0</v>
      </c>
      <c r="K28" s="18" t="str">
        <f aca="false">IF(C28-SUM(D28:J28)=0," ","Out of Balance!")</f>
        <v> </v>
      </c>
      <c r="L28" s="6" t="n">
        <f aca="false">F28</f>
        <v>0</v>
      </c>
      <c r="M28" s="6" t="n">
        <f aca="false">G28</f>
        <v>25000</v>
      </c>
      <c r="Q28" s="6" t="n">
        <v>0</v>
      </c>
      <c r="T28" s="6" t="n">
        <v>0</v>
      </c>
    </row>
    <row r="29" customFormat="false" ht="12.75" hidden="false" customHeight="false" outlineLevel="0" collapsed="false">
      <c r="A29" s="22" t="n">
        <f aca="false">A28+1</f>
        <v>36725</v>
      </c>
      <c r="C29" s="6" t="n">
        <v>45000</v>
      </c>
      <c r="E29" s="6" t="n">
        <v>7800</v>
      </c>
      <c r="F29" s="6" t="n">
        <v>0</v>
      </c>
      <c r="G29" s="6" t="n">
        <v>25000</v>
      </c>
      <c r="H29" s="6" t="n">
        <v>12200</v>
      </c>
      <c r="I29" s="6" t="n">
        <v>0</v>
      </c>
      <c r="J29" s="6" t="n">
        <v>0</v>
      </c>
      <c r="K29" s="18" t="str">
        <f aca="false">IF(C29-SUM(D29:J29)=0," ","Out of Balance!")</f>
        <v> </v>
      </c>
      <c r="L29" s="6" t="n">
        <f aca="false">F29</f>
        <v>0</v>
      </c>
      <c r="M29" s="6" t="n">
        <f aca="false">G29</f>
        <v>25000</v>
      </c>
      <c r="Q29" s="6" t="n">
        <v>0</v>
      </c>
      <c r="T29" s="6" t="n">
        <v>0</v>
      </c>
    </row>
    <row r="30" customFormat="false" ht="12.75" hidden="false" customHeight="false" outlineLevel="0" collapsed="false">
      <c r="A30" s="22" t="n">
        <f aca="false">A29+1</f>
        <v>36726</v>
      </c>
      <c r="C30" s="6" t="n">
        <v>45000</v>
      </c>
      <c r="E30" s="6" t="n">
        <v>7800</v>
      </c>
      <c r="F30" s="6" t="n">
        <v>0</v>
      </c>
      <c r="G30" s="6" t="n">
        <v>25000</v>
      </c>
      <c r="H30" s="6" t="n">
        <v>12200</v>
      </c>
      <c r="I30" s="6" t="n">
        <v>0</v>
      </c>
      <c r="J30" s="6" t="n">
        <v>0</v>
      </c>
      <c r="K30" s="18" t="str">
        <f aca="false">IF(C30-SUM(D30:J30)=0," ","Out of Balance!")</f>
        <v> </v>
      </c>
      <c r="L30" s="6" t="n">
        <f aca="false">F30</f>
        <v>0</v>
      </c>
      <c r="M30" s="6" t="n">
        <f aca="false">G30</f>
        <v>25000</v>
      </c>
      <c r="Q30" s="6" t="n">
        <v>0</v>
      </c>
      <c r="T30" s="6" t="n">
        <v>0</v>
      </c>
    </row>
    <row r="31" customFormat="false" ht="12.75" hidden="false" customHeight="false" outlineLevel="0" collapsed="false">
      <c r="A31" s="22" t="n">
        <f aca="false">A30+1</f>
        <v>36727</v>
      </c>
      <c r="C31" s="6" t="n">
        <v>45000</v>
      </c>
      <c r="E31" s="6" t="n">
        <v>7800</v>
      </c>
      <c r="F31" s="6" t="n">
        <v>0</v>
      </c>
      <c r="G31" s="6" t="n">
        <v>25000</v>
      </c>
      <c r="H31" s="6" t="n">
        <v>12200</v>
      </c>
      <c r="I31" s="6" t="n">
        <v>0</v>
      </c>
      <c r="J31" s="6" t="n">
        <v>0</v>
      </c>
      <c r="K31" s="18" t="str">
        <f aca="false">IF(C31-SUM(D31:J31)=0," ","Out of Balance!")</f>
        <v> </v>
      </c>
      <c r="L31" s="6" t="n">
        <f aca="false">F31</f>
        <v>0</v>
      </c>
      <c r="M31" s="6" t="n">
        <f aca="false">G31</f>
        <v>25000</v>
      </c>
      <c r="Q31" s="6" t="n">
        <v>0</v>
      </c>
      <c r="T31" s="6" t="n">
        <v>0</v>
      </c>
    </row>
    <row r="32" customFormat="false" ht="12.75" hidden="false" customHeight="false" outlineLevel="0" collapsed="false">
      <c r="A32" s="22" t="n">
        <f aca="false">A31+1</f>
        <v>36728</v>
      </c>
      <c r="C32" s="6" t="n">
        <v>45000</v>
      </c>
      <c r="E32" s="6" t="n">
        <v>7800</v>
      </c>
      <c r="F32" s="6" t="n">
        <v>0</v>
      </c>
      <c r="G32" s="6" t="n">
        <v>25000</v>
      </c>
      <c r="H32" s="6" t="n">
        <v>12200</v>
      </c>
      <c r="I32" s="6" t="n">
        <v>0</v>
      </c>
      <c r="J32" s="6" t="n">
        <v>0</v>
      </c>
      <c r="K32" s="18" t="str">
        <f aca="false">IF(C32-SUM(D32:J32)=0," ","Out of Balance!")</f>
        <v> </v>
      </c>
      <c r="L32" s="6" t="n">
        <f aca="false">F32</f>
        <v>0</v>
      </c>
      <c r="M32" s="6" t="n">
        <f aca="false">G32</f>
        <v>25000</v>
      </c>
      <c r="Q32" s="6" t="n">
        <v>0</v>
      </c>
      <c r="T32" s="6" t="n">
        <v>0</v>
      </c>
    </row>
    <row r="33" customFormat="false" ht="12.75" hidden="false" customHeight="false" outlineLevel="0" collapsed="false">
      <c r="A33" s="22" t="n">
        <f aca="false">A32+1</f>
        <v>36729</v>
      </c>
      <c r="C33" s="6" t="n">
        <v>45000</v>
      </c>
      <c r="E33" s="6" t="n">
        <v>7800</v>
      </c>
      <c r="F33" s="6" t="n">
        <v>0</v>
      </c>
      <c r="G33" s="6" t="n">
        <v>25000</v>
      </c>
      <c r="H33" s="6" t="n">
        <v>12200</v>
      </c>
      <c r="I33" s="6" t="n">
        <v>0</v>
      </c>
      <c r="J33" s="6" t="n">
        <v>0</v>
      </c>
      <c r="K33" s="18" t="str">
        <f aca="false">IF(C33-SUM(D33:J33)=0," ","Out of Balance!")</f>
        <v> </v>
      </c>
      <c r="L33" s="6" t="n">
        <f aca="false">F33</f>
        <v>0</v>
      </c>
      <c r="M33" s="6" t="n">
        <f aca="false">G33</f>
        <v>25000</v>
      </c>
      <c r="Q33" s="6" t="n">
        <v>0</v>
      </c>
      <c r="T33" s="6" t="n">
        <v>0</v>
      </c>
    </row>
    <row r="34" customFormat="false" ht="12.75" hidden="false" customHeight="false" outlineLevel="0" collapsed="false">
      <c r="A34" s="22" t="n">
        <f aca="false">A33+1</f>
        <v>36730</v>
      </c>
      <c r="C34" s="6" t="n">
        <v>45000</v>
      </c>
      <c r="E34" s="6" t="n">
        <v>7800</v>
      </c>
      <c r="F34" s="6" t="n">
        <v>0</v>
      </c>
      <c r="G34" s="6" t="n">
        <v>25000</v>
      </c>
      <c r="H34" s="6" t="n">
        <v>12200</v>
      </c>
      <c r="I34" s="6" t="n">
        <v>0</v>
      </c>
      <c r="J34" s="6" t="n">
        <v>0</v>
      </c>
      <c r="K34" s="18" t="str">
        <f aca="false">IF(C34-SUM(D34:J34)=0," ","Out of Balance!")</f>
        <v> </v>
      </c>
      <c r="L34" s="6" t="n">
        <f aca="false">F34</f>
        <v>0</v>
      </c>
      <c r="M34" s="6" t="n">
        <f aca="false">G34</f>
        <v>25000</v>
      </c>
      <c r="Q34" s="6" t="n">
        <v>0</v>
      </c>
      <c r="T34" s="6" t="n">
        <v>0</v>
      </c>
    </row>
    <row r="35" customFormat="false" ht="12.75" hidden="false" customHeight="false" outlineLevel="0" collapsed="false">
      <c r="A35" s="22" t="n">
        <f aca="false">A34+1</f>
        <v>36731</v>
      </c>
      <c r="C35" s="6" t="n">
        <v>45000</v>
      </c>
      <c r="E35" s="6" t="n">
        <v>7800</v>
      </c>
      <c r="F35" s="6" t="n">
        <v>0</v>
      </c>
      <c r="G35" s="6" t="n">
        <v>25000</v>
      </c>
      <c r="H35" s="6" t="n">
        <v>12200</v>
      </c>
      <c r="I35" s="6" t="n">
        <v>0</v>
      </c>
      <c r="J35" s="6" t="n">
        <v>0</v>
      </c>
      <c r="K35" s="18" t="str">
        <f aca="false">IF(C35-SUM(D35:J35)=0," ","Out of Balance!")</f>
        <v> </v>
      </c>
      <c r="L35" s="6" t="n">
        <f aca="false">F35</f>
        <v>0</v>
      </c>
      <c r="M35" s="6" t="n">
        <f aca="false">G35</f>
        <v>25000</v>
      </c>
      <c r="Q35" s="6" t="n">
        <v>0</v>
      </c>
      <c r="T35" s="6" t="n">
        <v>0</v>
      </c>
    </row>
    <row r="36" customFormat="false" ht="12.75" hidden="false" customHeight="false" outlineLevel="0" collapsed="false">
      <c r="A36" s="22" t="n">
        <f aca="false">A35+1</f>
        <v>36732</v>
      </c>
      <c r="C36" s="6" t="n">
        <v>60000</v>
      </c>
      <c r="E36" s="6" t="n">
        <v>7800</v>
      </c>
      <c r="F36" s="6" t="n">
        <v>0</v>
      </c>
      <c r="G36" s="6" t="n">
        <v>25000</v>
      </c>
      <c r="H36" s="6" t="n">
        <v>12200</v>
      </c>
      <c r="I36" s="6" t="n">
        <v>0</v>
      </c>
      <c r="J36" s="6" t="n">
        <v>15000</v>
      </c>
      <c r="K36" s="18" t="str">
        <f aca="false">IF(C36-SUM(D36:J36)=0," ","Out of Balance!")</f>
        <v> </v>
      </c>
      <c r="L36" s="6" t="n">
        <f aca="false">F36</f>
        <v>0</v>
      </c>
      <c r="M36" s="6" t="n">
        <f aca="false">G36</f>
        <v>25000</v>
      </c>
      <c r="Q36" s="6" t="n">
        <v>0</v>
      </c>
      <c r="T36" s="6" t="n">
        <v>0</v>
      </c>
    </row>
    <row r="37" customFormat="false" ht="12.75" hidden="false" customHeight="false" outlineLevel="0" collapsed="false">
      <c r="A37" s="25" t="n">
        <v>36732</v>
      </c>
      <c r="B37" s="26" t="n">
        <v>0.548611111111111</v>
      </c>
      <c r="C37" s="27" t="n">
        <f aca="false">C36*4/24</f>
        <v>10000</v>
      </c>
      <c r="D37" s="27"/>
      <c r="E37" s="27" t="n">
        <v>7800</v>
      </c>
      <c r="F37" s="27" t="n">
        <v>0</v>
      </c>
      <c r="G37" s="27" t="n">
        <v>0</v>
      </c>
      <c r="H37" s="27" t="n">
        <v>2542</v>
      </c>
      <c r="I37" s="27"/>
      <c r="J37" s="27" t="n">
        <v>15000</v>
      </c>
      <c r="K37" s="28" t="str">
        <f aca="false">IF(C37-SUM(D37:J37)=0," ","Out of Balance!")</f>
        <v>Out of Balance!</v>
      </c>
      <c r="L37" s="27" t="n">
        <f aca="false">F37</f>
        <v>0</v>
      </c>
      <c r="M37" s="27" t="n">
        <f aca="false">G37</f>
        <v>0</v>
      </c>
      <c r="N37" s="27" t="n">
        <f aca="false">C37-SUM(E37:J37)</f>
        <v>-15342</v>
      </c>
      <c r="O37" s="27"/>
      <c r="P37" s="27"/>
      <c r="Q37" s="27" t="n">
        <v>0</v>
      </c>
      <c r="R37" s="27"/>
      <c r="S37" s="27"/>
      <c r="T37" s="27" t="n">
        <v>0</v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</row>
    <row r="38" customFormat="false" ht="12.75" hidden="false" customHeight="false" outlineLevel="0" collapsed="false">
      <c r="A38" s="22" t="n">
        <f aca="false">A36+1</f>
        <v>36733</v>
      </c>
      <c r="C38" s="6" t="n">
        <v>20000</v>
      </c>
      <c r="E38" s="6" t="n">
        <f aca="false">E36</f>
        <v>7800</v>
      </c>
      <c r="F38" s="6" t="n">
        <f aca="false">F36</f>
        <v>0</v>
      </c>
      <c r="G38" s="6" t="n">
        <v>0</v>
      </c>
      <c r="H38" s="6" t="n">
        <v>12200</v>
      </c>
      <c r="I38" s="6" t="n">
        <f aca="false">I36</f>
        <v>0</v>
      </c>
      <c r="J38" s="6" t="n">
        <v>0</v>
      </c>
      <c r="K38" s="18" t="str">
        <f aca="false">IF(C38-SUM(D38:J38)=0," ","Out of Balance!")</f>
        <v> </v>
      </c>
      <c r="L38" s="6" t="n">
        <f aca="false">F38</f>
        <v>0</v>
      </c>
      <c r="M38" s="6" t="n">
        <f aca="false">G38</f>
        <v>0</v>
      </c>
      <c r="N38" s="6" t="n">
        <f aca="false">C38-SUM(E38:J38)</f>
        <v>0</v>
      </c>
      <c r="Q38" s="6" t="n">
        <v>0</v>
      </c>
      <c r="T38" s="6" t="n">
        <v>0</v>
      </c>
    </row>
    <row r="39" customFormat="false" ht="12.75" hidden="false" customHeight="false" outlineLevel="0" collapsed="false">
      <c r="A39" s="22" t="n">
        <f aca="false">A37+1</f>
        <v>36733</v>
      </c>
      <c r="B39" s="24" t="n">
        <v>36732.7083333333</v>
      </c>
      <c r="C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18" t="str">
        <f aca="false">IF(C39-SUM(D39:J39)=0," ","Out of Balance!")</f>
        <v> </v>
      </c>
      <c r="L39" s="6" t="n">
        <f aca="false">F39</f>
        <v>0</v>
      </c>
      <c r="M39" s="6" t="n">
        <f aca="false">G39</f>
        <v>0</v>
      </c>
      <c r="N39" s="6" t="n">
        <f aca="false">C39-SUM(E39:J39)</f>
        <v>0</v>
      </c>
      <c r="Q39" s="6" t="n">
        <v>0</v>
      </c>
      <c r="T39" s="6" t="n">
        <v>0</v>
      </c>
    </row>
    <row r="40" customFormat="false" ht="12" hidden="false" customHeight="true" outlineLevel="0" collapsed="false">
      <c r="A40" s="22" t="n">
        <f aca="false">A38+1</f>
        <v>36734</v>
      </c>
      <c r="C40" s="6" t="n">
        <v>20000</v>
      </c>
      <c r="E40" s="6" t="n">
        <f aca="false">E38</f>
        <v>7800</v>
      </c>
      <c r="F40" s="6" t="n">
        <f aca="false">F38</f>
        <v>0</v>
      </c>
      <c r="G40" s="6" t="n">
        <v>12200</v>
      </c>
      <c r="H40" s="6" t="n">
        <v>0</v>
      </c>
      <c r="I40" s="6" t="n">
        <f aca="false">I38</f>
        <v>0</v>
      </c>
      <c r="J40" s="6" t="n">
        <v>0</v>
      </c>
      <c r="K40" s="18" t="str">
        <f aca="false">IF(C40-SUM(D40:J40)=0," ","Out of Balance!")</f>
        <v> </v>
      </c>
      <c r="L40" s="6" t="n">
        <f aca="false">F40</f>
        <v>0</v>
      </c>
      <c r="M40" s="6" t="n">
        <f aca="false">G40</f>
        <v>12200</v>
      </c>
      <c r="Q40" s="6" t="n">
        <v>0</v>
      </c>
      <c r="T40" s="6" t="n">
        <v>0</v>
      </c>
    </row>
    <row r="41" customFormat="false" ht="12" hidden="false" customHeight="true" outlineLevel="0" collapsed="false">
      <c r="A41" s="22" t="n">
        <f aca="false">A39+1</f>
        <v>36734</v>
      </c>
      <c r="B41" s="24" t="n">
        <v>36734.40625</v>
      </c>
      <c r="C41" s="6" t="n">
        <v>0</v>
      </c>
      <c r="E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18"/>
      <c r="L41" s="6" t="n">
        <v>0</v>
      </c>
      <c r="M41" s="6" t="n">
        <v>0</v>
      </c>
    </row>
    <row r="42" customFormat="false" ht="12" hidden="false" customHeight="true" outlineLevel="0" collapsed="false">
      <c r="A42" s="22" t="n">
        <f aca="false">A40+1</f>
        <v>36735</v>
      </c>
      <c r="C42" s="6" t="n">
        <v>7800</v>
      </c>
      <c r="E42" s="6" t="n">
        <v>7800</v>
      </c>
      <c r="F42" s="6" t="n">
        <f aca="false">F40</f>
        <v>0</v>
      </c>
      <c r="G42" s="6" t="n">
        <v>0</v>
      </c>
      <c r="H42" s="6" t="n">
        <v>0</v>
      </c>
      <c r="I42" s="6" t="n">
        <f aca="false">I40</f>
        <v>0</v>
      </c>
      <c r="J42" s="6" t="n">
        <f aca="false">J40</f>
        <v>0</v>
      </c>
      <c r="K42" s="18" t="str">
        <f aca="false">IF(C42-SUM(D42:J42)=0," ","Out of Balance!")</f>
        <v> </v>
      </c>
      <c r="L42" s="6" t="n">
        <f aca="false">F42</f>
        <v>0</v>
      </c>
      <c r="M42" s="6" t="n">
        <f aca="false">G42</f>
        <v>0</v>
      </c>
      <c r="Q42" s="6" t="n">
        <v>0</v>
      </c>
      <c r="T42" s="6" t="n">
        <v>0</v>
      </c>
    </row>
    <row r="43" customFormat="false" ht="12.75" hidden="false" customHeight="false" outlineLevel="0" collapsed="false">
      <c r="A43" s="22" t="n">
        <f aca="false">A42+1</f>
        <v>36736</v>
      </c>
      <c r="C43" s="6" t="n">
        <f aca="false">C42</f>
        <v>7800</v>
      </c>
      <c r="E43" s="6" t="n">
        <f aca="false">E42</f>
        <v>7800</v>
      </c>
      <c r="F43" s="6" t="n">
        <f aca="false">F42</f>
        <v>0</v>
      </c>
      <c r="G43" s="6" t="n">
        <f aca="false">G42</f>
        <v>0</v>
      </c>
      <c r="H43" s="6" t="n">
        <f aca="false">H42</f>
        <v>0</v>
      </c>
      <c r="I43" s="6" t="n">
        <f aca="false">I42</f>
        <v>0</v>
      </c>
      <c r="J43" s="6" t="n">
        <f aca="false">J42</f>
        <v>0</v>
      </c>
      <c r="K43" s="18" t="str">
        <f aca="false">IF(C43-SUM(D43:J43)=0," ","Out of Balance!")</f>
        <v> </v>
      </c>
      <c r="L43" s="6" t="n">
        <f aca="false">F43</f>
        <v>0</v>
      </c>
      <c r="M43" s="6" t="n">
        <f aca="false">G43</f>
        <v>0</v>
      </c>
      <c r="Q43" s="6" t="n">
        <v>0</v>
      </c>
      <c r="T43" s="6" t="n">
        <v>0</v>
      </c>
    </row>
    <row r="44" customFormat="false" ht="12.75" hidden="false" customHeight="false" outlineLevel="0" collapsed="false">
      <c r="A44" s="22" t="n">
        <f aca="false">A43+1</f>
        <v>36737</v>
      </c>
      <c r="C44" s="6" t="n">
        <f aca="false">C43</f>
        <v>7800</v>
      </c>
      <c r="E44" s="6" t="n">
        <f aca="false">E43</f>
        <v>7800</v>
      </c>
      <c r="F44" s="6" t="n">
        <f aca="false">F43</f>
        <v>0</v>
      </c>
      <c r="G44" s="6" t="n">
        <f aca="false">G43</f>
        <v>0</v>
      </c>
      <c r="H44" s="6" t="n">
        <f aca="false">H43</f>
        <v>0</v>
      </c>
      <c r="I44" s="6" t="n">
        <f aca="false">I43</f>
        <v>0</v>
      </c>
      <c r="J44" s="6" t="n">
        <f aca="false">J43</f>
        <v>0</v>
      </c>
      <c r="K44" s="18" t="str">
        <f aca="false">IF(C44-SUM(D44:J44)=0," ","Out of Balance!")</f>
        <v> </v>
      </c>
      <c r="L44" s="6" t="n">
        <f aca="false">F44</f>
        <v>0</v>
      </c>
      <c r="M44" s="6" t="n">
        <f aca="false">G44</f>
        <v>0</v>
      </c>
      <c r="Q44" s="6" t="n">
        <v>0</v>
      </c>
      <c r="T44" s="6" t="n">
        <v>0</v>
      </c>
    </row>
    <row r="45" customFormat="false" ht="12.75" hidden="false" customHeight="false" outlineLevel="0" collapsed="false">
      <c r="A45" s="22" t="n">
        <f aca="false">A44+1</f>
        <v>36738</v>
      </c>
      <c r="C45" s="6" t="n">
        <f aca="false">C44</f>
        <v>7800</v>
      </c>
      <c r="E45" s="6" t="n">
        <f aca="false">E44</f>
        <v>7800</v>
      </c>
      <c r="F45" s="6" t="n">
        <f aca="false">F44</f>
        <v>0</v>
      </c>
      <c r="G45" s="6" t="n">
        <f aca="false">G44</f>
        <v>0</v>
      </c>
      <c r="H45" s="6" t="n">
        <f aca="false">H44</f>
        <v>0</v>
      </c>
      <c r="I45" s="6" t="n">
        <f aca="false">I44</f>
        <v>0</v>
      </c>
      <c r="J45" s="6" t="n">
        <f aca="false">J44</f>
        <v>0</v>
      </c>
      <c r="K45" s="18" t="str">
        <f aca="false">IF(C45-SUM(D45:J45)=0," ","Out of Balance!")</f>
        <v> </v>
      </c>
      <c r="L45" s="6" t="n">
        <f aca="false">F45</f>
        <v>0</v>
      </c>
      <c r="M45" s="6" t="n">
        <f aca="false">G45</f>
        <v>0</v>
      </c>
    </row>
    <row r="46" customFormat="false" ht="12.75" hidden="false" customHeight="false" outlineLevel="0" collapsed="false">
      <c r="A46" s="22"/>
      <c r="K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K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K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K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K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K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K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K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K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K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K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K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K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K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K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K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K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K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K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K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K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K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K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K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K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K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K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K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K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K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K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K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K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K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K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K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K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K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K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K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K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K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K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K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K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K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K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K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K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K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K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K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K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K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K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K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K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K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K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K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K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K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K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K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K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K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K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K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K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K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K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K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K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K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K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K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K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K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K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K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K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K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K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K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K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K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K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K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K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K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K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K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K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K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K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K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K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K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K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K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K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K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K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K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K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K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K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K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K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K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K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K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K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K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K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K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K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K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K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K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K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K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K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K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K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K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K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K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K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K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K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K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K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K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K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K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K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K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K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K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K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K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K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K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K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K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K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K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  <c r="K194" s="18" t="str">
        <f aca="false">IF(C194-SUM(D194:H194)=0," ","Out of Balance!")</f>
        <v> </v>
      </c>
    </row>
    <row r="195" customFormat="false" ht="12.75" hidden="false" customHeight="false" outlineLevel="0" collapsed="false">
      <c r="A195" s="22"/>
      <c r="K195" s="18" t="str">
        <f aca="false">IF(C195-SUM(D195:H195)=0," ","Out of Balance!")</f>
        <v> </v>
      </c>
    </row>
    <row r="196" customFormat="false" ht="12.75" hidden="false" customHeight="false" outlineLevel="0" collapsed="false">
      <c r="A196" s="22"/>
      <c r="K196" s="18" t="str">
        <f aca="false">IF(C196-SUM(D196:H196)=0," ","Out of Balance!")</f>
        <v> </v>
      </c>
    </row>
    <row r="197" customFormat="false" ht="12.75" hidden="false" customHeight="false" outlineLevel="0" collapsed="false">
      <c r="A197" s="22"/>
      <c r="K197" s="18" t="str">
        <f aca="false">IF(C197-SUM(D197:H197)=0," ","Out of Balance!")</f>
        <v> </v>
      </c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  <row r="201" customFormat="false" ht="12.75" hidden="false" customHeight="false" outlineLevel="0" collapsed="false">
      <c r="A201" s="22"/>
    </row>
    <row r="202" customFormat="false" ht="12.75" hidden="false" customHeight="false" outlineLevel="0" collapsed="false">
      <c r="A202" s="22"/>
    </row>
    <row r="203" customFormat="false" ht="12.75" hidden="false" customHeight="false" outlineLevel="0" collapsed="false">
      <c r="A203" s="22"/>
    </row>
    <row r="204" customFormat="false" ht="12.75" hidden="false" customHeight="false" outlineLevel="0" collapsed="false">
      <c r="A204" s="22"/>
    </row>
  </sheetData>
  <mergeCells count="3">
    <mergeCell ref="Q7:T7"/>
    <mergeCell ref="E8:J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C18" activeCellId="0" sqref="C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6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10" min="8" style="6" width="13.56"/>
    <col collapsed="false" customWidth="true" hidden="false" outlineLevel="0" max="11" min="11" style="6" width="16.13"/>
    <col collapsed="false" customWidth="true" hidden="false" outlineLevel="0" max="13" min="12" style="6" width="11.28"/>
    <col collapsed="false" customWidth="false" hidden="false" outlineLevel="0" max="14" min="14" style="6" width="9.14"/>
    <col collapsed="false" customWidth="true" hidden="false" outlineLevel="0" max="15" min="15" style="6" width="13.14"/>
    <col collapsed="false" customWidth="false" hidden="false" outlineLevel="0" max="18" min="16" style="6" width="9.14"/>
    <col collapsed="false" customWidth="true" hidden="false" outlineLevel="0" max="19" min="19" style="6" width="12.85"/>
    <col collapsed="false" customWidth="true" hidden="false" outlineLevel="0" max="20" min="20" style="6" width="12.99"/>
    <col collapsed="false" customWidth="false" hidden="false" outlineLevel="0" max="257" min="21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43</v>
      </c>
    </row>
    <row r="7" customFormat="false" ht="12.75" hidden="false" customHeight="false" outlineLevel="0" collapsed="false">
      <c r="Q7" s="11" t="s">
        <v>11</v>
      </c>
      <c r="R7" s="11"/>
      <c r="S7" s="11"/>
      <c r="T7" s="11"/>
    </row>
    <row r="8" customFormat="false" ht="12.75" hidden="false" customHeight="false" outlineLevel="0" collapsed="false">
      <c r="A8" s="10"/>
      <c r="B8" s="10"/>
      <c r="C8" s="12" t="s">
        <v>12</v>
      </c>
      <c r="D8" s="10"/>
      <c r="E8" s="13" t="s">
        <v>13</v>
      </c>
      <c r="F8" s="13"/>
      <c r="G8" s="13"/>
      <c r="H8" s="13"/>
      <c r="I8" s="13"/>
      <c r="J8" s="13"/>
      <c r="K8" s="0"/>
      <c r="L8" s="14" t="s">
        <v>14</v>
      </c>
      <c r="M8" s="14"/>
      <c r="N8" s="10"/>
      <c r="O8" s="10" t="s">
        <v>15</v>
      </c>
      <c r="P8" s="10"/>
      <c r="Q8" s="10" t="s">
        <v>16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15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7" t="s">
        <v>42</v>
      </c>
      <c r="K9" s="15"/>
      <c r="L9" s="18" t="s">
        <v>22</v>
      </c>
      <c r="M9" s="18" t="s">
        <v>23</v>
      </c>
      <c r="N9" s="15"/>
      <c r="O9" s="15"/>
      <c r="P9" s="15"/>
      <c r="Q9" s="15" t="s">
        <v>17</v>
      </c>
      <c r="R9" s="15"/>
      <c r="S9" s="15" t="s">
        <v>24</v>
      </c>
      <c r="T9" s="17" t="s">
        <v>21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19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7" t="s">
        <v>38</v>
      </c>
      <c r="K10" s="19"/>
      <c r="L10" s="20" t="n">
        <v>0.01</v>
      </c>
      <c r="M10" s="20" t="n">
        <v>0.02</v>
      </c>
      <c r="N10" s="19"/>
      <c r="O10" s="19" t="s">
        <v>30</v>
      </c>
      <c r="P10" s="19"/>
      <c r="Q10" s="19" t="s">
        <v>25</v>
      </c>
      <c r="R10" s="19"/>
      <c r="S10" s="19" t="s">
        <v>31</v>
      </c>
      <c r="T10" s="17" t="s">
        <v>32</v>
      </c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21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 t="n">
        <v>260686</v>
      </c>
      <c r="K11" s="21"/>
      <c r="L11" s="21" t="n">
        <v>157372</v>
      </c>
      <c r="M11" s="21"/>
      <c r="N11" s="21"/>
      <c r="O11" s="21" t="n">
        <v>212140</v>
      </c>
      <c r="P11" s="21"/>
      <c r="Q11" s="21" t="n">
        <v>233073</v>
      </c>
      <c r="R11" s="21"/>
      <c r="S11" s="21" t="n">
        <v>233081</v>
      </c>
      <c r="T11" s="21" t="n">
        <v>236349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36739</v>
      </c>
      <c r="C12" s="6" t="n">
        <v>0</v>
      </c>
      <c r="E12" s="6" t="n">
        <v>0</v>
      </c>
      <c r="F12" s="6" t="n">
        <v>0</v>
      </c>
      <c r="G12" s="6" t="n">
        <v>0</v>
      </c>
      <c r="H12" s="6" t="n">
        <v>0</v>
      </c>
      <c r="I12" s="6" t="n">
        <v>0</v>
      </c>
      <c r="J12" s="6" t="n">
        <v>0</v>
      </c>
      <c r="K12" s="18" t="str">
        <f aca="false">IF(C12-SUM(D12:J12)=0," ","Out of Balance!")</f>
        <v> </v>
      </c>
      <c r="L12" s="6" t="n">
        <f aca="false">F12</f>
        <v>0</v>
      </c>
      <c r="M12" s="6" t="n">
        <f aca="false">G12</f>
        <v>0</v>
      </c>
      <c r="Q12" s="6" t="n">
        <v>0</v>
      </c>
      <c r="T12" s="6" t="n">
        <v>0</v>
      </c>
    </row>
    <row r="13" customFormat="false" ht="12.75" hidden="false" customHeight="false" outlineLevel="0" collapsed="false">
      <c r="A13" s="22" t="n">
        <v>36740</v>
      </c>
      <c r="B13" s="24"/>
      <c r="C13" s="6" t="n">
        <v>25000</v>
      </c>
      <c r="E13" s="6" t="n">
        <v>7800</v>
      </c>
      <c r="F13" s="6" t="n">
        <v>17200</v>
      </c>
      <c r="G13" s="6" t="n">
        <v>0</v>
      </c>
      <c r="H13" s="6" t="n">
        <v>0</v>
      </c>
      <c r="I13" s="6" t="n">
        <v>0</v>
      </c>
      <c r="J13" s="6" t="n">
        <v>0</v>
      </c>
      <c r="K13" s="18" t="str">
        <f aca="false">IF(C13-SUM(D13:J13)=0," ","Out of Balance!")</f>
        <v> </v>
      </c>
      <c r="L13" s="6" t="n">
        <f aca="false">F13</f>
        <v>17200</v>
      </c>
      <c r="M13" s="6" t="n">
        <f aca="false">G13</f>
        <v>0</v>
      </c>
    </row>
    <row r="14" customFormat="false" ht="12.75" hidden="false" customHeight="false" outlineLevel="0" collapsed="false">
      <c r="A14" s="22" t="n">
        <v>36741</v>
      </c>
      <c r="C14" s="6" t="n">
        <v>7800</v>
      </c>
      <c r="E14" s="6" t="n">
        <v>7800</v>
      </c>
      <c r="F14" s="6" t="n">
        <v>0</v>
      </c>
      <c r="G14" s="6" t="n">
        <v>0</v>
      </c>
      <c r="H14" s="6" t="n">
        <v>0</v>
      </c>
      <c r="I14" s="6" t="n">
        <v>0</v>
      </c>
      <c r="J14" s="6" t="n">
        <v>0</v>
      </c>
      <c r="K14" s="18" t="str">
        <f aca="false">IF(C14-SUM(D14:J14)=0," ","Out of Balance!")</f>
        <v> </v>
      </c>
      <c r="L14" s="6" t="n">
        <f aca="false">F14</f>
        <v>0</v>
      </c>
      <c r="M14" s="6" t="n">
        <f aca="false">G14</f>
        <v>0</v>
      </c>
      <c r="Q14" s="6" t="n">
        <v>0</v>
      </c>
      <c r="T14" s="6" t="n">
        <v>0</v>
      </c>
    </row>
    <row r="15" customFormat="false" ht="12.75" hidden="false" customHeight="false" outlineLevel="0" collapsed="false">
      <c r="A15" s="22" t="n">
        <v>36742</v>
      </c>
      <c r="C15" s="6" t="n">
        <v>7800</v>
      </c>
      <c r="E15" s="6" t="n">
        <v>7800</v>
      </c>
      <c r="F15" s="6" t="n">
        <v>0</v>
      </c>
      <c r="G15" s="6" t="n">
        <v>0</v>
      </c>
      <c r="H15" s="6" t="n">
        <v>0</v>
      </c>
      <c r="I15" s="6" t="n">
        <v>0</v>
      </c>
      <c r="J15" s="6" t="n">
        <v>0</v>
      </c>
      <c r="K15" s="18" t="str">
        <f aca="false">IF(C15-SUM(D15:J15)=0," ","Out of Balance!")</f>
        <v> </v>
      </c>
      <c r="L15" s="6" t="n">
        <f aca="false">F15</f>
        <v>0</v>
      </c>
      <c r="M15" s="6" t="n">
        <f aca="false">G15</f>
        <v>0</v>
      </c>
      <c r="Q15" s="6" t="n">
        <v>0</v>
      </c>
      <c r="T15" s="6" t="n">
        <v>0</v>
      </c>
    </row>
    <row r="16" customFormat="false" ht="12.75" hidden="false" customHeight="false" outlineLevel="0" collapsed="false">
      <c r="A16" s="22" t="n">
        <v>36743</v>
      </c>
      <c r="C16" s="6" t="n">
        <v>0</v>
      </c>
      <c r="E16" s="6" t="n">
        <v>7800</v>
      </c>
      <c r="F16" s="6" t="n">
        <v>0</v>
      </c>
      <c r="G16" s="6" t="n">
        <v>0</v>
      </c>
      <c r="H16" s="6" t="n">
        <v>0</v>
      </c>
      <c r="I16" s="6" t="n">
        <v>0</v>
      </c>
      <c r="J16" s="6" t="n">
        <v>0</v>
      </c>
      <c r="K16" s="18" t="str">
        <f aca="false">IF(C16-SUM(D16:J16)=0," ","Out of Balance!")</f>
        <v>Out of Balance!</v>
      </c>
      <c r="L16" s="6" t="n">
        <f aca="false">F16</f>
        <v>0</v>
      </c>
      <c r="M16" s="6" t="n">
        <f aca="false">G16</f>
        <v>0</v>
      </c>
      <c r="Q16" s="6" t="n">
        <v>0</v>
      </c>
      <c r="T16" s="6" t="n">
        <v>0</v>
      </c>
    </row>
    <row r="17" customFormat="false" ht="12.75" hidden="false" customHeight="false" outlineLevel="0" collapsed="false">
      <c r="A17" s="22" t="n">
        <v>36744</v>
      </c>
      <c r="C17" s="6" t="n">
        <v>0</v>
      </c>
      <c r="E17" s="6" t="n">
        <v>7800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18" t="str">
        <f aca="false">IF(C17-SUM(D17:J17)=0," ","Out of Balance!")</f>
        <v>Out of Balance!</v>
      </c>
      <c r="L17" s="6" t="n">
        <f aca="false">F17</f>
        <v>0</v>
      </c>
      <c r="M17" s="6" t="n">
        <f aca="false">G17</f>
        <v>0</v>
      </c>
      <c r="Q17" s="6" t="n">
        <v>0</v>
      </c>
      <c r="T17" s="6" t="n">
        <v>0</v>
      </c>
      <c r="V17" s="6" t="s">
        <v>44</v>
      </c>
    </row>
    <row r="18" customFormat="false" ht="12.75" hidden="false" customHeight="false" outlineLevel="0" collapsed="false">
      <c r="A18" s="22" t="n">
        <v>36745</v>
      </c>
      <c r="B18" s="24"/>
      <c r="C18" s="6" t="n">
        <f aca="false">7800*3</f>
        <v>23400</v>
      </c>
      <c r="E18" s="6" t="n">
        <v>7800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18" t="str">
        <f aca="false">IF(C18-SUM(D18:J18)=0," ","Out of Balance!")</f>
        <v>Out of Balance!</v>
      </c>
      <c r="L18" s="6" t="n">
        <f aca="false">F18</f>
        <v>0</v>
      </c>
      <c r="M18" s="6" t="n">
        <f aca="false">G18</f>
        <v>0</v>
      </c>
    </row>
    <row r="19" customFormat="false" ht="12.75" hidden="false" customHeight="false" outlineLevel="0" collapsed="false">
      <c r="A19" s="22" t="n">
        <v>36746</v>
      </c>
      <c r="C19" s="6" t="n">
        <v>0</v>
      </c>
      <c r="E19" s="6" t="n">
        <v>7800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18" t="str">
        <f aca="false">IF(C19-SUM(D19:J19)=0," ","Out of Balance!")</f>
        <v>Out of Balance!</v>
      </c>
      <c r="L19" s="6" t="n">
        <f aca="false">F19</f>
        <v>0</v>
      </c>
      <c r="M19" s="6" t="n">
        <f aca="false">G19</f>
        <v>0</v>
      </c>
      <c r="Q19" s="6" t="n">
        <v>0</v>
      </c>
      <c r="T19" s="6" t="n">
        <v>0</v>
      </c>
    </row>
    <row r="20" customFormat="false" ht="12.75" hidden="false" customHeight="false" outlineLevel="0" collapsed="false">
      <c r="A20" s="22" t="n">
        <v>36747</v>
      </c>
      <c r="C20" s="6" t="n">
        <v>0</v>
      </c>
      <c r="E20" s="6" t="n">
        <v>7800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18" t="str">
        <f aca="false">IF(C20-SUM(D20:J20)=0," ","Out of Balance!")</f>
        <v>Out of Balance!</v>
      </c>
      <c r="L20" s="6" t="n">
        <f aca="false">F20</f>
        <v>0</v>
      </c>
      <c r="M20" s="6" t="n">
        <f aca="false">G20</f>
        <v>0</v>
      </c>
      <c r="Q20" s="6" t="n">
        <v>0</v>
      </c>
      <c r="T20" s="6" t="n">
        <v>0</v>
      </c>
      <c r="V20" s="6" t="s">
        <v>45</v>
      </c>
    </row>
    <row r="21" customFormat="false" ht="12.75" hidden="false" customHeight="false" outlineLevel="0" collapsed="false">
      <c r="A21" s="22" t="n">
        <v>36748</v>
      </c>
      <c r="C21" s="6" t="n">
        <v>0</v>
      </c>
      <c r="E21" s="6" t="n">
        <v>7800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18" t="str">
        <f aca="false">IF(C21-SUM(D21:J21)=0," ","Out of Balance!")</f>
        <v>Out of Balance!</v>
      </c>
      <c r="L21" s="6" t="n">
        <f aca="false">F21</f>
        <v>0</v>
      </c>
      <c r="M21" s="6" t="n">
        <f aca="false">G21</f>
        <v>0</v>
      </c>
      <c r="Q21" s="6" t="n">
        <v>0</v>
      </c>
      <c r="T21" s="6" t="n">
        <v>0</v>
      </c>
    </row>
    <row r="22" customFormat="false" ht="12.75" hidden="false" customHeight="false" outlineLevel="0" collapsed="false">
      <c r="A22" s="22" t="n">
        <v>36749</v>
      </c>
      <c r="C22" s="6" t="n">
        <v>0</v>
      </c>
      <c r="E22" s="6" t="n">
        <v>7800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18" t="str">
        <f aca="false">IF(C22-SUM(D22:J22)=0," ","Out of Balance!")</f>
        <v>Out of Balance!</v>
      </c>
      <c r="L22" s="6" t="n">
        <f aca="false">F22</f>
        <v>0</v>
      </c>
      <c r="M22" s="6" t="n">
        <f aca="false">G22</f>
        <v>0</v>
      </c>
      <c r="Q22" s="6" t="n">
        <v>0</v>
      </c>
      <c r="T22" s="6" t="n">
        <v>0</v>
      </c>
    </row>
    <row r="23" customFormat="false" ht="12.75" hidden="false" customHeight="false" outlineLevel="0" collapsed="false">
      <c r="A23" s="22" t="n">
        <v>36750</v>
      </c>
      <c r="C23" s="6" t="n">
        <v>0</v>
      </c>
      <c r="E23" s="6" t="n">
        <v>7800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18" t="str">
        <f aca="false">IF(C23-SUM(D23:J23)=0," ","Out of Balance!")</f>
        <v>Out of Balance!</v>
      </c>
      <c r="L23" s="6" t="n">
        <f aca="false">F23</f>
        <v>0</v>
      </c>
      <c r="M23" s="6" t="n">
        <f aca="false">G23</f>
        <v>0</v>
      </c>
      <c r="Q23" s="6" t="n">
        <v>0</v>
      </c>
      <c r="T23" s="6" t="n">
        <v>0</v>
      </c>
    </row>
    <row r="24" customFormat="false" ht="12.75" hidden="false" customHeight="false" outlineLevel="0" collapsed="false">
      <c r="A24" s="22" t="n">
        <v>36751</v>
      </c>
      <c r="C24" s="6" t="n">
        <v>0</v>
      </c>
      <c r="E24" s="6" t="n">
        <v>7800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18" t="str">
        <f aca="false">IF(C24-SUM(D24:J24)=0," ","Out of Balance!")</f>
        <v>Out of Balance!</v>
      </c>
      <c r="L24" s="6" t="n">
        <f aca="false">F24</f>
        <v>0</v>
      </c>
      <c r="M24" s="6" t="n">
        <f aca="false">G24</f>
        <v>0</v>
      </c>
      <c r="Q24" s="6" t="n">
        <v>0</v>
      </c>
      <c r="T24" s="6" t="n">
        <v>0</v>
      </c>
    </row>
    <row r="25" customFormat="false" ht="12.75" hidden="false" customHeight="false" outlineLevel="0" collapsed="false">
      <c r="A25" s="22" t="n">
        <v>36752</v>
      </c>
      <c r="C25" s="6" t="n">
        <v>0</v>
      </c>
      <c r="E25" s="6" t="n">
        <v>7800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18" t="str">
        <f aca="false">IF(C25-SUM(D25:J25)=0," ","Out of Balance!")</f>
        <v>Out of Balance!</v>
      </c>
      <c r="L25" s="6" t="n">
        <f aca="false">F25</f>
        <v>0</v>
      </c>
      <c r="M25" s="6" t="n">
        <f aca="false">G25</f>
        <v>0</v>
      </c>
      <c r="Q25" s="6" t="n">
        <v>0</v>
      </c>
      <c r="T25" s="6" t="n">
        <v>0</v>
      </c>
    </row>
    <row r="26" customFormat="false" ht="12.75" hidden="false" customHeight="false" outlineLevel="0" collapsed="false">
      <c r="A26" s="22" t="n">
        <v>36753</v>
      </c>
      <c r="C26" s="6" t="n">
        <v>0</v>
      </c>
      <c r="E26" s="6" t="n">
        <v>7800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18" t="str">
        <f aca="false">IF(C26-SUM(D26:J26)=0," ","Out of Balance!")</f>
        <v>Out of Balance!</v>
      </c>
      <c r="L26" s="6" t="n">
        <f aca="false">F26</f>
        <v>0</v>
      </c>
      <c r="M26" s="6" t="n">
        <f aca="false">G26</f>
        <v>0</v>
      </c>
      <c r="Q26" s="6" t="n">
        <v>0</v>
      </c>
      <c r="T26" s="6" t="n">
        <v>0</v>
      </c>
    </row>
    <row r="27" customFormat="false" ht="12.75" hidden="false" customHeight="false" outlineLevel="0" collapsed="false">
      <c r="A27" s="22" t="n">
        <v>36754</v>
      </c>
      <c r="C27" s="6" t="n">
        <v>0</v>
      </c>
      <c r="E27" s="6" t="n">
        <v>7800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18" t="str">
        <f aca="false">IF(C27-SUM(D27:J27)=0," ","Out of Balance!")</f>
        <v>Out of Balance!</v>
      </c>
      <c r="L27" s="6" t="n">
        <f aca="false">F27</f>
        <v>0</v>
      </c>
      <c r="M27" s="6" t="n">
        <f aca="false">G27</f>
        <v>0</v>
      </c>
      <c r="Q27" s="6" t="n">
        <v>0</v>
      </c>
      <c r="T27" s="6" t="n">
        <v>0</v>
      </c>
    </row>
    <row r="28" customFormat="false" ht="12.75" hidden="false" customHeight="false" outlineLevel="0" collapsed="false">
      <c r="A28" s="22" t="n">
        <v>36755</v>
      </c>
      <c r="C28" s="6" t="n">
        <v>0</v>
      </c>
      <c r="E28" s="6" t="n">
        <v>7800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18" t="str">
        <f aca="false">IF(C28-SUM(D28:J28)=0," ","Out of Balance!")</f>
        <v>Out of Balance!</v>
      </c>
      <c r="L28" s="6" t="n">
        <f aca="false">F28</f>
        <v>0</v>
      </c>
      <c r="M28" s="6" t="n">
        <f aca="false">G28</f>
        <v>0</v>
      </c>
      <c r="Q28" s="6" t="n">
        <v>0</v>
      </c>
      <c r="T28" s="6" t="n">
        <v>0</v>
      </c>
    </row>
    <row r="29" customFormat="false" ht="12.75" hidden="false" customHeight="false" outlineLevel="0" collapsed="false">
      <c r="A29" s="22" t="n">
        <v>36756</v>
      </c>
      <c r="C29" s="6" t="n">
        <v>0</v>
      </c>
      <c r="E29" s="6" t="n">
        <v>7800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18" t="str">
        <f aca="false">IF(C29-SUM(D29:J29)=0," ","Out of Balance!")</f>
        <v>Out of Balance!</v>
      </c>
      <c r="L29" s="6" t="n">
        <f aca="false">F29</f>
        <v>0</v>
      </c>
      <c r="M29" s="6" t="n">
        <f aca="false">G29</f>
        <v>0</v>
      </c>
      <c r="Q29" s="6" t="n">
        <v>0</v>
      </c>
      <c r="T29" s="6" t="n">
        <v>0</v>
      </c>
    </row>
    <row r="30" customFormat="false" ht="12.75" hidden="false" customHeight="false" outlineLevel="0" collapsed="false">
      <c r="A30" s="22" t="n">
        <v>36757</v>
      </c>
      <c r="C30" s="6" t="n">
        <v>0</v>
      </c>
      <c r="E30" s="6" t="n">
        <v>7800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18" t="str">
        <f aca="false">IF(C30-SUM(D30:J30)=0," ","Out of Balance!")</f>
        <v>Out of Balance!</v>
      </c>
      <c r="L30" s="6" t="n">
        <f aca="false">F30</f>
        <v>0</v>
      </c>
      <c r="M30" s="6" t="n">
        <f aca="false">G30</f>
        <v>0</v>
      </c>
      <c r="Q30" s="6" t="n">
        <v>0</v>
      </c>
      <c r="T30" s="6" t="n">
        <v>0</v>
      </c>
    </row>
    <row r="31" customFormat="false" ht="12.75" hidden="false" customHeight="false" outlineLevel="0" collapsed="false">
      <c r="A31" s="22" t="n">
        <v>36758</v>
      </c>
      <c r="C31" s="6" t="n">
        <v>0</v>
      </c>
      <c r="E31" s="6" t="n">
        <v>7800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18" t="str">
        <f aca="false">IF(C31-SUM(D31:J31)=0," ","Out of Balance!")</f>
        <v>Out of Balance!</v>
      </c>
      <c r="L31" s="6" t="n">
        <f aca="false">F31</f>
        <v>0</v>
      </c>
      <c r="M31" s="6" t="n">
        <f aca="false">G31</f>
        <v>0</v>
      </c>
      <c r="Q31" s="6" t="n">
        <v>0</v>
      </c>
      <c r="T31" s="6" t="n">
        <v>0</v>
      </c>
    </row>
    <row r="32" customFormat="false" ht="12.75" hidden="false" customHeight="false" outlineLevel="0" collapsed="false">
      <c r="A32" s="22" t="n">
        <v>36759</v>
      </c>
      <c r="C32" s="6" t="n">
        <v>0</v>
      </c>
      <c r="E32" s="6" t="n">
        <v>7800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18" t="str">
        <f aca="false">IF(C32-SUM(D32:J32)=0," ","Out of Balance!")</f>
        <v>Out of Balance!</v>
      </c>
      <c r="L32" s="6" t="n">
        <f aca="false">F32</f>
        <v>0</v>
      </c>
      <c r="M32" s="6" t="n">
        <f aca="false">G32</f>
        <v>0</v>
      </c>
      <c r="Q32" s="6" t="n">
        <v>0</v>
      </c>
      <c r="T32" s="6" t="n">
        <v>0</v>
      </c>
    </row>
    <row r="33" customFormat="false" ht="12.75" hidden="false" customHeight="false" outlineLevel="0" collapsed="false">
      <c r="A33" s="22" t="n">
        <v>36760</v>
      </c>
      <c r="C33" s="6" t="n">
        <v>0</v>
      </c>
      <c r="E33" s="6" t="n">
        <v>7800</v>
      </c>
      <c r="F33" s="6" t="n">
        <v>0</v>
      </c>
      <c r="G33" s="6" t="n">
        <v>0</v>
      </c>
      <c r="H33" s="6" t="n">
        <v>0</v>
      </c>
      <c r="I33" s="6" t="n">
        <v>0</v>
      </c>
      <c r="J33" s="6" t="n">
        <v>0</v>
      </c>
      <c r="K33" s="18" t="str">
        <f aca="false">IF(C33-SUM(D33:J33)=0," ","Out of Balance!")</f>
        <v>Out of Balance!</v>
      </c>
      <c r="L33" s="6" t="n">
        <f aca="false">F33</f>
        <v>0</v>
      </c>
      <c r="M33" s="6" t="n">
        <f aca="false">G33</f>
        <v>0</v>
      </c>
      <c r="Q33" s="6" t="n">
        <v>0</v>
      </c>
      <c r="T33" s="6" t="n">
        <v>0</v>
      </c>
    </row>
    <row r="34" customFormat="false" ht="12.75" hidden="false" customHeight="false" outlineLevel="0" collapsed="false">
      <c r="A34" s="22" t="n">
        <v>36761</v>
      </c>
      <c r="C34" s="6" t="n">
        <v>0</v>
      </c>
      <c r="E34" s="6" t="n">
        <v>7800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18" t="str">
        <f aca="false">IF(C34-SUM(D34:J34)=0," ","Out of Balance!")</f>
        <v>Out of Balance!</v>
      </c>
      <c r="L34" s="6" t="n">
        <f aca="false">F34</f>
        <v>0</v>
      </c>
      <c r="M34" s="6" t="n">
        <f aca="false">G34</f>
        <v>0</v>
      </c>
      <c r="Q34" s="6" t="n">
        <v>0</v>
      </c>
      <c r="T34" s="6" t="n">
        <v>0</v>
      </c>
    </row>
    <row r="35" customFormat="false" ht="12.75" hidden="false" customHeight="false" outlineLevel="0" collapsed="false">
      <c r="A35" s="22" t="n">
        <v>36762</v>
      </c>
      <c r="C35" s="6" t="n">
        <v>0</v>
      </c>
      <c r="E35" s="6" t="n">
        <v>7800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18" t="str">
        <f aca="false">IF(C35-SUM(D35:J35)=0," ","Out of Balance!")</f>
        <v>Out of Balance!</v>
      </c>
      <c r="L35" s="6" t="n">
        <f aca="false">F35</f>
        <v>0</v>
      </c>
      <c r="M35" s="6" t="n">
        <f aca="false">G35</f>
        <v>0</v>
      </c>
      <c r="Q35" s="6" t="n">
        <v>0</v>
      </c>
      <c r="T35" s="6" t="n">
        <v>0</v>
      </c>
    </row>
    <row r="36" customFormat="false" ht="12.75" hidden="false" customHeight="false" outlineLevel="0" collapsed="false">
      <c r="A36" s="22" t="n">
        <v>36763</v>
      </c>
      <c r="C36" s="6" t="n">
        <v>0</v>
      </c>
      <c r="E36" s="6" t="n">
        <v>7800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18" t="str">
        <f aca="false">IF(C36-SUM(D36:J36)=0," ","Out of Balance!")</f>
        <v>Out of Balance!</v>
      </c>
      <c r="L36" s="6" t="n">
        <f aca="false">F36</f>
        <v>0</v>
      </c>
      <c r="M36" s="6" t="n">
        <f aca="false">G36</f>
        <v>0</v>
      </c>
      <c r="Q36" s="6" t="n">
        <v>0</v>
      </c>
      <c r="T36" s="6" t="n">
        <v>0</v>
      </c>
    </row>
    <row r="37" customFormat="false" ht="12.75" hidden="false" customHeight="false" outlineLevel="0" collapsed="false">
      <c r="A37" s="22" t="n">
        <v>36764</v>
      </c>
      <c r="C37" s="6" t="n">
        <v>0</v>
      </c>
      <c r="E37" s="6" t="n">
        <v>7800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0</v>
      </c>
      <c r="K37" s="18" t="str">
        <f aca="false">IF(C37-SUM(D37:J37)=0," ","Out of Balance!")</f>
        <v>Out of Balance!</v>
      </c>
      <c r="L37" s="6" t="n">
        <f aca="false">F37</f>
        <v>0</v>
      </c>
      <c r="M37" s="6" t="n">
        <f aca="false">G37</f>
        <v>0</v>
      </c>
      <c r="Q37" s="6" t="n">
        <v>0</v>
      </c>
      <c r="T37" s="6" t="n">
        <v>0</v>
      </c>
    </row>
    <row r="38" customFormat="false" ht="12" hidden="false" customHeight="true" outlineLevel="0" collapsed="false">
      <c r="A38" s="22" t="n">
        <v>36765</v>
      </c>
      <c r="C38" s="6" t="n">
        <v>0</v>
      </c>
      <c r="E38" s="6" t="n">
        <v>7800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18" t="str">
        <f aca="false">IF(C38-SUM(D38:J38)=0," ","Out of Balance!")</f>
        <v>Out of Balance!</v>
      </c>
      <c r="L38" s="6" t="n">
        <f aca="false">F38</f>
        <v>0</v>
      </c>
      <c r="M38" s="6" t="n">
        <f aca="false">G38</f>
        <v>0</v>
      </c>
      <c r="Q38" s="6" t="n">
        <v>0</v>
      </c>
      <c r="T38" s="6" t="n">
        <v>0</v>
      </c>
    </row>
    <row r="39" customFormat="false" ht="12" hidden="false" customHeight="true" outlineLevel="0" collapsed="false">
      <c r="A39" s="22" t="n">
        <v>36766</v>
      </c>
      <c r="C39" s="6" t="n">
        <v>0</v>
      </c>
      <c r="E39" s="6" t="n">
        <v>7800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18" t="str">
        <f aca="false">IF(C39-SUM(D39:J39)=0," ","Out of Balance!")</f>
        <v>Out of Balance!</v>
      </c>
      <c r="L39" s="6" t="n">
        <f aca="false">F39</f>
        <v>0</v>
      </c>
      <c r="M39" s="6" t="n">
        <f aca="false">G39</f>
        <v>0</v>
      </c>
      <c r="Q39" s="6" t="n">
        <v>0</v>
      </c>
      <c r="T39" s="6" t="n">
        <v>0</v>
      </c>
    </row>
    <row r="40" customFormat="false" ht="12.75" hidden="false" customHeight="false" outlineLevel="0" collapsed="false">
      <c r="A40" s="22" t="n">
        <v>36767</v>
      </c>
      <c r="C40" s="6" t="n">
        <v>0</v>
      </c>
      <c r="E40" s="6" t="n">
        <v>7800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18" t="str">
        <f aca="false">IF(C40-SUM(D40:J40)=0," ","Out of Balance!")</f>
        <v>Out of Balance!</v>
      </c>
      <c r="L40" s="6" t="n">
        <f aca="false">F40</f>
        <v>0</v>
      </c>
      <c r="M40" s="6" t="n">
        <f aca="false">G40</f>
        <v>0</v>
      </c>
      <c r="Q40" s="6" t="n">
        <v>0</v>
      </c>
      <c r="T40" s="6" t="n">
        <v>0</v>
      </c>
    </row>
    <row r="41" customFormat="false" ht="12.75" hidden="false" customHeight="false" outlineLevel="0" collapsed="false">
      <c r="A41" s="22" t="n">
        <v>36768</v>
      </c>
      <c r="C41" s="6" t="n">
        <v>0</v>
      </c>
      <c r="E41" s="6" t="n">
        <v>7800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18" t="str">
        <f aca="false">IF(C41-SUM(D41:J41)=0," ","Out of Balance!")</f>
        <v>Out of Balance!</v>
      </c>
      <c r="L41" s="6" t="n">
        <f aca="false">F41</f>
        <v>0</v>
      </c>
      <c r="M41" s="6" t="n">
        <f aca="false">G41</f>
        <v>0</v>
      </c>
      <c r="Q41" s="6" t="n">
        <v>0</v>
      </c>
      <c r="T41" s="6" t="n">
        <v>0</v>
      </c>
    </row>
    <row r="42" customFormat="false" ht="12.75" hidden="false" customHeight="false" outlineLevel="0" collapsed="false">
      <c r="A42" s="22" t="n">
        <v>36769</v>
      </c>
      <c r="C42" s="6" t="n">
        <v>0</v>
      </c>
      <c r="E42" s="6" t="n">
        <v>7800</v>
      </c>
      <c r="F42" s="6" t="n">
        <v>0</v>
      </c>
      <c r="G42" s="6" t="n">
        <v>0</v>
      </c>
      <c r="H42" s="6" t="n">
        <v>0</v>
      </c>
      <c r="I42" s="6" t="n">
        <v>0</v>
      </c>
      <c r="J42" s="6" t="n">
        <v>0</v>
      </c>
      <c r="K42" s="18" t="str">
        <f aca="false">IF(C42-SUM(D42:J42)=0," ","Out of Balance!")</f>
        <v>Out of Balance!</v>
      </c>
      <c r="L42" s="6" t="n">
        <f aca="false">F42</f>
        <v>0</v>
      </c>
      <c r="M42" s="6" t="n">
        <f aca="false">G42</f>
        <v>0</v>
      </c>
    </row>
    <row r="43" customFormat="false" ht="12.75" hidden="false" customHeight="false" outlineLevel="0" collapsed="false">
      <c r="A43" s="22"/>
      <c r="K43" s="18" t="str">
        <f aca="false">IF(C43-SUM(D43:H43)=0," ","Out of Balance!")</f>
        <v> </v>
      </c>
    </row>
    <row r="44" customFormat="false" ht="12.75" hidden="false" customHeight="false" outlineLevel="0" collapsed="false">
      <c r="A44" s="22"/>
      <c r="K44" s="18" t="str">
        <f aca="false">IF(C44-SUM(D44:H44)=0," ","Out of Balance!")</f>
        <v> </v>
      </c>
    </row>
    <row r="45" customFormat="false" ht="12.75" hidden="false" customHeight="false" outlineLevel="0" collapsed="false">
      <c r="A45" s="22"/>
      <c r="K45" s="18" t="str">
        <f aca="false">IF(C45-SUM(D45:H45)=0," ","Out of Balance!")</f>
        <v> </v>
      </c>
    </row>
    <row r="46" customFormat="false" ht="12.75" hidden="false" customHeight="false" outlineLevel="0" collapsed="false">
      <c r="A46" s="22"/>
      <c r="K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K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K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K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K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K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K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K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K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K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K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K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K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K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K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K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K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K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K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K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K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K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K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K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K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K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K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K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K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K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K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K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K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K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K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K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K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K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K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K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K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K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K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K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K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K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K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K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K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K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K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K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K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K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K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K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K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K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K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K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K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K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K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K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K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K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K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K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K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K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K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K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K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K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K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K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K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K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K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K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K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K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K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K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K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K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K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K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K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K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K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K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K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K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K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K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K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K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K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K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K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K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K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K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K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K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K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K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K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K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K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K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K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K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K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K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K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K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K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K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K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K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K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K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K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K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K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K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K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K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K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K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K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K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K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K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K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K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K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K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K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K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K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K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K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K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K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K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  <c r="K194" s="18" t="str">
        <f aca="false">IF(C194-SUM(D194:H194)=0," ","Out of Balance!")</f>
        <v> </v>
      </c>
    </row>
    <row r="195" customFormat="false" ht="12.75" hidden="false" customHeight="false" outlineLevel="0" collapsed="false">
      <c r="A195" s="22"/>
    </row>
    <row r="196" customFormat="false" ht="12.75" hidden="false" customHeight="false" outlineLevel="0" collapsed="false">
      <c r="A196" s="22"/>
    </row>
    <row r="197" customFormat="false" ht="12.75" hidden="false" customHeight="false" outlineLevel="0" collapsed="false">
      <c r="A197" s="22"/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  <row r="201" customFormat="false" ht="12.75" hidden="false" customHeight="false" outlineLevel="0" collapsed="false">
      <c r="A201" s="22"/>
    </row>
  </sheetData>
  <mergeCells count="3">
    <mergeCell ref="Q7:T7"/>
    <mergeCell ref="E8:J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25" activeCellId="0" sqref="B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24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10" min="8" style="6" width="13.56"/>
    <col collapsed="false" customWidth="true" hidden="false" outlineLevel="0" max="11" min="11" style="6" width="16.13"/>
    <col collapsed="false" customWidth="true" hidden="false" outlineLevel="0" max="13" min="12" style="6" width="11.28"/>
    <col collapsed="false" customWidth="false" hidden="false" outlineLevel="0" max="14" min="14" style="6" width="9.14"/>
    <col collapsed="false" customWidth="true" hidden="false" outlineLevel="0" max="15" min="15" style="6" width="13.14"/>
    <col collapsed="false" customWidth="false" hidden="false" outlineLevel="0" max="18" min="16" style="6" width="9.14"/>
    <col collapsed="false" customWidth="true" hidden="false" outlineLevel="0" max="19" min="19" style="6" width="12.85"/>
    <col collapsed="false" customWidth="true" hidden="false" outlineLevel="0" max="20" min="20" style="6" width="12.99"/>
    <col collapsed="false" customWidth="true" hidden="false" outlineLevel="0" max="21" min="21" style="6" width="13.28"/>
    <col collapsed="false" customWidth="false" hidden="false" outlineLevel="0" max="257" min="22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46</v>
      </c>
    </row>
    <row r="7" customFormat="false" ht="12.75" hidden="false" customHeight="false" outlineLevel="0" collapsed="false">
      <c r="Q7" s="11" t="s">
        <v>11</v>
      </c>
      <c r="R7" s="11"/>
      <c r="S7" s="11"/>
      <c r="T7" s="11"/>
    </row>
    <row r="8" customFormat="false" ht="12.75" hidden="false" customHeight="false" outlineLevel="0" collapsed="false">
      <c r="A8" s="10"/>
      <c r="B8" s="29"/>
      <c r="C8" s="12" t="s">
        <v>12</v>
      </c>
      <c r="D8" s="10"/>
      <c r="E8" s="13" t="s">
        <v>13</v>
      </c>
      <c r="F8" s="13"/>
      <c r="G8" s="13"/>
      <c r="H8" s="13"/>
      <c r="I8" s="13"/>
      <c r="J8" s="13"/>
      <c r="K8" s="0"/>
      <c r="L8" s="14" t="s">
        <v>14</v>
      </c>
      <c r="M8" s="14"/>
      <c r="N8" s="10"/>
      <c r="O8" s="10" t="s">
        <v>15</v>
      </c>
      <c r="P8" s="10"/>
      <c r="Q8" s="10" t="s">
        <v>16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30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7" t="s">
        <v>42</v>
      </c>
      <c r="K9" s="15"/>
      <c r="L9" s="18" t="s">
        <v>22</v>
      </c>
      <c r="M9" s="18" t="s">
        <v>23</v>
      </c>
      <c r="N9" s="15"/>
      <c r="O9" s="15"/>
      <c r="P9" s="15"/>
      <c r="Q9" s="15" t="s">
        <v>17</v>
      </c>
      <c r="R9" s="15"/>
      <c r="S9" s="15" t="s">
        <v>24</v>
      </c>
      <c r="T9" s="17" t="s">
        <v>21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31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7" t="s">
        <v>38</v>
      </c>
      <c r="K10" s="19"/>
      <c r="L10" s="20" t="n">
        <v>0.01</v>
      </c>
      <c r="M10" s="20" t="n">
        <v>0.02</v>
      </c>
      <c r="N10" s="19"/>
      <c r="O10" s="19" t="s">
        <v>30</v>
      </c>
      <c r="P10" s="19"/>
      <c r="Q10" s="19" t="s">
        <v>25</v>
      </c>
      <c r="R10" s="19"/>
      <c r="S10" s="19" t="s">
        <v>31</v>
      </c>
      <c r="T10" s="17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32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 t="n">
        <v>260686</v>
      </c>
      <c r="K11" s="21"/>
      <c r="L11" s="21" t="n">
        <v>157372</v>
      </c>
      <c r="M11" s="21"/>
      <c r="N11" s="21"/>
      <c r="O11" s="21" t="n">
        <v>212140</v>
      </c>
      <c r="P11" s="21"/>
      <c r="Q11" s="21" t="n">
        <v>391125</v>
      </c>
      <c r="R11" s="21"/>
      <c r="S11" s="21"/>
      <c r="T11" s="21" t="n">
        <v>391119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36770</v>
      </c>
      <c r="C12" s="6" t="n">
        <v>30000</v>
      </c>
      <c r="E12" s="6" t="n">
        <v>8500</v>
      </c>
      <c r="F12" s="6" t="n">
        <v>21500</v>
      </c>
      <c r="G12" s="6" t="n">
        <v>0</v>
      </c>
      <c r="H12" s="6" t="n">
        <v>0</v>
      </c>
      <c r="I12" s="6" t="n">
        <v>0</v>
      </c>
      <c r="J12" s="6" t="n">
        <v>0</v>
      </c>
      <c r="K12" s="18" t="str">
        <f aca="false">IF(C12-SUM(D12:J12)=0," ","Out of Balance!")</f>
        <v> </v>
      </c>
      <c r="L12" s="6" t="n">
        <f aca="false">F12</f>
        <v>21500</v>
      </c>
      <c r="M12" s="6" t="n">
        <f aca="false">G12</f>
        <v>0</v>
      </c>
      <c r="Q12" s="6" t="n">
        <v>0</v>
      </c>
      <c r="T12" s="6" t="n">
        <v>0</v>
      </c>
    </row>
    <row r="13" customFormat="false" ht="12.75" hidden="false" customHeight="false" outlineLevel="0" collapsed="false">
      <c r="A13" s="22" t="n">
        <v>36771</v>
      </c>
      <c r="C13" s="6" t="n">
        <v>30000</v>
      </c>
      <c r="E13" s="6" t="n">
        <v>8500</v>
      </c>
      <c r="F13" s="6" t="n">
        <v>21500</v>
      </c>
      <c r="G13" s="6" t="n">
        <v>0</v>
      </c>
      <c r="H13" s="6" t="n">
        <v>0</v>
      </c>
      <c r="I13" s="6" t="n">
        <v>0</v>
      </c>
      <c r="J13" s="6" t="n">
        <v>0</v>
      </c>
      <c r="K13" s="18" t="str">
        <f aca="false">IF(C13-SUM(D13:J13)=0," ","Out of Balance!")</f>
        <v> </v>
      </c>
      <c r="L13" s="6" t="n">
        <f aca="false">F13</f>
        <v>21500</v>
      </c>
      <c r="M13" s="6" t="n">
        <f aca="false">G13</f>
        <v>0</v>
      </c>
    </row>
    <row r="14" customFormat="false" ht="12.75" hidden="false" customHeight="false" outlineLevel="0" collapsed="false">
      <c r="A14" s="22" t="n">
        <v>36772</v>
      </c>
      <c r="C14" s="6" t="n">
        <v>30000</v>
      </c>
      <c r="E14" s="6" t="n">
        <v>8500</v>
      </c>
      <c r="F14" s="6" t="n">
        <v>21500</v>
      </c>
      <c r="G14" s="6" t="n">
        <v>0</v>
      </c>
      <c r="H14" s="6" t="n">
        <v>0</v>
      </c>
      <c r="I14" s="6" t="n">
        <v>0</v>
      </c>
      <c r="J14" s="6" t="n">
        <v>0</v>
      </c>
      <c r="K14" s="18" t="str">
        <f aca="false">IF(C14-SUM(D14:J14)=0," ","Out of Balance!")</f>
        <v> </v>
      </c>
      <c r="L14" s="6" t="n">
        <f aca="false">F14</f>
        <v>21500</v>
      </c>
      <c r="M14" s="6" t="n">
        <f aca="false">G14</f>
        <v>0</v>
      </c>
      <c r="Q14" s="6" t="n">
        <v>0</v>
      </c>
      <c r="T14" s="6" t="n">
        <v>0</v>
      </c>
    </row>
    <row r="15" customFormat="false" ht="12.75" hidden="false" customHeight="false" outlineLevel="0" collapsed="false">
      <c r="A15" s="22" t="n">
        <v>36773</v>
      </c>
      <c r="C15" s="6" t="n">
        <v>30000</v>
      </c>
      <c r="E15" s="6" t="n">
        <v>8500</v>
      </c>
      <c r="F15" s="6" t="n">
        <v>21500</v>
      </c>
      <c r="G15" s="6" t="n">
        <v>0</v>
      </c>
      <c r="H15" s="6" t="n">
        <v>0</v>
      </c>
      <c r="I15" s="6" t="n">
        <v>0</v>
      </c>
      <c r="J15" s="6" t="n">
        <v>0</v>
      </c>
      <c r="K15" s="18" t="str">
        <f aca="false">IF(C15-SUM(D15:J15)=0," ","Out of Balance!")</f>
        <v> </v>
      </c>
      <c r="L15" s="6" t="n">
        <f aca="false">F15</f>
        <v>21500</v>
      </c>
      <c r="M15" s="6" t="n">
        <f aca="false">G15</f>
        <v>0</v>
      </c>
      <c r="Q15" s="6" t="n">
        <v>0</v>
      </c>
      <c r="T15" s="6" t="n">
        <v>0</v>
      </c>
    </row>
    <row r="16" customFormat="false" ht="12.75" hidden="false" customHeight="false" outlineLevel="0" collapsed="false">
      <c r="A16" s="22" t="n">
        <v>36774</v>
      </c>
      <c r="C16" s="6" t="n">
        <v>30000</v>
      </c>
      <c r="E16" s="6" t="n">
        <v>8500</v>
      </c>
      <c r="F16" s="6" t="n">
        <v>21500</v>
      </c>
      <c r="G16" s="6" t="n">
        <v>0</v>
      </c>
      <c r="H16" s="6" t="n">
        <v>0</v>
      </c>
      <c r="I16" s="6" t="n">
        <v>0</v>
      </c>
      <c r="J16" s="6" t="n">
        <v>0</v>
      </c>
      <c r="K16" s="18" t="str">
        <f aca="false">IF(C16-SUM(D16:J16)=0," ","Out of Balance!")</f>
        <v> </v>
      </c>
      <c r="L16" s="6" t="n">
        <f aca="false">F16</f>
        <v>21500</v>
      </c>
      <c r="M16" s="6" t="n">
        <f aca="false">G16</f>
        <v>0</v>
      </c>
      <c r="Q16" s="6" t="n">
        <v>0</v>
      </c>
      <c r="T16" s="6" t="n">
        <v>0</v>
      </c>
    </row>
    <row r="17" customFormat="false" ht="12.75" hidden="false" customHeight="false" outlineLevel="0" collapsed="false">
      <c r="A17" s="22" t="n">
        <v>36775</v>
      </c>
      <c r="C17" s="6" t="n">
        <v>30000</v>
      </c>
      <c r="E17" s="6" t="n">
        <v>8500</v>
      </c>
      <c r="F17" s="6" t="n">
        <v>0</v>
      </c>
      <c r="G17" s="6" t="n">
        <v>21500</v>
      </c>
      <c r="H17" s="6" t="n">
        <v>0</v>
      </c>
      <c r="I17" s="6" t="n">
        <v>0</v>
      </c>
      <c r="J17" s="6" t="n">
        <v>0</v>
      </c>
      <c r="K17" s="18" t="str">
        <f aca="false">IF(C17-SUM(D17:J17)=0," ","Out of Balance!")</f>
        <v> </v>
      </c>
      <c r="L17" s="6" t="n">
        <f aca="false">F17</f>
        <v>0</v>
      </c>
      <c r="M17" s="6" t="n">
        <v>0</v>
      </c>
      <c r="Q17" s="6" t="n">
        <v>0</v>
      </c>
      <c r="T17" s="6" t="n">
        <v>0</v>
      </c>
    </row>
    <row r="18" customFormat="false" ht="12.75" hidden="false" customHeight="false" outlineLevel="0" collapsed="false">
      <c r="A18" s="22" t="n">
        <v>36775</v>
      </c>
      <c r="B18" s="24" t="n">
        <v>36775.3958333333</v>
      </c>
      <c r="C18" s="6" t="n">
        <f aca="false">30000-10545</f>
        <v>19455</v>
      </c>
      <c r="E18" s="6" t="n">
        <v>8500</v>
      </c>
      <c r="F18" s="6" t="n">
        <v>0</v>
      </c>
      <c r="G18" s="6" t="n">
        <f aca="false">19455-8500</f>
        <v>10955</v>
      </c>
      <c r="H18" s="6" t="n">
        <v>0</v>
      </c>
      <c r="I18" s="6" t="n">
        <v>0</v>
      </c>
      <c r="J18" s="6" t="n">
        <v>0</v>
      </c>
      <c r="K18" s="18" t="str">
        <f aca="false">IF(C18-SUM(D18:J18)=0," ","Out of Balance!")</f>
        <v> </v>
      </c>
      <c r="L18" s="6" t="n">
        <f aca="false">F18</f>
        <v>0</v>
      </c>
      <c r="M18" s="6" t="n">
        <v>0</v>
      </c>
      <c r="Q18" s="6" t="n">
        <v>10545</v>
      </c>
      <c r="T18" s="6" t="n">
        <v>10545</v>
      </c>
      <c r="U18" s="6" t="s">
        <v>47</v>
      </c>
      <c r="V18" s="6" t="s">
        <v>48</v>
      </c>
    </row>
    <row r="19" customFormat="false" ht="12.75" hidden="false" customHeight="false" outlineLevel="0" collapsed="false">
      <c r="A19" s="22" t="n">
        <v>36776</v>
      </c>
      <c r="C19" s="6" t="n">
        <v>30000</v>
      </c>
      <c r="E19" s="6" t="n">
        <v>8500</v>
      </c>
      <c r="F19" s="6" t="n">
        <v>0</v>
      </c>
      <c r="G19" s="6" t="n">
        <v>21500</v>
      </c>
      <c r="H19" s="6" t="n">
        <v>0</v>
      </c>
      <c r="I19" s="6" t="n">
        <v>0</v>
      </c>
      <c r="J19" s="6" t="n">
        <v>0</v>
      </c>
      <c r="K19" s="18" t="str">
        <f aca="false">IF(C19-SUM(D19:J19)=0," ","Out of Balance!")</f>
        <v> </v>
      </c>
      <c r="L19" s="6" t="n">
        <f aca="false">F19</f>
        <v>0</v>
      </c>
      <c r="M19" s="6" t="n">
        <v>0</v>
      </c>
    </row>
    <row r="20" customFormat="false" ht="12.75" hidden="false" customHeight="false" outlineLevel="0" collapsed="false">
      <c r="A20" s="22" t="n">
        <v>36777</v>
      </c>
      <c r="C20" s="6" t="n">
        <v>0</v>
      </c>
      <c r="E20" s="6" t="n">
        <v>8500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18" t="str">
        <f aca="false">IF(C20-SUM(D20:J20)=0," ","Out of Balance!")</f>
        <v>Out of Balance!</v>
      </c>
      <c r="L20" s="6" t="n">
        <f aca="false">F20</f>
        <v>0</v>
      </c>
      <c r="M20" s="6" t="n">
        <v>0</v>
      </c>
      <c r="Q20" s="6" t="n">
        <v>0</v>
      </c>
      <c r="T20" s="6" t="n">
        <v>0</v>
      </c>
      <c r="U20" s="6" t="s">
        <v>49</v>
      </c>
    </row>
    <row r="21" customFormat="false" ht="12.75" hidden="false" customHeight="false" outlineLevel="0" collapsed="false">
      <c r="A21" s="22" t="n">
        <v>36778</v>
      </c>
      <c r="C21" s="6" t="n">
        <v>30000</v>
      </c>
      <c r="E21" s="6" t="n">
        <v>8500</v>
      </c>
      <c r="F21" s="6" t="n">
        <v>15000</v>
      </c>
      <c r="G21" s="6" t="n">
        <v>6500</v>
      </c>
      <c r="H21" s="6" t="n">
        <v>0</v>
      </c>
      <c r="I21" s="6" t="n">
        <v>0</v>
      </c>
      <c r="J21" s="6" t="n">
        <v>0</v>
      </c>
      <c r="K21" s="18" t="str">
        <f aca="false">IF(C21-SUM(D21:J21)=0," ","Out of Balance!")</f>
        <v> </v>
      </c>
      <c r="L21" s="6" t="n">
        <f aca="false">F21</f>
        <v>15000</v>
      </c>
      <c r="M21" s="6" t="n">
        <v>0</v>
      </c>
      <c r="Q21" s="6" t="n">
        <v>0</v>
      </c>
      <c r="T21" s="6" t="n">
        <v>0</v>
      </c>
    </row>
    <row r="22" customFormat="false" ht="12.75" hidden="false" customHeight="false" outlineLevel="0" collapsed="false">
      <c r="A22" s="22" t="n">
        <v>36779</v>
      </c>
      <c r="C22" s="6" t="n">
        <v>30000</v>
      </c>
      <c r="E22" s="6" t="n">
        <v>8500</v>
      </c>
      <c r="F22" s="6" t="n">
        <v>15000</v>
      </c>
      <c r="G22" s="6" t="n">
        <v>6500</v>
      </c>
      <c r="H22" s="6" t="n">
        <v>0</v>
      </c>
      <c r="I22" s="6" t="n">
        <v>0</v>
      </c>
      <c r="J22" s="6" t="n">
        <v>0</v>
      </c>
      <c r="K22" s="18" t="str">
        <f aca="false">IF(C22-SUM(D22:J22)=0," ","Out of Balance!")</f>
        <v> </v>
      </c>
      <c r="L22" s="6" t="n">
        <f aca="false">F22</f>
        <v>15000</v>
      </c>
      <c r="M22" s="6" t="n">
        <v>0</v>
      </c>
      <c r="Q22" s="6" t="n">
        <v>0</v>
      </c>
      <c r="T22" s="6" t="n">
        <v>0</v>
      </c>
    </row>
    <row r="23" customFormat="false" ht="12.75" hidden="false" customHeight="false" outlineLevel="0" collapsed="false">
      <c r="A23" s="22" t="n">
        <v>36780</v>
      </c>
      <c r="C23" s="6" t="n">
        <v>30000</v>
      </c>
      <c r="E23" s="6" t="n">
        <v>8500</v>
      </c>
      <c r="F23" s="6" t="n">
        <v>15000</v>
      </c>
      <c r="G23" s="6" t="n">
        <v>6500</v>
      </c>
      <c r="H23" s="6" t="n">
        <v>0</v>
      </c>
      <c r="I23" s="6" t="n">
        <v>0</v>
      </c>
      <c r="J23" s="6" t="n">
        <v>0</v>
      </c>
      <c r="K23" s="18" t="str">
        <f aca="false">IF(C23-SUM(D23:J23)=0," ","Out of Balance!")</f>
        <v> </v>
      </c>
      <c r="L23" s="6" t="n">
        <f aca="false">F23</f>
        <v>15000</v>
      </c>
      <c r="M23" s="6" t="n">
        <v>0</v>
      </c>
      <c r="Q23" s="6" t="n">
        <v>0</v>
      </c>
      <c r="T23" s="6" t="n">
        <v>0</v>
      </c>
    </row>
    <row r="24" customFormat="false" ht="12.75" hidden="false" customHeight="false" outlineLevel="0" collapsed="false">
      <c r="A24" s="22" t="n">
        <v>36781</v>
      </c>
      <c r="C24" s="6" t="n">
        <v>30000</v>
      </c>
      <c r="E24" s="6" t="n">
        <v>8500</v>
      </c>
      <c r="F24" s="6" t="n">
        <v>15000</v>
      </c>
      <c r="G24" s="6" t="n">
        <v>6500</v>
      </c>
      <c r="H24" s="6" t="n">
        <v>0</v>
      </c>
      <c r="I24" s="6" t="n">
        <v>0</v>
      </c>
      <c r="J24" s="6" t="n">
        <v>0</v>
      </c>
      <c r="K24" s="18" t="str">
        <f aca="false">IF(C24-SUM(D24:J24)=0," ","Out of Balance!")</f>
        <v> </v>
      </c>
      <c r="L24" s="6" t="n">
        <f aca="false">F24</f>
        <v>15000</v>
      </c>
      <c r="M24" s="6" t="n">
        <v>0</v>
      </c>
      <c r="Q24" s="6" t="n">
        <v>0</v>
      </c>
      <c r="T24" s="6" t="n">
        <v>0</v>
      </c>
    </row>
    <row r="25" customFormat="false" ht="12.75" hidden="false" customHeight="false" outlineLevel="0" collapsed="false">
      <c r="A25" s="22" t="n">
        <v>36782</v>
      </c>
      <c r="C25" s="6" t="n">
        <v>30000</v>
      </c>
      <c r="E25" s="6" t="n">
        <v>8500</v>
      </c>
      <c r="F25" s="6" t="n">
        <v>21500</v>
      </c>
      <c r="G25" s="6" t="n">
        <v>0</v>
      </c>
      <c r="H25" s="6" t="n">
        <v>0</v>
      </c>
      <c r="I25" s="6" t="n">
        <v>0</v>
      </c>
      <c r="J25" s="6" t="n">
        <v>0</v>
      </c>
      <c r="K25" s="18" t="str">
        <f aca="false">IF(C25-SUM(D25:J25)=0," ","Out of Balance!")</f>
        <v> </v>
      </c>
      <c r="L25" s="6" t="n">
        <f aca="false">F25</f>
        <v>21500</v>
      </c>
      <c r="M25" s="6" t="n">
        <v>0</v>
      </c>
      <c r="Q25" s="6" t="n">
        <v>0</v>
      </c>
      <c r="T25" s="6" t="n">
        <v>0</v>
      </c>
    </row>
    <row r="26" customFormat="false" ht="12.75" hidden="false" customHeight="false" outlineLevel="0" collapsed="false">
      <c r="A26" s="22" t="n">
        <v>36783</v>
      </c>
      <c r="C26" s="6" t="n">
        <v>30000</v>
      </c>
      <c r="E26" s="6" t="n">
        <v>8500</v>
      </c>
      <c r="F26" s="6" t="n">
        <v>21500</v>
      </c>
      <c r="G26" s="6" t="n">
        <v>0</v>
      </c>
      <c r="H26" s="6" t="n">
        <v>0</v>
      </c>
      <c r="I26" s="6" t="n">
        <v>0</v>
      </c>
      <c r="J26" s="6" t="n">
        <v>0</v>
      </c>
      <c r="K26" s="18" t="str">
        <f aca="false">IF(C26-SUM(D26:J26)=0," ","Out of Balance!")</f>
        <v> </v>
      </c>
      <c r="L26" s="6" t="n">
        <f aca="false">F26</f>
        <v>21500</v>
      </c>
      <c r="M26" s="6" t="n">
        <v>0</v>
      </c>
      <c r="Q26" s="6" t="n">
        <v>0</v>
      </c>
      <c r="T26" s="6" t="n">
        <v>0</v>
      </c>
    </row>
    <row r="27" customFormat="false" ht="12.75" hidden="false" customHeight="false" outlineLevel="0" collapsed="false">
      <c r="A27" s="22" t="n">
        <v>36784</v>
      </c>
      <c r="C27" s="6" t="n">
        <v>30000</v>
      </c>
      <c r="E27" s="6" t="n">
        <v>8500</v>
      </c>
      <c r="F27" s="6" t="n">
        <v>21500</v>
      </c>
      <c r="G27" s="6" t="n">
        <v>0</v>
      </c>
      <c r="H27" s="6" t="n">
        <v>0</v>
      </c>
      <c r="I27" s="6" t="n">
        <v>0</v>
      </c>
      <c r="J27" s="6" t="n">
        <v>0</v>
      </c>
      <c r="K27" s="18" t="str">
        <f aca="false">IF(C27-SUM(D27:J27)=0," ","Out of Balance!")</f>
        <v> </v>
      </c>
      <c r="L27" s="6" t="n">
        <f aca="false">F27</f>
        <v>21500</v>
      </c>
      <c r="M27" s="6" t="n">
        <v>0</v>
      </c>
      <c r="Q27" s="6" t="n">
        <v>0</v>
      </c>
      <c r="T27" s="6" t="n">
        <v>0</v>
      </c>
    </row>
    <row r="28" customFormat="false" ht="12.75" hidden="false" customHeight="false" outlineLevel="0" collapsed="false">
      <c r="A28" s="22" t="n">
        <v>36785</v>
      </c>
      <c r="C28" s="6" t="n">
        <v>0</v>
      </c>
      <c r="E28" s="6" t="n">
        <v>8500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18" t="str">
        <f aca="false">IF(C28-SUM(D28:J28)=0," ","Out of Balance!")</f>
        <v>Out of Balance!</v>
      </c>
      <c r="L28" s="6" t="n">
        <f aca="false">F28</f>
        <v>0</v>
      </c>
      <c r="M28" s="6" t="n">
        <v>0</v>
      </c>
      <c r="Q28" s="6" t="n">
        <v>0</v>
      </c>
      <c r="T28" s="6" t="n">
        <v>0</v>
      </c>
      <c r="U28" s="6" t="s">
        <v>50</v>
      </c>
    </row>
    <row r="29" customFormat="false" ht="12.75" hidden="false" customHeight="false" outlineLevel="0" collapsed="false">
      <c r="A29" s="22" t="n">
        <v>36786</v>
      </c>
      <c r="C29" s="6" t="n">
        <v>0</v>
      </c>
      <c r="E29" s="6" t="n">
        <v>8500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18" t="str">
        <f aca="false">IF(C29-SUM(D29:J29)=0," ","Out of Balance!")</f>
        <v>Out of Balance!</v>
      </c>
      <c r="L29" s="6" t="n">
        <f aca="false">F29</f>
        <v>0</v>
      </c>
      <c r="M29" s="6" t="n">
        <v>0</v>
      </c>
      <c r="Q29" s="6" t="n">
        <v>0</v>
      </c>
      <c r="T29" s="6" t="n">
        <v>0</v>
      </c>
      <c r="U29" s="6" t="s">
        <v>50</v>
      </c>
    </row>
    <row r="30" customFormat="false" ht="12.75" hidden="false" customHeight="false" outlineLevel="0" collapsed="false">
      <c r="A30" s="22" t="n">
        <v>36787</v>
      </c>
      <c r="C30" s="6" t="n">
        <v>0</v>
      </c>
      <c r="E30" s="6" t="n">
        <v>8500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18" t="str">
        <f aca="false">IF(C30-SUM(D30:J30)=0," ","Out of Balance!")</f>
        <v>Out of Balance!</v>
      </c>
      <c r="L30" s="6" t="n">
        <f aca="false">F30</f>
        <v>0</v>
      </c>
      <c r="M30" s="6" t="n">
        <v>0</v>
      </c>
      <c r="Q30" s="6" t="n">
        <v>0</v>
      </c>
      <c r="T30" s="6" t="n">
        <v>0</v>
      </c>
      <c r="U30" s="6" t="s">
        <v>50</v>
      </c>
    </row>
    <row r="31" customFormat="false" ht="12.75" hidden="false" customHeight="false" outlineLevel="0" collapsed="false">
      <c r="A31" s="22" t="n">
        <v>36788</v>
      </c>
      <c r="C31" s="6" t="n">
        <v>0</v>
      </c>
      <c r="E31" s="6" t="n">
        <v>8500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18" t="str">
        <f aca="false">IF(C31-SUM(D31:J31)=0," ","Out of Balance!")</f>
        <v>Out of Balance!</v>
      </c>
      <c r="L31" s="6" t="n">
        <f aca="false">F31</f>
        <v>0</v>
      </c>
      <c r="M31" s="6" t="n">
        <v>0</v>
      </c>
      <c r="Q31" s="6" t="n">
        <v>0</v>
      </c>
      <c r="T31" s="6" t="n">
        <v>0</v>
      </c>
      <c r="U31" s="6" t="s">
        <v>50</v>
      </c>
    </row>
    <row r="32" customFormat="false" ht="12.75" hidden="false" customHeight="false" outlineLevel="0" collapsed="false">
      <c r="A32" s="22" t="n">
        <v>36789</v>
      </c>
      <c r="C32" s="6" t="n">
        <v>0</v>
      </c>
      <c r="E32" s="6" t="n">
        <v>8500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18" t="str">
        <f aca="false">IF(C32-SUM(D32:J32)=0," ","Out of Balance!")</f>
        <v>Out of Balance!</v>
      </c>
      <c r="L32" s="6" t="n">
        <f aca="false">F32</f>
        <v>0</v>
      </c>
      <c r="M32" s="6" t="n">
        <v>0</v>
      </c>
      <c r="Q32" s="6" t="n">
        <v>0</v>
      </c>
      <c r="T32" s="6" t="n">
        <v>0</v>
      </c>
      <c r="U32" s="6" t="s">
        <v>50</v>
      </c>
    </row>
    <row r="33" customFormat="false" ht="12.75" hidden="false" customHeight="false" outlineLevel="0" collapsed="false">
      <c r="A33" s="22" t="n">
        <v>36790</v>
      </c>
      <c r="C33" s="6" t="n">
        <v>0</v>
      </c>
      <c r="E33" s="6" t="n">
        <v>8500</v>
      </c>
      <c r="F33" s="6" t="n">
        <v>0</v>
      </c>
      <c r="G33" s="6" t="n">
        <v>0</v>
      </c>
      <c r="H33" s="6" t="n">
        <v>0</v>
      </c>
      <c r="I33" s="6" t="n">
        <v>0</v>
      </c>
      <c r="J33" s="6" t="n">
        <v>0</v>
      </c>
      <c r="K33" s="18" t="str">
        <f aca="false">IF(C33-SUM(D33:J33)=0," ","Out of Balance!")</f>
        <v>Out of Balance!</v>
      </c>
      <c r="L33" s="6" t="n">
        <f aca="false">F33</f>
        <v>0</v>
      </c>
      <c r="M33" s="6" t="n">
        <v>0</v>
      </c>
      <c r="Q33" s="6" t="n">
        <v>0</v>
      </c>
      <c r="T33" s="6" t="n">
        <v>0</v>
      </c>
      <c r="U33" s="6" t="s">
        <v>50</v>
      </c>
    </row>
    <row r="34" customFormat="false" ht="12.75" hidden="false" customHeight="false" outlineLevel="0" collapsed="false">
      <c r="A34" s="22" t="n">
        <v>36791</v>
      </c>
      <c r="C34" s="6" t="n">
        <v>0</v>
      </c>
      <c r="E34" s="6" t="n">
        <v>8500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18" t="str">
        <f aca="false">IF(C34-SUM(D34:J34)=0," ","Out of Balance!")</f>
        <v>Out of Balance!</v>
      </c>
      <c r="L34" s="6" t="n">
        <f aca="false">F34</f>
        <v>0</v>
      </c>
      <c r="M34" s="6" t="n">
        <v>0</v>
      </c>
      <c r="Q34" s="6" t="n">
        <v>0</v>
      </c>
      <c r="T34" s="6" t="n">
        <v>0</v>
      </c>
      <c r="U34" s="6" t="s">
        <v>50</v>
      </c>
    </row>
    <row r="35" customFormat="false" ht="12.75" hidden="false" customHeight="false" outlineLevel="0" collapsed="false">
      <c r="A35" s="22" t="n">
        <v>36792</v>
      </c>
      <c r="C35" s="6" t="n">
        <v>30000</v>
      </c>
      <c r="E35" s="6" t="n">
        <v>7400</v>
      </c>
      <c r="F35" s="6" t="n">
        <f aca="false">30000-7400</f>
        <v>22600</v>
      </c>
      <c r="G35" s="6" t="n">
        <v>0</v>
      </c>
      <c r="H35" s="6" t="n">
        <v>0</v>
      </c>
      <c r="I35" s="6" t="n">
        <v>0</v>
      </c>
      <c r="J35" s="6" t="n">
        <v>0</v>
      </c>
      <c r="K35" s="18" t="str">
        <f aca="false">IF(C35-SUM(D35:J35)=0," ","Out of Balance!")</f>
        <v> </v>
      </c>
      <c r="L35" s="6" t="n">
        <f aca="false">F35</f>
        <v>22600</v>
      </c>
      <c r="M35" s="6" t="n">
        <v>0</v>
      </c>
      <c r="Q35" s="6" t="n">
        <v>0</v>
      </c>
      <c r="T35" s="6" t="n">
        <v>0</v>
      </c>
    </row>
    <row r="36" customFormat="false" ht="12.75" hidden="false" customHeight="false" outlineLevel="0" collapsed="false">
      <c r="A36" s="22" t="n">
        <v>36793</v>
      </c>
      <c r="C36" s="6" t="n">
        <v>30000</v>
      </c>
      <c r="E36" s="6" t="n">
        <v>7400</v>
      </c>
      <c r="F36" s="6" t="n">
        <v>22600</v>
      </c>
      <c r="G36" s="6" t="n">
        <v>0</v>
      </c>
      <c r="H36" s="6" t="n">
        <v>0</v>
      </c>
      <c r="I36" s="6" t="n">
        <v>0</v>
      </c>
      <c r="J36" s="6" t="n">
        <v>0</v>
      </c>
      <c r="K36" s="18" t="str">
        <f aca="false">IF(C36-SUM(D36:J36)=0," ","Out of Balance!")</f>
        <v> </v>
      </c>
      <c r="L36" s="6" t="n">
        <f aca="false">F36</f>
        <v>22600</v>
      </c>
      <c r="M36" s="6" t="n">
        <v>0</v>
      </c>
      <c r="Q36" s="6" t="n">
        <v>0</v>
      </c>
      <c r="T36" s="6" t="n">
        <v>0</v>
      </c>
    </row>
    <row r="37" customFormat="false" ht="12.75" hidden="false" customHeight="false" outlineLevel="0" collapsed="false">
      <c r="A37" s="22" t="n">
        <v>36794</v>
      </c>
      <c r="C37" s="6" t="n">
        <v>30000</v>
      </c>
      <c r="E37" s="6" t="n">
        <v>7400</v>
      </c>
      <c r="F37" s="6" t="n">
        <v>22600</v>
      </c>
      <c r="G37" s="6" t="n">
        <v>0</v>
      </c>
      <c r="H37" s="6" t="n">
        <v>0</v>
      </c>
      <c r="I37" s="6" t="n">
        <v>0</v>
      </c>
      <c r="J37" s="6" t="n">
        <v>0</v>
      </c>
      <c r="K37" s="18" t="str">
        <f aca="false">IF(C37-SUM(D37:J37)=0," ","Out of Balance!")</f>
        <v> </v>
      </c>
      <c r="L37" s="6" t="n">
        <f aca="false">F37</f>
        <v>22600</v>
      </c>
      <c r="M37" s="6" t="n">
        <v>0</v>
      </c>
      <c r="Q37" s="6" t="n">
        <v>0</v>
      </c>
      <c r="T37" s="6" t="n">
        <v>0</v>
      </c>
    </row>
    <row r="38" customFormat="false" ht="12.75" hidden="false" customHeight="false" outlineLevel="0" collapsed="false">
      <c r="A38" s="22" t="n">
        <v>36795</v>
      </c>
      <c r="C38" s="6" t="n">
        <v>30000</v>
      </c>
      <c r="E38" s="6" t="n">
        <v>7600</v>
      </c>
      <c r="F38" s="6" t="n">
        <v>22400</v>
      </c>
      <c r="G38" s="6" t="n">
        <v>0</v>
      </c>
      <c r="H38" s="6" t="n">
        <v>0</v>
      </c>
      <c r="I38" s="6" t="n">
        <v>0</v>
      </c>
      <c r="J38" s="6" t="n">
        <v>0</v>
      </c>
      <c r="K38" s="18" t="str">
        <f aca="false">IF(C38-SUM(D38:J38)=0," ","Out of Balance!")</f>
        <v> </v>
      </c>
      <c r="L38" s="6" t="n">
        <f aca="false">F38</f>
        <v>22400</v>
      </c>
      <c r="M38" s="6" t="n">
        <v>0</v>
      </c>
      <c r="Q38" s="6" t="n">
        <v>0</v>
      </c>
      <c r="T38" s="6" t="n">
        <v>0</v>
      </c>
    </row>
    <row r="39" customFormat="false" ht="12" hidden="false" customHeight="true" outlineLevel="0" collapsed="false">
      <c r="A39" s="22" t="n">
        <v>36796</v>
      </c>
      <c r="C39" s="6" t="n">
        <v>30000</v>
      </c>
      <c r="E39" s="6" t="n">
        <v>7600</v>
      </c>
      <c r="F39" s="6" t="n">
        <v>22400</v>
      </c>
      <c r="G39" s="6" t="n">
        <v>0</v>
      </c>
      <c r="H39" s="6" t="n">
        <v>0</v>
      </c>
      <c r="I39" s="6" t="n">
        <v>0</v>
      </c>
      <c r="J39" s="6" t="n">
        <v>0</v>
      </c>
      <c r="K39" s="18" t="str">
        <f aca="false">IF(C39-SUM(D39:J39)=0," ","Out of Balance!")</f>
        <v> </v>
      </c>
      <c r="L39" s="6" t="n">
        <f aca="false">F39</f>
        <v>22400</v>
      </c>
      <c r="M39" s="6" t="n">
        <v>0</v>
      </c>
      <c r="Q39" s="6" t="n">
        <v>0</v>
      </c>
      <c r="T39" s="6" t="n">
        <v>0</v>
      </c>
    </row>
    <row r="40" customFormat="false" ht="12" hidden="false" customHeight="true" outlineLevel="0" collapsed="false">
      <c r="A40" s="22" t="n">
        <v>36797</v>
      </c>
      <c r="C40" s="6" t="n">
        <v>0</v>
      </c>
      <c r="E40" s="6" t="n">
        <v>7600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18" t="str">
        <f aca="false">IF(C40-SUM(D40:J40)=0," ","Out of Balance!")</f>
        <v>Out of Balance!</v>
      </c>
      <c r="L40" s="6" t="n">
        <f aca="false">F40</f>
        <v>0</v>
      </c>
      <c r="M40" s="6" t="n">
        <v>0</v>
      </c>
      <c r="Q40" s="6" t="n">
        <v>0</v>
      </c>
      <c r="T40" s="6" t="n">
        <v>0</v>
      </c>
      <c r="U40" s="6" t="s">
        <v>50</v>
      </c>
    </row>
    <row r="41" customFormat="false" ht="12.75" hidden="false" customHeight="false" outlineLevel="0" collapsed="false">
      <c r="A41" s="22" t="n">
        <v>36798</v>
      </c>
      <c r="C41" s="6" t="n">
        <v>0</v>
      </c>
      <c r="E41" s="6" t="n">
        <v>7600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18" t="str">
        <f aca="false">IF(C41-SUM(D41:J41)=0," ","Out of Balance!")</f>
        <v>Out of Balance!</v>
      </c>
      <c r="L41" s="6" t="n">
        <f aca="false">F41</f>
        <v>0</v>
      </c>
      <c r="M41" s="6" t="n">
        <v>0</v>
      </c>
      <c r="Q41" s="6" t="n">
        <v>0</v>
      </c>
      <c r="T41" s="6" t="n">
        <v>0</v>
      </c>
      <c r="U41" s="6" t="s">
        <v>50</v>
      </c>
    </row>
    <row r="42" customFormat="false" ht="12.75" hidden="false" customHeight="false" outlineLevel="0" collapsed="false">
      <c r="A42" s="22" t="n">
        <v>36799</v>
      </c>
      <c r="C42" s="6" t="n">
        <v>0</v>
      </c>
      <c r="E42" s="6" t="n">
        <v>7600</v>
      </c>
      <c r="F42" s="6" t="n">
        <v>0</v>
      </c>
      <c r="G42" s="6" t="n">
        <v>0</v>
      </c>
      <c r="H42" s="6" t="n">
        <v>0</v>
      </c>
      <c r="I42" s="6" t="n">
        <v>0</v>
      </c>
      <c r="J42" s="6" t="n">
        <v>0</v>
      </c>
      <c r="K42" s="18" t="str">
        <f aca="false">IF(C42-SUM(D42:J42)=0," ","Out of Balance!")</f>
        <v>Out of Balance!</v>
      </c>
      <c r="L42" s="6" t="n">
        <f aca="false">F42</f>
        <v>0</v>
      </c>
      <c r="M42" s="6" t="n">
        <v>0</v>
      </c>
      <c r="Q42" s="6" t="n">
        <v>0</v>
      </c>
      <c r="T42" s="6" t="n">
        <v>0</v>
      </c>
      <c r="U42" s="6" t="s">
        <v>50</v>
      </c>
    </row>
    <row r="43" customFormat="false" ht="12.75" hidden="false" customHeight="false" outlineLevel="0" collapsed="false">
      <c r="A43" s="22" t="n">
        <v>0</v>
      </c>
      <c r="C43" s="6" t="n">
        <v>0</v>
      </c>
      <c r="E43" s="6" t="n">
        <v>0</v>
      </c>
      <c r="F43" s="6" t="n">
        <v>0</v>
      </c>
      <c r="G43" s="6" t="n">
        <v>0</v>
      </c>
      <c r="H43" s="6" t="n">
        <v>0</v>
      </c>
      <c r="I43" s="6" t="n">
        <v>0</v>
      </c>
      <c r="J43" s="6" t="n">
        <v>0</v>
      </c>
      <c r="K43" s="18" t="str">
        <f aca="false">IF(C43-SUM(D43:J43)=0," ","Out of Balance!")</f>
        <v> </v>
      </c>
      <c r="L43" s="6" t="n">
        <f aca="false">F43</f>
        <v>0</v>
      </c>
      <c r="M43" s="6" t="n">
        <f aca="false">G43</f>
        <v>0</v>
      </c>
    </row>
    <row r="44" customFormat="false" ht="12.75" hidden="false" customHeight="false" outlineLevel="0" collapsed="false">
      <c r="A44" s="22"/>
      <c r="K44" s="18" t="str">
        <f aca="false">IF(C44-SUM(D44:H44)=0," ","Out of Balance!")</f>
        <v> </v>
      </c>
    </row>
    <row r="45" customFormat="false" ht="12.75" hidden="false" customHeight="false" outlineLevel="0" collapsed="false">
      <c r="A45" s="22"/>
      <c r="K45" s="18" t="str">
        <f aca="false">IF(C45-SUM(D45:H45)=0," ","Out of Balance!")</f>
        <v> </v>
      </c>
    </row>
    <row r="46" customFormat="false" ht="12.75" hidden="false" customHeight="false" outlineLevel="0" collapsed="false">
      <c r="A46" s="22"/>
      <c r="K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K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K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K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K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K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K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K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K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K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K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K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K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K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K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K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K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K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K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K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K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K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K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K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K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K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K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K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K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K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K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K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K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K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K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K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K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K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K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K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K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K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K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K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K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K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K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K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K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K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K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K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K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K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K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K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K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K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K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K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K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K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K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K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K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K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K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K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K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K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K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K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K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K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K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K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K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K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K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K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K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K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K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K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K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K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K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K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K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K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K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K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K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K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K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K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K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K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K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K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K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K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K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K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K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K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K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K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K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K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K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K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K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K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K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K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K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K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K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K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K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K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K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K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K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K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K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K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K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K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K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K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K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K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K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K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K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K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K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K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K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K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K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K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K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K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K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K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  <c r="K194" s="18" t="str">
        <f aca="false">IF(C194-SUM(D194:H194)=0," ","Out of Balance!")</f>
        <v> </v>
      </c>
    </row>
    <row r="195" customFormat="false" ht="12.75" hidden="false" customHeight="false" outlineLevel="0" collapsed="false">
      <c r="A195" s="22"/>
      <c r="K195" s="18" t="str">
        <f aca="false">IF(C195-SUM(D195:H195)=0," ","Out of Balance!")</f>
        <v> </v>
      </c>
    </row>
    <row r="196" customFormat="false" ht="12.75" hidden="false" customHeight="false" outlineLevel="0" collapsed="false">
      <c r="A196" s="22"/>
    </row>
    <row r="197" customFormat="false" ht="12.75" hidden="false" customHeight="false" outlineLevel="0" collapsed="false">
      <c r="A197" s="22"/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  <row r="201" customFormat="false" ht="12.75" hidden="false" customHeight="false" outlineLevel="0" collapsed="false">
      <c r="A201" s="22"/>
    </row>
    <row r="202" customFormat="false" ht="12.75" hidden="false" customHeight="false" outlineLevel="0" collapsed="false">
      <c r="A202" s="22"/>
    </row>
  </sheetData>
  <mergeCells count="3">
    <mergeCell ref="Q7:T7"/>
    <mergeCell ref="E8:J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B36" activeCellId="0" sqref="B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24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10" min="8" style="6" width="13.56"/>
    <col collapsed="false" customWidth="true" hidden="false" outlineLevel="0" max="11" min="11" style="6" width="16.13"/>
    <col collapsed="false" customWidth="true" hidden="false" outlineLevel="0" max="13" min="12" style="6" width="11.28"/>
    <col collapsed="false" customWidth="false" hidden="false" outlineLevel="0" max="14" min="14" style="6" width="9.14"/>
    <col collapsed="false" customWidth="true" hidden="false" outlineLevel="0" max="15" min="15" style="6" width="13.14"/>
    <col collapsed="false" customWidth="false" hidden="false" outlineLevel="0" max="18" min="16" style="6" width="9.14"/>
    <col collapsed="false" customWidth="true" hidden="false" outlineLevel="0" max="19" min="19" style="6" width="12.85"/>
    <col collapsed="false" customWidth="true" hidden="false" outlineLevel="0" max="20" min="20" style="6" width="12.99"/>
    <col collapsed="false" customWidth="false" hidden="false" outlineLevel="0" max="257" min="21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51</v>
      </c>
    </row>
    <row r="7" customFormat="false" ht="12.75" hidden="false" customHeight="false" outlineLevel="0" collapsed="false">
      <c r="Q7" s="11" t="s">
        <v>11</v>
      </c>
      <c r="R7" s="11"/>
      <c r="S7" s="11"/>
      <c r="T7" s="11"/>
    </row>
    <row r="8" customFormat="false" ht="12.75" hidden="false" customHeight="false" outlineLevel="0" collapsed="false">
      <c r="A8" s="10"/>
      <c r="B8" s="29"/>
      <c r="C8" s="12" t="s">
        <v>12</v>
      </c>
      <c r="D8" s="10"/>
      <c r="E8" s="13" t="s">
        <v>13</v>
      </c>
      <c r="F8" s="13"/>
      <c r="G8" s="13"/>
      <c r="H8" s="13"/>
      <c r="I8" s="13"/>
      <c r="J8" s="13"/>
      <c r="K8" s="0"/>
      <c r="L8" s="14" t="s">
        <v>14</v>
      </c>
      <c r="M8" s="14"/>
      <c r="N8" s="10"/>
      <c r="O8" s="10" t="s">
        <v>15</v>
      </c>
      <c r="P8" s="10"/>
      <c r="Q8" s="10" t="s">
        <v>16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30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7" t="s">
        <v>42</v>
      </c>
      <c r="K9" s="15"/>
      <c r="L9" s="18" t="s">
        <v>22</v>
      </c>
      <c r="M9" s="18" t="s">
        <v>23</v>
      </c>
      <c r="N9" s="15"/>
      <c r="O9" s="15"/>
      <c r="P9" s="15"/>
      <c r="Q9" s="15" t="s">
        <v>17</v>
      </c>
      <c r="R9" s="15"/>
      <c r="S9" s="15" t="s">
        <v>24</v>
      </c>
      <c r="T9" s="17" t="s">
        <v>21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31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7" t="s">
        <v>38</v>
      </c>
      <c r="K10" s="19"/>
      <c r="L10" s="20" t="n">
        <v>0.01</v>
      </c>
      <c r="M10" s="20" t="n">
        <v>0.02</v>
      </c>
      <c r="N10" s="19"/>
      <c r="O10" s="19" t="s">
        <v>30</v>
      </c>
      <c r="P10" s="19"/>
      <c r="Q10" s="19" t="s">
        <v>25</v>
      </c>
      <c r="R10" s="19"/>
      <c r="S10" s="19" t="s">
        <v>31</v>
      </c>
      <c r="T10" s="17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32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 t="n">
        <v>260686</v>
      </c>
      <c r="K11" s="21"/>
      <c r="L11" s="21" t="n">
        <v>157372</v>
      </c>
      <c r="M11" s="21"/>
      <c r="N11" s="21"/>
      <c r="O11" s="21" t="n">
        <v>212140</v>
      </c>
      <c r="P11" s="21"/>
      <c r="Q11" s="21" t="n">
        <v>391125</v>
      </c>
      <c r="R11" s="21"/>
      <c r="S11" s="21"/>
      <c r="T11" s="21" t="n">
        <v>391119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36800</v>
      </c>
      <c r="C12" s="6" t="n">
        <v>30000</v>
      </c>
      <c r="E12" s="6" t="n">
        <v>7600</v>
      </c>
      <c r="F12" s="6" t="n">
        <v>22400</v>
      </c>
      <c r="G12" s="6" t="n">
        <v>0</v>
      </c>
      <c r="H12" s="6" t="n">
        <v>0</v>
      </c>
      <c r="I12" s="6" t="n">
        <v>0</v>
      </c>
      <c r="J12" s="6" t="n">
        <v>0</v>
      </c>
      <c r="K12" s="18" t="str">
        <f aca="false">IF(C12-SUM(D12:J12)=0," ","Out of Balance!")</f>
        <v> </v>
      </c>
      <c r="L12" s="6" t="n">
        <f aca="false">F12</f>
        <v>22400</v>
      </c>
      <c r="M12" s="6" t="n">
        <f aca="false">G12</f>
        <v>0</v>
      </c>
      <c r="Q12" s="6" t="n">
        <v>0</v>
      </c>
      <c r="T12" s="6" t="n">
        <v>0</v>
      </c>
    </row>
    <row r="13" customFormat="false" ht="12.75" hidden="false" customHeight="false" outlineLevel="0" collapsed="false">
      <c r="A13" s="22" t="n">
        <v>36801</v>
      </c>
      <c r="C13" s="6" t="n">
        <v>30000</v>
      </c>
      <c r="E13" s="6" t="n">
        <v>7600</v>
      </c>
      <c r="F13" s="6" t="n">
        <v>22400</v>
      </c>
      <c r="G13" s="6" t="n">
        <v>0</v>
      </c>
      <c r="H13" s="6" t="n">
        <v>0</v>
      </c>
      <c r="I13" s="6" t="n">
        <v>0</v>
      </c>
      <c r="J13" s="6" t="n">
        <v>0</v>
      </c>
      <c r="K13" s="18" t="str">
        <f aca="false">IF(C13-SUM(D13:J13)=0," ","Out of Balance!")</f>
        <v> </v>
      </c>
      <c r="L13" s="6" t="n">
        <f aca="false">F13</f>
        <v>22400</v>
      </c>
      <c r="M13" s="6" t="n">
        <f aca="false">G13</f>
        <v>0</v>
      </c>
    </row>
    <row r="14" customFormat="false" ht="12.75" hidden="false" customHeight="false" outlineLevel="0" collapsed="false">
      <c r="A14" s="22" t="n">
        <v>36802</v>
      </c>
      <c r="C14" s="6" t="n">
        <v>30000</v>
      </c>
      <c r="E14" s="6" t="n">
        <v>7600</v>
      </c>
      <c r="F14" s="6" t="n">
        <v>22400</v>
      </c>
      <c r="G14" s="6" t="n">
        <v>0</v>
      </c>
      <c r="H14" s="6" t="n">
        <v>0</v>
      </c>
      <c r="I14" s="6" t="n">
        <v>0</v>
      </c>
      <c r="J14" s="6" t="n">
        <v>0</v>
      </c>
      <c r="K14" s="18" t="str">
        <f aca="false">IF(C14-SUM(D14:J14)=0," ","Out of Balance!")</f>
        <v> </v>
      </c>
      <c r="L14" s="6" t="n">
        <f aca="false">F14</f>
        <v>22400</v>
      </c>
      <c r="M14" s="6" t="n">
        <f aca="false">G14</f>
        <v>0</v>
      </c>
      <c r="Q14" s="6" t="n">
        <v>0</v>
      </c>
      <c r="T14" s="6" t="n">
        <v>0</v>
      </c>
    </row>
    <row r="15" customFormat="false" ht="12.75" hidden="false" customHeight="false" outlineLevel="0" collapsed="false">
      <c r="A15" s="22" t="n">
        <v>36803</v>
      </c>
      <c r="C15" s="6" t="n">
        <v>30000</v>
      </c>
      <c r="E15" s="6" t="n">
        <v>7600</v>
      </c>
      <c r="F15" s="6" t="n">
        <v>22400</v>
      </c>
      <c r="G15" s="6" t="n">
        <v>0</v>
      </c>
      <c r="H15" s="6" t="n">
        <v>0</v>
      </c>
      <c r="I15" s="6" t="n">
        <v>0</v>
      </c>
      <c r="J15" s="6" t="n">
        <v>0</v>
      </c>
      <c r="K15" s="18" t="str">
        <f aca="false">IF(C15-SUM(D15:J15)=0," ","Out of Balance!")</f>
        <v> </v>
      </c>
      <c r="L15" s="6" t="n">
        <f aca="false">F15</f>
        <v>22400</v>
      </c>
      <c r="M15" s="6" t="n">
        <f aca="false">G15</f>
        <v>0</v>
      </c>
      <c r="Q15" s="6" t="n">
        <v>0</v>
      </c>
      <c r="T15" s="6" t="n">
        <v>0</v>
      </c>
    </row>
    <row r="16" customFormat="false" ht="12.75" hidden="false" customHeight="false" outlineLevel="0" collapsed="false">
      <c r="A16" s="22" t="n">
        <v>36803</v>
      </c>
      <c r="B16" s="24" t="n">
        <v>36802.5868055556</v>
      </c>
      <c r="E16" s="6" t="n">
        <v>7600</v>
      </c>
      <c r="K16" s="18"/>
    </row>
    <row r="17" customFormat="false" ht="12.75" hidden="false" customHeight="false" outlineLevel="0" collapsed="false">
      <c r="A17" s="22" t="n">
        <v>36804</v>
      </c>
      <c r="C17" s="6" t="n">
        <v>0</v>
      </c>
      <c r="E17" s="6" t="n">
        <v>7900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18" t="str">
        <f aca="false">IF(C17-SUM(D17:J17)=0," ","Out of Balance!")</f>
        <v>Out of Balance!</v>
      </c>
      <c r="L17" s="6" t="n">
        <f aca="false">F17</f>
        <v>0</v>
      </c>
      <c r="M17" s="6" t="n">
        <f aca="false">G17</f>
        <v>0</v>
      </c>
      <c r="Q17" s="6" t="n">
        <v>0</v>
      </c>
      <c r="T17" s="6" t="n">
        <v>0</v>
      </c>
      <c r="U17" s="6" t="s">
        <v>50</v>
      </c>
    </row>
    <row r="18" customFormat="false" ht="12.75" hidden="false" customHeight="false" outlineLevel="0" collapsed="false">
      <c r="A18" s="22" t="n">
        <v>36805</v>
      </c>
      <c r="C18" s="6" t="n">
        <v>0</v>
      </c>
      <c r="E18" s="6" t="n">
        <v>7900</v>
      </c>
      <c r="F18" s="6" t="n">
        <v>0</v>
      </c>
      <c r="G18" s="6" t="n">
        <v>0</v>
      </c>
      <c r="H18" s="6" t="n">
        <v>0</v>
      </c>
      <c r="I18" s="6" t="n">
        <v>0</v>
      </c>
      <c r="J18" s="6" t="n">
        <v>0</v>
      </c>
      <c r="K18" s="18" t="str">
        <f aca="false">IF(C18-SUM(D18:J18)=0," ","Out of Balance!")</f>
        <v>Out of Balance!</v>
      </c>
      <c r="L18" s="6" t="n">
        <f aca="false">F18</f>
        <v>0</v>
      </c>
      <c r="M18" s="6" t="n">
        <v>0</v>
      </c>
      <c r="Q18" s="6" t="n">
        <v>0</v>
      </c>
      <c r="T18" s="6" t="n">
        <v>0</v>
      </c>
      <c r="U18" s="6" t="s">
        <v>50</v>
      </c>
    </row>
    <row r="19" customFormat="false" ht="12.75" hidden="false" customHeight="false" outlineLevel="0" collapsed="false">
      <c r="A19" s="22" t="n">
        <v>36806</v>
      </c>
      <c r="C19" s="6" t="n">
        <v>0</v>
      </c>
      <c r="E19" s="6" t="n">
        <v>7900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18" t="str">
        <f aca="false">IF(C19-SUM(D19:J19)=0," ","Out of Balance!")</f>
        <v>Out of Balance!</v>
      </c>
      <c r="L19" s="6" t="n">
        <f aca="false">F19</f>
        <v>0</v>
      </c>
      <c r="M19" s="6" t="n">
        <v>0</v>
      </c>
      <c r="Q19" s="6" t="n">
        <v>0</v>
      </c>
      <c r="T19" s="6" t="n">
        <v>0</v>
      </c>
      <c r="U19" s="6" t="s">
        <v>50</v>
      </c>
    </row>
    <row r="20" customFormat="false" ht="12.75" hidden="false" customHeight="false" outlineLevel="0" collapsed="false">
      <c r="A20" s="22" t="n">
        <v>36807</v>
      </c>
      <c r="C20" s="6" t="n">
        <v>0</v>
      </c>
      <c r="E20" s="6" t="n">
        <v>7900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18" t="str">
        <f aca="false">IF(C20-SUM(D20:J20)=0," ","Out of Balance!")</f>
        <v>Out of Balance!</v>
      </c>
      <c r="L20" s="6" t="n">
        <f aca="false">F20</f>
        <v>0</v>
      </c>
      <c r="M20" s="6" t="n">
        <v>0</v>
      </c>
      <c r="U20" s="6" t="s">
        <v>50</v>
      </c>
    </row>
    <row r="21" customFormat="false" ht="12.75" hidden="false" customHeight="false" outlineLevel="0" collapsed="false">
      <c r="A21" s="22" t="n">
        <v>36808</v>
      </c>
      <c r="C21" s="6" t="n">
        <v>0</v>
      </c>
      <c r="E21" s="6" t="n">
        <v>7900</v>
      </c>
      <c r="F21" s="6" t="n">
        <v>0</v>
      </c>
      <c r="G21" s="6" t="n">
        <v>0</v>
      </c>
      <c r="H21" s="6" t="n">
        <v>0</v>
      </c>
      <c r="I21" s="6" t="n">
        <v>0</v>
      </c>
      <c r="J21" s="6" t="n">
        <v>0</v>
      </c>
      <c r="K21" s="18" t="str">
        <f aca="false">IF(C21-SUM(D21:J21)=0," ","Out of Balance!")</f>
        <v>Out of Balance!</v>
      </c>
      <c r="L21" s="6" t="n">
        <f aca="false">F21</f>
        <v>0</v>
      </c>
      <c r="M21" s="6" t="n">
        <v>0</v>
      </c>
      <c r="Q21" s="6" t="n">
        <v>0</v>
      </c>
      <c r="T21" s="6" t="n">
        <v>0</v>
      </c>
      <c r="U21" s="6" t="s">
        <v>50</v>
      </c>
    </row>
    <row r="22" customFormat="false" ht="12.75" hidden="false" customHeight="false" outlineLevel="0" collapsed="false">
      <c r="A22" s="22" t="n">
        <v>36809</v>
      </c>
      <c r="C22" s="6" t="n">
        <v>0</v>
      </c>
      <c r="E22" s="6" t="n">
        <v>7900</v>
      </c>
      <c r="F22" s="6" t="n">
        <v>0</v>
      </c>
      <c r="G22" s="6" t="n">
        <v>0</v>
      </c>
      <c r="H22" s="6" t="n">
        <v>0</v>
      </c>
      <c r="I22" s="6" t="n">
        <v>0</v>
      </c>
      <c r="J22" s="6" t="n">
        <v>0</v>
      </c>
      <c r="K22" s="18" t="str">
        <f aca="false">IF(C22-SUM(D22:J22)=0," ","Out of Balance!")</f>
        <v>Out of Balance!</v>
      </c>
      <c r="L22" s="6" t="n">
        <f aca="false">F22</f>
        <v>0</v>
      </c>
      <c r="M22" s="6" t="n">
        <v>0</v>
      </c>
      <c r="Q22" s="6" t="n">
        <v>0</v>
      </c>
      <c r="T22" s="6" t="n">
        <v>0</v>
      </c>
      <c r="U22" s="6" t="s">
        <v>50</v>
      </c>
    </row>
    <row r="23" customFormat="false" ht="12.75" hidden="false" customHeight="false" outlineLevel="0" collapsed="false">
      <c r="A23" s="22" t="n">
        <v>36810</v>
      </c>
      <c r="C23" s="6" t="n">
        <v>0</v>
      </c>
      <c r="E23" s="6" t="n">
        <v>7900</v>
      </c>
      <c r="F23" s="6" t="n">
        <v>0</v>
      </c>
      <c r="G23" s="6" t="n">
        <v>0</v>
      </c>
      <c r="H23" s="6" t="n">
        <v>0</v>
      </c>
      <c r="I23" s="6" t="n">
        <v>0</v>
      </c>
      <c r="J23" s="6" t="n">
        <v>0</v>
      </c>
      <c r="K23" s="18" t="str">
        <f aca="false">IF(C23-SUM(D23:J23)=0," ","Out of Balance!")</f>
        <v>Out of Balance!</v>
      </c>
      <c r="L23" s="6" t="n">
        <f aca="false">F23</f>
        <v>0</v>
      </c>
      <c r="M23" s="6" t="n">
        <v>0</v>
      </c>
      <c r="Q23" s="6" t="n">
        <v>0</v>
      </c>
      <c r="T23" s="6" t="n">
        <v>0</v>
      </c>
      <c r="U23" s="6" t="s">
        <v>50</v>
      </c>
    </row>
    <row r="24" customFormat="false" ht="12.75" hidden="false" customHeight="false" outlineLevel="0" collapsed="false">
      <c r="A24" s="22" t="n">
        <v>36811</v>
      </c>
      <c r="C24" s="6" t="n">
        <v>7900</v>
      </c>
      <c r="E24" s="6" t="n">
        <v>7900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18" t="str">
        <f aca="false">IF(C24-SUM(D24:J24)=0," ","Out of Balance!")</f>
        <v> </v>
      </c>
      <c r="L24" s="6" t="n">
        <f aca="false">F24</f>
        <v>0</v>
      </c>
      <c r="M24" s="6" t="n">
        <v>0</v>
      </c>
      <c r="Q24" s="6" t="n">
        <v>0</v>
      </c>
      <c r="T24" s="6" t="n">
        <v>0</v>
      </c>
    </row>
    <row r="25" customFormat="false" ht="12.75" hidden="false" customHeight="false" outlineLevel="0" collapsed="false">
      <c r="A25" s="22" t="n">
        <v>36812</v>
      </c>
      <c r="C25" s="6" t="n">
        <v>7900</v>
      </c>
      <c r="E25" s="6" t="n">
        <v>7900</v>
      </c>
      <c r="F25" s="6" t="n">
        <v>0</v>
      </c>
      <c r="G25" s="6" t="n">
        <v>0</v>
      </c>
      <c r="H25" s="6" t="n">
        <v>0</v>
      </c>
      <c r="I25" s="6" t="n">
        <v>0</v>
      </c>
      <c r="J25" s="6" t="n">
        <v>0</v>
      </c>
      <c r="K25" s="18" t="str">
        <f aca="false">IF(C25-SUM(D25:J25)=0," ","Out of Balance!")</f>
        <v> </v>
      </c>
      <c r="L25" s="6" t="n">
        <f aca="false">F25</f>
        <v>0</v>
      </c>
      <c r="M25" s="6" t="n">
        <v>0</v>
      </c>
      <c r="Q25" s="6" t="n">
        <v>0</v>
      </c>
      <c r="T25" s="6" t="n">
        <v>0</v>
      </c>
    </row>
    <row r="26" customFormat="false" ht="12.75" hidden="false" customHeight="false" outlineLevel="0" collapsed="false">
      <c r="A26" s="22" t="n">
        <v>36813</v>
      </c>
      <c r="C26" s="6" t="n">
        <v>0</v>
      </c>
      <c r="E26" s="6" t="n">
        <v>7900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18" t="str">
        <f aca="false">IF(C26-SUM(D26:J26)=0," ","Out of Balance!")</f>
        <v>Out of Balance!</v>
      </c>
      <c r="L26" s="6" t="n">
        <f aca="false">F26</f>
        <v>0</v>
      </c>
      <c r="M26" s="6" t="n">
        <v>0</v>
      </c>
      <c r="Q26" s="6" t="n">
        <v>0</v>
      </c>
      <c r="T26" s="6" t="n">
        <v>0</v>
      </c>
      <c r="U26" s="6" t="s">
        <v>50</v>
      </c>
    </row>
    <row r="27" customFormat="false" ht="12.75" hidden="false" customHeight="false" outlineLevel="0" collapsed="false">
      <c r="A27" s="22" t="n">
        <v>36814</v>
      </c>
      <c r="C27" s="6" t="n">
        <v>0</v>
      </c>
      <c r="E27" s="6" t="n">
        <v>7900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18" t="str">
        <f aca="false">IF(C27-SUM(D27:J27)=0," ","Out of Balance!")</f>
        <v>Out of Balance!</v>
      </c>
      <c r="L27" s="6" t="n">
        <f aca="false">F27</f>
        <v>0</v>
      </c>
      <c r="M27" s="6" t="n">
        <v>0</v>
      </c>
      <c r="Q27" s="6" t="n">
        <v>0</v>
      </c>
      <c r="T27" s="6" t="n">
        <v>0</v>
      </c>
      <c r="U27" s="6" t="s">
        <v>50</v>
      </c>
    </row>
    <row r="28" customFormat="false" ht="12.75" hidden="false" customHeight="false" outlineLevel="0" collapsed="false">
      <c r="A28" s="22" t="n">
        <v>36815</v>
      </c>
      <c r="C28" s="6" t="n">
        <v>0</v>
      </c>
      <c r="E28" s="6" t="n">
        <v>7900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18" t="str">
        <f aca="false">IF(C28-SUM(D28:J28)=0," ","Out of Balance!")</f>
        <v>Out of Balance!</v>
      </c>
      <c r="L28" s="6" t="n">
        <f aca="false">F28</f>
        <v>0</v>
      </c>
      <c r="M28" s="6" t="n">
        <v>0</v>
      </c>
      <c r="Q28" s="6" t="n">
        <v>0</v>
      </c>
      <c r="T28" s="6" t="n">
        <v>0</v>
      </c>
      <c r="U28" s="6" t="s">
        <v>50</v>
      </c>
    </row>
    <row r="29" customFormat="false" ht="12.75" hidden="false" customHeight="false" outlineLevel="0" collapsed="false">
      <c r="A29" s="22" t="n">
        <v>36816</v>
      </c>
      <c r="C29" s="6" t="n">
        <v>0</v>
      </c>
      <c r="E29" s="6" t="n">
        <v>7900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18" t="str">
        <f aca="false">IF(C29-SUM(D29:J29)=0," ","Out of Balance!")</f>
        <v>Out of Balance!</v>
      </c>
      <c r="L29" s="6" t="n">
        <f aca="false">F29</f>
        <v>0</v>
      </c>
      <c r="M29" s="6" t="n">
        <v>0</v>
      </c>
      <c r="Q29" s="6" t="n">
        <v>0</v>
      </c>
      <c r="T29" s="6" t="n">
        <v>0</v>
      </c>
      <c r="U29" s="6" t="s">
        <v>50</v>
      </c>
    </row>
    <row r="30" customFormat="false" ht="12.75" hidden="false" customHeight="false" outlineLevel="0" collapsed="false">
      <c r="A30" s="22" t="n">
        <v>36817</v>
      </c>
      <c r="C30" s="6" t="n">
        <v>0</v>
      </c>
      <c r="E30" s="6" t="n">
        <v>7900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18" t="str">
        <f aca="false">IF(C30-SUM(D30:J30)=0," ","Out of Balance!")</f>
        <v>Out of Balance!</v>
      </c>
      <c r="L30" s="6" t="n">
        <f aca="false">F30</f>
        <v>0</v>
      </c>
      <c r="M30" s="6" t="n">
        <v>0</v>
      </c>
      <c r="Q30" s="6" t="n">
        <v>0</v>
      </c>
      <c r="T30" s="6" t="n">
        <v>0</v>
      </c>
      <c r="U30" s="6" t="s">
        <v>50</v>
      </c>
    </row>
    <row r="31" customFormat="false" ht="12.75" hidden="false" customHeight="false" outlineLevel="0" collapsed="false">
      <c r="A31" s="22" t="n">
        <v>36818</v>
      </c>
      <c r="C31" s="6" t="n">
        <v>7500</v>
      </c>
      <c r="E31" s="6" t="n">
        <v>7500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18" t="str">
        <f aca="false">IF(C31-SUM(D31:J31)=0," ","Out of Balance!")</f>
        <v> </v>
      </c>
      <c r="L31" s="6" t="n">
        <f aca="false">F31</f>
        <v>0</v>
      </c>
      <c r="M31" s="6" t="n">
        <v>0</v>
      </c>
      <c r="Q31" s="6" t="n">
        <v>0</v>
      </c>
      <c r="T31" s="6" t="n">
        <v>0</v>
      </c>
    </row>
    <row r="32" customFormat="false" ht="12.75" hidden="false" customHeight="false" outlineLevel="0" collapsed="false">
      <c r="A32" s="22" t="n">
        <v>36819</v>
      </c>
      <c r="C32" s="6" t="n">
        <v>0</v>
      </c>
      <c r="E32" s="6" t="n">
        <v>7900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18" t="str">
        <f aca="false">IF(C32-SUM(D32:J32)=0," ","Out of Balance!")</f>
        <v>Out of Balance!</v>
      </c>
      <c r="L32" s="6" t="n">
        <f aca="false">F32</f>
        <v>0</v>
      </c>
      <c r="M32" s="6" t="n">
        <v>0</v>
      </c>
      <c r="Q32" s="6" t="n">
        <v>0</v>
      </c>
      <c r="T32" s="6" t="n">
        <v>0</v>
      </c>
      <c r="U32" s="6" t="s">
        <v>50</v>
      </c>
    </row>
    <row r="33" customFormat="false" ht="12.75" hidden="false" customHeight="false" outlineLevel="0" collapsed="false">
      <c r="A33" s="22" t="n">
        <v>36820</v>
      </c>
      <c r="C33" s="6" t="n">
        <v>30000</v>
      </c>
      <c r="E33" s="6" t="n">
        <v>7900</v>
      </c>
      <c r="F33" s="6" t="n">
        <v>22100</v>
      </c>
      <c r="G33" s="6" t="n">
        <v>0</v>
      </c>
      <c r="H33" s="6" t="n">
        <v>0</v>
      </c>
      <c r="I33" s="6" t="n">
        <v>0</v>
      </c>
      <c r="J33" s="6" t="n">
        <v>0</v>
      </c>
      <c r="K33" s="18" t="str">
        <f aca="false">IF(C33-SUM(D33:J33)=0," ","Out of Balance!")</f>
        <v> </v>
      </c>
      <c r="L33" s="6" t="n">
        <f aca="false">F33</f>
        <v>22100</v>
      </c>
      <c r="M33" s="6" t="n">
        <v>0</v>
      </c>
      <c r="Q33" s="6" t="n">
        <v>0</v>
      </c>
      <c r="T33" s="6" t="n">
        <v>0</v>
      </c>
    </row>
    <row r="34" customFormat="false" ht="12.75" hidden="false" customHeight="false" outlineLevel="0" collapsed="false">
      <c r="A34" s="22" t="n">
        <v>36821</v>
      </c>
      <c r="C34" s="6" t="n">
        <v>30000</v>
      </c>
      <c r="E34" s="6" t="n">
        <v>7900</v>
      </c>
      <c r="F34" s="6" t="n">
        <v>22100</v>
      </c>
      <c r="G34" s="6" t="n">
        <v>0</v>
      </c>
      <c r="H34" s="6" t="n">
        <v>0</v>
      </c>
      <c r="I34" s="6" t="n">
        <v>0</v>
      </c>
      <c r="J34" s="6" t="n">
        <v>0</v>
      </c>
      <c r="K34" s="18" t="str">
        <f aca="false">IF(C34-SUM(D34:J34)=0," ","Out of Balance!")</f>
        <v> </v>
      </c>
      <c r="L34" s="6" t="n">
        <f aca="false">F34</f>
        <v>22100</v>
      </c>
      <c r="M34" s="6" t="n">
        <v>0</v>
      </c>
      <c r="Q34" s="6" t="n">
        <v>0</v>
      </c>
      <c r="T34" s="6" t="n">
        <v>0</v>
      </c>
    </row>
    <row r="35" customFormat="false" ht="12.75" hidden="false" customHeight="false" outlineLevel="0" collapsed="false">
      <c r="A35" s="22" t="n">
        <v>36822</v>
      </c>
      <c r="C35" s="6" t="n">
        <v>30000</v>
      </c>
      <c r="E35" s="6" t="n">
        <v>7900</v>
      </c>
      <c r="F35" s="6" t="n">
        <v>22100</v>
      </c>
      <c r="G35" s="6" t="n">
        <v>0</v>
      </c>
      <c r="H35" s="6" t="n">
        <v>0</v>
      </c>
      <c r="I35" s="6" t="n">
        <v>0</v>
      </c>
      <c r="J35" s="6" t="n">
        <v>0</v>
      </c>
      <c r="K35" s="18" t="str">
        <f aca="false">IF(C35-SUM(D35:J35)=0," ","Out of Balance!")</f>
        <v> </v>
      </c>
      <c r="L35" s="6" t="n">
        <f aca="false">F35</f>
        <v>22100</v>
      </c>
      <c r="M35" s="6" t="n">
        <v>0</v>
      </c>
      <c r="Q35" s="6" t="n">
        <v>0</v>
      </c>
      <c r="T35" s="6" t="n">
        <v>0</v>
      </c>
    </row>
    <row r="36" customFormat="false" ht="12.75" hidden="false" customHeight="false" outlineLevel="0" collapsed="false">
      <c r="A36" s="22" t="n">
        <v>36823</v>
      </c>
      <c r="C36" s="6" t="n">
        <v>30000</v>
      </c>
      <c r="E36" s="6" t="n">
        <v>7900</v>
      </c>
      <c r="F36" s="6" t="n">
        <v>22100</v>
      </c>
      <c r="G36" s="6" t="n">
        <v>0</v>
      </c>
      <c r="H36" s="6" t="n">
        <v>0</v>
      </c>
      <c r="I36" s="6" t="n">
        <v>0</v>
      </c>
      <c r="J36" s="6" t="n">
        <v>0</v>
      </c>
      <c r="K36" s="18" t="str">
        <f aca="false">IF(C36-SUM(D36:J36)=0," ","Out of Balance!")</f>
        <v> </v>
      </c>
      <c r="L36" s="6" t="n">
        <f aca="false">F36</f>
        <v>22100</v>
      </c>
      <c r="M36" s="6" t="n">
        <v>0</v>
      </c>
      <c r="Q36" s="6" t="n">
        <v>0</v>
      </c>
      <c r="T36" s="6" t="n">
        <v>0</v>
      </c>
    </row>
    <row r="37" customFormat="false" ht="12.75" hidden="false" customHeight="false" outlineLevel="0" collapsed="false">
      <c r="A37" s="22" t="n">
        <v>36824</v>
      </c>
      <c r="C37" s="6" t="n">
        <v>30000</v>
      </c>
      <c r="E37" s="6" t="n">
        <v>7900</v>
      </c>
      <c r="F37" s="6" t="n">
        <v>22100</v>
      </c>
      <c r="G37" s="6" t="n">
        <v>0</v>
      </c>
      <c r="H37" s="6" t="n">
        <v>0</v>
      </c>
      <c r="I37" s="6" t="n">
        <v>0</v>
      </c>
      <c r="J37" s="6" t="n">
        <v>0</v>
      </c>
      <c r="K37" s="18" t="str">
        <f aca="false">IF(C37-SUM(D37:J37)=0," ","Out of Balance!")</f>
        <v> </v>
      </c>
      <c r="L37" s="6" t="n">
        <f aca="false">F37</f>
        <v>22100</v>
      </c>
      <c r="M37" s="6" t="n">
        <v>0</v>
      </c>
      <c r="Q37" s="6" t="n">
        <v>0</v>
      </c>
      <c r="T37" s="6" t="n">
        <v>0</v>
      </c>
    </row>
    <row r="38" customFormat="false" ht="12.75" hidden="false" customHeight="false" outlineLevel="0" collapsed="false">
      <c r="A38" s="22" t="n">
        <v>36825</v>
      </c>
      <c r="C38" s="6" t="n">
        <v>30000</v>
      </c>
      <c r="E38" s="6" t="n">
        <v>7900</v>
      </c>
      <c r="F38" s="6" t="n">
        <v>22100</v>
      </c>
      <c r="G38" s="6" t="n">
        <v>0</v>
      </c>
      <c r="H38" s="6" t="n">
        <v>0</v>
      </c>
      <c r="I38" s="6" t="n">
        <v>0</v>
      </c>
      <c r="J38" s="6" t="n">
        <v>0</v>
      </c>
      <c r="K38" s="18" t="str">
        <f aca="false">IF(C38-SUM(D38:J38)=0," ","Out of Balance!")</f>
        <v> </v>
      </c>
      <c r="L38" s="6" t="n">
        <f aca="false">F38</f>
        <v>22100</v>
      </c>
      <c r="M38" s="6" t="n">
        <v>0</v>
      </c>
      <c r="Q38" s="6" t="n">
        <v>0</v>
      </c>
      <c r="T38" s="6" t="n">
        <v>0</v>
      </c>
    </row>
    <row r="39" customFormat="false" ht="12.75" hidden="false" customHeight="false" outlineLevel="0" collapsed="false">
      <c r="A39" s="22" t="n">
        <v>36826</v>
      </c>
      <c r="C39" s="6" t="n">
        <v>30000</v>
      </c>
      <c r="E39" s="6" t="n">
        <v>7900</v>
      </c>
      <c r="F39" s="6" t="n">
        <v>22100</v>
      </c>
      <c r="G39" s="6" t="n">
        <v>0</v>
      </c>
      <c r="H39" s="6" t="n">
        <v>0</v>
      </c>
      <c r="I39" s="6" t="n">
        <v>0</v>
      </c>
      <c r="J39" s="6" t="n">
        <v>0</v>
      </c>
      <c r="K39" s="18" t="str">
        <f aca="false">IF(C39-SUM(D39:J39)=0," ","Out of Balance!")</f>
        <v> </v>
      </c>
      <c r="L39" s="6" t="n">
        <f aca="false">F39</f>
        <v>22100</v>
      </c>
      <c r="M39" s="6" t="n">
        <v>0</v>
      </c>
      <c r="Q39" s="6" t="n">
        <v>0</v>
      </c>
      <c r="T39" s="6" t="n">
        <v>0</v>
      </c>
    </row>
    <row r="40" customFormat="false" ht="12" hidden="false" customHeight="true" outlineLevel="0" collapsed="false">
      <c r="A40" s="22" t="n">
        <v>36827</v>
      </c>
      <c r="C40" s="6" t="n">
        <v>30000</v>
      </c>
      <c r="E40" s="6" t="n">
        <v>7900</v>
      </c>
      <c r="F40" s="6" t="n">
        <v>22100</v>
      </c>
      <c r="G40" s="6" t="n">
        <v>0</v>
      </c>
      <c r="H40" s="6" t="n">
        <v>0</v>
      </c>
      <c r="I40" s="6" t="n">
        <v>0</v>
      </c>
      <c r="J40" s="6" t="n">
        <v>0</v>
      </c>
      <c r="K40" s="18" t="str">
        <f aca="false">IF(C40-SUM(D40:J40)=0," ","Out of Balance!")</f>
        <v> </v>
      </c>
      <c r="L40" s="6" t="n">
        <f aca="false">F40</f>
        <v>22100</v>
      </c>
      <c r="M40" s="6" t="n">
        <v>0</v>
      </c>
      <c r="Q40" s="6" t="n">
        <v>0</v>
      </c>
      <c r="T40" s="6" t="n">
        <v>0</v>
      </c>
    </row>
    <row r="41" customFormat="false" ht="12" hidden="false" customHeight="true" outlineLevel="0" collapsed="false">
      <c r="A41" s="22" t="n">
        <v>36828</v>
      </c>
      <c r="C41" s="6" t="n">
        <v>30000</v>
      </c>
      <c r="E41" s="6" t="n">
        <v>7900</v>
      </c>
      <c r="F41" s="6" t="n">
        <v>22100</v>
      </c>
      <c r="G41" s="6" t="n">
        <v>0</v>
      </c>
      <c r="H41" s="6" t="n">
        <v>0</v>
      </c>
      <c r="I41" s="6" t="n">
        <v>0</v>
      </c>
      <c r="J41" s="6" t="n">
        <v>0</v>
      </c>
      <c r="K41" s="18" t="str">
        <f aca="false">IF(C41-SUM(D41:J41)=0," ","Out of Balance!")</f>
        <v> </v>
      </c>
      <c r="L41" s="6" t="n">
        <f aca="false">F41</f>
        <v>22100</v>
      </c>
      <c r="M41" s="6" t="n">
        <v>0</v>
      </c>
      <c r="Q41" s="6" t="n">
        <v>0</v>
      </c>
      <c r="T41" s="6" t="n">
        <v>0</v>
      </c>
    </row>
    <row r="42" customFormat="false" ht="12.75" hidden="false" customHeight="false" outlineLevel="0" collapsed="false">
      <c r="A42" s="22" t="n">
        <v>36829</v>
      </c>
      <c r="C42" s="6" t="n">
        <v>30000</v>
      </c>
      <c r="E42" s="6" t="n">
        <v>7900</v>
      </c>
      <c r="F42" s="6" t="n">
        <v>22100</v>
      </c>
      <c r="G42" s="6" t="n">
        <v>0</v>
      </c>
      <c r="H42" s="6" t="n">
        <v>0</v>
      </c>
      <c r="I42" s="6" t="n">
        <v>0</v>
      </c>
      <c r="J42" s="6" t="n">
        <v>0</v>
      </c>
      <c r="K42" s="18" t="str">
        <f aca="false">IF(C42-SUM(D42:J42)=0," ","Out of Balance!")</f>
        <v> </v>
      </c>
      <c r="L42" s="6" t="n">
        <f aca="false">F42</f>
        <v>22100</v>
      </c>
      <c r="M42" s="6" t="n">
        <v>0</v>
      </c>
      <c r="Q42" s="6" t="n">
        <v>0</v>
      </c>
      <c r="T42" s="6" t="n">
        <v>0</v>
      </c>
    </row>
    <row r="43" customFormat="false" ht="12.75" hidden="false" customHeight="false" outlineLevel="0" collapsed="false">
      <c r="A43" s="22" t="n">
        <v>36830</v>
      </c>
      <c r="C43" s="6" t="n">
        <v>30000</v>
      </c>
      <c r="E43" s="6" t="n">
        <v>7900</v>
      </c>
      <c r="F43" s="6" t="n">
        <v>22100</v>
      </c>
      <c r="G43" s="6" t="n">
        <v>0</v>
      </c>
      <c r="H43" s="6" t="n">
        <v>0</v>
      </c>
      <c r="I43" s="6" t="n">
        <v>0</v>
      </c>
      <c r="J43" s="6" t="n">
        <v>0</v>
      </c>
      <c r="K43" s="18" t="str">
        <f aca="false">IF(C43-SUM(D43:J43)=0," ","Out of Balance!")</f>
        <v> </v>
      </c>
      <c r="L43" s="6" t="n">
        <f aca="false">F43</f>
        <v>22100</v>
      </c>
      <c r="M43" s="6" t="n">
        <v>0</v>
      </c>
      <c r="Q43" s="6" t="n">
        <v>0</v>
      </c>
      <c r="T43" s="6" t="n">
        <v>0</v>
      </c>
    </row>
    <row r="44" customFormat="false" ht="12.75" hidden="false" customHeight="false" outlineLevel="0" collapsed="false">
      <c r="A44" s="22"/>
      <c r="K44" s="18" t="str">
        <f aca="false">IF(C44-SUM(D44:H44)=0," ","Out of Balance!")</f>
        <v> </v>
      </c>
    </row>
    <row r="45" customFormat="false" ht="12.75" hidden="false" customHeight="false" outlineLevel="0" collapsed="false">
      <c r="A45" s="22"/>
      <c r="K45" s="18" t="str">
        <f aca="false">IF(C45-SUM(D45:H45)=0," ","Out of Balance!")</f>
        <v> </v>
      </c>
    </row>
    <row r="46" customFormat="false" ht="12.75" hidden="false" customHeight="false" outlineLevel="0" collapsed="false">
      <c r="A46" s="22"/>
      <c r="K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K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K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K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K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K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K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K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K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K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K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K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K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K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K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K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K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K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K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K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K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K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K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K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K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K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K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K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K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K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K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K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K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K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K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K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K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K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K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K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K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K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K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K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K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K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K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K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K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K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K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K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K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K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K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K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K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K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K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K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K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K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K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K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K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K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K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K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K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K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K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K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K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K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K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K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K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K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K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K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K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K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K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K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K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K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K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K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K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K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K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K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K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K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K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K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K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K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K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K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K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K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K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K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K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K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K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K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K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K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K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K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K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K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K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K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K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K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K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K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K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K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K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K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K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K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K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K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K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K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K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K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K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K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K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K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K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K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K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K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K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K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K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K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K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K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K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K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  <c r="K194" s="18" t="str">
        <f aca="false">IF(C194-SUM(D194:H194)=0," ","Out of Balance!")</f>
        <v> </v>
      </c>
    </row>
    <row r="195" customFormat="false" ht="12.75" hidden="false" customHeight="false" outlineLevel="0" collapsed="false">
      <c r="A195" s="22"/>
      <c r="K195" s="18" t="str">
        <f aca="false">IF(C195-SUM(D195:H195)=0," ","Out of Balance!")</f>
        <v> </v>
      </c>
    </row>
    <row r="196" customFormat="false" ht="12.75" hidden="false" customHeight="false" outlineLevel="0" collapsed="false">
      <c r="A196" s="22"/>
    </row>
    <row r="197" customFormat="false" ht="12.75" hidden="false" customHeight="false" outlineLevel="0" collapsed="false">
      <c r="A197" s="22"/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  <row r="201" customFormat="false" ht="12.75" hidden="false" customHeight="false" outlineLevel="0" collapsed="false">
      <c r="A201" s="22"/>
    </row>
    <row r="202" customFormat="false" ht="12.75" hidden="false" customHeight="false" outlineLevel="0" collapsed="false">
      <c r="A202" s="22"/>
    </row>
  </sheetData>
  <mergeCells count="3">
    <mergeCell ref="Q7:T7"/>
    <mergeCell ref="E8:J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U27" activeCellId="0" sqref="U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9.28"/>
    <col collapsed="false" customWidth="true" hidden="false" outlineLevel="0" max="2" min="2" style="24" width="15.28"/>
    <col collapsed="false" customWidth="true" hidden="false" outlineLevel="0" max="3" min="3" style="6" width="13.85"/>
    <col collapsed="false" customWidth="false" hidden="false" outlineLevel="0" max="4" min="4" style="6" width="9.14"/>
    <col collapsed="false" customWidth="true" hidden="false" outlineLevel="0" max="5" min="5" style="6" width="13.28"/>
    <col collapsed="false" customWidth="true" hidden="false" outlineLevel="0" max="6" min="6" style="6" width="14.85"/>
    <col collapsed="false" customWidth="true" hidden="false" outlineLevel="0" max="7" min="7" style="6" width="14.56"/>
    <col collapsed="false" customWidth="true" hidden="false" outlineLevel="0" max="10" min="8" style="6" width="13.56"/>
    <col collapsed="false" customWidth="true" hidden="false" outlineLevel="0" max="11" min="11" style="6" width="16.13"/>
    <col collapsed="false" customWidth="true" hidden="false" outlineLevel="0" max="13" min="12" style="6" width="11.28"/>
    <col collapsed="false" customWidth="false" hidden="false" outlineLevel="0" max="14" min="14" style="6" width="9.14"/>
    <col collapsed="false" customWidth="true" hidden="false" outlineLevel="0" max="15" min="15" style="6" width="13.14"/>
    <col collapsed="false" customWidth="false" hidden="false" outlineLevel="0" max="18" min="16" style="6" width="9.14"/>
    <col collapsed="false" customWidth="true" hidden="false" outlineLevel="0" max="19" min="19" style="6" width="12.85"/>
    <col collapsed="false" customWidth="true" hidden="false" outlineLevel="0" max="20" min="20" style="6" width="12.99"/>
    <col collapsed="false" customWidth="false" hidden="false" outlineLevel="0" max="257" min="21" style="6" width="9.14"/>
  </cols>
  <sheetData>
    <row r="1" customFormat="false" ht="12.75" hidden="false" customHeight="false" outlineLevel="0" collapsed="false">
      <c r="A1" s="10" t="s">
        <v>8</v>
      </c>
    </row>
    <row r="2" customFormat="false" ht="12.75" hidden="false" customHeight="false" outlineLevel="0" collapsed="false">
      <c r="A2" s="10"/>
    </row>
    <row r="3" customFormat="false" ht="12.75" hidden="false" customHeight="false" outlineLevel="0" collapsed="false">
      <c r="A3" s="10" t="s">
        <v>52</v>
      </c>
    </row>
    <row r="7" customFormat="false" ht="12.75" hidden="false" customHeight="false" outlineLevel="0" collapsed="false">
      <c r="Q7" s="11" t="s">
        <v>11</v>
      </c>
      <c r="R7" s="11"/>
      <c r="S7" s="11"/>
      <c r="T7" s="11"/>
    </row>
    <row r="8" customFormat="false" ht="12.75" hidden="false" customHeight="false" outlineLevel="0" collapsed="false">
      <c r="A8" s="10"/>
      <c r="B8" s="29"/>
      <c r="C8" s="12" t="s">
        <v>12</v>
      </c>
      <c r="D8" s="10"/>
      <c r="E8" s="13" t="s">
        <v>13</v>
      </c>
      <c r="F8" s="13"/>
      <c r="G8" s="13"/>
      <c r="H8" s="13"/>
      <c r="I8" s="13"/>
      <c r="J8" s="13"/>
      <c r="K8" s="0"/>
      <c r="L8" s="14" t="s">
        <v>14</v>
      </c>
      <c r="M8" s="14"/>
      <c r="N8" s="10"/>
      <c r="O8" s="10" t="s">
        <v>15</v>
      </c>
      <c r="P8" s="10"/>
      <c r="Q8" s="10" t="s">
        <v>16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A9" s="15"/>
      <c r="B9" s="30"/>
      <c r="C9" s="15" t="s">
        <v>17</v>
      </c>
      <c r="D9" s="15"/>
      <c r="E9" s="16" t="s">
        <v>18</v>
      </c>
      <c r="F9" s="17" t="s">
        <v>19</v>
      </c>
      <c r="G9" s="17" t="s">
        <v>20</v>
      </c>
      <c r="H9" s="17" t="s">
        <v>21</v>
      </c>
      <c r="I9" s="17" t="s">
        <v>37</v>
      </c>
      <c r="J9" s="17" t="s">
        <v>42</v>
      </c>
      <c r="K9" s="15"/>
      <c r="L9" s="18" t="s">
        <v>22</v>
      </c>
      <c r="M9" s="18" t="s">
        <v>23</v>
      </c>
      <c r="N9" s="15"/>
      <c r="O9" s="15"/>
      <c r="P9" s="15"/>
      <c r="Q9" s="15" t="s">
        <v>17</v>
      </c>
      <c r="R9" s="15"/>
      <c r="S9" s="15" t="s">
        <v>24</v>
      </c>
      <c r="T9" s="17" t="s">
        <v>21</v>
      </c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9"/>
      <c r="B10" s="31"/>
      <c r="C10" s="19" t="s">
        <v>25</v>
      </c>
      <c r="D10" s="19"/>
      <c r="E10" s="17" t="s">
        <v>26</v>
      </c>
      <c r="F10" s="17" t="s">
        <v>27</v>
      </c>
      <c r="G10" s="17" t="s">
        <v>28</v>
      </c>
      <c r="H10" s="17" t="s">
        <v>29</v>
      </c>
      <c r="I10" s="17" t="s">
        <v>38</v>
      </c>
      <c r="J10" s="17" t="s">
        <v>38</v>
      </c>
      <c r="K10" s="19"/>
      <c r="L10" s="20" t="n">
        <v>0.01</v>
      </c>
      <c r="M10" s="20" t="n">
        <v>0.02</v>
      </c>
      <c r="N10" s="19"/>
      <c r="O10" s="19" t="s">
        <v>30</v>
      </c>
      <c r="P10" s="19"/>
      <c r="Q10" s="19" t="s">
        <v>25</v>
      </c>
      <c r="R10" s="19"/>
      <c r="S10" s="19" t="s">
        <v>31</v>
      </c>
      <c r="T10" s="17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</row>
    <row r="11" customFormat="false" ht="13.5" hidden="false" customHeight="false" outlineLevel="0" collapsed="false">
      <c r="A11" s="21"/>
      <c r="B11" s="32"/>
      <c r="C11" s="21" t="n">
        <v>157278</v>
      </c>
      <c r="D11" s="21"/>
      <c r="E11" s="21" t="n">
        <v>157288</v>
      </c>
      <c r="F11" s="21" t="n">
        <v>229758</v>
      </c>
      <c r="G11" s="21" t="n">
        <v>231757</v>
      </c>
      <c r="H11" s="21" t="n">
        <v>231758</v>
      </c>
      <c r="I11" s="21" t="n">
        <v>260686</v>
      </c>
      <c r="J11" s="21" t="n">
        <v>260686</v>
      </c>
      <c r="K11" s="21"/>
      <c r="L11" s="21" t="n">
        <v>157372</v>
      </c>
      <c r="M11" s="21"/>
      <c r="N11" s="21"/>
      <c r="O11" s="21" t="n">
        <v>212140</v>
      </c>
      <c r="P11" s="21"/>
      <c r="Q11" s="21" t="n">
        <v>391125</v>
      </c>
      <c r="R11" s="21"/>
      <c r="S11" s="21"/>
      <c r="T11" s="21" t="n">
        <v>391119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2.75" hidden="false" customHeight="false" outlineLevel="0" collapsed="false">
      <c r="A12" s="22" t="n">
        <v>36831</v>
      </c>
      <c r="C12" s="6" t="n">
        <v>30000</v>
      </c>
      <c r="E12" s="6" t="n">
        <v>7200</v>
      </c>
      <c r="F12" s="6" t="n">
        <v>22800</v>
      </c>
      <c r="G12" s="6" t="n">
        <v>0</v>
      </c>
      <c r="H12" s="6" t="n">
        <v>0</v>
      </c>
      <c r="I12" s="6" t="n">
        <v>0</v>
      </c>
      <c r="J12" s="6" t="n">
        <v>0</v>
      </c>
      <c r="K12" s="18" t="str">
        <f aca="false">IF(C12-SUM(D12:J12)=0," ","Out of Balance!")</f>
        <v> </v>
      </c>
      <c r="L12" s="6" t="n">
        <f aca="false">F12</f>
        <v>22800</v>
      </c>
      <c r="M12" s="6" t="n">
        <f aca="false">G12</f>
        <v>0</v>
      </c>
      <c r="Q12" s="6" t="n">
        <v>0</v>
      </c>
      <c r="T12" s="6" t="n">
        <v>0</v>
      </c>
    </row>
    <row r="13" customFormat="false" ht="12.75" hidden="false" customHeight="false" outlineLevel="0" collapsed="false">
      <c r="A13" s="22" t="n">
        <v>36832</v>
      </c>
      <c r="C13" s="6" t="n">
        <v>30000</v>
      </c>
      <c r="E13" s="6" t="n">
        <v>7200</v>
      </c>
      <c r="F13" s="6" t="n">
        <v>22800</v>
      </c>
      <c r="G13" s="6" t="n">
        <v>0</v>
      </c>
      <c r="H13" s="6" t="n">
        <v>0</v>
      </c>
      <c r="I13" s="6" t="n">
        <v>0</v>
      </c>
      <c r="J13" s="6" t="n">
        <v>0</v>
      </c>
      <c r="K13" s="18" t="str">
        <f aca="false">IF(C13-SUM(D13:J13)=0," ","Out of Balance!")</f>
        <v> </v>
      </c>
      <c r="L13" s="6" t="n">
        <f aca="false">F13</f>
        <v>22800</v>
      </c>
      <c r="M13" s="6" t="n">
        <f aca="false">G13</f>
        <v>0</v>
      </c>
    </row>
    <row r="14" customFormat="false" ht="12.75" hidden="false" customHeight="false" outlineLevel="0" collapsed="false">
      <c r="A14" s="22" t="n">
        <v>36833</v>
      </c>
      <c r="C14" s="6" t="n">
        <v>30000</v>
      </c>
      <c r="E14" s="6" t="n">
        <v>7200</v>
      </c>
      <c r="F14" s="6" t="n">
        <v>22800</v>
      </c>
      <c r="G14" s="6" t="n">
        <v>0</v>
      </c>
      <c r="H14" s="6" t="n">
        <v>0</v>
      </c>
      <c r="I14" s="6" t="n">
        <v>0</v>
      </c>
      <c r="J14" s="6" t="n">
        <v>0</v>
      </c>
      <c r="K14" s="18" t="str">
        <f aca="false">IF(C14-SUM(D14:J14)=0," ","Out of Balance!")</f>
        <v> </v>
      </c>
      <c r="L14" s="6" t="n">
        <f aca="false">F14</f>
        <v>22800</v>
      </c>
      <c r="M14" s="6" t="n">
        <f aca="false">G14</f>
        <v>0</v>
      </c>
      <c r="Q14" s="6" t="n">
        <v>0</v>
      </c>
      <c r="T14" s="6" t="n">
        <v>0</v>
      </c>
    </row>
    <row r="15" customFormat="false" ht="12.75" hidden="false" customHeight="false" outlineLevel="0" collapsed="false">
      <c r="A15" s="22" t="n">
        <v>36834</v>
      </c>
      <c r="C15" s="6" t="n">
        <v>30000</v>
      </c>
      <c r="E15" s="6" t="n">
        <v>7200</v>
      </c>
      <c r="F15" s="6" t="n">
        <v>22800</v>
      </c>
      <c r="G15" s="6" t="n">
        <v>0</v>
      </c>
      <c r="H15" s="6" t="n">
        <v>0</v>
      </c>
      <c r="I15" s="6" t="n">
        <v>0</v>
      </c>
      <c r="J15" s="6" t="n">
        <v>0</v>
      </c>
      <c r="K15" s="18" t="str">
        <f aca="false">IF(C15-SUM(D15:J15)=0," ","Out of Balance!")</f>
        <v> </v>
      </c>
      <c r="L15" s="6" t="n">
        <f aca="false">F15</f>
        <v>22800</v>
      </c>
      <c r="M15" s="6" t="n">
        <f aca="false">G15</f>
        <v>0</v>
      </c>
      <c r="Q15" s="6" t="n">
        <v>0</v>
      </c>
      <c r="T15" s="6" t="n">
        <v>0</v>
      </c>
    </row>
    <row r="16" customFormat="false" ht="12.75" hidden="false" customHeight="false" outlineLevel="0" collapsed="false">
      <c r="A16" s="22" t="n">
        <v>36835</v>
      </c>
      <c r="C16" s="6" t="n">
        <v>30000</v>
      </c>
      <c r="E16" s="6" t="n">
        <v>7200</v>
      </c>
      <c r="F16" s="6" t="n">
        <v>22800</v>
      </c>
      <c r="K16" s="18"/>
    </row>
    <row r="17" customFormat="false" ht="12.75" hidden="false" customHeight="false" outlineLevel="0" collapsed="false">
      <c r="A17" s="22" t="n">
        <v>36836</v>
      </c>
      <c r="C17" s="6" t="n">
        <v>30000</v>
      </c>
      <c r="E17" s="6" t="n">
        <v>7200</v>
      </c>
      <c r="F17" s="6" t="n">
        <v>22800</v>
      </c>
      <c r="G17" s="6" t="n">
        <v>0</v>
      </c>
      <c r="H17" s="6" t="n">
        <v>0</v>
      </c>
      <c r="I17" s="6" t="n">
        <v>0</v>
      </c>
      <c r="J17" s="6" t="n">
        <v>0</v>
      </c>
      <c r="K17" s="18" t="str">
        <f aca="false">IF(C17-SUM(D17:J17)=0," ","Out of Balance!")</f>
        <v> </v>
      </c>
      <c r="L17" s="6" t="n">
        <f aca="false">F17</f>
        <v>22800</v>
      </c>
      <c r="M17" s="6" t="n">
        <f aca="false">G17</f>
        <v>0</v>
      </c>
      <c r="Q17" s="6" t="n">
        <v>0</v>
      </c>
      <c r="T17" s="6" t="n">
        <v>0</v>
      </c>
      <c r="U17" s="6" t="s">
        <v>50</v>
      </c>
    </row>
    <row r="18" customFormat="false" ht="12.75" hidden="false" customHeight="false" outlineLevel="0" collapsed="false">
      <c r="A18" s="22" t="n">
        <v>36837</v>
      </c>
      <c r="C18" s="6" t="n">
        <v>30000</v>
      </c>
      <c r="E18" s="6" t="n">
        <v>7200</v>
      </c>
      <c r="F18" s="6" t="n">
        <v>22800</v>
      </c>
      <c r="G18" s="6" t="n">
        <v>0</v>
      </c>
      <c r="H18" s="6" t="n">
        <v>0</v>
      </c>
      <c r="I18" s="6" t="n">
        <v>0</v>
      </c>
      <c r="J18" s="6" t="n">
        <v>0</v>
      </c>
      <c r="K18" s="18" t="str">
        <f aca="false">IF(C18-SUM(D18:J18)=0," ","Out of Balance!")</f>
        <v> </v>
      </c>
      <c r="L18" s="6" t="n">
        <f aca="false">F18</f>
        <v>22800</v>
      </c>
      <c r="M18" s="6" t="n">
        <v>0</v>
      </c>
      <c r="Q18" s="6" t="n">
        <v>0</v>
      </c>
      <c r="T18" s="6" t="n">
        <v>0</v>
      </c>
      <c r="U18" s="6" t="s">
        <v>50</v>
      </c>
    </row>
    <row r="19" customFormat="false" ht="12.75" hidden="false" customHeight="false" outlineLevel="0" collapsed="false">
      <c r="A19" s="22" t="n">
        <v>36838</v>
      </c>
      <c r="C19" s="6" t="n">
        <v>30000</v>
      </c>
      <c r="E19" s="6" t="n">
        <v>7200</v>
      </c>
      <c r="F19" s="6" t="n">
        <v>22800</v>
      </c>
      <c r="G19" s="6" t="n">
        <v>0</v>
      </c>
      <c r="H19" s="6" t="n">
        <v>0</v>
      </c>
      <c r="I19" s="6" t="n">
        <v>0</v>
      </c>
      <c r="J19" s="6" t="n">
        <v>0</v>
      </c>
      <c r="K19" s="18" t="str">
        <f aca="false">IF(C19-SUM(D19:J19)=0," ","Out of Balance!")</f>
        <v> </v>
      </c>
      <c r="L19" s="6" t="n">
        <f aca="false">F19</f>
        <v>22800</v>
      </c>
      <c r="M19" s="6" t="n">
        <v>0</v>
      </c>
      <c r="Q19" s="6" t="n">
        <v>0</v>
      </c>
      <c r="T19" s="6" t="n">
        <v>0</v>
      </c>
      <c r="U19" s="6" t="s">
        <v>50</v>
      </c>
    </row>
    <row r="20" customFormat="false" ht="12.75" hidden="false" customHeight="false" outlineLevel="0" collapsed="false">
      <c r="A20" s="22" t="n">
        <v>36839</v>
      </c>
      <c r="C20" s="6" t="n">
        <v>30000</v>
      </c>
      <c r="E20" s="6" t="n">
        <v>7200</v>
      </c>
      <c r="F20" s="6" t="n">
        <v>22800</v>
      </c>
      <c r="G20" s="6" t="n">
        <v>0</v>
      </c>
      <c r="H20" s="6" t="n">
        <v>0</v>
      </c>
      <c r="I20" s="6" t="n">
        <v>0</v>
      </c>
      <c r="J20" s="6" t="n">
        <v>0</v>
      </c>
      <c r="K20" s="18" t="str">
        <f aca="false">IF(C20-SUM(D20:J20)=0," ","Out of Balance!")</f>
        <v> </v>
      </c>
      <c r="L20" s="6" t="n">
        <f aca="false">F20</f>
        <v>22800</v>
      </c>
      <c r="M20" s="6" t="n">
        <v>0</v>
      </c>
      <c r="U20" s="6" t="s">
        <v>50</v>
      </c>
    </row>
    <row r="21" customFormat="false" ht="12.75" hidden="false" customHeight="false" outlineLevel="0" collapsed="false">
      <c r="A21" s="22" t="n">
        <v>36840</v>
      </c>
      <c r="C21" s="6" t="n">
        <v>30000</v>
      </c>
      <c r="E21" s="6" t="n">
        <v>7200</v>
      </c>
      <c r="F21" s="6" t="n">
        <v>22800</v>
      </c>
      <c r="G21" s="6" t="n">
        <v>0</v>
      </c>
      <c r="H21" s="6" t="n">
        <v>0</v>
      </c>
      <c r="I21" s="6" t="n">
        <v>0</v>
      </c>
      <c r="J21" s="6" t="n">
        <v>0</v>
      </c>
      <c r="K21" s="18" t="str">
        <f aca="false">IF(C21-SUM(D21:J21)=0," ","Out of Balance!")</f>
        <v> </v>
      </c>
      <c r="L21" s="6" t="n">
        <f aca="false">F21</f>
        <v>22800</v>
      </c>
      <c r="M21" s="6" t="n">
        <v>0</v>
      </c>
      <c r="Q21" s="6" t="n">
        <v>0</v>
      </c>
      <c r="T21" s="6" t="n">
        <v>0</v>
      </c>
      <c r="U21" s="6" t="s">
        <v>50</v>
      </c>
    </row>
    <row r="22" customFormat="false" ht="12.75" hidden="false" customHeight="false" outlineLevel="0" collapsed="false">
      <c r="A22" s="22" t="n">
        <v>36841</v>
      </c>
      <c r="C22" s="6" t="n">
        <v>30000</v>
      </c>
      <c r="E22" s="6" t="n">
        <v>7200</v>
      </c>
      <c r="F22" s="6" t="n">
        <v>22800</v>
      </c>
      <c r="G22" s="6" t="n">
        <v>0</v>
      </c>
      <c r="H22" s="6" t="n">
        <v>0</v>
      </c>
      <c r="I22" s="6" t="n">
        <v>0</v>
      </c>
      <c r="J22" s="6" t="n">
        <v>0</v>
      </c>
      <c r="K22" s="18" t="str">
        <f aca="false">IF(C22-SUM(D22:J22)=0," ","Out of Balance!")</f>
        <v> </v>
      </c>
      <c r="L22" s="6" t="n">
        <f aca="false">F22</f>
        <v>22800</v>
      </c>
      <c r="M22" s="6" t="n">
        <v>0</v>
      </c>
      <c r="Q22" s="6" t="n">
        <v>0</v>
      </c>
      <c r="T22" s="6" t="n">
        <v>0</v>
      </c>
      <c r="U22" s="6" t="s">
        <v>50</v>
      </c>
    </row>
    <row r="23" customFormat="false" ht="12.75" hidden="false" customHeight="false" outlineLevel="0" collapsed="false">
      <c r="A23" s="22" t="n">
        <v>36842</v>
      </c>
      <c r="C23" s="6" t="n">
        <v>30000</v>
      </c>
      <c r="E23" s="6" t="n">
        <v>7200</v>
      </c>
      <c r="F23" s="6" t="n">
        <v>22800</v>
      </c>
      <c r="G23" s="6" t="n">
        <v>0</v>
      </c>
      <c r="H23" s="6" t="n">
        <v>0</v>
      </c>
      <c r="I23" s="6" t="n">
        <v>0</v>
      </c>
      <c r="J23" s="6" t="n">
        <v>0</v>
      </c>
      <c r="K23" s="18" t="str">
        <f aca="false">IF(C23-SUM(D23:J23)=0," ","Out of Balance!")</f>
        <v> </v>
      </c>
      <c r="L23" s="6" t="n">
        <f aca="false">F23</f>
        <v>22800</v>
      </c>
      <c r="M23" s="6" t="n">
        <v>0</v>
      </c>
      <c r="Q23" s="6" t="n">
        <v>0</v>
      </c>
      <c r="T23" s="6" t="n">
        <v>0</v>
      </c>
      <c r="U23" s="6" t="s">
        <v>50</v>
      </c>
    </row>
    <row r="24" customFormat="false" ht="12.75" hidden="false" customHeight="false" outlineLevel="0" collapsed="false">
      <c r="A24" s="22" t="n">
        <v>36843</v>
      </c>
      <c r="C24" s="6" t="n">
        <v>30000</v>
      </c>
      <c r="E24" s="6" t="n">
        <v>7200</v>
      </c>
      <c r="F24" s="6" t="n">
        <v>22800</v>
      </c>
      <c r="G24" s="6" t="n">
        <v>0</v>
      </c>
      <c r="H24" s="6" t="n">
        <v>0</v>
      </c>
      <c r="I24" s="6" t="n">
        <v>0</v>
      </c>
      <c r="J24" s="6" t="n">
        <v>0</v>
      </c>
      <c r="K24" s="18" t="str">
        <f aca="false">IF(C24-SUM(D24:J24)=0," ","Out of Balance!")</f>
        <v> </v>
      </c>
      <c r="L24" s="6" t="n">
        <f aca="false">F24</f>
        <v>22800</v>
      </c>
      <c r="M24" s="6" t="n">
        <v>0</v>
      </c>
      <c r="Q24" s="6" t="n">
        <v>0</v>
      </c>
      <c r="T24" s="6" t="n">
        <v>0</v>
      </c>
    </row>
    <row r="25" customFormat="false" ht="12.75" hidden="false" customHeight="false" outlineLevel="0" collapsed="false">
      <c r="A25" s="22" t="n">
        <v>36844</v>
      </c>
      <c r="C25" s="6" t="n">
        <v>30000</v>
      </c>
      <c r="E25" s="6" t="n">
        <v>7200</v>
      </c>
      <c r="F25" s="6" t="n">
        <v>22800</v>
      </c>
      <c r="G25" s="6" t="n">
        <v>0</v>
      </c>
      <c r="H25" s="6" t="n">
        <v>0</v>
      </c>
      <c r="I25" s="6" t="n">
        <v>0</v>
      </c>
      <c r="J25" s="6" t="n">
        <v>0</v>
      </c>
      <c r="K25" s="18" t="str">
        <f aca="false">IF(C25-SUM(D25:J25)=0," ","Out of Balance!")</f>
        <v> </v>
      </c>
      <c r="L25" s="6" t="n">
        <f aca="false">F25</f>
        <v>22800</v>
      </c>
      <c r="M25" s="6" t="n">
        <v>0</v>
      </c>
      <c r="Q25" s="6" t="n">
        <v>0</v>
      </c>
      <c r="T25" s="6" t="n">
        <v>0</v>
      </c>
    </row>
    <row r="26" customFormat="false" ht="12.75" hidden="false" customHeight="false" outlineLevel="0" collapsed="false">
      <c r="A26" s="22" t="n">
        <v>36845</v>
      </c>
      <c r="C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  <c r="I26" s="6" t="n">
        <v>0</v>
      </c>
      <c r="J26" s="6" t="n">
        <v>0</v>
      </c>
      <c r="K26" s="18" t="str">
        <f aca="false">IF(C26-SUM(D26:J26)=0," ","Out of Balance!")</f>
        <v> </v>
      </c>
      <c r="L26" s="6" t="n">
        <f aca="false">F26</f>
        <v>0</v>
      </c>
      <c r="M26" s="6" t="n">
        <v>0</v>
      </c>
      <c r="Q26" s="6" t="n">
        <v>0</v>
      </c>
      <c r="T26" s="6" t="n">
        <v>0</v>
      </c>
      <c r="U26" s="6" t="s">
        <v>53</v>
      </c>
    </row>
    <row r="27" customFormat="false" ht="12.75" hidden="false" customHeight="false" outlineLevel="0" collapsed="false">
      <c r="A27" s="22" t="n">
        <v>36846</v>
      </c>
      <c r="C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18" t="str">
        <f aca="false">IF(C27-SUM(D27:J27)=0," ","Out of Balance!")</f>
        <v> </v>
      </c>
      <c r="L27" s="6" t="n">
        <f aca="false">F27</f>
        <v>0</v>
      </c>
      <c r="M27" s="6" t="n">
        <v>0</v>
      </c>
      <c r="Q27" s="6" t="n">
        <v>0</v>
      </c>
      <c r="T27" s="6" t="n">
        <v>0</v>
      </c>
    </row>
    <row r="28" customFormat="false" ht="12.75" hidden="false" customHeight="false" outlineLevel="0" collapsed="false">
      <c r="A28" s="22" t="n">
        <v>36847</v>
      </c>
      <c r="C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18" t="str">
        <f aca="false">IF(C28-SUM(D28:J28)=0," ","Out of Balance!")</f>
        <v> </v>
      </c>
      <c r="L28" s="6" t="n">
        <f aca="false">F28</f>
        <v>0</v>
      </c>
      <c r="M28" s="6" t="n">
        <v>0</v>
      </c>
      <c r="Q28" s="6" t="n">
        <v>0</v>
      </c>
      <c r="T28" s="6" t="n">
        <v>0</v>
      </c>
    </row>
    <row r="29" customFormat="false" ht="12.75" hidden="false" customHeight="false" outlineLevel="0" collapsed="false">
      <c r="A29" s="22" t="n">
        <v>36848</v>
      </c>
      <c r="C29" s="6" t="n">
        <v>0</v>
      </c>
      <c r="E29" s="6" t="n">
        <v>0</v>
      </c>
      <c r="F29" s="6" t="n">
        <v>0</v>
      </c>
      <c r="G29" s="6" t="n">
        <v>0</v>
      </c>
      <c r="H29" s="6" t="n">
        <v>0</v>
      </c>
      <c r="I29" s="6" t="n">
        <v>0</v>
      </c>
      <c r="J29" s="6" t="n">
        <v>0</v>
      </c>
      <c r="K29" s="18" t="str">
        <f aca="false">IF(C29-SUM(D29:J29)=0," ","Out of Balance!")</f>
        <v> </v>
      </c>
      <c r="L29" s="6" t="n">
        <f aca="false">F29</f>
        <v>0</v>
      </c>
      <c r="M29" s="6" t="n">
        <v>0</v>
      </c>
      <c r="Q29" s="6" t="n">
        <v>0</v>
      </c>
      <c r="T29" s="6" t="n">
        <v>0</v>
      </c>
    </row>
    <row r="30" customFormat="false" ht="12.75" hidden="false" customHeight="false" outlineLevel="0" collapsed="false">
      <c r="A30" s="22" t="n">
        <v>36849</v>
      </c>
      <c r="C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  <c r="I30" s="6" t="n">
        <v>0</v>
      </c>
      <c r="J30" s="6" t="n">
        <v>0</v>
      </c>
      <c r="K30" s="18" t="str">
        <f aca="false">IF(C30-SUM(D30:J30)=0," ","Out of Balance!")</f>
        <v> </v>
      </c>
      <c r="L30" s="6" t="n">
        <f aca="false">F30</f>
        <v>0</v>
      </c>
      <c r="M30" s="6" t="n">
        <v>0</v>
      </c>
      <c r="Q30" s="6" t="n">
        <v>0</v>
      </c>
      <c r="T30" s="6" t="n">
        <v>0</v>
      </c>
    </row>
    <row r="31" customFormat="false" ht="12.75" hidden="false" customHeight="false" outlineLevel="0" collapsed="false">
      <c r="A31" s="22" t="n">
        <v>36850</v>
      </c>
      <c r="C31" s="6" t="n">
        <v>0</v>
      </c>
      <c r="E31" s="6" t="n">
        <v>0</v>
      </c>
      <c r="F31" s="6" t="n">
        <v>0</v>
      </c>
      <c r="G31" s="6" t="n">
        <v>0</v>
      </c>
      <c r="H31" s="6" t="n">
        <v>0</v>
      </c>
      <c r="I31" s="6" t="n">
        <v>0</v>
      </c>
      <c r="J31" s="6" t="n">
        <v>0</v>
      </c>
      <c r="K31" s="18" t="str">
        <f aca="false">IF(C31-SUM(D31:J31)=0," ","Out of Balance!")</f>
        <v> </v>
      </c>
      <c r="L31" s="6" t="n">
        <f aca="false">F31</f>
        <v>0</v>
      </c>
      <c r="M31" s="6" t="n">
        <v>0</v>
      </c>
      <c r="Q31" s="6" t="n">
        <v>0</v>
      </c>
      <c r="T31" s="6" t="n">
        <v>0</v>
      </c>
    </row>
    <row r="32" customFormat="false" ht="12.75" hidden="false" customHeight="false" outlineLevel="0" collapsed="false">
      <c r="A32" s="22" t="n">
        <v>36851</v>
      </c>
      <c r="C32" s="6" t="n">
        <v>0</v>
      </c>
      <c r="E32" s="6" t="n">
        <v>0</v>
      </c>
      <c r="F32" s="6" t="n">
        <v>0</v>
      </c>
      <c r="G32" s="6" t="n">
        <v>0</v>
      </c>
      <c r="H32" s="6" t="n">
        <v>0</v>
      </c>
      <c r="I32" s="6" t="n">
        <v>0</v>
      </c>
      <c r="J32" s="6" t="n">
        <v>0</v>
      </c>
      <c r="K32" s="18" t="str">
        <f aca="false">IF(C32-SUM(D32:J32)=0," ","Out of Balance!")</f>
        <v> </v>
      </c>
      <c r="L32" s="6" t="n">
        <f aca="false">F32</f>
        <v>0</v>
      </c>
      <c r="M32" s="6" t="n">
        <v>0</v>
      </c>
      <c r="Q32" s="6" t="n">
        <v>0</v>
      </c>
      <c r="T32" s="6" t="n">
        <v>0</v>
      </c>
    </row>
    <row r="33" customFormat="false" ht="12.75" hidden="false" customHeight="false" outlineLevel="0" collapsed="false">
      <c r="A33" s="22" t="n">
        <v>36852</v>
      </c>
      <c r="C33" s="6" t="n">
        <v>0</v>
      </c>
      <c r="E33" s="6" t="n">
        <v>0</v>
      </c>
      <c r="F33" s="6" t="n">
        <v>0</v>
      </c>
      <c r="G33" s="6" t="n">
        <v>0</v>
      </c>
      <c r="H33" s="6" t="n">
        <v>0</v>
      </c>
      <c r="I33" s="6" t="n">
        <v>0</v>
      </c>
      <c r="J33" s="6" t="n">
        <v>0</v>
      </c>
      <c r="K33" s="18" t="str">
        <f aca="false">IF(C33-SUM(D33:J33)=0," ","Out of Balance!")</f>
        <v> </v>
      </c>
      <c r="L33" s="6" t="n">
        <f aca="false">F33</f>
        <v>0</v>
      </c>
      <c r="M33" s="6" t="n">
        <v>0</v>
      </c>
      <c r="Q33" s="6" t="n">
        <v>0</v>
      </c>
      <c r="T33" s="6" t="n">
        <v>0</v>
      </c>
    </row>
    <row r="34" customFormat="false" ht="12.75" hidden="false" customHeight="false" outlineLevel="0" collapsed="false">
      <c r="A34" s="22" t="n">
        <v>36853</v>
      </c>
      <c r="C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18" t="str">
        <f aca="false">IF(C34-SUM(D34:J34)=0," ","Out of Balance!")</f>
        <v> </v>
      </c>
      <c r="L34" s="6" t="n">
        <f aca="false">F34</f>
        <v>0</v>
      </c>
      <c r="M34" s="6" t="n">
        <v>0</v>
      </c>
      <c r="Q34" s="6" t="n">
        <v>0</v>
      </c>
      <c r="T34" s="6" t="n">
        <v>0</v>
      </c>
    </row>
    <row r="35" customFormat="false" ht="12.75" hidden="false" customHeight="false" outlineLevel="0" collapsed="false">
      <c r="A35" s="22" t="n">
        <v>36854</v>
      </c>
      <c r="C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18" t="str">
        <f aca="false">IF(C35-SUM(D35:J35)=0," ","Out of Balance!")</f>
        <v> </v>
      </c>
      <c r="L35" s="6" t="n">
        <f aca="false">F35</f>
        <v>0</v>
      </c>
      <c r="M35" s="6" t="n">
        <v>0</v>
      </c>
      <c r="Q35" s="6" t="n">
        <v>0</v>
      </c>
      <c r="T35" s="6" t="n">
        <v>0</v>
      </c>
    </row>
    <row r="36" customFormat="false" ht="12.75" hidden="false" customHeight="false" outlineLevel="0" collapsed="false">
      <c r="A36" s="22" t="n">
        <v>36855</v>
      </c>
      <c r="C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18" t="str">
        <f aca="false">IF(C36-SUM(D36:J36)=0," ","Out of Balance!")</f>
        <v> </v>
      </c>
      <c r="L36" s="6" t="n">
        <f aca="false">F36</f>
        <v>0</v>
      </c>
      <c r="M36" s="6" t="n">
        <v>0</v>
      </c>
      <c r="Q36" s="6" t="n">
        <v>0</v>
      </c>
      <c r="T36" s="6" t="n">
        <v>0</v>
      </c>
    </row>
    <row r="37" customFormat="false" ht="12.75" hidden="false" customHeight="false" outlineLevel="0" collapsed="false">
      <c r="A37" s="22" t="n">
        <v>36856</v>
      </c>
      <c r="C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  <c r="I37" s="6" t="n">
        <v>0</v>
      </c>
      <c r="J37" s="6" t="n">
        <v>0</v>
      </c>
      <c r="K37" s="18" t="str">
        <f aca="false">IF(C37-SUM(D37:J37)=0," ","Out of Balance!")</f>
        <v> </v>
      </c>
      <c r="L37" s="6" t="n">
        <f aca="false">F37</f>
        <v>0</v>
      </c>
      <c r="M37" s="6" t="n">
        <v>0</v>
      </c>
      <c r="Q37" s="6" t="n">
        <v>0</v>
      </c>
      <c r="T37" s="6" t="n">
        <v>0</v>
      </c>
    </row>
    <row r="38" customFormat="false" ht="12" hidden="false" customHeight="true" outlineLevel="0" collapsed="false">
      <c r="A38" s="22" t="n">
        <v>36857</v>
      </c>
      <c r="C38" s="6" t="n">
        <v>0</v>
      </c>
      <c r="E38" s="6" t="n">
        <v>0</v>
      </c>
      <c r="F38" s="6" t="n">
        <v>0</v>
      </c>
      <c r="G38" s="6" t="n">
        <v>0</v>
      </c>
      <c r="H38" s="6" t="n">
        <v>0</v>
      </c>
      <c r="I38" s="6" t="n">
        <v>0</v>
      </c>
      <c r="J38" s="6" t="n">
        <v>0</v>
      </c>
      <c r="K38" s="18" t="str">
        <f aca="false">IF(C38-SUM(D38:J38)=0," ","Out of Balance!")</f>
        <v> </v>
      </c>
      <c r="L38" s="6" t="n">
        <f aca="false">F38</f>
        <v>0</v>
      </c>
      <c r="M38" s="6" t="n">
        <v>0</v>
      </c>
      <c r="Q38" s="6" t="n">
        <v>0</v>
      </c>
      <c r="T38" s="6" t="n">
        <v>0</v>
      </c>
    </row>
    <row r="39" customFormat="false" ht="12" hidden="false" customHeight="true" outlineLevel="0" collapsed="false">
      <c r="A39" s="22" t="n">
        <v>36858</v>
      </c>
      <c r="C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  <c r="I39" s="6" t="n">
        <v>0</v>
      </c>
      <c r="J39" s="6" t="n">
        <v>0</v>
      </c>
      <c r="K39" s="18" t="str">
        <f aca="false">IF(C39-SUM(D39:J39)=0," ","Out of Balance!")</f>
        <v> </v>
      </c>
      <c r="L39" s="6" t="n">
        <f aca="false">F39</f>
        <v>0</v>
      </c>
      <c r="M39" s="6" t="n">
        <v>0</v>
      </c>
      <c r="Q39" s="6" t="n">
        <v>0</v>
      </c>
      <c r="T39" s="6" t="n">
        <v>0</v>
      </c>
    </row>
    <row r="40" customFormat="false" ht="12.75" hidden="false" customHeight="false" outlineLevel="0" collapsed="false">
      <c r="A40" s="22" t="n">
        <v>36859</v>
      </c>
      <c r="C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18" t="str">
        <f aca="false">IF(C40-SUM(D40:J40)=0," ","Out of Balance!")</f>
        <v> </v>
      </c>
      <c r="L40" s="6" t="n">
        <f aca="false">F40</f>
        <v>0</v>
      </c>
      <c r="M40" s="6" t="n">
        <v>0</v>
      </c>
      <c r="Q40" s="6" t="n">
        <v>0</v>
      </c>
      <c r="T40" s="6" t="n">
        <v>0</v>
      </c>
    </row>
    <row r="41" customFormat="false" ht="12.75" hidden="false" customHeight="false" outlineLevel="0" collapsed="false">
      <c r="A41" s="22" t="n">
        <v>36860</v>
      </c>
      <c r="C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18" t="str">
        <f aca="false">IF(C41-SUM(D41:J41)=0," ","Out of Balance!")</f>
        <v> </v>
      </c>
      <c r="L41" s="6" t="n">
        <f aca="false">F41</f>
        <v>0</v>
      </c>
      <c r="M41" s="6" t="n">
        <v>0</v>
      </c>
      <c r="Q41" s="6" t="n">
        <v>0</v>
      </c>
      <c r="T41" s="6" t="n">
        <v>0</v>
      </c>
    </row>
    <row r="42" customFormat="false" ht="12.75" hidden="false" customHeight="false" outlineLevel="0" collapsed="false">
      <c r="A42" s="22"/>
      <c r="K42" s="18" t="str">
        <f aca="false">IF(C42-SUM(D42:H42)=0," ","Out of Balance!")</f>
        <v> </v>
      </c>
    </row>
    <row r="43" customFormat="false" ht="12.75" hidden="false" customHeight="false" outlineLevel="0" collapsed="false">
      <c r="A43" s="22"/>
      <c r="K43" s="18" t="str">
        <f aca="false">IF(C43-SUM(D43:H43)=0," ","Out of Balance!")</f>
        <v> </v>
      </c>
    </row>
    <row r="44" customFormat="false" ht="12.75" hidden="false" customHeight="false" outlineLevel="0" collapsed="false">
      <c r="A44" s="22"/>
      <c r="K44" s="18" t="str">
        <f aca="false">IF(C44-SUM(D44:H44)=0," ","Out of Balance!")</f>
        <v> </v>
      </c>
    </row>
    <row r="45" customFormat="false" ht="12.75" hidden="false" customHeight="false" outlineLevel="0" collapsed="false">
      <c r="A45" s="22"/>
      <c r="K45" s="18" t="str">
        <f aca="false">IF(C45-SUM(D45:H45)=0," ","Out of Balance!")</f>
        <v> </v>
      </c>
    </row>
    <row r="46" customFormat="false" ht="12.75" hidden="false" customHeight="false" outlineLevel="0" collapsed="false">
      <c r="A46" s="22"/>
      <c r="K46" s="18" t="str">
        <f aca="false">IF(C46-SUM(D46:H46)=0," ","Out of Balance!")</f>
        <v> </v>
      </c>
    </row>
    <row r="47" customFormat="false" ht="12.75" hidden="false" customHeight="false" outlineLevel="0" collapsed="false">
      <c r="A47" s="22"/>
      <c r="K47" s="18" t="str">
        <f aca="false">IF(C47-SUM(D47:H47)=0," ","Out of Balance!")</f>
        <v> </v>
      </c>
    </row>
    <row r="48" customFormat="false" ht="12.75" hidden="false" customHeight="false" outlineLevel="0" collapsed="false">
      <c r="A48" s="22"/>
      <c r="K48" s="18" t="str">
        <f aca="false">IF(C48-SUM(D48:H48)=0," ","Out of Balance!")</f>
        <v> </v>
      </c>
    </row>
    <row r="49" customFormat="false" ht="12.75" hidden="false" customHeight="false" outlineLevel="0" collapsed="false">
      <c r="A49" s="22"/>
      <c r="K49" s="18" t="str">
        <f aca="false">IF(C49-SUM(D49:H49)=0," ","Out of Balance!")</f>
        <v> </v>
      </c>
    </row>
    <row r="50" customFormat="false" ht="12.75" hidden="false" customHeight="false" outlineLevel="0" collapsed="false">
      <c r="A50" s="22"/>
      <c r="K50" s="18" t="str">
        <f aca="false">IF(C50-SUM(D50:H50)=0," ","Out of Balance!")</f>
        <v> </v>
      </c>
    </row>
    <row r="51" customFormat="false" ht="12.75" hidden="false" customHeight="false" outlineLevel="0" collapsed="false">
      <c r="A51" s="22"/>
      <c r="K51" s="18" t="str">
        <f aca="false">IF(C51-SUM(D51:H51)=0," ","Out of Balance!")</f>
        <v> </v>
      </c>
    </row>
    <row r="52" customFormat="false" ht="12.75" hidden="false" customHeight="false" outlineLevel="0" collapsed="false">
      <c r="A52" s="22"/>
      <c r="K52" s="18" t="str">
        <f aca="false">IF(C52-SUM(D52:H52)=0," ","Out of Balance!")</f>
        <v> </v>
      </c>
    </row>
    <row r="53" customFormat="false" ht="12.75" hidden="false" customHeight="false" outlineLevel="0" collapsed="false">
      <c r="A53" s="22"/>
      <c r="K53" s="18" t="str">
        <f aca="false">IF(C53-SUM(D53:H53)=0," ","Out of Balance!")</f>
        <v> </v>
      </c>
    </row>
    <row r="54" customFormat="false" ht="12.75" hidden="false" customHeight="false" outlineLevel="0" collapsed="false">
      <c r="A54" s="22"/>
      <c r="K54" s="18" t="str">
        <f aca="false">IF(C54-SUM(D54:H54)=0," ","Out of Balance!")</f>
        <v> </v>
      </c>
    </row>
    <row r="55" customFormat="false" ht="12.75" hidden="false" customHeight="false" outlineLevel="0" collapsed="false">
      <c r="A55" s="22"/>
      <c r="K55" s="18" t="str">
        <f aca="false">IF(C55-SUM(D55:H55)=0," ","Out of Balance!")</f>
        <v> </v>
      </c>
    </row>
    <row r="56" customFormat="false" ht="12.75" hidden="false" customHeight="false" outlineLevel="0" collapsed="false">
      <c r="A56" s="22"/>
      <c r="K56" s="18" t="str">
        <f aca="false">IF(C56-SUM(D56:H56)=0," ","Out of Balance!")</f>
        <v> </v>
      </c>
    </row>
    <row r="57" customFormat="false" ht="12.75" hidden="false" customHeight="false" outlineLevel="0" collapsed="false">
      <c r="A57" s="22"/>
      <c r="K57" s="18" t="str">
        <f aca="false">IF(C57-SUM(D57:H57)=0," ","Out of Balance!")</f>
        <v> </v>
      </c>
    </row>
    <row r="58" customFormat="false" ht="12.75" hidden="false" customHeight="false" outlineLevel="0" collapsed="false">
      <c r="A58" s="22"/>
      <c r="K58" s="18" t="str">
        <f aca="false">IF(C58-SUM(D58:H58)=0," ","Out of Balance!")</f>
        <v> </v>
      </c>
    </row>
    <row r="59" customFormat="false" ht="12.75" hidden="false" customHeight="false" outlineLevel="0" collapsed="false">
      <c r="A59" s="22"/>
      <c r="K59" s="18" t="str">
        <f aca="false">IF(C59-SUM(D59:H59)=0," ","Out of Balance!")</f>
        <v> </v>
      </c>
    </row>
    <row r="60" customFormat="false" ht="12.75" hidden="false" customHeight="false" outlineLevel="0" collapsed="false">
      <c r="A60" s="22"/>
      <c r="K60" s="18" t="str">
        <f aca="false">IF(C60-SUM(D60:H60)=0," ","Out of Balance!")</f>
        <v> </v>
      </c>
    </row>
    <row r="61" customFormat="false" ht="12.75" hidden="false" customHeight="false" outlineLevel="0" collapsed="false">
      <c r="A61" s="22"/>
      <c r="K61" s="18" t="str">
        <f aca="false">IF(C61-SUM(D61:H61)=0," ","Out of Balance!")</f>
        <v> </v>
      </c>
    </row>
    <row r="62" customFormat="false" ht="12.75" hidden="false" customHeight="false" outlineLevel="0" collapsed="false">
      <c r="A62" s="22"/>
      <c r="K62" s="18" t="str">
        <f aca="false">IF(C62-SUM(D62:H62)=0," ","Out of Balance!")</f>
        <v> </v>
      </c>
    </row>
    <row r="63" customFormat="false" ht="12.75" hidden="false" customHeight="false" outlineLevel="0" collapsed="false">
      <c r="A63" s="22"/>
      <c r="K63" s="18" t="str">
        <f aca="false">IF(C63-SUM(D63:H63)=0," ","Out of Balance!")</f>
        <v> </v>
      </c>
    </row>
    <row r="64" customFormat="false" ht="12.75" hidden="false" customHeight="false" outlineLevel="0" collapsed="false">
      <c r="A64" s="22"/>
      <c r="K64" s="18" t="str">
        <f aca="false">IF(C64-SUM(D64:H64)=0," ","Out of Balance!")</f>
        <v> </v>
      </c>
    </row>
    <row r="65" customFormat="false" ht="12.75" hidden="false" customHeight="false" outlineLevel="0" collapsed="false">
      <c r="A65" s="22"/>
      <c r="K65" s="18" t="str">
        <f aca="false">IF(C65-SUM(D65:H65)=0," ","Out of Balance!")</f>
        <v> </v>
      </c>
    </row>
    <row r="66" customFormat="false" ht="12.75" hidden="false" customHeight="false" outlineLevel="0" collapsed="false">
      <c r="A66" s="22"/>
      <c r="K66" s="18" t="str">
        <f aca="false">IF(C66-SUM(D66:H66)=0," ","Out of Balance!")</f>
        <v> </v>
      </c>
    </row>
    <row r="67" customFormat="false" ht="12.75" hidden="false" customHeight="false" outlineLevel="0" collapsed="false">
      <c r="A67" s="22"/>
      <c r="K67" s="18" t="str">
        <f aca="false">IF(C67-SUM(D67:H67)=0," ","Out of Balance!")</f>
        <v> </v>
      </c>
    </row>
    <row r="68" customFormat="false" ht="12.75" hidden="false" customHeight="false" outlineLevel="0" collapsed="false">
      <c r="A68" s="22"/>
      <c r="K68" s="18" t="str">
        <f aca="false">IF(C68-SUM(D68:H68)=0," ","Out of Balance!")</f>
        <v> </v>
      </c>
    </row>
    <row r="69" customFormat="false" ht="12.75" hidden="false" customHeight="false" outlineLevel="0" collapsed="false">
      <c r="A69" s="22"/>
      <c r="K69" s="18" t="str">
        <f aca="false">IF(C69-SUM(D69:H69)=0," ","Out of Balance!")</f>
        <v> </v>
      </c>
    </row>
    <row r="70" customFormat="false" ht="12.75" hidden="false" customHeight="false" outlineLevel="0" collapsed="false">
      <c r="A70" s="22"/>
      <c r="K70" s="18" t="str">
        <f aca="false">IF(C70-SUM(D70:H70)=0," ","Out of Balance!")</f>
        <v> </v>
      </c>
    </row>
    <row r="71" customFormat="false" ht="12.75" hidden="false" customHeight="false" outlineLevel="0" collapsed="false">
      <c r="A71" s="22"/>
      <c r="K71" s="18" t="str">
        <f aca="false">IF(C71-SUM(D71:H71)=0," ","Out of Balance!")</f>
        <v> </v>
      </c>
    </row>
    <row r="72" customFormat="false" ht="12.75" hidden="false" customHeight="false" outlineLevel="0" collapsed="false">
      <c r="A72" s="22"/>
      <c r="K72" s="18" t="str">
        <f aca="false">IF(C72-SUM(D72:H72)=0," ","Out of Balance!")</f>
        <v> </v>
      </c>
    </row>
    <row r="73" customFormat="false" ht="12.75" hidden="false" customHeight="false" outlineLevel="0" collapsed="false">
      <c r="A73" s="22"/>
      <c r="K73" s="18" t="str">
        <f aca="false">IF(C73-SUM(D73:H73)=0," ","Out of Balance!")</f>
        <v> </v>
      </c>
    </row>
    <row r="74" customFormat="false" ht="12.75" hidden="false" customHeight="false" outlineLevel="0" collapsed="false">
      <c r="A74" s="22"/>
      <c r="K74" s="18" t="str">
        <f aca="false">IF(C74-SUM(D74:H74)=0," ","Out of Balance!")</f>
        <v> </v>
      </c>
    </row>
    <row r="75" customFormat="false" ht="12.75" hidden="false" customHeight="false" outlineLevel="0" collapsed="false">
      <c r="A75" s="22"/>
      <c r="K75" s="18" t="str">
        <f aca="false">IF(C75-SUM(D75:H75)=0," ","Out of Balance!")</f>
        <v> </v>
      </c>
    </row>
    <row r="76" customFormat="false" ht="12.75" hidden="false" customHeight="false" outlineLevel="0" collapsed="false">
      <c r="A76" s="22"/>
      <c r="K76" s="18" t="str">
        <f aca="false">IF(C76-SUM(D76:H76)=0," ","Out of Balance!")</f>
        <v> </v>
      </c>
    </row>
    <row r="77" customFormat="false" ht="12.75" hidden="false" customHeight="false" outlineLevel="0" collapsed="false">
      <c r="A77" s="22"/>
      <c r="K77" s="18" t="str">
        <f aca="false">IF(C77-SUM(D77:H77)=0," ","Out of Balance!")</f>
        <v> </v>
      </c>
    </row>
    <row r="78" customFormat="false" ht="12.75" hidden="false" customHeight="false" outlineLevel="0" collapsed="false">
      <c r="A78" s="22"/>
      <c r="K78" s="18" t="str">
        <f aca="false">IF(C78-SUM(D78:H78)=0," ","Out of Balance!")</f>
        <v> </v>
      </c>
    </row>
    <row r="79" customFormat="false" ht="12.75" hidden="false" customHeight="false" outlineLevel="0" collapsed="false">
      <c r="A79" s="22"/>
      <c r="K79" s="18" t="str">
        <f aca="false">IF(C79-SUM(D79:H79)=0," ","Out of Balance!")</f>
        <v> </v>
      </c>
    </row>
    <row r="80" customFormat="false" ht="12.75" hidden="false" customHeight="false" outlineLevel="0" collapsed="false">
      <c r="A80" s="22"/>
      <c r="K80" s="18" t="str">
        <f aca="false">IF(C80-SUM(D80:H80)=0," ","Out of Balance!")</f>
        <v> </v>
      </c>
    </row>
    <row r="81" customFormat="false" ht="12.75" hidden="false" customHeight="false" outlineLevel="0" collapsed="false">
      <c r="A81" s="22"/>
      <c r="K81" s="18" t="str">
        <f aca="false">IF(C81-SUM(D81:H81)=0," ","Out of Balance!")</f>
        <v> </v>
      </c>
    </row>
    <row r="82" customFormat="false" ht="12.75" hidden="false" customHeight="false" outlineLevel="0" collapsed="false">
      <c r="A82" s="22"/>
      <c r="K82" s="18" t="str">
        <f aca="false">IF(C82-SUM(D82:H82)=0," ","Out of Balance!")</f>
        <v> </v>
      </c>
    </row>
    <row r="83" customFormat="false" ht="12.75" hidden="false" customHeight="false" outlineLevel="0" collapsed="false">
      <c r="A83" s="22"/>
      <c r="K83" s="18" t="str">
        <f aca="false">IF(C83-SUM(D83:H83)=0," ","Out of Balance!")</f>
        <v> </v>
      </c>
    </row>
    <row r="84" customFormat="false" ht="12.75" hidden="false" customHeight="false" outlineLevel="0" collapsed="false">
      <c r="A84" s="22"/>
      <c r="K84" s="18" t="str">
        <f aca="false">IF(C84-SUM(D84:H84)=0," ","Out of Balance!")</f>
        <v> </v>
      </c>
    </row>
    <row r="85" customFormat="false" ht="12.75" hidden="false" customHeight="false" outlineLevel="0" collapsed="false">
      <c r="A85" s="22"/>
      <c r="K85" s="18" t="str">
        <f aca="false">IF(C85-SUM(D85:H85)=0," ","Out of Balance!")</f>
        <v> </v>
      </c>
    </row>
    <row r="86" customFormat="false" ht="12.75" hidden="false" customHeight="false" outlineLevel="0" collapsed="false">
      <c r="A86" s="22"/>
      <c r="K86" s="18" t="str">
        <f aca="false">IF(C86-SUM(D86:H86)=0," ","Out of Balance!")</f>
        <v> </v>
      </c>
    </row>
    <row r="87" customFormat="false" ht="12.75" hidden="false" customHeight="false" outlineLevel="0" collapsed="false">
      <c r="A87" s="22"/>
      <c r="K87" s="18" t="str">
        <f aca="false">IF(C87-SUM(D87:H87)=0," ","Out of Balance!")</f>
        <v> </v>
      </c>
    </row>
    <row r="88" customFormat="false" ht="12.75" hidden="false" customHeight="false" outlineLevel="0" collapsed="false">
      <c r="A88" s="22"/>
      <c r="K88" s="18" t="str">
        <f aca="false">IF(C88-SUM(D88:H88)=0," ","Out of Balance!")</f>
        <v> </v>
      </c>
    </row>
    <row r="89" customFormat="false" ht="12.75" hidden="false" customHeight="false" outlineLevel="0" collapsed="false">
      <c r="A89" s="22"/>
      <c r="K89" s="18" t="str">
        <f aca="false">IF(C89-SUM(D89:H89)=0," ","Out of Balance!")</f>
        <v> </v>
      </c>
    </row>
    <row r="90" customFormat="false" ht="12.75" hidden="false" customHeight="false" outlineLevel="0" collapsed="false">
      <c r="A90" s="22"/>
      <c r="K90" s="18" t="str">
        <f aca="false">IF(C90-SUM(D90:H90)=0," ","Out of Balance!")</f>
        <v> </v>
      </c>
    </row>
    <row r="91" customFormat="false" ht="12.75" hidden="false" customHeight="false" outlineLevel="0" collapsed="false">
      <c r="A91" s="22"/>
      <c r="K91" s="18" t="str">
        <f aca="false">IF(C91-SUM(D91:H91)=0," ","Out of Balance!")</f>
        <v> </v>
      </c>
    </row>
    <row r="92" customFormat="false" ht="12.75" hidden="false" customHeight="false" outlineLevel="0" collapsed="false">
      <c r="A92" s="22"/>
      <c r="K92" s="18" t="str">
        <f aca="false">IF(C92-SUM(D92:H92)=0," ","Out of Balance!")</f>
        <v> </v>
      </c>
    </row>
    <row r="93" customFormat="false" ht="12.75" hidden="false" customHeight="false" outlineLevel="0" collapsed="false">
      <c r="A93" s="22"/>
      <c r="K93" s="18" t="str">
        <f aca="false">IF(C93-SUM(D93:H93)=0," ","Out of Balance!")</f>
        <v> </v>
      </c>
    </row>
    <row r="94" customFormat="false" ht="12.75" hidden="false" customHeight="false" outlineLevel="0" collapsed="false">
      <c r="A94" s="22"/>
      <c r="K94" s="18" t="str">
        <f aca="false">IF(C94-SUM(D94:H94)=0," ","Out of Balance!")</f>
        <v> </v>
      </c>
    </row>
    <row r="95" customFormat="false" ht="12.75" hidden="false" customHeight="false" outlineLevel="0" collapsed="false">
      <c r="A95" s="22"/>
      <c r="K95" s="18" t="str">
        <f aca="false">IF(C95-SUM(D95:H95)=0," ","Out of Balance!")</f>
        <v> </v>
      </c>
    </row>
    <row r="96" customFormat="false" ht="12.75" hidden="false" customHeight="false" outlineLevel="0" collapsed="false">
      <c r="A96" s="22"/>
      <c r="K96" s="18" t="str">
        <f aca="false">IF(C96-SUM(D96:H96)=0," ","Out of Balance!")</f>
        <v> </v>
      </c>
    </row>
    <row r="97" customFormat="false" ht="12.75" hidden="false" customHeight="false" outlineLevel="0" collapsed="false">
      <c r="A97" s="22"/>
      <c r="K97" s="18" t="str">
        <f aca="false">IF(C97-SUM(D97:H97)=0," ","Out of Balance!")</f>
        <v> </v>
      </c>
    </row>
    <row r="98" customFormat="false" ht="12.75" hidden="false" customHeight="false" outlineLevel="0" collapsed="false">
      <c r="A98" s="22"/>
      <c r="K98" s="18" t="str">
        <f aca="false">IF(C98-SUM(D98:H98)=0," ","Out of Balance!")</f>
        <v> </v>
      </c>
    </row>
    <row r="99" customFormat="false" ht="12.75" hidden="false" customHeight="false" outlineLevel="0" collapsed="false">
      <c r="A99" s="22"/>
      <c r="K99" s="18" t="str">
        <f aca="false">IF(C99-SUM(D99:H99)=0," ","Out of Balance!")</f>
        <v> </v>
      </c>
    </row>
    <row r="100" customFormat="false" ht="12.75" hidden="false" customHeight="false" outlineLevel="0" collapsed="false">
      <c r="A100" s="22"/>
      <c r="K100" s="18" t="str">
        <f aca="false">IF(C100-SUM(D100:H100)=0," ","Out of Balance!")</f>
        <v> </v>
      </c>
    </row>
    <row r="101" customFormat="false" ht="12.75" hidden="false" customHeight="false" outlineLevel="0" collapsed="false">
      <c r="A101" s="22"/>
      <c r="K101" s="18" t="str">
        <f aca="false">IF(C101-SUM(D101:H101)=0," ","Out of Balance!")</f>
        <v> </v>
      </c>
    </row>
    <row r="102" customFormat="false" ht="12.75" hidden="false" customHeight="false" outlineLevel="0" collapsed="false">
      <c r="A102" s="22"/>
      <c r="K102" s="18" t="str">
        <f aca="false">IF(C102-SUM(D102:H102)=0," ","Out of Balance!")</f>
        <v> </v>
      </c>
    </row>
    <row r="103" customFormat="false" ht="12.75" hidden="false" customHeight="false" outlineLevel="0" collapsed="false">
      <c r="A103" s="22"/>
      <c r="K103" s="18" t="str">
        <f aca="false">IF(C103-SUM(D103:H103)=0," ","Out of Balance!")</f>
        <v> </v>
      </c>
    </row>
    <row r="104" customFormat="false" ht="12.75" hidden="false" customHeight="false" outlineLevel="0" collapsed="false">
      <c r="A104" s="22"/>
      <c r="K104" s="18" t="str">
        <f aca="false">IF(C104-SUM(D104:H104)=0," ","Out of Balance!")</f>
        <v> </v>
      </c>
    </row>
    <row r="105" customFormat="false" ht="12.75" hidden="false" customHeight="false" outlineLevel="0" collapsed="false">
      <c r="A105" s="22"/>
      <c r="K105" s="18" t="str">
        <f aca="false">IF(C105-SUM(D105:H105)=0," ","Out of Balance!")</f>
        <v> </v>
      </c>
    </row>
    <row r="106" customFormat="false" ht="12.75" hidden="false" customHeight="false" outlineLevel="0" collapsed="false">
      <c r="A106" s="22"/>
      <c r="K106" s="18" t="str">
        <f aca="false">IF(C106-SUM(D106:H106)=0," ","Out of Balance!")</f>
        <v> </v>
      </c>
    </row>
    <row r="107" customFormat="false" ht="12.75" hidden="false" customHeight="false" outlineLevel="0" collapsed="false">
      <c r="A107" s="22"/>
      <c r="K107" s="18" t="str">
        <f aca="false">IF(C107-SUM(D107:H107)=0," ","Out of Balance!")</f>
        <v> </v>
      </c>
    </row>
    <row r="108" customFormat="false" ht="12.75" hidden="false" customHeight="false" outlineLevel="0" collapsed="false">
      <c r="A108" s="22"/>
      <c r="K108" s="18" t="str">
        <f aca="false">IF(C108-SUM(D108:H108)=0," ","Out of Balance!")</f>
        <v> </v>
      </c>
    </row>
    <row r="109" customFormat="false" ht="12.75" hidden="false" customHeight="false" outlineLevel="0" collapsed="false">
      <c r="A109" s="22"/>
      <c r="K109" s="18" t="str">
        <f aca="false">IF(C109-SUM(D109:H109)=0," ","Out of Balance!")</f>
        <v> </v>
      </c>
    </row>
    <row r="110" customFormat="false" ht="12.75" hidden="false" customHeight="false" outlineLevel="0" collapsed="false">
      <c r="A110" s="22"/>
      <c r="K110" s="18" t="str">
        <f aca="false">IF(C110-SUM(D110:H110)=0," ","Out of Balance!")</f>
        <v> </v>
      </c>
    </row>
    <row r="111" customFormat="false" ht="12.75" hidden="false" customHeight="false" outlineLevel="0" collapsed="false">
      <c r="A111" s="22"/>
      <c r="K111" s="18" t="str">
        <f aca="false">IF(C111-SUM(D111:H111)=0," ","Out of Balance!")</f>
        <v> </v>
      </c>
    </row>
    <row r="112" customFormat="false" ht="12.75" hidden="false" customHeight="false" outlineLevel="0" collapsed="false">
      <c r="A112" s="22"/>
      <c r="K112" s="18" t="str">
        <f aca="false">IF(C112-SUM(D112:H112)=0," ","Out of Balance!")</f>
        <v> </v>
      </c>
    </row>
    <row r="113" customFormat="false" ht="12.75" hidden="false" customHeight="false" outlineLevel="0" collapsed="false">
      <c r="A113" s="22"/>
      <c r="K113" s="18" t="str">
        <f aca="false">IF(C113-SUM(D113:H113)=0," ","Out of Balance!")</f>
        <v> </v>
      </c>
    </row>
    <row r="114" customFormat="false" ht="12.75" hidden="false" customHeight="false" outlineLevel="0" collapsed="false">
      <c r="A114" s="22"/>
      <c r="K114" s="18" t="str">
        <f aca="false">IF(C114-SUM(D114:H114)=0," ","Out of Balance!")</f>
        <v> </v>
      </c>
    </row>
    <row r="115" customFormat="false" ht="12.75" hidden="false" customHeight="false" outlineLevel="0" collapsed="false">
      <c r="A115" s="22"/>
      <c r="K115" s="18" t="str">
        <f aca="false">IF(C115-SUM(D115:H115)=0," ","Out of Balance!")</f>
        <v> </v>
      </c>
    </row>
    <row r="116" customFormat="false" ht="12.75" hidden="false" customHeight="false" outlineLevel="0" collapsed="false">
      <c r="A116" s="22"/>
      <c r="K116" s="18" t="str">
        <f aca="false">IF(C116-SUM(D116:H116)=0," ","Out of Balance!")</f>
        <v> </v>
      </c>
    </row>
    <row r="117" customFormat="false" ht="12.75" hidden="false" customHeight="false" outlineLevel="0" collapsed="false">
      <c r="A117" s="22"/>
      <c r="K117" s="18" t="str">
        <f aca="false">IF(C117-SUM(D117:H117)=0," ","Out of Balance!")</f>
        <v> </v>
      </c>
    </row>
    <row r="118" customFormat="false" ht="12.75" hidden="false" customHeight="false" outlineLevel="0" collapsed="false">
      <c r="A118" s="22"/>
      <c r="K118" s="18" t="str">
        <f aca="false">IF(C118-SUM(D118:H118)=0," ","Out of Balance!")</f>
        <v> </v>
      </c>
    </row>
    <row r="119" customFormat="false" ht="12.75" hidden="false" customHeight="false" outlineLevel="0" collapsed="false">
      <c r="A119" s="22"/>
      <c r="K119" s="18" t="str">
        <f aca="false">IF(C119-SUM(D119:H119)=0," ","Out of Balance!")</f>
        <v> </v>
      </c>
    </row>
    <row r="120" customFormat="false" ht="12.75" hidden="false" customHeight="false" outlineLevel="0" collapsed="false">
      <c r="A120" s="22"/>
      <c r="K120" s="18" t="str">
        <f aca="false">IF(C120-SUM(D120:H120)=0," ","Out of Balance!")</f>
        <v> </v>
      </c>
    </row>
    <row r="121" customFormat="false" ht="12.75" hidden="false" customHeight="false" outlineLevel="0" collapsed="false">
      <c r="A121" s="22"/>
      <c r="K121" s="18" t="str">
        <f aca="false">IF(C121-SUM(D121:H121)=0," ","Out of Balance!")</f>
        <v> </v>
      </c>
    </row>
    <row r="122" customFormat="false" ht="12.75" hidden="false" customHeight="false" outlineLevel="0" collapsed="false">
      <c r="A122" s="22"/>
      <c r="K122" s="18" t="str">
        <f aca="false">IF(C122-SUM(D122:H122)=0," ","Out of Balance!")</f>
        <v> </v>
      </c>
    </row>
    <row r="123" customFormat="false" ht="12.75" hidden="false" customHeight="false" outlineLevel="0" collapsed="false">
      <c r="A123" s="22"/>
      <c r="K123" s="18" t="str">
        <f aca="false">IF(C123-SUM(D123:H123)=0," ","Out of Balance!")</f>
        <v> </v>
      </c>
    </row>
    <row r="124" customFormat="false" ht="12.75" hidden="false" customHeight="false" outlineLevel="0" collapsed="false">
      <c r="A124" s="22"/>
      <c r="K124" s="18" t="str">
        <f aca="false">IF(C124-SUM(D124:H124)=0," ","Out of Balance!")</f>
        <v> </v>
      </c>
    </row>
    <row r="125" customFormat="false" ht="12.75" hidden="false" customHeight="false" outlineLevel="0" collapsed="false">
      <c r="A125" s="22"/>
      <c r="K125" s="18" t="str">
        <f aca="false">IF(C125-SUM(D125:H125)=0," ","Out of Balance!")</f>
        <v> </v>
      </c>
    </row>
    <row r="126" customFormat="false" ht="12.75" hidden="false" customHeight="false" outlineLevel="0" collapsed="false">
      <c r="A126" s="22"/>
      <c r="K126" s="18" t="str">
        <f aca="false">IF(C126-SUM(D126:H126)=0," ","Out of Balance!")</f>
        <v> </v>
      </c>
    </row>
    <row r="127" customFormat="false" ht="12.75" hidden="false" customHeight="false" outlineLevel="0" collapsed="false">
      <c r="A127" s="22"/>
      <c r="K127" s="18" t="str">
        <f aca="false">IF(C127-SUM(D127:H127)=0," ","Out of Balance!")</f>
        <v> </v>
      </c>
    </row>
    <row r="128" customFormat="false" ht="12.75" hidden="false" customHeight="false" outlineLevel="0" collapsed="false">
      <c r="A128" s="22"/>
      <c r="K128" s="18" t="str">
        <f aca="false">IF(C128-SUM(D128:H128)=0," ","Out of Balance!")</f>
        <v> </v>
      </c>
    </row>
    <row r="129" customFormat="false" ht="12.75" hidden="false" customHeight="false" outlineLevel="0" collapsed="false">
      <c r="A129" s="22"/>
      <c r="K129" s="18" t="str">
        <f aca="false">IF(C129-SUM(D129:H129)=0," ","Out of Balance!")</f>
        <v> </v>
      </c>
    </row>
    <row r="130" customFormat="false" ht="12.75" hidden="false" customHeight="false" outlineLevel="0" collapsed="false">
      <c r="A130" s="22"/>
      <c r="K130" s="18" t="str">
        <f aca="false">IF(C130-SUM(D130:H130)=0," ","Out of Balance!")</f>
        <v> </v>
      </c>
    </row>
    <row r="131" customFormat="false" ht="12.75" hidden="false" customHeight="false" outlineLevel="0" collapsed="false">
      <c r="A131" s="22"/>
      <c r="K131" s="18" t="str">
        <f aca="false">IF(C131-SUM(D131:H131)=0," ","Out of Balance!")</f>
        <v> </v>
      </c>
    </row>
    <row r="132" customFormat="false" ht="12.75" hidden="false" customHeight="false" outlineLevel="0" collapsed="false">
      <c r="A132" s="22"/>
      <c r="K132" s="18" t="str">
        <f aca="false">IF(C132-SUM(D132:H132)=0," ","Out of Balance!")</f>
        <v> </v>
      </c>
    </row>
    <row r="133" customFormat="false" ht="12.75" hidden="false" customHeight="false" outlineLevel="0" collapsed="false">
      <c r="A133" s="22"/>
      <c r="K133" s="18" t="str">
        <f aca="false">IF(C133-SUM(D133:H133)=0," ","Out of Balance!")</f>
        <v> </v>
      </c>
    </row>
    <row r="134" customFormat="false" ht="12.75" hidden="false" customHeight="false" outlineLevel="0" collapsed="false">
      <c r="A134" s="22"/>
      <c r="K134" s="18" t="str">
        <f aca="false">IF(C134-SUM(D134:H134)=0," ","Out of Balance!")</f>
        <v> </v>
      </c>
    </row>
    <row r="135" customFormat="false" ht="12.75" hidden="false" customHeight="false" outlineLevel="0" collapsed="false">
      <c r="A135" s="22"/>
      <c r="K135" s="18" t="str">
        <f aca="false">IF(C135-SUM(D135:H135)=0," ","Out of Balance!")</f>
        <v> </v>
      </c>
    </row>
    <row r="136" customFormat="false" ht="12.75" hidden="false" customHeight="false" outlineLevel="0" collapsed="false">
      <c r="A136" s="22"/>
      <c r="K136" s="18" t="str">
        <f aca="false">IF(C136-SUM(D136:H136)=0," ","Out of Balance!")</f>
        <v> </v>
      </c>
    </row>
    <row r="137" customFormat="false" ht="12.75" hidden="false" customHeight="false" outlineLevel="0" collapsed="false">
      <c r="A137" s="22"/>
      <c r="K137" s="18" t="str">
        <f aca="false">IF(C137-SUM(D137:H137)=0," ","Out of Balance!")</f>
        <v> </v>
      </c>
    </row>
    <row r="138" customFormat="false" ht="12.75" hidden="false" customHeight="false" outlineLevel="0" collapsed="false">
      <c r="A138" s="22"/>
      <c r="K138" s="18" t="str">
        <f aca="false">IF(C138-SUM(D138:H138)=0," ","Out of Balance!")</f>
        <v> </v>
      </c>
    </row>
    <row r="139" customFormat="false" ht="12.75" hidden="false" customHeight="false" outlineLevel="0" collapsed="false">
      <c r="A139" s="22"/>
      <c r="K139" s="18" t="str">
        <f aca="false">IF(C139-SUM(D139:H139)=0," ","Out of Balance!")</f>
        <v> </v>
      </c>
    </row>
    <row r="140" customFormat="false" ht="12.75" hidden="false" customHeight="false" outlineLevel="0" collapsed="false">
      <c r="A140" s="22"/>
      <c r="K140" s="18" t="str">
        <f aca="false">IF(C140-SUM(D140:H140)=0," ","Out of Balance!")</f>
        <v> </v>
      </c>
    </row>
    <row r="141" customFormat="false" ht="12.75" hidden="false" customHeight="false" outlineLevel="0" collapsed="false">
      <c r="A141" s="22"/>
      <c r="K141" s="18" t="str">
        <f aca="false">IF(C141-SUM(D141:H141)=0," ","Out of Balance!")</f>
        <v> </v>
      </c>
    </row>
    <row r="142" customFormat="false" ht="12.75" hidden="false" customHeight="false" outlineLevel="0" collapsed="false">
      <c r="A142" s="22"/>
      <c r="K142" s="18" t="str">
        <f aca="false">IF(C142-SUM(D142:H142)=0," ","Out of Balance!")</f>
        <v> </v>
      </c>
    </row>
    <row r="143" customFormat="false" ht="12.75" hidden="false" customHeight="false" outlineLevel="0" collapsed="false">
      <c r="A143" s="22"/>
      <c r="K143" s="18" t="str">
        <f aca="false">IF(C143-SUM(D143:H143)=0," ","Out of Balance!")</f>
        <v> </v>
      </c>
    </row>
    <row r="144" customFormat="false" ht="12.75" hidden="false" customHeight="false" outlineLevel="0" collapsed="false">
      <c r="A144" s="22"/>
      <c r="K144" s="18" t="str">
        <f aca="false">IF(C144-SUM(D144:H144)=0," ","Out of Balance!")</f>
        <v> </v>
      </c>
    </row>
    <row r="145" customFormat="false" ht="12.75" hidden="false" customHeight="false" outlineLevel="0" collapsed="false">
      <c r="A145" s="22"/>
      <c r="K145" s="18" t="str">
        <f aca="false">IF(C145-SUM(D145:H145)=0," ","Out of Balance!")</f>
        <v> </v>
      </c>
    </row>
    <row r="146" customFormat="false" ht="12.75" hidden="false" customHeight="false" outlineLevel="0" collapsed="false">
      <c r="A146" s="22"/>
      <c r="K146" s="18" t="str">
        <f aca="false">IF(C146-SUM(D146:H146)=0," ","Out of Balance!")</f>
        <v> </v>
      </c>
    </row>
    <row r="147" customFormat="false" ht="12.75" hidden="false" customHeight="false" outlineLevel="0" collapsed="false">
      <c r="A147" s="22"/>
      <c r="K147" s="18" t="str">
        <f aca="false">IF(C147-SUM(D147:H147)=0," ","Out of Balance!")</f>
        <v> </v>
      </c>
    </row>
    <row r="148" customFormat="false" ht="12.75" hidden="false" customHeight="false" outlineLevel="0" collapsed="false">
      <c r="A148" s="22"/>
      <c r="K148" s="18" t="str">
        <f aca="false">IF(C148-SUM(D148:H148)=0," ","Out of Balance!")</f>
        <v> </v>
      </c>
    </row>
    <row r="149" customFormat="false" ht="12.75" hidden="false" customHeight="false" outlineLevel="0" collapsed="false">
      <c r="A149" s="22"/>
      <c r="K149" s="18" t="str">
        <f aca="false">IF(C149-SUM(D149:H149)=0," ","Out of Balance!")</f>
        <v> </v>
      </c>
    </row>
    <row r="150" customFormat="false" ht="12.75" hidden="false" customHeight="false" outlineLevel="0" collapsed="false">
      <c r="A150" s="22"/>
      <c r="K150" s="18" t="str">
        <f aca="false">IF(C150-SUM(D150:H150)=0," ","Out of Balance!")</f>
        <v> </v>
      </c>
    </row>
    <row r="151" customFormat="false" ht="12.75" hidden="false" customHeight="false" outlineLevel="0" collapsed="false">
      <c r="A151" s="22"/>
      <c r="K151" s="18" t="str">
        <f aca="false">IF(C151-SUM(D151:H151)=0," ","Out of Balance!")</f>
        <v> </v>
      </c>
    </row>
    <row r="152" customFormat="false" ht="12.75" hidden="false" customHeight="false" outlineLevel="0" collapsed="false">
      <c r="A152" s="22"/>
      <c r="K152" s="18" t="str">
        <f aca="false">IF(C152-SUM(D152:H152)=0," ","Out of Balance!")</f>
        <v> </v>
      </c>
    </row>
    <row r="153" customFormat="false" ht="12.75" hidden="false" customHeight="false" outlineLevel="0" collapsed="false">
      <c r="A153" s="22"/>
      <c r="K153" s="18" t="str">
        <f aca="false">IF(C153-SUM(D153:H153)=0," ","Out of Balance!")</f>
        <v> </v>
      </c>
    </row>
    <row r="154" customFormat="false" ht="12.75" hidden="false" customHeight="false" outlineLevel="0" collapsed="false">
      <c r="A154" s="22"/>
      <c r="K154" s="18" t="str">
        <f aca="false">IF(C154-SUM(D154:H154)=0," ","Out of Balance!")</f>
        <v> </v>
      </c>
    </row>
    <row r="155" customFormat="false" ht="12.75" hidden="false" customHeight="false" outlineLevel="0" collapsed="false">
      <c r="A155" s="22"/>
      <c r="K155" s="18" t="str">
        <f aca="false">IF(C155-SUM(D155:H155)=0," ","Out of Balance!")</f>
        <v> </v>
      </c>
    </row>
    <row r="156" customFormat="false" ht="12.75" hidden="false" customHeight="false" outlineLevel="0" collapsed="false">
      <c r="A156" s="22"/>
      <c r="K156" s="18" t="str">
        <f aca="false">IF(C156-SUM(D156:H156)=0," ","Out of Balance!")</f>
        <v> </v>
      </c>
    </row>
    <row r="157" customFormat="false" ht="12.75" hidden="false" customHeight="false" outlineLevel="0" collapsed="false">
      <c r="A157" s="22"/>
      <c r="K157" s="18" t="str">
        <f aca="false">IF(C157-SUM(D157:H157)=0," ","Out of Balance!")</f>
        <v> </v>
      </c>
    </row>
    <row r="158" customFormat="false" ht="12.75" hidden="false" customHeight="false" outlineLevel="0" collapsed="false">
      <c r="A158" s="22"/>
      <c r="K158" s="18" t="str">
        <f aca="false">IF(C158-SUM(D158:H158)=0," ","Out of Balance!")</f>
        <v> </v>
      </c>
    </row>
    <row r="159" customFormat="false" ht="12.75" hidden="false" customHeight="false" outlineLevel="0" collapsed="false">
      <c r="A159" s="22"/>
      <c r="K159" s="18" t="str">
        <f aca="false">IF(C159-SUM(D159:H159)=0," ","Out of Balance!")</f>
        <v> </v>
      </c>
    </row>
    <row r="160" customFormat="false" ht="12.75" hidden="false" customHeight="false" outlineLevel="0" collapsed="false">
      <c r="A160" s="22"/>
      <c r="K160" s="18" t="str">
        <f aca="false">IF(C160-SUM(D160:H160)=0," ","Out of Balance!")</f>
        <v> </v>
      </c>
    </row>
    <row r="161" customFormat="false" ht="12.75" hidden="false" customHeight="false" outlineLevel="0" collapsed="false">
      <c r="A161" s="22"/>
      <c r="K161" s="18" t="str">
        <f aca="false">IF(C161-SUM(D161:H161)=0," ","Out of Balance!")</f>
        <v> </v>
      </c>
    </row>
    <row r="162" customFormat="false" ht="12.75" hidden="false" customHeight="false" outlineLevel="0" collapsed="false">
      <c r="A162" s="22"/>
      <c r="K162" s="18" t="str">
        <f aca="false">IF(C162-SUM(D162:H162)=0," ","Out of Balance!")</f>
        <v> </v>
      </c>
    </row>
    <row r="163" customFormat="false" ht="12.75" hidden="false" customHeight="false" outlineLevel="0" collapsed="false">
      <c r="A163" s="22"/>
      <c r="K163" s="18" t="str">
        <f aca="false">IF(C163-SUM(D163:H163)=0," ","Out of Balance!")</f>
        <v> </v>
      </c>
    </row>
    <row r="164" customFormat="false" ht="12.75" hidden="false" customHeight="false" outlineLevel="0" collapsed="false">
      <c r="A164" s="22"/>
      <c r="K164" s="18" t="str">
        <f aca="false">IF(C164-SUM(D164:H164)=0," ","Out of Balance!")</f>
        <v> </v>
      </c>
    </row>
    <row r="165" customFormat="false" ht="12.75" hidden="false" customHeight="false" outlineLevel="0" collapsed="false">
      <c r="A165" s="22"/>
      <c r="K165" s="18" t="str">
        <f aca="false">IF(C165-SUM(D165:H165)=0," ","Out of Balance!")</f>
        <v> </v>
      </c>
    </row>
    <row r="166" customFormat="false" ht="12.75" hidden="false" customHeight="false" outlineLevel="0" collapsed="false">
      <c r="A166" s="22"/>
      <c r="K166" s="18" t="str">
        <f aca="false">IF(C166-SUM(D166:H166)=0," ","Out of Balance!")</f>
        <v> </v>
      </c>
    </row>
    <row r="167" customFormat="false" ht="12.75" hidden="false" customHeight="false" outlineLevel="0" collapsed="false">
      <c r="A167" s="22"/>
      <c r="K167" s="18" t="str">
        <f aca="false">IF(C167-SUM(D167:H167)=0," ","Out of Balance!")</f>
        <v> </v>
      </c>
    </row>
    <row r="168" customFormat="false" ht="12.75" hidden="false" customHeight="false" outlineLevel="0" collapsed="false">
      <c r="A168" s="22"/>
      <c r="K168" s="18" t="str">
        <f aca="false">IF(C168-SUM(D168:H168)=0," ","Out of Balance!")</f>
        <v> </v>
      </c>
    </row>
    <row r="169" customFormat="false" ht="12.75" hidden="false" customHeight="false" outlineLevel="0" collapsed="false">
      <c r="A169" s="22"/>
      <c r="K169" s="18" t="str">
        <f aca="false">IF(C169-SUM(D169:H169)=0," ","Out of Balance!")</f>
        <v> </v>
      </c>
    </row>
    <row r="170" customFormat="false" ht="12.75" hidden="false" customHeight="false" outlineLevel="0" collapsed="false">
      <c r="A170" s="22"/>
      <c r="K170" s="18" t="str">
        <f aca="false">IF(C170-SUM(D170:H170)=0," ","Out of Balance!")</f>
        <v> </v>
      </c>
    </row>
    <row r="171" customFormat="false" ht="12.75" hidden="false" customHeight="false" outlineLevel="0" collapsed="false">
      <c r="A171" s="22"/>
      <c r="K171" s="18" t="str">
        <f aca="false">IF(C171-SUM(D171:H171)=0," ","Out of Balance!")</f>
        <v> </v>
      </c>
    </row>
    <row r="172" customFormat="false" ht="12.75" hidden="false" customHeight="false" outlineLevel="0" collapsed="false">
      <c r="A172" s="22"/>
      <c r="K172" s="18" t="str">
        <f aca="false">IF(C172-SUM(D172:H172)=0," ","Out of Balance!")</f>
        <v> </v>
      </c>
    </row>
    <row r="173" customFormat="false" ht="12.75" hidden="false" customHeight="false" outlineLevel="0" collapsed="false">
      <c r="A173" s="22"/>
      <c r="K173" s="18" t="str">
        <f aca="false">IF(C173-SUM(D173:H173)=0," ","Out of Balance!")</f>
        <v> </v>
      </c>
    </row>
    <row r="174" customFormat="false" ht="12.75" hidden="false" customHeight="false" outlineLevel="0" collapsed="false">
      <c r="A174" s="22"/>
      <c r="K174" s="18" t="str">
        <f aca="false">IF(C174-SUM(D174:H174)=0," ","Out of Balance!")</f>
        <v> </v>
      </c>
    </row>
    <row r="175" customFormat="false" ht="12.75" hidden="false" customHeight="false" outlineLevel="0" collapsed="false">
      <c r="A175" s="22"/>
      <c r="K175" s="18" t="str">
        <f aca="false">IF(C175-SUM(D175:H175)=0," ","Out of Balance!")</f>
        <v> </v>
      </c>
    </row>
    <row r="176" customFormat="false" ht="12.75" hidden="false" customHeight="false" outlineLevel="0" collapsed="false">
      <c r="A176" s="22"/>
      <c r="K176" s="18" t="str">
        <f aca="false">IF(C176-SUM(D176:H176)=0," ","Out of Balance!")</f>
        <v> </v>
      </c>
    </row>
    <row r="177" customFormat="false" ht="12.75" hidden="false" customHeight="false" outlineLevel="0" collapsed="false">
      <c r="A177" s="22"/>
      <c r="K177" s="18" t="str">
        <f aca="false">IF(C177-SUM(D177:H177)=0," ","Out of Balance!")</f>
        <v> </v>
      </c>
    </row>
    <row r="178" customFormat="false" ht="12.75" hidden="false" customHeight="false" outlineLevel="0" collapsed="false">
      <c r="A178" s="22"/>
      <c r="K178" s="18" t="str">
        <f aca="false">IF(C178-SUM(D178:H178)=0," ","Out of Balance!")</f>
        <v> </v>
      </c>
    </row>
    <row r="179" customFormat="false" ht="12.75" hidden="false" customHeight="false" outlineLevel="0" collapsed="false">
      <c r="A179" s="22"/>
      <c r="K179" s="18" t="str">
        <f aca="false">IF(C179-SUM(D179:H179)=0," ","Out of Balance!")</f>
        <v> </v>
      </c>
    </row>
    <row r="180" customFormat="false" ht="12.75" hidden="false" customHeight="false" outlineLevel="0" collapsed="false">
      <c r="A180" s="22"/>
      <c r="K180" s="18" t="str">
        <f aca="false">IF(C180-SUM(D180:H180)=0," ","Out of Balance!")</f>
        <v> </v>
      </c>
    </row>
    <row r="181" customFormat="false" ht="12.75" hidden="false" customHeight="false" outlineLevel="0" collapsed="false">
      <c r="A181" s="22"/>
      <c r="K181" s="18" t="str">
        <f aca="false">IF(C181-SUM(D181:H181)=0," ","Out of Balance!")</f>
        <v> </v>
      </c>
    </row>
    <row r="182" customFormat="false" ht="12.75" hidden="false" customHeight="false" outlineLevel="0" collapsed="false">
      <c r="A182" s="22"/>
      <c r="K182" s="18" t="str">
        <f aca="false">IF(C182-SUM(D182:H182)=0," ","Out of Balance!")</f>
        <v> </v>
      </c>
    </row>
    <row r="183" customFormat="false" ht="12.75" hidden="false" customHeight="false" outlineLevel="0" collapsed="false">
      <c r="A183" s="22"/>
      <c r="K183" s="18" t="str">
        <f aca="false">IF(C183-SUM(D183:H183)=0," ","Out of Balance!")</f>
        <v> </v>
      </c>
    </row>
    <row r="184" customFormat="false" ht="12.75" hidden="false" customHeight="false" outlineLevel="0" collapsed="false">
      <c r="A184" s="22"/>
      <c r="K184" s="18" t="str">
        <f aca="false">IF(C184-SUM(D184:H184)=0," ","Out of Balance!")</f>
        <v> </v>
      </c>
    </row>
    <row r="185" customFormat="false" ht="12.75" hidden="false" customHeight="false" outlineLevel="0" collapsed="false">
      <c r="A185" s="22"/>
      <c r="K185" s="18" t="str">
        <f aca="false">IF(C185-SUM(D185:H185)=0," ","Out of Balance!")</f>
        <v> </v>
      </c>
    </row>
    <row r="186" customFormat="false" ht="12.75" hidden="false" customHeight="false" outlineLevel="0" collapsed="false">
      <c r="A186" s="22"/>
      <c r="K186" s="18" t="str">
        <f aca="false">IF(C186-SUM(D186:H186)=0," ","Out of Balance!")</f>
        <v> </v>
      </c>
    </row>
    <row r="187" customFormat="false" ht="12.75" hidden="false" customHeight="false" outlineLevel="0" collapsed="false">
      <c r="A187" s="22"/>
      <c r="K187" s="18" t="str">
        <f aca="false">IF(C187-SUM(D187:H187)=0," ","Out of Balance!")</f>
        <v> </v>
      </c>
    </row>
    <row r="188" customFormat="false" ht="12.75" hidden="false" customHeight="false" outlineLevel="0" collapsed="false">
      <c r="A188" s="22"/>
      <c r="K188" s="18" t="str">
        <f aca="false">IF(C188-SUM(D188:H188)=0," ","Out of Balance!")</f>
        <v> </v>
      </c>
    </row>
    <row r="189" customFormat="false" ht="12.75" hidden="false" customHeight="false" outlineLevel="0" collapsed="false">
      <c r="A189" s="22"/>
      <c r="K189" s="18" t="str">
        <f aca="false">IF(C189-SUM(D189:H189)=0," ","Out of Balance!")</f>
        <v> </v>
      </c>
    </row>
    <row r="190" customFormat="false" ht="12.75" hidden="false" customHeight="false" outlineLevel="0" collapsed="false">
      <c r="A190" s="22"/>
      <c r="K190" s="18" t="str">
        <f aca="false">IF(C190-SUM(D190:H190)=0," ","Out of Balance!")</f>
        <v> </v>
      </c>
    </row>
    <row r="191" customFormat="false" ht="12.75" hidden="false" customHeight="false" outlineLevel="0" collapsed="false">
      <c r="A191" s="22"/>
      <c r="K191" s="18" t="str">
        <f aca="false">IF(C191-SUM(D191:H191)=0," ","Out of Balance!")</f>
        <v> </v>
      </c>
    </row>
    <row r="192" customFormat="false" ht="12.75" hidden="false" customHeight="false" outlineLevel="0" collapsed="false">
      <c r="A192" s="22"/>
      <c r="K192" s="18" t="str">
        <f aca="false">IF(C192-SUM(D192:H192)=0," ","Out of Balance!")</f>
        <v> </v>
      </c>
    </row>
    <row r="193" customFormat="false" ht="12.75" hidden="false" customHeight="false" outlineLevel="0" collapsed="false">
      <c r="A193" s="22"/>
      <c r="K193" s="18" t="str">
        <f aca="false">IF(C193-SUM(D193:H193)=0," ","Out of Balance!")</f>
        <v> </v>
      </c>
    </row>
    <row r="194" customFormat="false" ht="12.75" hidden="false" customHeight="false" outlineLevel="0" collapsed="false">
      <c r="A194" s="22"/>
    </row>
    <row r="195" customFormat="false" ht="12.75" hidden="false" customHeight="false" outlineLevel="0" collapsed="false">
      <c r="A195" s="22"/>
    </row>
    <row r="196" customFormat="false" ht="12.75" hidden="false" customHeight="false" outlineLevel="0" collapsed="false">
      <c r="A196" s="22"/>
    </row>
    <row r="197" customFormat="false" ht="12.75" hidden="false" customHeight="false" outlineLevel="0" collapsed="false">
      <c r="A197" s="22"/>
    </row>
    <row r="198" customFormat="false" ht="12.75" hidden="false" customHeight="false" outlineLevel="0" collapsed="false">
      <c r="A198" s="22"/>
    </row>
    <row r="199" customFormat="false" ht="12.75" hidden="false" customHeight="false" outlineLevel="0" collapsed="false">
      <c r="A199" s="22"/>
    </row>
    <row r="200" customFormat="false" ht="12.75" hidden="false" customHeight="false" outlineLevel="0" collapsed="false">
      <c r="A200" s="22"/>
    </row>
  </sheetData>
  <mergeCells count="3">
    <mergeCell ref="Q7:T7"/>
    <mergeCell ref="E8:J8"/>
    <mergeCell ref="L8:M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2000-04-03T13:37:37Z</dcterms:created>
  <dc:creator>Daren Farmer</dc:creator>
  <dc:description/>
  <dc:language>en-US</dc:language>
  <cp:lastModifiedBy>Daren Farmer</cp:lastModifiedBy>
  <cp:lastPrinted>2000-07-26T14:15:14Z</cp:lastPrinted>
  <cp:revision>0</cp:revision>
  <dc:subject/>
  <dc:title/>
</cp:coreProperties>
</file>