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&amp;E PX Summary 0914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5" authorId="0">
      <text>
        <r>
          <rPr>
            <b val="true"/>
            <sz val="8"/>
            <color rgb="FF000000"/>
            <rFont val="Tahoma"/>
            <family val="0"/>
          </rPr>
          <t xml:space="preserve">achriste:
</t>
        </r>
        <r>
          <rPr>
            <sz val="8"/>
            <color rgb="FF000000"/>
            <rFont val="Tahoma"/>
            <family val="0"/>
          </rPr>
          <t xml:space="preserve">Additional $ of 999,999 are for Lockheed accounts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13</xdr:colOff>
                <xdr:row>3</xdr:row>
                <xdr:rowOff>5</xdr:rowOff>
              </xdr:from>
              <xdr:to>
                <xdr:col>8</xdr:col>
                <xdr:colOff>42</xdr:colOff>
                <xdr:row>8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<sst xmlns="http://schemas.openxmlformats.org/spreadsheetml/2006/main" count="62" uniqueCount="23">
  <si>
    <t xml:space="preserve">PG&amp;E</t>
  </si>
  <si>
    <t xml:space="preserve">By Month</t>
  </si>
  <si>
    <t xml:space="preserve">Sub Total</t>
  </si>
  <si>
    <t xml:space="preserve">Refunded</t>
  </si>
  <si>
    <t xml:space="preserve">Total Due</t>
  </si>
  <si>
    <t xml:space="preserve">Proof Of Claim</t>
  </si>
  <si>
    <t xml:space="preserve">Unexplained</t>
  </si>
  <si>
    <t xml:space="preserve">   EEMC</t>
  </si>
  <si>
    <t xml:space="preserve">   EES</t>
  </si>
  <si>
    <t xml:space="preserve">   IBM</t>
  </si>
  <si>
    <t xml:space="preserve">Total By Month</t>
  </si>
  <si>
    <t xml:space="preserve">(mostly May and June)</t>
  </si>
  <si>
    <t xml:space="preserve">Cumulative</t>
  </si>
  <si>
    <t xml:space="preserve">Total Cumulative </t>
  </si>
  <si>
    <t xml:space="preserve">Reverse Cumulative</t>
  </si>
  <si>
    <t xml:space="preserve">Total Reverse Cumulative </t>
  </si>
  <si>
    <t xml:space="preserve">Rider to Proof of Claim Reflected the Following:</t>
  </si>
  <si>
    <t xml:space="preserve">EES</t>
  </si>
  <si>
    <t xml:space="preserve">EEMC </t>
  </si>
  <si>
    <t xml:space="preserve">  Total</t>
  </si>
  <si>
    <t xml:space="preserve">SCE</t>
  </si>
  <si>
    <t xml:space="preserve">EESO</t>
  </si>
  <si>
    <t xml:space="preserve">EEMC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</si>
</sst>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\$#,##0.00_);[RED]&quot;($&quot;#,##0.00\)"/>
    <numFmt numFmtId="167" formatCode="_(\$* #,##0.00_);_(\$* \(#,##0.00\);_(\$* \-??_);_(@_)"/>
    <numFmt numFmtId="168" formatCode="[$-409]#,##0.00_);[RED]\(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8"/>
      <color rgb="FFFF0000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3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3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5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5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5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5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R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15" min="2" style="1" width="14.14"/>
    <col collapsed="false" customWidth="true" hidden="false" outlineLevel="0" max="16" min="16" style="1" width="12.85"/>
    <col collapsed="false" customWidth="true" hidden="false" outlineLevel="0" max="17" min="17" style="1" width="14.14"/>
    <col collapsed="false" customWidth="true" hidden="false" outlineLevel="0" max="18" min="18" style="1" width="12.28"/>
    <col collapsed="false" customWidth="true" hidden="false" outlineLevel="0" max="20" min="19" style="1" width="13.85"/>
    <col collapsed="false" customWidth="true" hidden="false" outlineLevel="0" max="21" min="21" style="1" width="10.71"/>
    <col collapsed="false" customWidth="false" hidden="false" outlineLevel="0" max="257" min="22" style="1" width="9.14"/>
  </cols>
  <sheetData>
    <row r="1" customFormat="false" ht="11.25" hidden="false" customHeight="false" outlineLevel="0" collapsed="false">
      <c r="A1" s="1" t="s">
        <v>0</v>
      </c>
    </row>
    <row r="2" customFormat="false" ht="11.25" hidden="false" customHeight="false" outlineLevel="0" collapsed="false">
      <c r="A2" s="2" t="s">
        <v>1</v>
      </c>
      <c r="B2" s="3" t="n">
        <v>36678</v>
      </c>
      <c r="C2" s="3" t="n">
        <v>36708</v>
      </c>
      <c r="D2" s="3" t="n">
        <v>36739</v>
      </c>
      <c r="E2" s="3" t="n">
        <v>36770</v>
      </c>
      <c r="F2" s="3" t="n">
        <v>36800</v>
      </c>
      <c r="G2" s="3" t="n">
        <v>36831</v>
      </c>
      <c r="H2" s="3" t="n">
        <v>36861</v>
      </c>
      <c r="I2" s="3" t="n">
        <v>36892</v>
      </c>
      <c r="J2" s="3" t="n">
        <v>36923</v>
      </c>
      <c r="K2" s="3" t="n">
        <v>36951</v>
      </c>
      <c r="L2" s="3" t="n">
        <v>36982</v>
      </c>
      <c r="M2" s="3" t="n">
        <v>37012</v>
      </c>
      <c r="N2" s="3" t="n">
        <v>37043</v>
      </c>
      <c r="O2" s="3" t="n">
        <v>37073</v>
      </c>
      <c r="P2" s="3" t="n">
        <v>37104</v>
      </c>
      <c r="Q2" s="4" t="s">
        <v>2</v>
      </c>
      <c r="R2" s="4" t="s">
        <v>3</v>
      </c>
      <c r="S2" s="5" t="s">
        <v>4</v>
      </c>
      <c r="T2" s="6" t="s">
        <v>5</v>
      </c>
      <c r="U2" s="7" t="s">
        <v>6</v>
      </c>
    </row>
    <row r="3" customFormat="false" ht="11.25" hidden="false" customHeight="false" outlineLevel="0" collapsed="false">
      <c r="A3" s="1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</row>
    <row r="4" customFormat="false" ht="11.25" hidden="false" customHeight="false" outlineLevel="0" collapsed="false">
      <c r="A4" s="1" t="s">
        <v>7</v>
      </c>
      <c r="B4" s="10"/>
      <c r="C4" s="11" t="n">
        <v>-3898894.96</v>
      </c>
      <c r="D4" s="11" t="n">
        <v>-15641581.97</v>
      </c>
      <c r="E4" s="11" t="n">
        <v>-16028594.51</v>
      </c>
      <c r="F4" s="11" t="n">
        <v>-13540284.41</v>
      </c>
      <c r="G4" s="11" t="n">
        <v>-9492634.62</v>
      </c>
      <c r="H4" s="11" t="n">
        <v>-24182947.15</v>
      </c>
      <c r="I4" s="11" t="n">
        <v>-35757432.1</v>
      </c>
      <c r="J4" s="11" t="n">
        <v>-32464463.55</v>
      </c>
      <c r="K4" s="11" t="n">
        <v>-12125095.02</v>
      </c>
      <c r="L4" s="11" t="n">
        <v>-918212.7</v>
      </c>
      <c r="M4" s="11" t="n">
        <v>18948.65</v>
      </c>
      <c r="N4" s="11" t="n">
        <v>6450.04</v>
      </c>
      <c r="O4" s="11" t="n">
        <v>-4670.09</v>
      </c>
      <c r="P4" s="11"/>
      <c r="Q4" s="11" t="n">
        <f aca="false">SUM(B4:P4)</f>
        <v>-164029412.39</v>
      </c>
      <c r="R4" s="11" t="n">
        <v>0</v>
      </c>
      <c r="S4" s="11" t="n">
        <f aca="false">Q4+R4</f>
        <v>-164029412.39</v>
      </c>
      <c r="T4" s="12" t="n">
        <v>-164029412.39</v>
      </c>
      <c r="U4" s="11" t="n">
        <f aca="false">S4-T4</f>
        <v>0</v>
      </c>
    </row>
    <row r="5" customFormat="false" ht="11.25" hidden="false" customHeight="false" outlineLevel="0" collapsed="false">
      <c r="A5" s="1" t="s">
        <v>8</v>
      </c>
      <c r="B5" s="13" t="n">
        <v>-456372.98</v>
      </c>
      <c r="C5" s="14" t="n">
        <v>-8409299.29</v>
      </c>
      <c r="D5" s="14" t="n">
        <v>-14500498.55</v>
      </c>
      <c r="E5" s="14" t="n">
        <v>-17318635.08</v>
      </c>
      <c r="F5" s="14" t="n">
        <v>-24604694.73</v>
      </c>
      <c r="G5" s="14" t="n">
        <f aca="false">-13023689.87-999999-999999</f>
        <v>-15023687.87</v>
      </c>
      <c r="H5" s="14" t="n">
        <v>-35606369.29</v>
      </c>
      <c r="I5" s="14" t="n">
        <v>-52331959.45</v>
      </c>
      <c r="J5" s="14" t="n">
        <v>-29849829.01</v>
      </c>
      <c r="K5" s="14" t="n">
        <v>-2702778.43</v>
      </c>
      <c r="L5" s="14" t="n">
        <v>-1611486.38</v>
      </c>
      <c r="M5" s="14" t="n">
        <v>-1472895.57</v>
      </c>
      <c r="N5" s="14" t="n">
        <v>-196886.05</v>
      </c>
      <c r="O5" s="14" t="n">
        <v>-1024038.17</v>
      </c>
      <c r="P5" s="14"/>
      <c r="Q5" s="14" t="n">
        <f aca="false">SUM(B5:P5)</f>
        <v>-205109430.85</v>
      </c>
      <c r="R5" s="14" t="n">
        <v>0</v>
      </c>
      <c r="S5" s="14" t="n">
        <f aca="false">Q5+R5</f>
        <v>-205109430.85</v>
      </c>
      <c r="T5" s="15" t="n">
        <v>-205109430.85</v>
      </c>
      <c r="U5" s="14" t="n">
        <f aca="false">S5-T5</f>
        <v>0</v>
      </c>
      <c r="V5" s="16"/>
      <c r="W5" s="16"/>
      <c r="X5" s="16"/>
      <c r="Y5" s="16"/>
      <c r="Z5" s="16"/>
      <c r="AA5" s="16"/>
      <c r="AB5" s="16"/>
      <c r="AC5" s="16"/>
    </row>
    <row r="6" customFormat="false" ht="11.25" hidden="false" customHeight="false" outlineLevel="0" collapsed="false">
      <c r="A6" s="1" t="s">
        <v>9</v>
      </c>
      <c r="B6" s="17" t="n">
        <v>-342135.9</v>
      </c>
      <c r="C6" s="18" t="n">
        <v>-1924530.08</v>
      </c>
      <c r="D6" s="18" t="n">
        <v>-2110511.5</v>
      </c>
      <c r="E6" s="18" t="n">
        <v>-3894859.87</v>
      </c>
      <c r="F6" s="18" t="n">
        <v>-2440587.22</v>
      </c>
      <c r="G6" s="18" t="n">
        <f aca="false">-2235695.31-189598-162216.42</f>
        <v>-2587509.73</v>
      </c>
      <c r="H6" s="18" t="n">
        <v>-4169078.79</v>
      </c>
      <c r="I6" s="18" t="n">
        <v>-7210418.85</v>
      </c>
      <c r="J6" s="18" t="n">
        <f aca="false">-3088212.4-395075.53-324143.22</f>
        <v>-3807431.15</v>
      </c>
      <c r="K6" s="18" t="n">
        <v>-3474024.59</v>
      </c>
      <c r="L6" s="18" t="n">
        <v>-2860324.46</v>
      </c>
      <c r="M6" s="18" t="n">
        <f aca="false">-1053866.57-95452.95-88494.6</f>
        <v>-1237814.12</v>
      </c>
      <c r="N6" s="18" t="n">
        <v>431748.57</v>
      </c>
      <c r="O6" s="18" t="n">
        <v>443761.35</v>
      </c>
      <c r="P6" s="18"/>
      <c r="Q6" s="18" t="n">
        <f aca="false">SUM(B6:P6)</f>
        <v>-35183716.34</v>
      </c>
      <c r="R6" s="14" t="n">
        <v>0</v>
      </c>
      <c r="S6" s="18" t="n">
        <f aca="false">Q6+R6</f>
        <v>-35183716.34</v>
      </c>
      <c r="T6" s="19" t="n">
        <f aca="false">B26-T5</f>
        <v>-34810579.62</v>
      </c>
      <c r="U6" s="18" t="n">
        <f aca="false">S6-T6</f>
        <v>-373136.719999991</v>
      </c>
      <c r="V6" s="20"/>
      <c r="W6" s="20"/>
      <c r="X6" s="20"/>
      <c r="Y6" s="20"/>
      <c r="Z6" s="20"/>
      <c r="AA6" s="20"/>
      <c r="AB6" s="20"/>
      <c r="AC6" s="20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</row>
    <row r="7" customFormat="false" ht="12" hidden="false" customHeight="false" outlineLevel="0" collapsed="false">
      <c r="A7" s="1" t="s">
        <v>10</v>
      </c>
      <c r="B7" s="22" t="n">
        <f aca="false">SUM(B4:B6)</f>
        <v>-798508.88</v>
      </c>
      <c r="C7" s="22" t="n">
        <f aca="false">SUM(C4:C6)</f>
        <v>-14232724.33</v>
      </c>
      <c r="D7" s="22" t="n">
        <f aca="false">SUM(D4:D6)</f>
        <v>-32252592.02</v>
      </c>
      <c r="E7" s="22" t="n">
        <f aca="false">SUM(E4:E6)</f>
        <v>-37242089.46</v>
      </c>
      <c r="F7" s="22" t="n">
        <f aca="false">SUM(F4:F6)</f>
        <v>-40585566.36</v>
      </c>
      <c r="G7" s="22" t="n">
        <f aca="false">SUM(G4:G6)</f>
        <v>-27103832.22</v>
      </c>
      <c r="H7" s="22" t="n">
        <f aca="false">SUM(H4:H6)</f>
        <v>-63958395.23</v>
      </c>
      <c r="I7" s="22" t="n">
        <f aca="false">SUM(I4:I6)</f>
        <v>-95299810.4</v>
      </c>
      <c r="J7" s="22" t="n">
        <f aca="false">SUM(J4:J6)</f>
        <v>-66121723.71</v>
      </c>
      <c r="K7" s="22" t="n">
        <f aca="false">SUM(K4:K6)</f>
        <v>-18301898.04</v>
      </c>
      <c r="L7" s="22" t="n">
        <f aca="false">SUM(L4:L6)</f>
        <v>-5390023.54</v>
      </c>
      <c r="M7" s="22" t="n">
        <f aca="false">SUM(M4:M6)</f>
        <v>-2691761.04</v>
      </c>
      <c r="N7" s="22" t="n">
        <f aca="false">SUM(N4:N6)</f>
        <v>241312.56</v>
      </c>
      <c r="O7" s="22" t="n">
        <f aca="false">SUM(O4:O6)</f>
        <v>-584946.91</v>
      </c>
      <c r="P7" s="23" t="n">
        <f aca="false">SUM(P4:P6)</f>
        <v>0</v>
      </c>
      <c r="Q7" s="22" t="n">
        <f aca="false">SUM(Q4:Q6)</f>
        <v>-404322559.58</v>
      </c>
      <c r="R7" s="23" t="n">
        <f aca="false">SUM(R4:R6)</f>
        <v>0</v>
      </c>
      <c r="S7" s="22" t="n">
        <f aca="false">SUM(S4:S6)</f>
        <v>-404322559.58</v>
      </c>
      <c r="T7" s="23" t="n">
        <f aca="false">SUM(T4:T6)</f>
        <v>-403949422.86</v>
      </c>
      <c r="U7" s="24" t="n">
        <f aca="false">S7-T7</f>
        <v>-373136.719999969</v>
      </c>
      <c r="V7" s="1" t="s">
        <v>11</v>
      </c>
    </row>
    <row r="8" customFormat="false" ht="12" hidden="false" customHeight="false" outlineLevel="0" collapsed="false">
      <c r="V8" s="25"/>
    </row>
    <row r="9" customFormat="false" ht="11.25" hidden="false" customHeight="false" outlineLevel="0" collapsed="false">
      <c r="A9" s="2" t="s">
        <v>12</v>
      </c>
      <c r="B9" s="3" t="n">
        <v>36678</v>
      </c>
      <c r="C9" s="3" t="n">
        <v>36708</v>
      </c>
      <c r="D9" s="3" t="n">
        <v>36739</v>
      </c>
      <c r="E9" s="3" t="n">
        <v>36770</v>
      </c>
      <c r="F9" s="3" t="n">
        <v>36800</v>
      </c>
      <c r="G9" s="3" t="n">
        <v>36831</v>
      </c>
      <c r="H9" s="3" t="n">
        <v>36861</v>
      </c>
      <c r="I9" s="3" t="n">
        <v>36892</v>
      </c>
      <c r="J9" s="3" t="n">
        <v>36923</v>
      </c>
      <c r="K9" s="3" t="n">
        <v>36951</v>
      </c>
      <c r="L9" s="3" t="n">
        <v>36982</v>
      </c>
      <c r="M9" s="3" t="n">
        <v>37012</v>
      </c>
      <c r="N9" s="3" t="n">
        <v>37043</v>
      </c>
      <c r="O9" s="3" t="n">
        <v>37073</v>
      </c>
      <c r="P9" s="3" t="n">
        <v>37104</v>
      </c>
      <c r="Q9" s="4" t="s">
        <v>2</v>
      </c>
      <c r="R9" s="4" t="s">
        <v>3</v>
      </c>
      <c r="S9" s="5" t="s">
        <v>4</v>
      </c>
      <c r="T9" s="6" t="s">
        <v>5</v>
      </c>
      <c r="U9" s="7" t="s">
        <v>6</v>
      </c>
    </row>
    <row r="10" customFormat="false" ht="11.25" hidden="false" customHeight="false" outlineLevel="0" collapsed="false">
      <c r="A10" s="1" t="s">
        <v>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customFormat="false" ht="11.25" hidden="false" customHeight="false" outlineLevel="0" collapsed="false">
      <c r="A11" s="1" t="s">
        <v>7</v>
      </c>
      <c r="B11" s="27"/>
      <c r="C11" s="27" t="n">
        <f aca="false">C4</f>
        <v>-3898894.96</v>
      </c>
      <c r="D11" s="27" t="n">
        <f aca="false">C11+D4</f>
        <v>-19540476.93</v>
      </c>
      <c r="E11" s="27" t="n">
        <f aca="false">D11+E4</f>
        <v>-35569071.44</v>
      </c>
      <c r="F11" s="27" t="n">
        <f aca="false">E11+F4</f>
        <v>-49109355.85</v>
      </c>
      <c r="G11" s="27" t="n">
        <f aca="false">F11+G4</f>
        <v>-58601990.47</v>
      </c>
      <c r="H11" s="27" t="n">
        <f aca="false">G11+H4</f>
        <v>-82784937.62</v>
      </c>
      <c r="I11" s="27" t="n">
        <f aca="false">H11+I4</f>
        <v>-118542369.72</v>
      </c>
      <c r="J11" s="27" t="n">
        <f aca="false">I11+J4</f>
        <v>-151006833.27</v>
      </c>
      <c r="K11" s="27" t="n">
        <f aca="false">J11+K4</f>
        <v>-163131928.29</v>
      </c>
      <c r="L11" s="27" t="n">
        <f aca="false">K11+L4</f>
        <v>-164050140.99</v>
      </c>
      <c r="M11" s="27" t="n">
        <f aca="false">L11+M4</f>
        <v>-164031192.34</v>
      </c>
      <c r="N11" s="27" t="n">
        <f aca="false">M11+N4</f>
        <v>-164024742.3</v>
      </c>
      <c r="O11" s="27" t="n">
        <f aca="false">N11+O4</f>
        <v>-164029412.39</v>
      </c>
      <c r="P11" s="27"/>
      <c r="Q11" s="27" t="n">
        <f aca="false">O11</f>
        <v>-164029412.39</v>
      </c>
      <c r="R11" s="27" t="n">
        <f aca="false">R4</f>
        <v>0</v>
      </c>
      <c r="S11" s="27" t="n">
        <f aca="false">Q11</f>
        <v>-164029412.39</v>
      </c>
      <c r="T11" s="27" t="n">
        <f aca="false">T4</f>
        <v>-164029412.39</v>
      </c>
      <c r="U11" s="28" t="n">
        <f aca="false">S11-T11</f>
        <v>0</v>
      </c>
      <c r="V11" s="29"/>
      <c r="W11" s="29"/>
      <c r="X11" s="29"/>
    </row>
    <row r="12" customFormat="false" ht="11.25" hidden="false" customHeight="false" outlineLevel="0" collapsed="false">
      <c r="A12" s="1" t="s">
        <v>8</v>
      </c>
      <c r="B12" s="27" t="n">
        <f aca="false">B5</f>
        <v>-456372.98</v>
      </c>
      <c r="C12" s="27" t="n">
        <f aca="false">B12+C5</f>
        <v>-8865672.27</v>
      </c>
      <c r="D12" s="27" t="n">
        <f aca="false">C12+D5</f>
        <v>-23366170.82</v>
      </c>
      <c r="E12" s="27" t="n">
        <f aca="false">D12+E5</f>
        <v>-40684805.9</v>
      </c>
      <c r="F12" s="27" t="n">
        <f aca="false">E12+F5</f>
        <v>-65289500.63</v>
      </c>
      <c r="G12" s="27" t="n">
        <f aca="false">F12+G5</f>
        <v>-80313188.5</v>
      </c>
      <c r="H12" s="27" t="n">
        <f aca="false">G12+H5</f>
        <v>-115919557.79</v>
      </c>
      <c r="I12" s="27" t="n">
        <f aca="false">H12+I5</f>
        <v>-168251517.24</v>
      </c>
      <c r="J12" s="27" t="n">
        <f aca="false">I12+J5</f>
        <v>-198101346.25</v>
      </c>
      <c r="K12" s="27" t="n">
        <f aca="false">J12+K5</f>
        <v>-200804124.68</v>
      </c>
      <c r="L12" s="27" t="n">
        <f aca="false">K12+L5</f>
        <v>-202415611.06</v>
      </c>
      <c r="M12" s="27" t="n">
        <f aca="false">L12+M5</f>
        <v>-203888506.63</v>
      </c>
      <c r="N12" s="27" t="n">
        <f aca="false">M12+N5</f>
        <v>-204085392.68</v>
      </c>
      <c r="O12" s="27" t="n">
        <f aca="false">N12+O5</f>
        <v>-205109430.85</v>
      </c>
      <c r="P12" s="27"/>
      <c r="Q12" s="27" t="n">
        <f aca="false">O12</f>
        <v>-205109430.85</v>
      </c>
      <c r="R12" s="27" t="n">
        <f aca="false">R5</f>
        <v>0</v>
      </c>
      <c r="S12" s="27" t="n">
        <f aca="false">Q12</f>
        <v>-205109430.85</v>
      </c>
      <c r="T12" s="27" t="n">
        <f aca="false">T5</f>
        <v>-205109430.85</v>
      </c>
      <c r="U12" s="28" t="n">
        <f aca="false">S12-T12</f>
        <v>0</v>
      </c>
    </row>
    <row r="13" customFormat="false" ht="11.25" hidden="false" customHeight="false" outlineLevel="0" collapsed="false">
      <c r="A13" s="1" t="s">
        <v>9</v>
      </c>
      <c r="B13" s="30" t="n">
        <f aca="false">B6</f>
        <v>-342135.9</v>
      </c>
      <c r="C13" s="30" t="n">
        <f aca="false">B13+C6</f>
        <v>-2266665.98</v>
      </c>
      <c r="D13" s="30" t="n">
        <f aca="false">C13+D6</f>
        <v>-4377177.48</v>
      </c>
      <c r="E13" s="30" t="n">
        <f aca="false">D13+E6</f>
        <v>-8272037.35</v>
      </c>
      <c r="F13" s="30" t="n">
        <f aca="false">E13+F6</f>
        <v>-10712624.57</v>
      </c>
      <c r="G13" s="30" t="n">
        <f aca="false">F13+G6</f>
        <v>-13300134.3</v>
      </c>
      <c r="H13" s="30" t="n">
        <f aca="false">G13+H6</f>
        <v>-17469213.09</v>
      </c>
      <c r="I13" s="30" t="n">
        <f aca="false">H13+I6</f>
        <v>-24679631.94</v>
      </c>
      <c r="J13" s="30" t="n">
        <f aca="false">I13+J6</f>
        <v>-28487063.09</v>
      </c>
      <c r="K13" s="30" t="n">
        <f aca="false">J13+K6</f>
        <v>-31961087.68</v>
      </c>
      <c r="L13" s="30" t="n">
        <f aca="false">K13+L6</f>
        <v>-34821412.14</v>
      </c>
      <c r="M13" s="30" t="n">
        <f aca="false">L13+M6</f>
        <v>-36059226.26</v>
      </c>
      <c r="N13" s="30" t="n">
        <f aca="false">M13+N6</f>
        <v>-35627477.69</v>
      </c>
      <c r="O13" s="30" t="n">
        <f aca="false">N13+O6</f>
        <v>-35183716.34</v>
      </c>
      <c r="P13" s="30"/>
      <c r="Q13" s="30" t="n">
        <f aca="false">O13</f>
        <v>-35183716.34</v>
      </c>
      <c r="R13" s="30" t="n">
        <f aca="false">R6</f>
        <v>0</v>
      </c>
      <c r="S13" s="27" t="n">
        <f aca="false">Q13</f>
        <v>-35183716.34</v>
      </c>
      <c r="T13" s="27" t="n">
        <f aca="false">T6</f>
        <v>-34810579.62</v>
      </c>
      <c r="U13" s="28" t="n">
        <f aca="false">S13-T13</f>
        <v>-373136.719999984</v>
      </c>
      <c r="V13" s="31"/>
      <c r="W13" s="31"/>
      <c r="X13" s="31"/>
      <c r="Y13" s="31"/>
      <c r="Z13" s="31"/>
      <c r="AA13" s="31"/>
    </row>
    <row r="14" customFormat="false" ht="12" hidden="false" customHeight="false" outlineLevel="0" collapsed="false">
      <c r="A14" s="1" t="s">
        <v>13</v>
      </c>
      <c r="B14" s="32" t="n">
        <f aca="false">SUM(B11:B13)</f>
        <v>-798508.88</v>
      </c>
      <c r="C14" s="32" t="n">
        <f aca="false">SUM(C11:C13)</f>
        <v>-15031233.21</v>
      </c>
      <c r="D14" s="32" t="n">
        <f aca="false">SUM(D11:D13)</f>
        <v>-47283825.23</v>
      </c>
      <c r="E14" s="32" t="n">
        <f aca="false">SUM(E11:E13)</f>
        <v>-84525914.69</v>
      </c>
      <c r="F14" s="32" t="n">
        <f aca="false">SUM(F11:F13)</f>
        <v>-125111481.05</v>
      </c>
      <c r="G14" s="32" t="n">
        <f aca="false">SUM(G11:G13)</f>
        <v>-152215313.27</v>
      </c>
      <c r="H14" s="32" t="n">
        <f aca="false">SUM(H11:H13)</f>
        <v>-216173708.5</v>
      </c>
      <c r="I14" s="32" t="n">
        <f aca="false">SUM(I11:I13)</f>
        <v>-311473518.9</v>
      </c>
      <c r="J14" s="32" t="n">
        <f aca="false">SUM(J11:J13)</f>
        <v>-377595242.61</v>
      </c>
      <c r="K14" s="32" t="n">
        <f aca="false">SUM(K11:K13)</f>
        <v>-395897140.65</v>
      </c>
      <c r="L14" s="32" t="n">
        <f aca="false">SUM(L11:L13)</f>
        <v>-401287164.19</v>
      </c>
      <c r="M14" s="32" t="n">
        <f aca="false">SUM(M11:M13)</f>
        <v>-403978925.23</v>
      </c>
      <c r="N14" s="32" t="n">
        <f aca="false">SUM(N11:N13)</f>
        <v>-403737612.67</v>
      </c>
      <c r="O14" s="32" t="n">
        <f aca="false">SUM(O11:O13)</f>
        <v>-404322559.58</v>
      </c>
      <c r="P14" s="32" t="n">
        <f aca="false">SUM(P11:P13)</f>
        <v>0</v>
      </c>
      <c r="Q14" s="32" t="n">
        <f aca="false">SUM(Q11:Q13)</f>
        <v>-404322559.58</v>
      </c>
      <c r="R14" s="32" t="n">
        <f aca="false">SUM(R11:R13)</f>
        <v>0</v>
      </c>
      <c r="S14" s="32" t="n">
        <f aca="false">SUM(S11:S13)</f>
        <v>-404322559.58</v>
      </c>
      <c r="T14" s="32" t="n">
        <f aca="false">SUM(T11:T13)</f>
        <v>-403949422.86</v>
      </c>
      <c r="U14" s="33" t="n">
        <f aca="false">SUM(U11:U13)</f>
        <v>-373136.719999984</v>
      </c>
      <c r="V14" s="31"/>
      <c r="W14" s="31"/>
      <c r="X14" s="31"/>
      <c r="Y14" s="31"/>
      <c r="Z14" s="31"/>
      <c r="AA14" s="31"/>
    </row>
    <row r="15" customFormat="false" ht="12" hidden="false" customHeight="false" outlineLevel="0" collapsed="false"/>
    <row r="16" customFormat="false" ht="11.25" hidden="false" customHeight="false" outlineLevel="0" collapsed="false">
      <c r="A16" s="2" t="s">
        <v>14</v>
      </c>
      <c r="B16" s="3" t="n">
        <v>36678</v>
      </c>
      <c r="C16" s="3" t="n">
        <v>36708</v>
      </c>
      <c r="D16" s="3" t="n">
        <v>36739</v>
      </c>
      <c r="E16" s="3" t="n">
        <v>36770</v>
      </c>
      <c r="F16" s="3" t="n">
        <v>36800</v>
      </c>
      <c r="G16" s="3" t="n">
        <v>36831</v>
      </c>
      <c r="H16" s="3" t="n">
        <v>36861</v>
      </c>
      <c r="I16" s="3" t="n">
        <v>36892</v>
      </c>
      <c r="J16" s="3" t="n">
        <v>36923</v>
      </c>
      <c r="K16" s="3" t="n">
        <v>36951</v>
      </c>
      <c r="L16" s="3" t="n">
        <v>36982</v>
      </c>
      <c r="M16" s="3" t="n">
        <v>37012</v>
      </c>
      <c r="N16" s="3" t="n">
        <v>37043</v>
      </c>
      <c r="O16" s="3" t="n">
        <v>37073</v>
      </c>
      <c r="P16" s="3" t="n">
        <v>37104</v>
      </c>
      <c r="Q16" s="4" t="s">
        <v>2</v>
      </c>
      <c r="R16" s="4" t="s">
        <v>3</v>
      </c>
      <c r="S16" s="5" t="s">
        <v>4</v>
      </c>
      <c r="T16" s="6" t="s">
        <v>5</v>
      </c>
      <c r="U16" s="7" t="s">
        <v>6</v>
      </c>
    </row>
    <row r="17" customFormat="false" ht="11.25" hidden="false" customHeight="false" outlineLevel="0" collapsed="false">
      <c r="A17" s="1" t="s">
        <v>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customFormat="false" ht="11.25" hidden="false" customHeight="false" outlineLevel="0" collapsed="false">
      <c r="A18" s="1" t="s">
        <v>7</v>
      </c>
      <c r="B18" s="34"/>
      <c r="C18" s="34" t="n">
        <f aca="false">$Q11-C11</f>
        <v>-160130517.43</v>
      </c>
      <c r="D18" s="34" t="n">
        <f aca="false">$Q11-D11</f>
        <v>-144488935.46</v>
      </c>
      <c r="E18" s="34" t="n">
        <f aca="false">$Q11-E11</f>
        <v>-128460340.95</v>
      </c>
      <c r="F18" s="34" t="n">
        <f aca="false">$Q11-F11</f>
        <v>-114920056.54</v>
      </c>
      <c r="G18" s="34" t="n">
        <f aca="false">$Q11-G11</f>
        <v>-105427421.92</v>
      </c>
      <c r="H18" s="34" t="n">
        <f aca="false">$Q11-H11</f>
        <v>-81244474.77</v>
      </c>
      <c r="I18" s="34" t="n">
        <f aca="false">$Q11-I11</f>
        <v>-45487042.67</v>
      </c>
      <c r="J18" s="34" t="n">
        <f aca="false">$Q11-J11</f>
        <v>-13022579.12</v>
      </c>
      <c r="K18" s="34" t="n">
        <f aca="false">$Q11-K11</f>
        <v>-897484.099999994</v>
      </c>
      <c r="L18" s="34" t="n">
        <f aca="false">$Q11-L11</f>
        <v>20728.599999994</v>
      </c>
      <c r="M18" s="34" t="n">
        <f aca="false">$Q11-M11</f>
        <v>1779.94999998808</v>
      </c>
      <c r="N18" s="34" t="n">
        <f aca="false">$Q11-N11</f>
        <v>-4670.09000000358</v>
      </c>
      <c r="O18" s="34" t="n">
        <f aca="false">$Q11-O11</f>
        <v>0</v>
      </c>
      <c r="P18" s="34"/>
      <c r="Q18" s="34" t="n">
        <f aca="false">O18</f>
        <v>0</v>
      </c>
      <c r="R18" s="34" t="n">
        <f aca="false">R11</f>
        <v>0</v>
      </c>
      <c r="S18" s="34" t="n">
        <f aca="false">S11</f>
        <v>-164029412.39</v>
      </c>
      <c r="T18" s="34" t="n">
        <f aca="false">T11</f>
        <v>-164029412.39</v>
      </c>
      <c r="U18" s="35" t="n">
        <f aca="false">S18-T18</f>
        <v>0</v>
      </c>
    </row>
    <row r="19" customFormat="false" ht="11.25" hidden="false" customHeight="false" outlineLevel="0" collapsed="false">
      <c r="A19" s="1" t="s">
        <v>8</v>
      </c>
      <c r="B19" s="34" t="n">
        <f aca="false">$Q12-B12</f>
        <v>-204653057.87</v>
      </c>
      <c r="C19" s="34" t="n">
        <f aca="false">$Q12-C12</f>
        <v>-196243758.58</v>
      </c>
      <c r="D19" s="34" t="n">
        <f aca="false">$Q12-D12</f>
        <v>-181743260.03</v>
      </c>
      <c r="E19" s="34" t="n">
        <f aca="false">$Q12-E12</f>
        <v>-164424624.95</v>
      </c>
      <c r="F19" s="34" t="n">
        <f aca="false">$Q12-F12</f>
        <v>-139819930.22</v>
      </c>
      <c r="G19" s="34" t="n">
        <f aca="false">$Q12-G12</f>
        <v>-124796242.35</v>
      </c>
      <c r="H19" s="34" t="n">
        <f aca="false">$Q12-H12</f>
        <v>-89189873.06</v>
      </c>
      <c r="I19" s="34" t="n">
        <f aca="false">$Q12-I12</f>
        <v>-36857913.61</v>
      </c>
      <c r="J19" s="34" t="n">
        <f aca="false">$Q12-J12</f>
        <v>-7008084.59999999</v>
      </c>
      <c r="K19" s="34" t="n">
        <f aca="false">$Q12-K12</f>
        <v>-4305306.16999999</v>
      </c>
      <c r="L19" s="34" t="n">
        <f aca="false">$Q12-L12</f>
        <v>-2693819.78999999</v>
      </c>
      <c r="M19" s="34" t="n">
        <f aca="false">$Q12-M12</f>
        <v>-1220924.22</v>
      </c>
      <c r="N19" s="34" t="n">
        <f aca="false">$Q12-N12</f>
        <v>-1024038.16999999</v>
      </c>
      <c r="O19" s="34" t="n">
        <f aca="false">$Q12-O12</f>
        <v>0</v>
      </c>
      <c r="P19" s="34"/>
      <c r="Q19" s="34" t="n">
        <f aca="false">O19</f>
        <v>0</v>
      </c>
      <c r="R19" s="34" t="n">
        <f aca="false">R12</f>
        <v>0</v>
      </c>
      <c r="S19" s="34" t="n">
        <f aca="false">S12</f>
        <v>-205109430.85</v>
      </c>
      <c r="T19" s="34" t="n">
        <f aca="false">T12</f>
        <v>-205109430.85</v>
      </c>
      <c r="U19" s="35" t="n">
        <f aca="false">S19-T19</f>
        <v>0</v>
      </c>
    </row>
    <row r="20" customFormat="false" ht="11.25" hidden="false" customHeight="false" outlineLevel="0" collapsed="false">
      <c r="A20" s="1" t="s">
        <v>9</v>
      </c>
      <c r="B20" s="34" t="n">
        <f aca="false">$Q13-B13</f>
        <v>-34841580.44</v>
      </c>
      <c r="C20" s="34" t="n">
        <f aca="false">$Q13-C13</f>
        <v>-32917050.36</v>
      </c>
      <c r="D20" s="34" t="n">
        <f aca="false">$Q13-D13</f>
        <v>-30806538.86</v>
      </c>
      <c r="E20" s="34" t="n">
        <f aca="false">$Q13-E13</f>
        <v>-26911678.99</v>
      </c>
      <c r="F20" s="34" t="n">
        <f aca="false">$Q13-F13</f>
        <v>-24471091.77</v>
      </c>
      <c r="G20" s="34" t="n">
        <f aca="false">$Q13-G13</f>
        <v>-21883582.04</v>
      </c>
      <c r="H20" s="34" t="n">
        <f aca="false">$Q13-H13</f>
        <v>-17714503.25</v>
      </c>
      <c r="I20" s="34" t="n">
        <f aca="false">$Q13-I13</f>
        <v>-10504084.4</v>
      </c>
      <c r="J20" s="34" t="n">
        <f aca="false">$Q13-J13</f>
        <v>-6696653.24999999</v>
      </c>
      <c r="K20" s="34" t="n">
        <f aca="false">$Q13-K13</f>
        <v>-3222628.65999999</v>
      </c>
      <c r="L20" s="34" t="n">
        <f aca="false">$Q13-L13</f>
        <v>-362304.199999996</v>
      </c>
      <c r="M20" s="34" t="n">
        <f aca="false">$Q13-M13</f>
        <v>875509.920000002</v>
      </c>
      <c r="N20" s="34" t="n">
        <f aca="false">$Q13-N13</f>
        <v>443761.350000002</v>
      </c>
      <c r="O20" s="34" t="n">
        <f aca="false">$Q13-O13</f>
        <v>0</v>
      </c>
      <c r="P20" s="36"/>
      <c r="Q20" s="36" t="n">
        <f aca="false">O20</f>
        <v>0</v>
      </c>
      <c r="R20" s="36" t="n">
        <f aca="false">R13</f>
        <v>0</v>
      </c>
      <c r="S20" s="34" t="n">
        <f aca="false">S13</f>
        <v>-35183716.34</v>
      </c>
      <c r="T20" s="34" t="n">
        <f aca="false">T13</f>
        <v>-34810579.62</v>
      </c>
      <c r="U20" s="35" t="n">
        <f aca="false">S20-T20</f>
        <v>-373136.719999984</v>
      </c>
    </row>
    <row r="21" customFormat="false" ht="12" hidden="false" customHeight="false" outlineLevel="0" collapsed="false">
      <c r="A21" s="1" t="s">
        <v>15</v>
      </c>
      <c r="B21" s="37" t="n">
        <f aca="false">SUM(B18:B20)</f>
        <v>-239494638.31</v>
      </c>
      <c r="C21" s="37" t="n">
        <f aca="false">SUM(C18:C20)</f>
        <v>-389291326.37</v>
      </c>
      <c r="D21" s="37" t="n">
        <f aca="false">SUM(D18:D20)</f>
        <v>-357038734.35</v>
      </c>
      <c r="E21" s="37" t="n">
        <f aca="false">SUM(E18:E20)</f>
        <v>-319796644.89</v>
      </c>
      <c r="F21" s="37" t="n">
        <f aca="false">SUM(F18:F20)</f>
        <v>-279211078.53</v>
      </c>
      <c r="G21" s="37" t="n">
        <f aca="false">SUM(G18:G20)</f>
        <v>-252107246.31</v>
      </c>
      <c r="H21" s="37" t="n">
        <f aca="false">SUM(H18:H20)</f>
        <v>-188148851.08</v>
      </c>
      <c r="I21" s="37" t="n">
        <f aca="false">SUM(I18:I20)</f>
        <v>-92849040.68</v>
      </c>
      <c r="J21" s="37" t="n">
        <f aca="false">SUM(J18:J20)</f>
        <v>-26727316.97</v>
      </c>
      <c r="K21" s="37" t="n">
        <f aca="false">SUM(K18:K20)</f>
        <v>-8425418.92999997</v>
      </c>
      <c r="L21" s="37" t="n">
        <f aca="false">SUM(L18:L20)</f>
        <v>-3035395.38999999</v>
      </c>
      <c r="M21" s="37" t="n">
        <f aca="false">SUM(M18:M20)</f>
        <v>-343634.350000009</v>
      </c>
      <c r="N21" s="37" t="n">
        <f aca="false">SUM(N18:N20)</f>
        <v>-584946.909999989</v>
      </c>
      <c r="O21" s="37" t="n">
        <f aca="false">SUM(O18:O20)</f>
        <v>0</v>
      </c>
      <c r="P21" s="37" t="n">
        <f aca="false">SUM(P18:P20)</f>
        <v>0</v>
      </c>
      <c r="Q21" s="37" t="n">
        <f aca="false">SUM(Q18:Q20)</f>
        <v>0</v>
      </c>
      <c r="R21" s="37" t="n">
        <f aca="false">SUM(R18:R20)</f>
        <v>0</v>
      </c>
      <c r="S21" s="37" t="n">
        <f aca="false">SUM(S18:S20)</f>
        <v>-404322559.58</v>
      </c>
      <c r="T21" s="37" t="n">
        <f aca="false">SUM(T18:T20)</f>
        <v>-403949422.86</v>
      </c>
      <c r="U21" s="38" t="n">
        <f aca="false">SUM(U18:U20)</f>
        <v>-373136.719999984</v>
      </c>
    </row>
    <row r="22" customFormat="false" ht="12" hidden="false" customHeight="false" outlineLevel="0" collapsed="false"/>
    <row r="23" customFormat="false" ht="12.75" hidden="false" customHeight="false" outlineLevel="0" collapsed="false">
      <c r="G23" s="39"/>
      <c r="H23" s="39"/>
      <c r="I23" s="39"/>
      <c r="J23" s="39"/>
      <c r="K23" s="39"/>
      <c r="P23" s="40"/>
    </row>
    <row r="24" customFormat="false" ht="12.75" hidden="false" customHeight="false" outlineLevel="0" collapsed="false">
      <c r="G24" s="39"/>
      <c r="H24" s="39"/>
      <c r="I24" s="39"/>
      <c r="J24" s="39"/>
      <c r="K24" s="39"/>
      <c r="P24" s="16"/>
    </row>
    <row r="25" customFormat="false" ht="12.75" hidden="false" customHeight="false" outlineLevel="0" collapsed="false">
      <c r="A25" s="1" t="s">
        <v>16</v>
      </c>
      <c r="G25" s="39"/>
      <c r="H25" s="39"/>
      <c r="I25" s="39"/>
      <c r="J25" s="39"/>
      <c r="K25" s="39"/>
      <c r="P25" s="29"/>
    </row>
    <row r="26" customFormat="false" ht="12.75" hidden="false" customHeight="false" outlineLevel="0" collapsed="false">
      <c r="A26" s="1" t="s">
        <v>17</v>
      </c>
      <c r="B26" s="31" t="n">
        <v>-239920010.47</v>
      </c>
      <c r="E26" s="25"/>
      <c r="G26" s="39"/>
      <c r="H26" s="39"/>
      <c r="I26" s="39"/>
      <c r="J26" s="39"/>
      <c r="K26" s="39"/>
    </row>
    <row r="27" customFormat="false" ht="12.75" hidden="false" customHeight="false" outlineLevel="0" collapsed="false">
      <c r="A27" s="1" t="s">
        <v>18</v>
      </c>
      <c r="B27" s="41" t="n">
        <v>-164029412.39</v>
      </c>
      <c r="G27" s="39"/>
      <c r="H27" s="39"/>
      <c r="I27" s="39"/>
      <c r="J27" s="39"/>
      <c r="K27" s="39"/>
    </row>
    <row r="28" customFormat="false" ht="12.75" hidden="false" customHeight="false" outlineLevel="0" collapsed="false">
      <c r="A28" s="1" t="s">
        <v>19</v>
      </c>
      <c r="B28" s="31" t="n">
        <f aca="false">SUM(B26:B27)</f>
        <v>-403949422.86</v>
      </c>
      <c r="G28" s="39"/>
      <c r="H28" s="39"/>
      <c r="I28" s="39"/>
      <c r="J28" s="39"/>
      <c r="K28" s="39"/>
    </row>
    <row r="29" customFormat="false" ht="12.75" hidden="false" customHeight="false" outlineLevel="0" collapsed="false">
      <c r="G29" s="39"/>
      <c r="H29" s="39"/>
      <c r="I29" s="39"/>
      <c r="J29" s="39"/>
    </row>
    <row r="30" customFormat="false" ht="12.75" hidden="false" customHeight="false" outlineLevel="0" collapsed="false">
      <c r="G30" s="39"/>
      <c r="H30" s="39"/>
      <c r="I30" s="39"/>
      <c r="J30" s="39"/>
    </row>
    <row r="31" customFormat="false" ht="11.25" hidden="false" customHeight="false" outlineLevel="0" collapsed="false">
      <c r="A31" s="1" t="s">
        <v>20</v>
      </c>
    </row>
    <row r="32" customFormat="false" ht="12.75" hidden="false" customHeight="false" outlineLevel="0" collapsed="false">
      <c r="A32" s="2" t="s">
        <v>1</v>
      </c>
      <c r="B32" s="3" t="n">
        <v>36678</v>
      </c>
      <c r="C32" s="3" t="n">
        <v>36708</v>
      </c>
      <c r="D32" s="3" t="n">
        <v>36739</v>
      </c>
      <c r="E32" s="3" t="n">
        <v>36770</v>
      </c>
      <c r="F32" s="3" t="n">
        <v>36800</v>
      </c>
      <c r="G32" s="3" t="n">
        <v>36831</v>
      </c>
      <c r="H32" s="3" t="n">
        <v>36861</v>
      </c>
      <c r="I32" s="3" t="n">
        <v>36892</v>
      </c>
      <c r="J32" s="3" t="n">
        <v>36923</v>
      </c>
      <c r="K32" s="3" t="n">
        <v>36951</v>
      </c>
      <c r="L32" s="3" t="n">
        <v>36982</v>
      </c>
      <c r="M32" s="3" t="n">
        <v>37012</v>
      </c>
      <c r="N32" s="3" t="n">
        <v>37043</v>
      </c>
      <c r="O32" s="3" t="n">
        <v>37073</v>
      </c>
      <c r="P32" s="3" t="n">
        <v>37104</v>
      </c>
      <c r="Q32" s="4" t="s">
        <v>2</v>
      </c>
      <c r="R32" s="4" t="s">
        <v>3</v>
      </c>
      <c r="S32" s="5" t="s">
        <v>4</v>
      </c>
      <c r="T32" s="0"/>
      <c r="U32" s="0"/>
      <c r="V32" s="39"/>
    </row>
    <row r="33" customFormat="false" ht="12.75" hidden="false" customHeight="false" outlineLevel="0" collapsed="false">
      <c r="A33" s="42" t="s">
        <v>20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4"/>
      <c r="R33" s="44"/>
      <c r="S33" s="44"/>
      <c r="T33" s="0"/>
      <c r="U33" s="0"/>
      <c r="V33" s="39"/>
      <c r="W33" s="16"/>
      <c r="X33" s="16"/>
      <c r="Y33" s="16"/>
      <c r="Z33" s="16"/>
      <c r="AA33" s="16"/>
      <c r="AB33" s="16"/>
      <c r="AC33" s="16"/>
    </row>
    <row r="34" customFormat="false" ht="12.75" hidden="false" customHeight="false" outlineLevel="0" collapsed="false">
      <c r="A34" s="1" t="s">
        <v>21</v>
      </c>
      <c r="B34" s="11" t="n">
        <v>-288779.27</v>
      </c>
      <c r="C34" s="11" t="n">
        <v>-4366659.95</v>
      </c>
      <c r="D34" s="11" t="n">
        <v>-7693770.25</v>
      </c>
      <c r="E34" s="11" t="n">
        <v>-9130358.7</v>
      </c>
      <c r="F34" s="45" t="n">
        <v>-4519244.43</v>
      </c>
      <c r="G34" s="11" t="n">
        <v>-3453579.5</v>
      </c>
      <c r="H34" s="11" t="n">
        <v>-12375048.2</v>
      </c>
      <c r="I34" s="11" t="n">
        <v>-17725538.37</v>
      </c>
      <c r="J34" s="11" t="n">
        <v>-18597272.99</v>
      </c>
      <c r="K34" s="11" t="n">
        <v>-4993520.34</v>
      </c>
      <c r="L34" s="11" t="n">
        <v>-2344773.3</v>
      </c>
      <c r="M34" s="11" t="n">
        <v>-289048.03</v>
      </c>
      <c r="N34" s="11" t="n">
        <v>-24993.8</v>
      </c>
      <c r="O34" s="11" t="n">
        <v>-41014.21</v>
      </c>
      <c r="P34" s="11"/>
      <c r="Q34" s="11" t="n">
        <f aca="false">SUM(B34:P34)</f>
        <v>-85843601.34</v>
      </c>
      <c r="R34" s="12" t="n">
        <v>10806495.77</v>
      </c>
      <c r="S34" s="11" t="n">
        <f aca="false">Q34+R34</f>
        <v>-75037105.57</v>
      </c>
      <c r="T34" s="0"/>
      <c r="U34" s="0"/>
      <c r="V34" s="46"/>
      <c r="W34" s="46"/>
      <c r="X34" s="46"/>
      <c r="Y34" s="46"/>
      <c r="Z34" s="46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</row>
    <row r="35" customFormat="false" ht="12.75" hidden="false" customHeight="false" outlineLevel="0" collapsed="false">
      <c r="A35" s="1" t="s">
        <v>22</v>
      </c>
      <c r="B35" s="48"/>
      <c r="C35" s="48" t="n">
        <v>-540107.6</v>
      </c>
      <c r="D35" s="48" t="n">
        <v>-2023017.07</v>
      </c>
      <c r="E35" s="48" t="n">
        <v>-954094.24</v>
      </c>
      <c r="F35" s="49" t="n">
        <v>-1120714</v>
      </c>
      <c r="G35" s="48" t="n">
        <v>-2568417.48</v>
      </c>
      <c r="H35" s="48" t="n">
        <v>-7240826.85</v>
      </c>
      <c r="I35" s="48" t="n">
        <v>-18983748.46</v>
      </c>
      <c r="J35" s="48" t="n">
        <v>-16671669.5</v>
      </c>
      <c r="K35" s="48" t="n">
        <v>-6381980.44</v>
      </c>
      <c r="L35" s="48" t="n">
        <v>-1064297.26</v>
      </c>
      <c r="M35" s="48" t="n">
        <v>-577037.71</v>
      </c>
      <c r="N35" s="48" t="n">
        <v>-149513.63</v>
      </c>
      <c r="O35" s="48" t="n">
        <v>-225044.12</v>
      </c>
      <c r="P35" s="48"/>
      <c r="Q35" s="48" t="n">
        <f aca="false">SUM(B35:P35)</f>
        <v>-58500468.36</v>
      </c>
      <c r="R35" s="50" t="n">
        <v>24245569.18</v>
      </c>
      <c r="S35" s="48" t="n">
        <f aca="false">Q35+R35</f>
        <v>-34254899.18</v>
      </c>
      <c r="T35" s="0"/>
      <c r="U35" s="0"/>
      <c r="V35" s="46"/>
      <c r="W35" s="46"/>
      <c r="X35" s="46"/>
      <c r="Y35" s="46"/>
      <c r="Z35" s="46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</row>
    <row r="36" customFormat="false" ht="13.5" hidden="false" customHeight="false" outlineLevel="0" collapsed="false">
      <c r="A36" s="1" t="s">
        <v>10</v>
      </c>
      <c r="B36" s="24" t="n">
        <f aca="false">SUM(B34:B35)</f>
        <v>-288779.27</v>
      </c>
      <c r="C36" s="24" t="n">
        <f aca="false">SUM(C34:C35)</f>
        <v>-4906767.55</v>
      </c>
      <c r="D36" s="24" t="n">
        <f aca="false">SUM(D34:D35)</f>
        <v>-9716787.32</v>
      </c>
      <c r="E36" s="24" t="n">
        <f aca="false">SUM(E34:E35)</f>
        <v>-10084452.94</v>
      </c>
      <c r="F36" s="24" t="n">
        <f aca="false">SUM(F34:F35)</f>
        <v>-5639958.43</v>
      </c>
      <c r="G36" s="24" t="n">
        <f aca="false">SUM(G34:G35)</f>
        <v>-6021996.98</v>
      </c>
      <c r="H36" s="24" t="n">
        <f aca="false">SUM(H34:H35)</f>
        <v>-19615875.05</v>
      </c>
      <c r="I36" s="24" t="n">
        <f aca="false">SUM(I34:I35)</f>
        <v>-36709286.83</v>
      </c>
      <c r="J36" s="24" t="n">
        <f aca="false">SUM(J34:J35)</f>
        <v>-35268942.49</v>
      </c>
      <c r="K36" s="24" t="n">
        <f aca="false">SUM(K34:K35)</f>
        <v>-11375500.78</v>
      </c>
      <c r="L36" s="24" t="n">
        <f aca="false">SUM(L34:L35)</f>
        <v>-3409070.56</v>
      </c>
      <c r="M36" s="24" t="n">
        <f aca="false">SUM(M34:M35)</f>
        <v>-866085.74</v>
      </c>
      <c r="N36" s="24" t="n">
        <f aca="false">SUM(N34:N35)</f>
        <v>-174507.43</v>
      </c>
      <c r="O36" s="24" t="n">
        <f aca="false">SUM(O34:O35)</f>
        <v>-266058.33</v>
      </c>
      <c r="P36" s="24" t="n">
        <f aca="false">SUM(P34:P35)</f>
        <v>0</v>
      </c>
      <c r="Q36" s="24" t="n">
        <f aca="false">SUM(Q34:Q35)</f>
        <v>-144344069.7</v>
      </c>
      <c r="R36" s="24" t="n">
        <f aca="false">SUM(R34:R35)</f>
        <v>35052064.95</v>
      </c>
      <c r="S36" s="51" t="n">
        <f aca="false">SUM(S34:S35)</f>
        <v>-109292004.75</v>
      </c>
      <c r="T36" s="0"/>
      <c r="U36" s="0"/>
      <c r="V36" s="52"/>
      <c r="W36" s="52"/>
      <c r="X36" s="52"/>
      <c r="Y36" s="52"/>
      <c r="Z36" s="52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</row>
    <row r="37" customFormat="false" ht="13.5" hidden="false" customHeight="false" outlineLevel="0" collapsed="false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0"/>
      <c r="U37" s="0"/>
      <c r="V37" s="52"/>
      <c r="W37" s="52"/>
      <c r="X37" s="52"/>
      <c r="Y37" s="52"/>
      <c r="Z37" s="52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</row>
    <row r="38" customFormat="false" ht="12.75" hidden="false" customHeight="false" outlineLevel="0" collapsed="false">
      <c r="A38" s="2" t="s">
        <v>12</v>
      </c>
      <c r="B38" s="3" t="n">
        <v>36678</v>
      </c>
      <c r="C38" s="3" t="n">
        <v>36708</v>
      </c>
      <c r="D38" s="3" t="n">
        <v>36739</v>
      </c>
      <c r="E38" s="3" t="n">
        <v>36770</v>
      </c>
      <c r="F38" s="3" t="n">
        <v>36800</v>
      </c>
      <c r="G38" s="3" t="n">
        <v>36831</v>
      </c>
      <c r="H38" s="3" t="n">
        <v>36861</v>
      </c>
      <c r="I38" s="3" t="n">
        <v>36892</v>
      </c>
      <c r="J38" s="3" t="n">
        <v>36923</v>
      </c>
      <c r="K38" s="3" t="n">
        <v>36951</v>
      </c>
      <c r="L38" s="3" t="n">
        <v>36982</v>
      </c>
      <c r="M38" s="3" t="n">
        <v>37012</v>
      </c>
      <c r="N38" s="3" t="n">
        <v>37043</v>
      </c>
      <c r="O38" s="3" t="n">
        <v>37073</v>
      </c>
      <c r="P38" s="3" t="n">
        <v>37104</v>
      </c>
      <c r="Q38" s="4" t="s">
        <v>2</v>
      </c>
      <c r="R38" s="4" t="s">
        <v>3</v>
      </c>
      <c r="S38" s="5" t="s">
        <v>4</v>
      </c>
      <c r="T38" s="0"/>
      <c r="U38" s="0"/>
    </row>
    <row r="39" customFormat="false" ht="12.75" hidden="false" customHeight="false" outlineLevel="0" collapsed="false">
      <c r="A39" s="42" t="s">
        <v>20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0"/>
      <c r="U39" s="0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</row>
    <row r="40" customFormat="false" ht="12.75" hidden="false" customHeight="false" outlineLevel="0" collapsed="false">
      <c r="A40" s="1" t="s">
        <v>21</v>
      </c>
      <c r="B40" s="53" t="n">
        <f aca="false">B34</f>
        <v>-288779.27</v>
      </c>
      <c r="C40" s="53" t="n">
        <f aca="false">B40+C34</f>
        <v>-4655439.22</v>
      </c>
      <c r="D40" s="53" t="n">
        <f aca="false">C40+D34</f>
        <v>-12349209.47</v>
      </c>
      <c r="E40" s="53" t="n">
        <f aca="false">D40+E34</f>
        <v>-21479568.17</v>
      </c>
      <c r="F40" s="53" t="n">
        <f aca="false">E40+F34</f>
        <v>-25998812.6</v>
      </c>
      <c r="G40" s="53" t="n">
        <f aca="false">F40+G34</f>
        <v>-29452392.1</v>
      </c>
      <c r="H40" s="53" t="n">
        <f aca="false">G40+H34</f>
        <v>-41827440.3</v>
      </c>
      <c r="I40" s="53" t="n">
        <f aca="false">H40+I34</f>
        <v>-59552978.67</v>
      </c>
      <c r="J40" s="53" t="n">
        <f aca="false">I40+J34</f>
        <v>-78150251.66</v>
      </c>
      <c r="K40" s="53" t="n">
        <f aca="false">J40+K34</f>
        <v>-83143772</v>
      </c>
      <c r="L40" s="53" t="n">
        <f aca="false">K40+L34</f>
        <v>-85488545.3</v>
      </c>
      <c r="M40" s="53" t="n">
        <f aca="false">L40+M34</f>
        <v>-85777593.33</v>
      </c>
      <c r="N40" s="53" t="n">
        <f aca="false">M40+N34</f>
        <v>-85802587.13</v>
      </c>
      <c r="O40" s="53" t="n">
        <f aca="false">N40+O34</f>
        <v>-85843601.34</v>
      </c>
      <c r="P40" s="53"/>
      <c r="Q40" s="53" t="n">
        <f aca="false">O40</f>
        <v>-85843601.34</v>
      </c>
      <c r="R40" s="53" t="n">
        <f aca="false">R34</f>
        <v>10806495.77</v>
      </c>
      <c r="S40" s="54" t="n">
        <f aca="false">Q40+R40</f>
        <v>-75037105.57</v>
      </c>
      <c r="T40" s="0"/>
      <c r="U40" s="0"/>
    </row>
    <row r="41" customFormat="false" ht="12.75" hidden="false" customHeight="false" outlineLevel="0" collapsed="false">
      <c r="A41" s="1" t="s">
        <v>22</v>
      </c>
      <c r="B41" s="55" t="n">
        <f aca="false">B35</f>
        <v>0</v>
      </c>
      <c r="C41" s="55" t="n">
        <f aca="false">B41+C35</f>
        <v>-540107.6</v>
      </c>
      <c r="D41" s="55" t="n">
        <f aca="false">C41+D35</f>
        <v>-2563124.67</v>
      </c>
      <c r="E41" s="55" t="n">
        <f aca="false">D41+E35</f>
        <v>-3517218.91</v>
      </c>
      <c r="F41" s="55" t="n">
        <f aca="false">E41+F35</f>
        <v>-4637932.91</v>
      </c>
      <c r="G41" s="55" t="n">
        <f aca="false">F41+G35</f>
        <v>-7206350.39</v>
      </c>
      <c r="H41" s="55" t="n">
        <f aca="false">G41+H35</f>
        <v>-14447177.24</v>
      </c>
      <c r="I41" s="55" t="n">
        <f aca="false">H41+I35</f>
        <v>-33430925.7</v>
      </c>
      <c r="J41" s="55" t="n">
        <f aca="false">I41+J35</f>
        <v>-50102595.2</v>
      </c>
      <c r="K41" s="55" t="n">
        <f aca="false">J41+K35</f>
        <v>-56484575.64</v>
      </c>
      <c r="L41" s="55" t="n">
        <f aca="false">K41+L35</f>
        <v>-57548872.9</v>
      </c>
      <c r="M41" s="55" t="n">
        <f aca="false">L41+M35</f>
        <v>-58125910.61</v>
      </c>
      <c r="N41" s="55" t="n">
        <f aca="false">M41+N35</f>
        <v>-58275424.24</v>
      </c>
      <c r="O41" s="55" t="n">
        <f aca="false">N41+O35</f>
        <v>-58500468.36</v>
      </c>
      <c r="P41" s="56"/>
      <c r="Q41" s="55" t="n">
        <f aca="false">O41</f>
        <v>-58500468.36</v>
      </c>
      <c r="R41" s="55" t="n">
        <f aca="false">R35</f>
        <v>24245569.18</v>
      </c>
      <c r="S41" s="57" t="n">
        <f aca="false">Q41+R41</f>
        <v>-34254899.18</v>
      </c>
      <c r="T41" s="0"/>
      <c r="U41" s="0"/>
    </row>
    <row r="42" customFormat="false" ht="13.5" hidden="false" customHeight="false" outlineLevel="0" collapsed="false">
      <c r="B42" s="58" t="n">
        <f aca="false">SUM(B40:B41)</f>
        <v>-288779.27</v>
      </c>
      <c r="C42" s="58" t="n">
        <f aca="false">SUM(C40:C41)</f>
        <v>-5195546.82</v>
      </c>
      <c r="D42" s="58" t="n">
        <f aca="false">SUM(D40:D41)</f>
        <v>-14912334.14</v>
      </c>
      <c r="E42" s="58" t="n">
        <f aca="false">SUM(E40:E41)</f>
        <v>-24996787.08</v>
      </c>
      <c r="F42" s="58" t="n">
        <f aca="false">SUM(F40:F41)</f>
        <v>-30636745.51</v>
      </c>
      <c r="G42" s="58" t="n">
        <f aca="false">SUM(G40:G41)</f>
        <v>-36658742.49</v>
      </c>
      <c r="H42" s="58" t="n">
        <f aca="false">SUM(H40:H41)</f>
        <v>-56274617.54</v>
      </c>
      <c r="I42" s="58" t="n">
        <f aca="false">SUM(I40:I41)</f>
        <v>-92983904.37</v>
      </c>
      <c r="J42" s="58" t="n">
        <f aca="false">SUM(J40:J41)</f>
        <v>-128252846.86</v>
      </c>
      <c r="K42" s="58" t="n">
        <f aca="false">SUM(K40:K41)</f>
        <v>-139628347.64</v>
      </c>
      <c r="L42" s="58" t="n">
        <f aca="false">SUM(L40:L41)</f>
        <v>-143037418.2</v>
      </c>
      <c r="M42" s="58" t="n">
        <f aca="false">SUM(M40:M41)</f>
        <v>-143903503.94</v>
      </c>
      <c r="N42" s="58" t="n">
        <f aca="false">SUM(N40:N41)</f>
        <v>-144078011.37</v>
      </c>
      <c r="O42" s="58" t="n">
        <f aca="false">SUM(O40:O41)</f>
        <v>-144344069.7</v>
      </c>
      <c r="P42" s="59"/>
      <c r="Q42" s="58" t="n">
        <f aca="false">SUM(Q40:Q41)</f>
        <v>-144344069.7</v>
      </c>
      <c r="R42" s="58" t="n">
        <f aca="false">SUM(R40:R41)</f>
        <v>35052064.95</v>
      </c>
      <c r="S42" s="60" t="n">
        <f aca="false">Q42+R42</f>
        <v>-109292004.75</v>
      </c>
      <c r="T42" s="0"/>
      <c r="U42" s="0"/>
    </row>
    <row r="43" customFormat="false" ht="13.5" hidden="false" customHeight="false" outlineLevel="0" collapsed="false">
      <c r="T43" s="0"/>
      <c r="U43" s="0"/>
    </row>
    <row r="44" customFormat="false" ht="12.75" hidden="false" customHeight="false" outlineLevel="0" collapsed="false">
      <c r="A44" s="2" t="s">
        <v>14</v>
      </c>
      <c r="B44" s="3" t="n">
        <v>36678</v>
      </c>
      <c r="C44" s="3" t="n">
        <v>36708</v>
      </c>
      <c r="D44" s="3" t="n">
        <v>36739</v>
      </c>
      <c r="E44" s="3" t="n">
        <v>36770</v>
      </c>
      <c r="F44" s="3" t="n">
        <v>36800</v>
      </c>
      <c r="G44" s="3" t="n">
        <v>36831</v>
      </c>
      <c r="H44" s="3" t="n">
        <v>36861</v>
      </c>
      <c r="I44" s="3" t="n">
        <v>36892</v>
      </c>
      <c r="J44" s="3" t="n">
        <v>36923</v>
      </c>
      <c r="K44" s="3" t="n">
        <v>36951</v>
      </c>
      <c r="L44" s="3" t="n">
        <v>36982</v>
      </c>
      <c r="M44" s="3" t="n">
        <v>37012</v>
      </c>
      <c r="N44" s="3" t="n">
        <v>37043</v>
      </c>
      <c r="O44" s="3" t="n">
        <v>37073</v>
      </c>
      <c r="P44" s="3" t="n">
        <v>37104</v>
      </c>
      <c r="Q44" s="4" t="s">
        <v>2</v>
      </c>
      <c r="R44" s="4" t="s">
        <v>3</v>
      </c>
      <c r="S44" s="5" t="s">
        <v>4</v>
      </c>
      <c r="T44" s="0"/>
      <c r="U44" s="0"/>
    </row>
    <row r="45" customFormat="false" ht="12.75" hidden="false" customHeight="false" outlineLevel="0" collapsed="false">
      <c r="T45" s="0"/>
      <c r="U45" s="0"/>
    </row>
    <row r="46" customFormat="false" ht="12.75" hidden="false" customHeight="false" outlineLevel="0" collapsed="false">
      <c r="A46" s="1" t="s">
        <v>20</v>
      </c>
      <c r="B46" s="61" t="n">
        <f aca="false">$Q40-B40</f>
        <v>-85554822.07</v>
      </c>
      <c r="C46" s="62" t="n">
        <f aca="false">$Q40-C40</f>
        <v>-81188162.12</v>
      </c>
      <c r="D46" s="61" t="n">
        <f aca="false">$Q40-D40</f>
        <v>-73494391.87</v>
      </c>
      <c r="E46" s="61" t="n">
        <f aca="false">$Q40-E40</f>
        <v>-64364033.17</v>
      </c>
      <c r="F46" s="61" t="n">
        <f aca="false">$Q40-F40</f>
        <v>-59844788.74</v>
      </c>
      <c r="G46" s="61" t="n">
        <f aca="false">$Q40-G40</f>
        <v>-56391209.24</v>
      </c>
      <c r="H46" s="61" t="n">
        <f aca="false">$Q40-H40</f>
        <v>-44016161.04</v>
      </c>
      <c r="I46" s="61" t="n">
        <f aca="false">$Q40-I40</f>
        <v>-26290622.67</v>
      </c>
      <c r="J46" s="61" t="n">
        <f aca="false">$Q40-J40</f>
        <v>-7693349.67999999</v>
      </c>
      <c r="K46" s="61" t="n">
        <f aca="false">$Q40-K40</f>
        <v>-2699829.33999999</v>
      </c>
      <c r="L46" s="61" t="n">
        <f aca="false">$Q40-L40</f>
        <v>-355056.039999992</v>
      </c>
      <c r="M46" s="61" t="n">
        <f aca="false">$Q40-M40</f>
        <v>-66008.0099999905</v>
      </c>
      <c r="N46" s="61" t="n">
        <f aca="false">$Q40-N40</f>
        <v>-41014.2099999934</v>
      </c>
      <c r="O46" s="61" t="n">
        <f aca="false">$Q40-O40</f>
        <v>0</v>
      </c>
      <c r="P46" s="63"/>
      <c r="Q46" s="63"/>
      <c r="R46" s="64" t="n">
        <f aca="false">R40</f>
        <v>10806495.77</v>
      </c>
      <c r="S46" s="65" t="n">
        <f aca="false">S40</f>
        <v>-75037105.57</v>
      </c>
      <c r="T46" s="0"/>
      <c r="U46" s="0"/>
    </row>
    <row r="47" customFormat="false" ht="11.25" hidden="false" customHeight="false" outlineLevel="0" collapsed="false">
      <c r="A47" s="1" t="s">
        <v>21</v>
      </c>
      <c r="B47" s="66" t="n">
        <f aca="false">$Q41-B41</f>
        <v>-58500468.36</v>
      </c>
      <c r="C47" s="66" t="n">
        <f aca="false">$Q41-C41</f>
        <v>-57960360.76</v>
      </c>
      <c r="D47" s="66" t="n">
        <f aca="false">$Q41-D41</f>
        <v>-55937343.69</v>
      </c>
      <c r="E47" s="66" t="n">
        <f aca="false">$Q41-E41</f>
        <v>-54983249.45</v>
      </c>
      <c r="F47" s="66" t="n">
        <f aca="false">$Q41-F41</f>
        <v>-53862535.45</v>
      </c>
      <c r="G47" s="66" t="n">
        <f aca="false">$Q41-G41</f>
        <v>-51294117.97</v>
      </c>
      <c r="H47" s="66" t="n">
        <f aca="false">$Q41-H41</f>
        <v>-44053291.12</v>
      </c>
      <c r="I47" s="66" t="n">
        <f aca="false">$Q41-I41</f>
        <v>-25069542.66</v>
      </c>
      <c r="J47" s="66" t="n">
        <f aca="false">$Q41-J41</f>
        <v>-8397873.16</v>
      </c>
      <c r="K47" s="66" t="n">
        <f aca="false">$Q41-K41</f>
        <v>-2015892.72</v>
      </c>
      <c r="L47" s="66" t="n">
        <f aca="false">$Q41-L41</f>
        <v>-951595.460000001</v>
      </c>
      <c r="M47" s="66" t="n">
        <f aca="false">$Q41-M41</f>
        <v>-374557.75</v>
      </c>
      <c r="N47" s="66" t="n">
        <f aca="false">$Q41-N41</f>
        <v>-225044.119999997</v>
      </c>
      <c r="O47" s="66" t="n">
        <f aca="false">$Q41-O41</f>
        <v>0</v>
      </c>
      <c r="P47" s="67"/>
      <c r="Q47" s="67"/>
      <c r="R47" s="68" t="n">
        <f aca="false">R41</f>
        <v>24245569.18</v>
      </c>
      <c r="S47" s="69" t="n">
        <f aca="false">S41</f>
        <v>-34254899.18</v>
      </c>
    </row>
    <row r="48" customFormat="false" ht="12" hidden="false" customHeight="false" outlineLevel="0" collapsed="false">
      <c r="A48" s="1" t="s">
        <v>22</v>
      </c>
      <c r="B48" s="70" t="n">
        <f aca="false">SUM(B46:B47)</f>
        <v>-144055290.43</v>
      </c>
      <c r="C48" s="70" t="n">
        <f aca="false">SUM(C46:C47)</f>
        <v>-139148522.88</v>
      </c>
      <c r="D48" s="70" t="n">
        <f aca="false">SUM(D46:D47)</f>
        <v>-129431735.56</v>
      </c>
      <c r="E48" s="70" t="n">
        <f aca="false">SUM(E46:E47)</f>
        <v>-119347282.62</v>
      </c>
      <c r="F48" s="70" t="n">
        <f aca="false">SUM(F46:F47)</f>
        <v>-113707324.19</v>
      </c>
      <c r="G48" s="70" t="n">
        <f aca="false">SUM(G46:G47)</f>
        <v>-107685327.21</v>
      </c>
      <c r="H48" s="70" t="n">
        <f aca="false">SUM(H46:H47)</f>
        <v>-88069452.16</v>
      </c>
      <c r="I48" s="70" t="n">
        <f aca="false">SUM(I46:I47)</f>
        <v>-51360165.33</v>
      </c>
      <c r="J48" s="70" t="n">
        <f aca="false">SUM(J46:J47)</f>
        <v>-16091222.84</v>
      </c>
      <c r="K48" s="70" t="n">
        <f aca="false">SUM(K46:K47)</f>
        <v>-4715722.05999999</v>
      </c>
      <c r="L48" s="70" t="n">
        <f aca="false">SUM(L46:L47)</f>
        <v>-1306651.49999999</v>
      </c>
      <c r="M48" s="70" t="n">
        <f aca="false">SUM(M46:M47)</f>
        <v>-440565.75999999</v>
      </c>
      <c r="N48" s="70" t="n">
        <f aca="false">SUM(N46:N47)</f>
        <v>-266058.329999991</v>
      </c>
      <c r="O48" s="70" t="n">
        <f aca="false">SUM(O46:O47)</f>
        <v>0</v>
      </c>
      <c r="P48" s="71"/>
      <c r="Q48" s="71"/>
      <c r="R48" s="70" t="n">
        <f aca="false">R42</f>
        <v>35052064.95</v>
      </c>
      <c r="S48" s="72" t="n">
        <f aca="false">S42</f>
        <v>-109292004.75</v>
      </c>
    </row>
    <row r="49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2001-09-14T17:41:47Z</dcterms:created>
  <dc:creator>wcurry</dc:creator>
  <dc:description/>
  <dc:language>en-US</dc:language>
  <cp:lastModifiedBy>wcurry</cp:lastModifiedBy>
  <cp:lastPrinted>2001-09-14T18:10:05Z</cp:lastPrinted>
  <dcterms:modified xsi:type="dcterms:W3CDTF">2001-09-27T18:54:52Z</dcterms:modified>
  <cp:revision>0</cp:revision>
  <dc:subject/>
  <dc:title/>
</cp:coreProperties>
</file>