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<sst xmlns="http://schemas.openxmlformats.org/spreadsheetml/2006/main" count="11" uniqueCount="7">
  <si>
    <t xml:space="preserve">Sells</t>
  </si>
  <si>
    <t xml:space="preserve">Buys</t>
  </si>
  <si>
    <t xml:space="preserve">&lt;- Realized PL</t>
  </si>
  <si>
    <t xml:space="preserve">&lt;- MTM PL w/o Real PL</t>
  </si>
  <si>
    <t xml:space="preserve">&lt;- MTM PL with Real PL</t>
  </si>
  <si>
    <t xml:space="preserve">&lt;- Current Nymex</t>
  </si>
  <si>
    <t xml:space="preserve">&lt;- Total Pl</t>
  </si>
</sst>
</file>

<file path=xl/styles.xml><?xml version="1.0" encoding="utf-8"?>
<styleSheet xmlns="http://schemas.openxmlformats.org/spreadsheetml/2006/main">
  <numFmts count="11">
    <numFmt numFmtId="164" formatCode="General"/>
    <numFmt numFmtId="165" formatCode="_(* #,##0.00_);_(* \(#,##0.00\);_(* \-??_);_(@_)"/>
    <numFmt numFmtId="166" formatCode="_(* #,##0.0_);_(* \(#,##0.0\);_(* \-??_);_(@_)"/>
    <numFmt numFmtId="167" formatCode="_(\$* #,##0.00_);_(\$* \(#,##0.00\);_(\$* \-??_);_(@_)"/>
    <numFmt numFmtId="168" formatCode="#,##0.00"/>
    <numFmt numFmtId="169" formatCode="_(\$* #,##0_);_(\$* \(#,##0\);_(\$* \-??_);_(@_)"/>
    <numFmt numFmtId="170" formatCode="[$-409]m/d/yyyy"/>
    <numFmt numFmtId="171" formatCode="mm/dd/yy"/>
    <numFmt numFmtId="172" formatCode="[$-409]m/d/yyyy\ h:mm"/>
    <numFmt numFmtId="173" formatCode="_(* #,##0_);_(* \(#,##0\);_(* \-??_);_(@_)"/>
    <numFmt numFmtId="174" formatCode="0.000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"/>
      <family val="2"/>
    </font>
    <font>
      <b val="true"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00FFFF"/>
        <bgColor rgb="FF00FFFF"/>
      </patternFill>
    </fill>
    <fill>
      <patternFill patternType="solid">
        <fgColor rgb="FF00FF00"/>
        <bgColor rgb="FF33CCCC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7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3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" fillId="3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" fillId="4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5" fillId="4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M4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1" width="6.99"/>
    <col collapsed="false" customWidth="true" hidden="false" outlineLevel="0" max="2" min="2" style="2" width="8.7"/>
    <col collapsed="false" customWidth="true" hidden="false" outlineLevel="0" max="3" min="3" style="3" width="14.41"/>
    <col collapsed="false" customWidth="true" hidden="false" outlineLevel="0" max="4" min="4" style="2" width="3.14"/>
    <col collapsed="false" customWidth="true" hidden="false" outlineLevel="0" max="5" min="5" style="4" width="9.85"/>
    <col collapsed="false" customWidth="false" hidden="false" outlineLevel="0" max="6" min="6" style="2" width="9.14"/>
    <col collapsed="false" customWidth="true" hidden="false" outlineLevel="0" max="7" min="7" style="5" width="12.56"/>
    <col collapsed="false" customWidth="true" hidden="false" outlineLevel="0" max="8" min="8" style="2" width="2.84"/>
    <col collapsed="false" customWidth="true" hidden="false" outlineLevel="0" max="9" min="9" style="6" width="14.85"/>
    <col collapsed="false" customWidth="true" hidden="false" outlineLevel="0" max="10" min="10" style="2" width="2.13"/>
    <col collapsed="false" customWidth="true" hidden="false" outlineLevel="0" max="11" min="11" style="2" width="21.7"/>
    <col collapsed="false" customWidth="false" hidden="false" outlineLevel="0" max="257" min="12" style="2" width="9.14"/>
  </cols>
  <sheetData>
    <row r="2" customFormat="false" ht="11.25" hidden="false" customHeight="false" outlineLevel="0" collapsed="false">
      <c r="A2" s="7" t="s">
        <v>0</v>
      </c>
      <c r="B2" s="8"/>
      <c r="C2" s="9"/>
      <c r="D2" s="10"/>
      <c r="E2" s="7" t="s">
        <v>1</v>
      </c>
      <c r="F2" s="8"/>
      <c r="G2" s="11"/>
      <c r="I2" s="12"/>
      <c r="K2" s="13"/>
    </row>
    <row r="3" customFormat="false" ht="11.25" hidden="false" customHeight="false" outlineLevel="0" collapsed="false">
      <c r="A3" s="14" t="n">
        <v>10</v>
      </c>
      <c r="B3" s="8" t="n">
        <v>4.079</v>
      </c>
      <c r="C3" s="9" t="n">
        <f aca="false">A3*B3*10000</f>
        <v>407900</v>
      </c>
      <c r="D3" s="10"/>
      <c r="E3" s="15"/>
      <c r="F3" s="8"/>
      <c r="G3" s="16" t="n">
        <f aca="false">E3*F3*10000</f>
        <v>0</v>
      </c>
      <c r="I3" s="17"/>
    </row>
    <row r="4" customFormat="false" ht="11.25" hidden="false" customHeight="false" outlineLevel="0" collapsed="false">
      <c r="A4" s="14" t="n">
        <v>15.5</v>
      </c>
      <c r="B4" s="8" t="n">
        <v>4.135</v>
      </c>
      <c r="C4" s="9" t="n">
        <f aca="false">A4*B4*10000</f>
        <v>640925</v>
      </c>
      <c r="D4" s="10"/>
      <c r="E4" s="15" t="n">
        <v>10</v>
      </c>
      <c r="F4" s="8" t="n">
        <v>4.06</v>
      </c>
      <c r="G4" s="16" t="n">
        <f aca="false">E4*F4*10000</f>
        <v>406000</v>
      </c>
      <c r="I4" s="18"/>
      <c r="K4" s="19"/>
    </row>
    <row r="5" customFormat="false" ht="11.25" hidden="false" customHeight="false" outlineLevel="0" collapsed="false">
      <c r="A5" s="14" t="n">
        <v>15.5</v>
      </c>
      <c r="B5" s="8" t="n">
        <v>4.15</v>
      </c>
      <c r="C5" s="9" t="n">
        <f aca="false">A5*B5*10000</f>
        <v>643250</v>
      </c>
      <c r="D5" s="10"/>
      <c r="E5" s="15"/>
      <c r="F5" s="8"/>
      <c r="G5" s="16" t="n">
        <f aca="false">E5*F5*10000</f>
        <v>0</v>
      </c>
      <c r="J5" s="17"/>
      <c r="K5" s="10"/>
    </row>
    <row r="6" customFormat="false" ht="11.25" hidden="false" customHeight="false" outlineLevel="0" collapsed="false">
      <c r="A6" s="14" t="n">
        <v>15.5</v>
      </c>
      <c r="B6" s="8" t="n">
        <v>4.17</v>
      </c>
      <c r="C6" s="9" t="n">
        <f aca="false">A6*B6*10000</f>
        <v>646350</v>
      </c>
      <c r="D6" s="10"/>
      <c r="E6" s="15"/>
      <c r="F6" s="8"/>
      <c r="G6" s="16" t="n">
        <f aca="false">E6*F6*10000</f>
        <v>0</v>
      </c>
      <c r="I6" s="17"/>
      <c r="J6" s="20"/>
      <c r="K6" s="10"/>
    </row>
    <row r="7" customFormat="false" ht="11.25" hidden="false" customHeight="false" outlineLevel="0" collapsed="false">
      <c r="A7" s="14"/>
      <c r="B7" s="8"/>
      <c r="C7" s="9" t="n">
        <f aca="false">A7*B7*10000</f>
        <v>0</v>
      </c>
      <c r="D7" s="10"/>
      <c r="E7" s="15"/>
      <c r="F7" s="8"/>
      <c r="G7" s="16" t="n">
        <f aca="false">E7*F7*10000</f>
        <v>0</v>
      </c>
      <c r="I7" s="17"/>
      <c r="J7" s="20"/>
      <c r="K7" s="10"/>
    </row>
    <row r="8" customFormat="false" ht="11.25" hidden="false" customHeight="false" outlineLevel="0" collapsed="false">
      <c r="A8" s="15"/>
      <c r="B8" s="8"/>
      <c r="C8" s="9" t="n">
        <f aca="false">A8*B8*10000</f>
        <v>0</v>
      </c>
      <c r="D8" s="10"/>
      <c r="E8" s="15"/>
      <c r="F8" s="8"/>
      <c r="G8" s="16" t="n">
        <f aca="false">E8*F8*10000</f>
        <v>0</v>
      </c>
      <c r="I8" s="17"/>
    </row>
    <row r="9" customFormat="false" ht="11.25" hidden="false" customHeight="false" outlineLevel="0" collapsed="false">
      <c r="A9" s="15"/>
      <c r="B9" s="8"/>
      <c r="C9" s="9" t="n">
        <f aca="false">A9*B9*10000</f>
        <v>0</v>
      </c>
      <c r="D9" s="10"/>
      <c r="E9" s="15"/>
      <c r="F9" s="8"/>
      <c r="G9" s="16" t="n">
        <f aca="false">E9*F9*10000</f>
        <v>0</v>
      </c>
      <c r="I9" s="17"/>
      <c r="K9" s="10"/>
    </row>
    <row r="10" customFormat="false" ht="11.25" hidden="false" customHeight="false" outlineLevel="0" collapsed="false">
      <c r="A10" s="15"/>
      <c r="B10" s="8"/>
      <c r="C10" s="9" t="n">
        <f aca="false">A10*B10*10000</f>
        <v>0</v>
      </c>
      <c r="D10" s="10"/>
      <c r="E10" s="15"/>
      <c r="F10" s="8"/>
      <c r="G10" s="16" t="n">
        <f aca="false">E10*F10*10000</f>
        <v>0</v>
      </c>
      <c r="I10" s="17"/>
    </row>
    <row r="11" customFormat="false" ht="11.25" hidden="false" customHeight="false" outlineLevel="0" collapsed="false">
      <c r="A11" s="15"/>
      <c r="B11" s="8"/>
      <c r="C11" s="9" t="n">
        <f aca="false">A11*B11*10000</f>
        <v>0</v>
      </c>
      <c r="D11" s="10"/>
      <c r="E11" s="15"/>
      <c r="F11" s="8"/>
      <c r="G11" s="16" t="n">
        <f aca="false">E11*F11*10000</f>
        <v>0</v>
      </c>
      <c r="I11" s="17"/>
    </row>
    <row r="12" customFormat="false" ht="11.25" hidden="false" customHeight="false" outlineLevel="0" collapsed="false">
      <c r="A12" s="15"/>
      <c r="B12" s="8"/>
      <c r="C12" s="9" t="n">
        <f aca="false">A12*B12*10000</f>
        <v>0</v>
      </c>
      <c r="D12" s="10"/>
      <c r="E12" s="15"/>
      <c r="F12" s="8"/>
      <c r="G12" s="16" t="n">
        <f aca="false">E12*F12*10000</f>
        <v>0</v>
      </c>
      <c r="I12" s="17"/>
    </row>
    <row r="13" customFormat="false" ht="11.25" hidden="false" customHeight="false" outlineLevel="0" collapsed="false">
      <c r="A13" s="15"/>
      <c r="B13" s="8"/>
      <c r="C13" s="9" t="n">
        <f aca="false">A13*B13*10000</f>
        <v>0</v>
      </c>
      <c r="D13" s="10"/>
      <c r="E13" s="15"/>
      <c r="F13" s="8"/>
      <c r="G13" s="16" t="n">
        <f aca="false">E13*F13*10000</f>
        <v>0</v>
      </c>
      <c r="I13" s="17"/>
    </row>
    <row r="14" customFormat="false" ht="11.25" hidden="false" customHeight="false" outlineLevel="0" collapsed="false">
      <c r="A14" s="15"/>
      <c r="B14" s="8"/>
      <c r="C14" s="9" t="n">
        <f aca="false">A14*B14*10000</f>
        <v>0</v>
      </c>
      <c r="D14" s="10"/>
      <c r="E14" s="15"/>
      <c r="F14" s="8"/>
      <c r="G14" s="16" t="n">
        <f aca="false">E14*F14*10000</f>
        <v>0</v>
      </c>
      <c r="I14" s="17"/>
    </row>
    <row r="15" customFormat="false" ht="11.25" hidden="false" customHeight="false" outlineLevel="0" collapsed="false">
      <c r="A15" s="15"/>
      <c r="B15" s="8"/>
      <c r="C15" s="9" t="n">
        <f aca="false">A15*B15*10000</f>
        <v>0</v>
      </c>
      <c r="D15" s="10"/>
      <c r="E15" s="15"/>
      <c r="F15" s="8"/>
      <c r="G15" s="16" t="n">
        <f aca="false">E15*F15*10000</f>
        <v>0</v>
      </c>
      <c r="I15" s="17"/>
      <c r="L15" s="2" t="n">
        <f aca="false">2500*31</f>
        <v>77500</v>
      </c>
    </row>
    <row r="16" customFormat="false" ht="11.25" hidden="false" customHeight="false" outlineLevel="0" collapsed="false">
      <c r="A16" s="15"/>
      <c r="B16" s="8"/>
      <c r="C16" s="9" t="n">
        <f aca="false">A16*B16*10000</f>
        <v>0</v>
      </c>
      <c r="D16" s="10"/>
      <c r="E16" s="15"/>
      <c r="F16" s="8"/>
      <c r="G16" s="16" t="n">
        <f aca="false">E16*F16*10000</f>
        <v>0</v>
      </c>
      <c r="I16" s="17"/>
      <c r="L16" s="2" t="n">
        <f aca="false">5000*31</f>
        <v>155000</v>
      </c>
    </row>
    <row r="17" customFormat="false" ht="11.25" hidden="false" customHeight="false" outlineLevel="0" collapsed="false">
      <c r="A17" s="15"/>
      <c r="B17" s="8"/>
      <c r="C17" s="9" t="n">
        <f aca="false">A17*B17*10000</f>
        <v>0</v>
      </c>
      <c r="D17" s="10"/>
      <c r="E17" s="15"/>
      <c r="F17" s="8"/>
      <c r="G17" s="16" t="n">
        <f aca="false">E17*F17*10000</f>
        <v>0</v>
      </c>
      <c r="I17" s="17"/>
      <c r="L17" s="2" t="n">
        <f aca="false">7500*31</f>
        <v>232500</v>
      </c>
    </row>
    <row r="18" customFormat="false" ht="11.25" hidden="false" customHeight="false" outlineLevel="0" collapsed="false">
      <c r="A18" s="15"/>
      <c r="B18" s="8"/>
      <c r="C18" s="9" t="n">
        <f aca="false">A18*B18*10000</f>
        <v>0</v>
      </c>
      <c r="D18" s="10"/>
      <c r="E18" s="15"/>
      <c r="F18" s="8"/>
      <c r="G18" s="16" t="n">
        <f aca="false">E18*F18*10000</f>
        <v>0</v>
      </c>
      <c r="I18" s="17"/>
      <c r="L18" s="2" t="n">
        <f aca="false">10000*31</f>
        <v>310000</v>
      </c>
    </row>
    <row r="19" customFormat="false" ht="11.25" hidden="false" customHeight="false" outlineLevel="0" collapsed="false">
      <c r="A19" s="15"/>
      <c r="B19" s="8"/>
      <c r="C19" s="9" t="n">
        <f aca="false">A19*B19*10000</f>
        <v>0</v>
      </c>
      <c r="D19" s="10"/>
      <c r="E19" s="15"/>
      <c r="F19" s="8"/>
      <c r="G19" s="16" t="n">
        <f aca="false">E19*F19*10000</f>
        <v>0</v>
      </c>
      <c r="I19" s="17"/>
      <c r="L19" s="2" t="n">
        <f aca="false">12500*31</f>
        <v>387500</v>
      </c>
    </row>
    <row r="20" customFormat="false" ht="11.25" hidden="false" customHeight="false" outlineLevel="0" collapsed="false">
      <c r="A20" s="15"/>
      <c r="B20" s="8"/>
      <c r="C20" s="9" t="n">
        <f aca="false">A20*B20*10000</f>
        <v>0</v>
      </c>
      <c r="D20" s="10"/>
      <c r="E20" s="15"/>
      <c r="F20" s="8"/>
      <c r="G20" s="16" t="n">
        <f aca="false">E20*F20*10000</f>
        <v>0</v>
      </c>
      <c r="I20" s="17"/>
      <c r="L20" s="2" t="n">
        <f aca="false">15000*31</f>
        <v>465000</v>
      </c>
    </row>
    <row r="21" customFormat="false" ht="11.25" hidden="false" customHeight="false" outlineLevel="0" collapsed="false">
      <c r="A21" s="15"/>
      <c r="B21" s="8"/>
      <c r="C21" s="9" t="n">
        <f aca="false">A21*B21*10000</f>
        <v>0</v>
      </c>
      <c r="D21" s="10"/>
      <c r="E21" s="15"/>
      <c r="F21" s="8"/>
      <c r="G21" s="16" t="n">
        <f aca="false">E21*F21*10000</f>
        <v>0</v>
      </c>
      <c r="I21" s="17"/>
    </row>
    <row r="22" customFormat="false" ht="11.25" hidden="false" customHeight="false" outlineLevel="0" collapsed="false">
      <c r="A22" s="15"/>
      <c r="B22" s="8"/>
      <c r="C22" s="9" t="n">
        <f aca="false">A22*B22*10000</f>
        <v>0</v>
      </c>
      <c r="D22" s="10"/>
      <c r="E22" s="15"/>
      <c r="F22" s="8"/>
      <c r="G22" s="16" t="n">
        <f aca="false">E22*F22*10000</f>
        <v>0</v>
      </c>
      <c r="I22" s="17"/>
    </row>
    <row r="23" customFormat="false" ht="11.25" hidden="false" customHeight="false" outlineLevel="0" collapsed="false">
      <c r="A23" s="15"/>
      <c r="B23" s="8"/>
      <c r="C23" s="9" t="n">
        <f aca="false">A23*B23*10000</f>
        <v>0</v>
      </c>
      <c r="D23" s="10"/>
      <c r="E23" s="15"/>
      <c r="F23" s="8"/>
      <c r="G23" s="16" t="n">
        <f aca="false">E23*F23*10000</f>
        <v>0</v>
      </c>
      <c r="I23" s="17"/>
    </row>
    <row r="24" customFormat="false" ht="11.25" hidden="false" customHeight="false" outlineLevel="0" collapsed="false">
      <c r="A24" s="15"/>
      <c r="B24" s="8"/>
      <c r="C24" s="9" t="n">
        <f aca="false">A24*B24*10000</f>
        <v>0</v>
      </c>
      <c r="D24" s="10"/>
      <c r="E24" s="15"/>
      <c r="F24" s="8"/>
      <c r="G24" s="16" t="n">
        <f aca="false">E24*F24*10000</f>
        <v>0</v>
      </c>
      <c r="I24" s="17"/>
    </row>
    <row r="25" customFormat="false" ht="11.25" hidden="false" customHeight="false" outlineLevel="0" collapsed="false">
      <c r="A25" s="15"/>
      <c r="B25" s="8"/>
      <c r="C25" s="9" t="n">
        <f aca="false">A25*B25*10000</f>
        <v>0</v>
      </c>
      <c r="D25" s="10"/>
      <c r="E25" s="15"/>
      <c r="F25" s="8"/>
      <c r="G25" s="16" t="n">
        <f aca="false">E25*F25*10000</f>
        <v>0</v>
      </c>
      <c r="I25" s="17"/>
    </row>
    <row r="26" customFormat="false" ht="11.25" hidden="false" customHeight="false" outlineLevel="0" collapsed="false">
      <c r="E26" s="1"/>
      <c r="G26" s="21"/>
    </row>
    <row r="27" customFormat="false" ht="11.25" hidden="false" customHeight="false" outlineLevel="0" collapsed="false">
      <c r="A27" s="15" t="n">
        <f aca="false">SUM(A2:A26)</f>
        <v>56.5</v>
      </c>
      <c r="B27" s="22" t="n">
        <f aca="false">IF(A27=0,0,C27/A27/10000)</f>
        <v>4.13880530973451</v>
      </c>
      <c r="C27" s="9" t="n">
        <f aca="false">SUM(C2:C26)</f>
        <v>2338425</v>
      </c>
      <c r="E27" s="15" t="n">
        <f aca="false">SUM(E2:E26)</f>
        <v>10</v>
      </c>
      <c r="F27" s="8" t="n">
        <f aca="false">IF(E27=0,0,G27/E27/10000)</f>
        <v>4.06</v>
      </c>
      <c r="G27" s="16" t="n">
        <f aca="false">SUM(G2:G26)</f>
        <v>406000</v>
      </c>
      <c r="I27" s="23" t="n">
        <f aca="false">MIN($A$27,$E$27)*($B$27-$F$27)*10000</f>
        <v>7880.53097345136</v>
      </c>
      <c r="J27" s="24"/>
      <c r="K27" s="24" t="s">
        <v>2</v>
      </c>
      <c r="L27" s="10"/>
      <c r="M27" s="10"/>
    </row>
    <row r="28" customFormat="false" ht="11.25" hidden="false" customHeight="false" outlineLevel="0" collapsed="false">
      <c r="I28" s="23"/>
      <c r="J28" s="24"/>
      <c r="K28" s="24"/>
      <c r="L28" s="10"/>
      <c r="M28" s="10"/>
    </row>
    <row r="29" customFormat="false" ht="11.25" hidden="false" customHeight="false" outlineLevel="0" collapsed="false">
      <c r="E29" s="4" t="n">
        <f aca="false">-A27+E27</f>
        <v>-46.5</v>
      </c>
      <c r="F29" s="2" t="n">
        <f aca="false">IF(E29&lt;0,B27,F27)</f>
        <v>4.13880530973451</v>
      </c>
      <c r="G29" s="5" t="n">
        <f aca="false">IF(E29&lt;0,(F29-B31)*ABS(E29)*10000,-1*(F29-B31)*ABS(E29)*10000)</f>
        <v>-51705.5309734514</v>
      </c>
      <c r="I29" s="23" t="n">
        <f aca="false">$G$29</f>
        <v>-51705.5309734514</v>
      </c>
      <c r="J29" s="24"/>
      <c r="K29" s="24" t="s">
        <v>3</v>
      </c>
      <c r="L29" s="10"/>
      <c r="M29" s="10"/>
    </row>
    <row r="30" customFormat="false" ht="11.25" hidden="false" customHeight="false" outlineLevel="0" collapsed="false">
      <c r="E30" s="25" t="n">
        <f aca="false">-A27+E27</f>
        <v>-46.5</v>
      </c>
      <c r="F30" s="2" t="n">
        <f aca="false">IF(E30&lt;0,(B27+(I27/(ABS(E30)*10000))),IF(E30=0,0,(F27-(I27/(ABS(E30)*10000)))))</f>
        <v>4.15575268817204</v>
      </c>
      <c r="G30" s="5" t="n">
        <f aca="false">IF(E30&lt;0,(F30-B31)*ABS(E30)*10000,IF(E30=0,0,-1*(F30-B31)*ABS(E30)*10000))</f>
        <v>-43824.9999999998</v>
      </c>
      <c r="I30" s="26" t="n">
        <f aca="false">$G$30</f>
        <v>-43824.9999999998</v>
      </c>
      <c r="J30" s="27"/>
      <c r="K30" s="27" t="s">
        <v>4</v>
      </c>
      <c r="L30" s="10"/>
      <c r="M30" s="10"/>
    </row>
    <row r="31" customFormat="false" ht="11.25" hidden="false" customHeight="false" outlineLevel="0" collapsed="false">
      <c r="B31" s="2" t="n">
        <v>4.25</v>
      </c>
      <c r="C31" s="3" t="s">
        <v>5</v>
      </c>
      <c r="L31" s="10"/>
      <c r="M31" s="10"/>
    </row>
    <row r="32" customFormat="false" ht="11.25" hidden="false" customHeight="false" outlineLevel="0" collapsed="false">
      <c r="E32" s="23" t="n">
        <f aca="false">MIN($A$27,$E$27)*($B$27-$F$27)*10000</f>
        <v>7880.53097345136</v>
      </c>
      <c r="F32" s="24"/>
      <c r="G32" s="24" t="s">
        <v>2</v>
      </c>
      <c r="I32" s="28" t="n">
        <f aca="false">$I27+$I29</f>
        <v>-43825</v>
      </c>
      <c r="J32" s="29"/>
      <c r="K32" s="29" t="s">
        <v>6</v>
      </c>
      <c r="L32" s="10"/>
      <c r="M32" s="10"/>
    </row>
    <row r="33" customFormat="false" ht="11.25" hidden="false" customHeight="false" outlineLevel="0" collapsed="false">
      <c r="E33" s="23"/>
      <c r="F33" s="24"/>
      <c r="G33" s="24"/>
    </row>
    <row r="34" customFormat="false" ht="11.25" hidden="false" customHeight="false" outlineLevel="0" collapsed="false">
      <c r="E34" s="23" t="n">
        <f aca="false">$G$29</f>
        <v>-51705.5309734514</v>
      </c>
      <c r="F34" s="24"/>
      <c r="G34" s="24" t="s">
        <v>3</v>
      </c>
    </row>
    <row r="35" customFormat="false" ht="11.25" hidden="false" customHeight="false" outlineLevel="0" collapsed="false">
      <c r="E35" s="26" t="n">
        <f aca="false">$G$30</f>
        <v>-43824.9999999998</v>
      </c>
      <c r="F35" s="27"/>
      <c r="G35" s="27" t="s">
        <v>4</v>
      </c>
    </row>
    <row r="36" customFormat="false" ht="11.25" hidden="false" customHeight="false" outlineLevel="0" collapsed="false">
      <c r="E36" s="6"/>
      <c r="G36" s="2"/>
    </row>
    <row r="37" customFormat="false" ht="11.25" hidden="false" customHeight="false" outlineLevel="0" collapsed="false">
      <c r="E37" s="28" t="n">
        <f aca="false">E32+E34</f>
        <v>-43825</v>
      </c>
      <c r="F37" s="29"/>
      <c r="G37" s="29" t="s">
        <v>6</v>
      </c>
    </row>
    <row r="39" customFormat="false" ht="11.25" hidden="false" customHeight="false" outlineLevel="0" collapsed="false">
      <c r="A39" s="4"/>
    </row>
    <row r="42" customFormat="false" ht="11.25" hidden="false" customHeight="false" outlineLevel="0" collapsed="false">
      <c r="A42" s="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2001-06-04T23:57:59Z</dcterms:created>
  <dc:creator>Joseph H Parks Jr</dc:creator>
  <dc:description/>
  <dc:language>en-US</dc:language>
  <cp:lastModifiedBy>Joseph H Parks Jr</cp:lastModifiedBy>
  <dcterms:modified xsi:type="dcterms:W3CDTF">2001-06-05T00:25:38Z</dcterms:modified>
  <cp:revision>0</cp:revision>
  <dc:subject/>
  <dc:title/>
</cp:coreProperties>
</file>