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3"/>
    <sheet name="DPR Numbers" sheetId="2" state="visible" r:id="rId4"/>
  </sheets>
  <externalReferences>
    <externalReference r:id="rId5"/>
  </externalReferences>
  <definedNames>
    <definedName function="false" hidden="false" localSheetId="1" name="_xlnm.Print_Area" vbProcedure="false">'DPR Numbers'!$B$1:$AF$68</definedName>
    <definedName function="false" hidden="false" localSheetId="0" name="_xlnm.Print_Area" vbProcedure="false">Index!$A$1:$D$48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<sst xmlns="http://schemas.openxmlformats.org/spreadsheetml/2006/main" count="188" uniqueCount="98">
  <si>
    <t xml:space="preserve">Section</t>
  </si>
  <si>
    <t xml:space="preserve">ENRON AMERICA</t>
  </si>
  <si>
    <t xml:space="preserve">A</t>
  </si>
  <si>
    <t xml:space="preserve">N America Natural Gas</t>
  </si>
  <si>
    <t xml:space="preserve">B</t>
  </si>
  <si>
    <t xml:space="preserve">N America Electricity</t>
  </si>
  <si>
    <t xml:space="preserve">ENRON GLOBAL ASSETS</t>
  </si>
  <si>
    <t xml:space="preserve">C</t>
  </si>
  <si>
    <t xml:space="preserve">S America Natural Gas</t>
  </si>
  <si>
    <t xml:space="preserve">D</t>
  </si>
  <si>
    <t xml:space="preserve">S America Electricity</t>
  </si>
  <si>
    <t xml:space="preserve">EWS OFFICE OF THE CHAIR</t>
  </si>
  <si>
    <t xml:space="preserve">E</t>
  </si>
  <si>
    <t xml:space="preserve">EOL Crude 24/7 Trading</t>
  </si>
  <si>
    <t xml:space="preserve">ENRON EUROPE</t>
  </si>
  <si>
    <t xml:space="preserve">F</t>
  </si>
  <si>
    <t xml:space="preserve">Metals &amp; Minerals</t>
  </si>
  <si>
    <t xml:space="preserve">G</t>
  </si>
  <si>
    <t xml:space="preserve">European Natural Gas</t>
  </si>
  <si>
    <t xml:space="preserve">H</t>
  </si>
  <si>
    <t xml:space="preserve">UK Electricity</t>
  </si>
  <si>
    <t xml:space="preserve">I</t>
  </si>
  <si>
    <t xml:space="preserve">Continental Electricity</t>
  </si>
  <si>
    <t xml:space="preserve">J</t>
  </si>
  <si>
    <t xml:space="preserve">Nordic Electricity</t>
  </si>
  <si>
    <t xml:space="preserve">K</t>
  </si>
  <si>
    <t xml:space="preserve">Australian Electricity</t>
  </si>
  <si>
    <t xml:space="preserve">L</t>
  </si>
  <si>
    <t xml:space="preserve">Japanese Electricity</t>
  </si>
  <si>
    <t xml:space="preserve">M</t>
  </si>
  <si>
    <t xml:space="preserve">Credit Trading : </t>
  </si>
  <si>
    <t xml:space="preserve">N</t>
  </si>
  <si>
    <t xml:space="preserve">EES Europe</t>
  </si>
  <si>
    <t xml:space="preserve">ENRON GLOBAL MARKETS</t>
  </si>
  <si>
    <t xml:space="preserve">O</t>
  </si>
  <si>
    <t xml:space="preserve">Global Products</t>
  </si>
  <si>
    <t xml:space="preserve">P</t>
  </si>
  <si>
    <t xml:space="preserve">LNG</t>
  </si>
  <si>
    <t xml:space="preserve">Q</t>
  </si>
  <si>
    <t xml:space="preserve">Weather Derivatives</t>
  </si>
  <si>
    <t xml:space="preserve">R</t>
  </si>
  <si>
    <t xml:space="preserve">Coal </t>
  </si>
  <si>
    <t xml:space="preserve">S</t>
  </si>
  <si>
    <t xml:space="preserve">Freight Markets</t>
  </si>
  <si>
    <t xml:space="preserve">T</t>
  </si>
  <si>
    <t xml:space="preserve">Emissions</t>
  </si>
  <si>
    <t xml:space="preserve">U</t>
  </si>
  <si>
    <t xml:space="preserve">Global Risk Markets Trading</t>
  </si>
  <si>
    <t xml:space="preserve">V</t>
  </si>
  <si>
    <t xml:space="preserve">Financial Trading</t>
  </si>
  <si>
    <t xml:space="preserve">ENRON INDUSTRIAL MARKETS</t>
  </si>
  <si>
    <t xml:space="preserve">W</t>
  </si>
  <si>
    <t xml:space="preserve">Pulp &amp; Paper</t>
  </si>
  <si>
    <t xml:space="preserve">X</t>
  </si>
  <si>
    <t xml:space="preserve">Lumber</t>
  </si>
  <si>
    <t xml:space="preserve">Y</t>
  </si>
  <si>
    <t xml:space="preserve">Steel</t>
  </si>
  <si>
    <t xml:space="preserve">ENRON BROADBAND SERVICES</t>
  </si>
  <si>
    <t xml:space="preserve">Z</t>
  </si>
  <si>
    <t xml:space="preserve">Bandwidth</t>
  </si>
  <si>
    <t xml:space="preserve">AA</t>
  </si>
  <si>
    <t xml:space="preserve">Advertising</t>
  </si>
  <si>
    <t xml:space="preserve">AB</t>
  </si>
  <si>
    <t xml:space="preserve">DRAM</t>
  </si>
  <si>
    <t xml:space="preserve">EES WHOLESALE </t>
  </si>
  <si>
    <t xml:space="preserve">AC</t>
  </si>
  <si>
    <t xml:space="preserve">EES Natural Gas</t>
  </si>
  <si>
    <t xml:space="preserve">AD</t>
  </si>
  <si>
    <t xml:space="preserve">EES Power</t>
  </si>
  <si>
    <t xml:space="preserve">Profit Breakdown</t>
  </si>
  <si>
    <t xml:space="preserve">by BUSINESS UNIT - DESK</t>
  </si>
  <si>
    <t xml:space="preserve">Total P&amp;L</t>
  </si>
  <si>
    <t xml:space="preserve">Proprietary Trading</t>
  </si>
  <si>
    <t xml:space="preserve">Origination</t>
  </si>
  <si>
    <t xml:space="preserve">New Deals</t>
  </si>
  <si>
    <t xml:space="preserve">Change in Deals</t>
  </si>
  <si>
    <t xml:space="preserve">as of 11/02/01</t>
  </si>
  <si>
    <t xml:space="preserve">Dollars</t>
  </si>
  <si>
    <t xml:space="preserve">Precentage</t>
  </si>
  <si>
    <t xml:space="preserve">Limit</t>
  </si>
  <si>
    <t xml:space="preserve">Percentage</t>
  </si>
  <si>
    <t xml:space="preserve">Year End</t>
  </si>
  <si>
    <t xml:space="preserve"> </t>
  </si>
  <si>
    <t xml:space="preserve">EES Power-Gas</t>
  </si>
  <si>
    <t xml:space="preserve">EES Tariff Management</t>
  </si>
  <si>
    <t xml:space="preserve">EES Origination</t>
  </si>
  <si>
    <t xml:space="preserve">TOTAL</t>
  </si>
  <si>
    <t xml:space="preserve">Cross Commodity</t>
  </si>
  <si>
    <t xml:space="preserve">ENA Other</t>
  </si>
  <si>
    <t xml:space="preserve">Drift</t>
  </si>
  <si>
    <t xml:space="preserve">Structured Derivatives UK</t>
  </si>
  <si>
    <t xml:space="preserve">Merchant</t>
  </si>
  <si>
    <t xml:space="preserve">Europe Other</t>
  </si>
  <si>
    <t xml:space="preserve">Other (Peakers Sale)</t>
  </si>
  <si>
    <t xml:space="preserve">S. Cone Crude</t>
  </si>
  <si>
    <t xml:space="preserve">TOTAL PROFIT &amp; LOSS</t>
  </si>
  <si>
    <t xml:space="preserve">*</t>
  </si>
  <si>
    <t xml:space="preserve">Due To UK Holiday, Aug. 27 &amp; Aug. 28 Info. Is Reported on Aug. 28 DPR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</si>
</sst>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0%"/>
    <numFmt numFmtId="169" formatCode="[$-409]#,##0.00_);\(#,##0.00\)"/>
    <numFmt numFmtId="170" formatCode="m/d/yy\ h:mm\ AM/PM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Franklin Gothic Medium Cond"/>
      <family val="2"/>
    </font>
    <font>
      <sz val="11"/>
      <name val="Franklin Gothic Medium Cond"/>
      <family val="2"/>
    </font>
    <font>
      <sz val="10"/>
      <name val="Franklin Gothic Medium Cond"/>
      <family val="2"/>
    </font>
    <font>
      <b val="true"/>
      <sz val="9"/>
      <name val="Arial"/>
      <family val="2"/>
    </font>
    <font>
      <b val="true"/>
      <sz val="9"/>
      <name val="Franklin Gothic Medium Cond"/>
      <family val="2"/>
    </font>
    <font>
      <sz val="9"/>
      <name val="Franklin Gothic Medium Cond"/>
      <family val="2"/>
    </font>
    <font>
      <b val="true"/>
      <sz val="11"/>
      <name val="Arial"/>
      <family val="2"/>
    </font>
    <font>
      <b val="true"/>
      <sz val="11"/>
      <name val="Franklin Gothic Medium Cond"/>
      <family val="2"/>
    </font>
    <font>
      <sz val="9"/>
      <color rgb="FFFF0000"/>
      <name val="Franklin Gothic Medium Cond"/>
      <family val="2"/>
    </font>
    <font>
      <b val="true"/>
      <sz val="9"/>
      <color rgb="FFFF0000"/>
      <name val="Franklin Gothic Medium Cond"/>
      <family val="2"/>
    </font>
    <font>
      <b val="true"/>
      <sz val="12"/>
      <name val="Arial"/>
      <family val="2"/>
    </font>
    <font>
      <b val="true"/>
      <sz val="12"/>
      <name val="Franklin Gothic Medium Cond"/>
      <family val="2"/>
    </font>
    <font>
      <sz val="12"/>
      <name val="Franklin Gothic Medium Cond"/>
      <family val="2"/>
    </font>
    <font>
      <sz val="12"/>
      <name val="Arial"/>
      <family val="0"/>
    </font>
    <font>
      <b val="true"/>
      <u val="single"/>
      <sz val="12"/>
      <name val="Franklin Gothic Medium Cond"/>
      <family val="2"/>
    </font>
    <font>
      <b val="true"/>
      <sz val="14"/>
      <name val="Arial"/>
      <family val="2"/>
    </font>
    <font>
      <b val="true"/>
      <sz val="14"/>
      <color rgb="FFFF0000"/>
      <name val="Franklin Gothic Medium Cond"/>
      <family val="2"/>
    </font>
    <font>
      <sz val="14"/>
      <name val="Franklin Gothic Medium Cond"/>
      <family val="2"/>
    </font>
    <font>
      <sz val="14"/>
      <name val="Arial"/>
      <family val="0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0"/>
    </font>
    <font>
      <sz val="11"/>
      <name val="Arial"/>
      <family val="0"/>
    </font>
    <font>
      <b val="true"/>
      <sz val="10"/>
      <color rgb="FFFF0000"/>
      <name val="Franklin Gothic Medium Cond"/>
      <family val="2"/>
    </font>
    <font>
      <b val="true"/>
      <sz val="9"/>
      <name val="Arial"/>
      <family val="0"/>
    </font>
    <font>
      <b val="true"/>
      <sz val="10"/>
      <name val="Arial"/>
      <family val="0"/>
    </font>
    <font>
      <b val="true"/>
      <sz val="7"/>
      <name val="Franklin Gothic Medium Cond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Bjorn/Enron%20Save!/PNL%20Breakout.1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us. Unit DP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9.28"/>
  </cols>
  <sheetData>
    <row r="1" customFormat="false" ht="15.75" hidden="false" customHeight="false" outlineLevel="0" collapsed="false">
      <c r="A1" s="1" t="s">
        <v>0</v>
      </c>
      <c r="B1" s="2"/>
      <c r="C1" s="3"/>
      <c r="D1" s="4"/>
    </row>
    <row r="2" customFormat="false" ht="15.75" hidden="false" customHeight="false" outlineLevel="0" collapsed="false">
      <c r="A2" s="1"/>
      <c r="B2" s="2"/>
      <c r="C2" s="3"/>
      <c r="D2" s="4"/>
    </row>
    <row r="3" customFormat="false" ht="15.75" hidden="false" customHeight="false" outlineLevel="0" collapsed="false">
      <c r="A3" s="1"/>
      <c r="B3" s="2"/>
      <c r="C3" s="3"/>
      <c r="D3" s="4"/>
    </row>
    <row r="4" customFormat="false" ht="13.5" hidden="false" customHeight="false" outlineLevel="0" collapsed="false">
      <c r="A4" s="1"/>
      <c r="B4" s="2" t="s">
        <v>1</v>
      </c>
      <c r="C4" s="4"/>
      <c r="D4" s="4"/>
    </row>
    <row r="5" customFormat="false" ht="13.5" hidden="false" customHeight="false" outlineLevel="0" collapsed="false">
      <c r="A5" s="5" t="s">
        <v>2</v>
      </c>
      <c r="B5" s="6"/>
      <c r="C5" s="7" t="s">
        <v>3</v>
      </c>
      <c r="D5" s="7"/>
    </row>
    <row r="6" customFormat="false" ht="13.5" hidden="false" customHeight="false" outlineLevel="0" collapsed="false">
      <c r="A6" s="5" t="s">
        <v>4</v>
      </c>
      <c r="B6" s="6"/>
      <c r="C6" s="7" t="s">
        <v>5</v>
      </c>
      <c r="D6" s="7"/>
    </row>
    <row r="7" customFormat="false" ht="15.75" hidden="false" customHeight="false" outlineLevel="0" collapsed="false">
      <c r="A7" s="8"/>
      <c r="B7" s="9"/>
      <c r="C7" s="3"/>
      <c r="D7" s="3"/>
    </row>
    <row r="8" customFormat="false" ht="13.5" hidden="false" customHeight="false" outlineLevel="0" collapsed="false">
      <c r="A8" s="1"/>
      <c r="B8" s="2" t="s">
        <v>6</v>
      </c>
      <c r="C8" s="2"/>
      <c r="D8" s="2"/>
    </row>
    <row r="9" customFormat="false" ht="13.5" hidden="false" customHeight="false" outlineLevel="0" collapsed="false">
      <c r="A9" s="5" t="s">
        <v>7</v>
      </c>
      <c r="B9" s="6"/>
      <c r="C9" s="7" t="s">
        <v>8</v>
      </c>
      <c r="D9" s="7"/>
    </row>
    <row r="10" customFormat="false" ht="13.5" hidden="false" customHeight="false" outlineLevel="0" collapsed="false">
      <c r="A10" s="5" t="s">
        <v>9</v>
      </c>
      <c r="B10" s="6"/>
      <c r="C10" s="7" t="s">
        <v>10</v>
      </c>
      <c r="D10" s="7"/>
    </row>
    <row r="11" customFormat="false" ht="15.75" hidden="false" customHeight="false" outlineLevel="0" collapsed="false">
      <c r="A11" s="8"/>
      <c r="B11" s="9"/>
      <c r="C11" s="3"/>
      <c r="D11" s="3"/>
    </row>
    <row r="12" customFormat="false" ht="13.5" hidden="false" customHeight="false" outlineLevel="0" collapsed="false">
      <c r="A12" s="1"/>
      <c r="B12" s="2" t="s">
        <v>11</v>
      </c>
      <c r="C12" s="4"/>
      <c r="D12" s="4"/>
    </row>
    <row r="13" customFormat="false" ht="13.5" hidden="false" customHeight="false" outlineLevel="0" collapsed="false">
      <c r="A13" s="5" t="s">
        <v>12</v>
      </c>
      <c r="B13" s="6"/>
      <c r="C13" s="7" t="s">
        <v>13</v>
      </c>
      <c r="D13" s="7"/>
    </row>
    <row r="14" customFormat="false" ht="15.75" hidden="false" customHeight="false" outlineLevel="0" collapsed="false">
      <c r="A14" s="8"/>
      <c r="B14" s="9"/>
      <c r="C14" s="3"/>
      <c r="D14" s="3"/>
    </row>
    <row r="15" customFormat="false" ht="13.5" hidden="false" customHeight="false" outlineLevel="0" collapsed="false">
      <c r="A15" s="1"/>
      <c r="B15" s="2" t="s">
        <v>14</v>
      </c>
      <c r="C15" s="4"/>
      <c r="D15" s="4"/>
    </row>
    <row r="16" customFormat="false" ht="13.5" hidden="false" customHeight="false" outlineLevel="0" collapsed="false">
      <c r="A16" s="5" t="s">
        <v>15</v>
      </c>
      <c r="B16" s="6"/>
      <c r="C16" s="7" t="s">
        <v>16</v>
      </c>
      <c r="D16" s="7"/>
    </row>
    <row r="17" customFormat="false" ht="13.5" hidden="false" customHeight="false" outlineLevel="0" collapsed="false">
      <c r="A17" s="5" t="s">
        <v>17</v>
      </c>
      <c r="B17" s="6"/>
      <c r="C17" s="7" t="s">
        <v>18</v>
      </c>
      <c r="D17" s="7"/>
    </row>
    <row r="18" customFormat="false" ht="13.5" hidden="false" customHeight="false" outlineLevel="0" collapsed="false">
      <c r="A18" s="5" t="s">
        <v>19</v>
      </c>
      <c r="B18" s="6"/>
      <c r="C18" s="7" t="s">
        <v>20</v>
      </c>
      <c r="D18" s="7"/>
    </row>
    <row r="19" customFormat="false" ht="13.5" hidden="false" customHeight="false" outlineLevel="0" collapsed="false">
      <c r="A19" s="5" t="s">
        <v>21</v>
      </c>
      <c r="B19" s="6"/>
      <c r="C19" s="7" t="s">
        <v>22</v>
      </c>
      <c r="D19" s="7"/>
    </row>
    <row r="20" customFormat="false" ht="13.5" hidden="false" customHeight="false" outlineLevel="0" collapsed="false">
      <c r="A20" s="5" t="s">
        <v>23</v>
      </c>
      <c r="B20" s="6"/>
      <c r="C20" s="7" t="s">
        <v>24</v>
      </c>
      <c r="D20" s="7"/>
    </row>
    <row r="21" customFormat="false" ht="13.5" hidden="false" customHeight="false" outlineLevel="0" collapsed="false">
      <c r="A21" s="5" t="s">
        <v>25</v>
      </c>
      <c r="B21" s="6"/>
      <c r="C21" s="7" t="s">
        <v>26</v>
      </c>
      <c r="D21" s="7"/>
    </row>
    <row r="22" customFormat="false" ht="13.5" hidden="false" customHeight="false" outlineLevel="0" collapsed="false">
      <c r="A22" s="5" t="s">
        <v>27</v>
      </c>
      <c r="B22" s="6"/>
      <c r="C22" s="7" t="s">
        <v>28</v>
      </c>
      <c r="D22" s="7"/>
    </row>
    <row r="23" customFormat="false" ht="13.5" hidden="false" customHeight="false" outlineLevel="0" collapsed="false">
      <c r="A23" s="5" t="s">
        <v>29</v>
      </c>
      <c r="B23" s="6"/>
      <c r="C23" s="7" t="s">
        <v>30</v>
      </c>
      <c r="D23" s="7"/>
    </row>
    <row r="24" customFormat="false" ht="13.5" hidden="false" customHeight="false" outlineLevel="0" collapsed="false">
      <c r="A24" s="5" t="s">
        <v>31</v>
      </c>
      <c r="B24" s="6"/>
      <c r="C24" s="7" t="s">
        <v>32</v>
      </c>
      <c r="D24" s="7"/>
    </row>
    <row r="25" customFormat="false" ht="15.75" hidden="false" customHeight="false" outlineLevel="0" collapsed="false">
      <c r="A25" s="8"/>
      <c r="B25" s="2"/>
      <c r="C25" s="3"/>
      <c r="D25" s="4"/>
    </row>
    <row r="26" customFormat="false" ht="13.5" hidden="false" customHeight="false" outlineLevel="0" collapsed="false">
      <c r="A26" s="1"/>
      <c r="B26" s="2" t="s">
        <v>33</v>
      </c>
      <c r="C26" s="4"/>
      <c r="D26" s="4"/>
    </row>
    <row r="27" customFormat="false" ht="13.5" hidden="false" customHeight="false" outlineLevel="0" collapsed="false">
      <c r="A27" s="5" t="s">
        <v>34</v>
      </c>
      <c r="B27" s="6"/>
      <c r="C27" s="7" t="s">
        <v>35</v>
      </c>
      <c r="D27" s="7"/>
    </row>
    <row r="28" customFormat="false" ht="13.5" hidden="false" customHeight="false" outlineLevel="0" collapsed="false">
      <c r="A28" s="5" t="s">
        <v>36</v>
      </c>
      <c r="B28" s="6"/>
      <c r="C28" s="7" t="s">
        <v>37</v>
      </c>
      <c r="D28" s="10"/>
    </row>
    <row r="29" customFormat="false" ht="13.5" hidden="false" customHeight="false" outlineLevel="0" collapsed="false">
      <c r="A29" s="5" t="s">
        <v>38</v>
      </c>
      <c r="B29" s="6"/>
      <c r="C29" s="7" t="s">
        <v>39</v>
      </c>
      <c r="D29" s="7"/>
    </row>
    <row r="30" customFormat="false" ht="13.5" hidden="false" customHeight="false" outlineLevel="0" collapsed="false">
      <c r="A30" s="5" t="s">
        <v>40</v>
      </c>
      <c r="B30" s="6"/>
      <c r="C30" s="7" t="s">
        <v>41</v>
      </c>
      <c r="D30" s="7"/>
    </row>
    <row r="31" customFormat="false" ht="13.5" hidden="false" customHeight="false" outlineLevel="0" collapsed="false">
      <c r="A31" s="5" t="s">
        <v>42</v>
      </c>
      <c r="B31" s="6"/>
      <c r="C31" s="7" t="s">
        <v>43</v>
      </c>
      <c r="D31" s="7"/>
    </row>
    <row r="32" customFormat="false" ht="13.5" hidden="false" customHeight="false" outlineLevel="0" collapsed="false">
      <c r="A32" s="5" t="s">
        <v>44</v>
      </c>
      <c r="B32" s="6"/>
      <c r="C32" s="7" t="s">
        <v>45</v>
      </c>
      <c r="D32" s="7"/>
    </row>
    <row r="33" customFormat="false" ht="13.5" hidden="false" customHeight="false" outlineLevel="0" collapsed="false">
      <c r="A33" s="5" t="s">
        <v>46</v>
      </c>
      <c r="B33" s="6"/>
      <c r="C33" s="7" t="s">
        <v>47</v>
      </c>
      <c r="D33" s="7"/>
    </row>
    <row r="34" customFormat="false" ht="13.5" hidden="false" customHeight="false" outlineLevel="0" collapsed="false">
      <c r="A34" s="5" t="s">
        <v>48</v>
      </c>
      <c r="B34" s="6"/>
      <c r="C34" s="7" t="s">
        <v>49</v>
      </c>
      <c r="D34" s="7"/>
    </row>
    <row r="35" customFormat="false" ht="15.75" hidden="false" customHeight="false" outlineLevel="0" collapsed="false">
      <c r="A35" s="8"/>
      <c r="B35" s="6"/>
      <c r="C35" s="3"/>
      <c r="D35" s="4"/>
    </row>
    <row r="36" customFormat="false" ht="13.5" hidden="false" customHeight="false" outlineLevel="0" collapsed="false">
      <c r="A36" s="1"/>
      <c r="B36" s="2" t="s">
        <v>50</v>
      </c>
      <c r="C36" s="2"/>
      <c r="D36" s="2"/>
    </row>
    <row r="37" customFormat="false" ht="13.5" hidden="false" customHeight="false" outlineLevel="0" collapsed="false">
      <c r="A37" s="5" t="s">
        <v>51</v>
      </c>
      <c r="B37" s="6"/>
      <c r="C37" s="7" t="s">
        <v>52</v>
      </c>
      <c r="D37" s="7"/>
    </row>
    <row r="38" customFormat="false" ht="13.5" hidden="false" customHeight="false" outlineLevel="0" collapsed="false">
      <c r="A38" s="5" t="s">
        <v>53</v>
      </c>
      <c r="B38" s="6"/>
      <c r="C38" s="7" t="s">
        <v>54</v>
      </c>
      <c r="D38" s="7"/>
    </row>
    <row r="39" customFormat="false" ht="13.5" hidden="false" customHeight="false" outlineLevel="0" collapsed="false">
      <c r="A39" s="5" t="s">
        <v>55</v>
      </c>
      <c r="B39" s="6"/>
      <c r="C39" s="7" t="s">
        <v>56</v>
      </c>
      <c r="D39" s="7"/>
    </row>
    <row r="40" customFormat="false" ht="15.75" hidden="false" customHeight="false" outlineLevel="0" collapsed="false">
      <c r="A40" s="1"/>
      <c r="B40" s="11"/>
      <c r="C40" s="3"/>
      <c r="D40" s="4"/>
    </row>
    <row r="41" customFormat="false" ht="13.5" hidden="false" customHeight="false" outlineLevel="0" collapsed="false">
      <c r="A41" s="1"/>
      <c r="B41" s="2" t="s">
        <v>57</v>
      </c>
      <c r="C41" s="2"/>
      <c r="D41" s="2"/>
    </row>
    <row r="42" customFormat="false" ht="13.5" hidden="false" customHeight="false" outlineLevel="0" collapsed="false">
      <c r="A42" s="5" t="s">
        <v>58</v>
      </c>
      <c r="B42" s="6"/>
      <c r="C42" s="7" t="s">
        <v>59</v>
      </c>
      <c r="D42" s="7"/>
    </row>
    <row r="43" customFormat="false" ht="13.5" hidden="false" customHeight="false" outlineLevel="0" collapsed="false">
      <c r="A43" s="5" t="s">
        <v>60</v>
      </c>
      <c r="B43" s="6"/>
      <c r="C43" s="7" t="s">
        <v>61</v>
      </c>
      <c r="D43" s="7"/>
    </row>
    <row r="44" customFormat="false" ht="13.5" hidden="false" customHeight="false" outlineLevel="0" collapsed="false">
      <c r="A44" s="5" t="s">
        <v>62</v>
      </c>
      <c r="B44" s="6"/>
      <c r="C44" s="7" t="s">
        <v>63</v>
      </c>
      <c r="D44" s="7"/>
    </row>
    <row r="45" customFormat="false" ht="15.75" hidden="false" customHeight="false" outlineLevel="0" collapsed="false">
      <c r="A45" s="1"/>
      <c r="B45" s="9"/>
      <c r="C45" s="3"/>
      <c r="D45" s="3"/>
    </row>
    <row r="46" customFormat="false" ht="13.5" hidden="false" customHeight="false" outlineLevel="0" collapsed="false">
      <c r="A46" s="1"/>
      <c r="B46" s="2" t="s">
        <v>64</v>
      </c>
      <c r="C46" s="4"/>
      <c r="D46" s="4"/>
    </row>
    <row r="47" customFormat="false" ht="13.5" hidden="false" customHeight="false" outlineLevel="0" collapsed="false">
      <c r="A47" s="5" t="s">
        <v>65</v>
      </c>
      <c r="B47" s="6"/>
      <c r="C47" s="7" t="s">
        <v>66</v>
      </c>
      <c r="D47" s="7"/>
    </row>
    <row r="48" customFormat="false" ht="13.5" hidden="false" customHeight="false" outlineLevel="0" collapsed="false">
      <c r="A48" s="5" t="s">
        <v>67</v>
      </c>
      <c r="B48" s="6"/>
      <c r="C48" s="7" t="s">
        <v>68</v>
      </c>
      <c r="D4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5" ySplit="7" topLeftCell="F8" activePane="bottomRight" state="frozen"/>
      <selection pane="topLeft" activeCell="A1" activeCellId="0" sqref="A1"/>
      <selection pane="topRight" activeCell="F1" activeCellId="0" sqref="F1"/>
      <selection pane="bottomLeft" activeCell="A8" activeCellId="0" sqref="A8"/>
      <selection pane="bottomRight" activeCell="M1" activeCellId="0" sqref="M1"/>
    </sheetView>
  </sheetViews>
  <sheetFormatPr defaultColWidth="9.0546875" defaultRowHeight="15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3.85"/>
    <col collapsed="false" customWidth="true" hidden="false" outlineLevel="0" max="3" min="3" style="3" width="3.56"/>
    <col collapsed="false" customWidth="true" hidden="false" outlineLevel="0" max="4" min="4" style="4" width="15.28"/>
    <col collapsed="false" customWidth="true" hidden="false" outlineLevel="0" max="5" min="5" style="12" width="15.41"/>
    <col collapsed="false" customWidth="true" hidden="false" outlineLevel="0" max="6" min="6" style="13" width="11.7"/>
    <col collapsed="false" customWidth="true" hidden="false" outlineLevel="0" max="7" min="7" style="13" width="14.41"/>
    <col collapsed="false" customWidth="true" hidden="true" outlineLevel="0" max="8" min="8" style="13" width="0.7"/>
    <col collapsed="false" customWidth="true" hidden="false" outlineLevel="0" max="9" min="9" style="4" width="1.28"/>
    <col collapsed="false" customWidth="true" hidden="false" outlineLevel="0" max="10" min="10" style="13" width="13.14"/>
    <col collapsed="false" customWidth="true" hidden="false" outlineLevel="0" max="11" min="11" style="13" width="13.56"/>
    <col collapsed="false" customWidth="true" hidden="false" outlineLevel="0" max="12" min="12" style="4" width="1.13"/>
    <col collapsed="false" customWidth="true" hidden="false" outlineLevel="0" max="13" min="13" style="14" width="12.85"/>
    <col collapsed="false" customWidth="true" hidden="false" outlineLevel="0" max="14" min="14" style="14" width="9.41"/>
    <col collapsed="false" customWidth="true" hidden="false" outlineLevel="0" max="15" min="15" style="14" width="1.13"/>
    <col collapsed="false" customWidth="true" hidden="false" outlineLevel="0" max="16" min="16" style="14" width="11.85"/>
    <col collapsed="false" customWidth="true" hidden="false" outlineLevel="0" max="17" min="17" style="14" width="9.41"/>
    <col collapsed="false" customWidth="true" hidden="false" outlineLevel="0" max="18" min="18" style="4" width="3.14"/>
    <col collapsed="false" customWidth="true" hidden="false" outlineLevel="0" max="19" min="19" style="12" width="19.85"/>
    <col collapsed="false" customWidth="true" hidden="false" outlineLevel="0" max="20" min="20" style="0" width="12.28"/>
    <col collapsed="false" customWidth="true" hidden="false" outlineLevel="0" max="21" min="21" style="0" width="9.28"/>
    <col collapsed="false" customWidth="false" hidden="true" outlineLevel="0" max="22" min="22" style="0" width="9.06"/>
    <col collapsed="false" customWidth="true" hidden="false" outlineLevel="0" max="23" min="23" style="0" width="1.56"/>
    <col collapsed="false" customWidth="true" hidden="false" outlineLevel="0" max="24" min="24" style="0" width="12.28"/>
    <col collapsed="false" customWidth="true" hidden="false" outlineLevel="0" max="25" min="25" style="0" width="9.28"/>
    <col collapsed="false" customWidth="true" hidden="false" outlineLevel="0" max="26" min="26" style="0" width="1.7"/>
    <col collapsed="false" customWidth="true" hidden="false" outlineLevel="0" max="27" min="27" style="0" width="12.28"/>
    <col collapsed="false" customWidth="true" hidden="false" outlineLevel="0" max="28" min="28" style="0" width="9.28"/>
    <col collapsed="false" customWidth="true" hidden="false" outlineLevel="0" max="29" min="29" style="0" width="1.41"/>
    <col collapsed="false" customWidth="true" hidden="false" outlineLevel="0" max="31" min="30" style="14" width="9.41"/>
  </cols>
  <sheetData>
    <row r="1" customFormat="false" ht="16.5" hidden="false" customHeight="false" outlineLevel="0" collapsed="false">
      <c r="A1" s="15"/>
      <c r="B1" s="16" t="s">
        <v>69</v>
      </c>
      <c r="C1" s="16"/>
      <c r="D1" s="16"/>
      <c r="E1" s="16"/>
      <c r="F1" s="16"/>
      <c r="G1" s="4"/>
      <c r="H1" s="17"/>
      <c r="I1" s="18"/>
      <c r="J1" s="17"/>
      <c r="K1" s="17"/>
      <c r="L1" s="18"/>
      <c r="M1" s="19"/>
      <c r="N1" s="19"/>
      <c r="O1" s="19"/>
      <c r="P1" s="19"/>
      <c r="Q1" s="19"/>
      <c r="R1" s="18"/>
      <c r="S1" s="16"/>
      <c r="T1" s="20"/>
      <c r="U1" s="20"/>
      <c r="V1" s="20"/>
      <c r="W1" s="20"/>
      <c r="X1" s="20"/>
      <c r="Y1" s="20"/>
      <c r="Z1" s="20"/>
      <c r="AA1" s="20"/>
      <c r="AB1" s="20"/>
      <c r="AC1" s="20"/>
      <c r="AD1" s="19"/>
      <c r="AE1" s="19"/>
    </row>
    <row r="2" customFormat="false" ht="16.5" hidden="false" customHeight="false" outlineLevel="0" collapsed="false">
      <c r="A2" s="15"/>
      <c r="B2" s="21" t="s">
        <v>70</v>
      </c>
      <c r="C2" s="21"/>
      <c r="D2" s="21"/>
      <c r="E2" s="21"/>
      <c r="F2" s="21"/>
      <c r="G2" s="4"/>
      <c r="H2" s="17"/>
      <c r="I2" s="18"/>
      <c r="J2" s="17"/>
      <c r="K2" s="17"/>
      <c r="L2" s="18"/>
      <c r="M2" s="19"/>
      <c r="N2" s="19"/>
      <c r="O2" s="19"/>
      <c r="P2" s="19"/>
      <c r="Q2" s="19"/>
      <c r="R2" s="18"/>
      <c r="S2" s="18"/>
      <c r="T2" s="20"/>
      <c r="U2" s="20"/>
      <c r="V2" s="20"/>
      <c r="W2" s="20"/>
      <c r="X2" s="20"/>
      <c r="Y2" s="20"/>
      <c r="Z2" s="20"/>
      <c r="AA2" s="20"/>
      <c r="AB2" s="20"/>
      <c r="AC2" s="20"/>
      <c r="AD2" s="19"/>
      <c r="AE2" s="19"/>
    </row>
    <row r="3" customFormat="false" ht="16.5" hidden="false" customHeight="false" outlineLevel="0" collapsed="false">
      <c r="A3" s="15"/>
      <c r="B3" s="22"/>
      <c r="C3" s="18"/>
      <c r="D3" s="18"/>
      <c r="E3" s="23"/>
      <c r="F3" s="17"/>
      <c r="G3" s="17"/>
      <c r="H3" s="17"/>
      <c r="I3" s="18"/>
      <c r="J3" s="17"/>
      <c r="K3" s="17"/>
      <c r="L3" s="18"/>
      <c r="M3" s="19"/>
      <c r="N3" s="19"/>
      <c r="O3" s="19"/>
      <c r="P3" s="19"/>
      <c r="Q3" s="19"/>
      <c r="R3" s="18"/>
      <c r="S3" s="23"/>
      <c r="T3" s="20"/>
      <c r="U3" s="20"/>
      <c r="V3" s="20"/>
      <c r="W3" s="20"/>
      <c r="X3" s="20"/>
      <c r="Y3" s="20"/>
      <c r="Z3" s="20"/>
      <c r="AA3" s="20"/>
      <c r="AB3" s="20"/>
      <c r="AC3" s="20"/>
      <c r="AD3" s="19"/>
      <c r="AE3" s="19"/>
    </row>
    <row r="4" customFormat="false" ht="19.5" hidden="false" customHeight="false" outlineLevel="0" collapsed="false">
      <c r="A4" s="24"/>
      <c r="B4" s="25"/>
      <c r="C4" s="26"/>
      <c r="D4" s="26"/>
      <c r="E4" s="27"/>
      <c r="F4" s="28"/>
      <c r="G4" s="28"/>
      <c r="H4" s="28"/>
      <c r="I4" s="26"/>
      <c r="J4" s="28"/>
      <c r="K4" s="28"/>
      <c r="L4" s="26"/>
      <c r="M4" s="29"/>
      <c r="N4" s="30"/>
      <c r="O4" s="30"/>
      <c r="P4" s="30"/>
      <c r="Q4" s="30"/>
      <c r="R4" s="26"/>
      <c r="S4" s="27"/>
      <c r="T4" s="31"/>
      <c r="U4" s="31"/>
      <c r="V4" s="31"/>
      <c r="W4" s="31"/>
      <c r="X4" s="31"/>
      <c r="Y4" s="31"/>
      <c r="Z4" s="31"/>
      <c r="AA4" s="31"/>
      <c r="AB4" s="31"/>
      <c r="AC4" s="31"/>
      <c r="AD4" s="30"/>
      <c r="AE4" s="30"/>
    </row>
    <row r="5" customFormat="false" ht="19.5" hidden="false" customHeight="true" outlineLevel="0" collapsed="false">
      <c r="E5" s="32" t="n">
        <v>2001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S5" s="33" t="n">
        <v>2000</v>
      </c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</row>
    <row r="6" customFormat="false" ht="16.5" hidden="false" customHeight="false" outlineLevel="0" collapsed="false">
      <c r="A6" s="1" t="s">
        <v>0</v>
      </c>
      <c r="E6" s="34" t="s">
        <v>71</v>
      </c>
      <c r="F6" s="35" t="s">
        <v>72</v>
      </c>
      <c r="G6" s="35"/>
      <c r="H6" s="36"/>
      <c r="J6" s="37" t="s">
        <v>73</v>
      </c>
      <c r="K6" s="37"/>
      <c r="M6" s="37" t="s">
        <v>74</v>
      </c>
      <c r="N6" s="37"/>
      <c r="O6" s="38"/>
      <c r="P6" s="37" t="s">
        <v>75</v>
      </c>
      <c r="Q6" s="37"/>
      <c r="S6" s="34" t="s">
        <v>71</v>
      </c>
      <c r="T6" s="39" t="s">
        <v>72</v>
      </c>
      <c r="U6" s="39"/>
      <c r="V6" s="36"/>
      <c r="W6" s="4"/>
      <c r="X6" s="37" t="s">
        <v>73</v>
      </c>
      <c r="Y6" s="37"/>
      <c r="Z6" s="4"/>
      <c r="AA6" s="37" t="s">
        <v>74</v>
      </c>
      <c r="AB6" s="37"/>
      <c r="AD6" s="37" t="s">
        <v>75</v>
      </c>
      <c r="AE6" s="37"/>
    </row>
    <row r="7" customFormat="false" ht="16.5" hidden="false" customHeight="false" outlineLevel="0" collapsed="false">
      <c r="E7" s="40" t="s">
        <v>76</v>
      </c>
      <c r="F7" s="41" t="s">
        <v>77</v>
      </c>
      <c r="G7" s="42" t="s">
        <v>78</v>
      </c>
      <c r="H7" s="42" t="s">
        <v>79</v>
      </c>
      <c r="I7" s="13"/>
      <c r="J7" s="43" t="s">
        <v>77</v>
      </c>
      <c r="K7" s="42" t="s">
        <v>80</v>
      </c>
      <c r="L7" s="13"/>
      <c r="M7" s="44" t="s">
        <v>77</v>
      </c>
      <c r="N7" s="45" t="s">
        <v>78</v>
      </c>
      <c r="O7" s="46"/>
      <c r="P7" s="44" t="s">
        <v>77</v>
      </c>
      <c r="Q7" s="45" t="s">
        <v>78</v>
      </c>
      <c r="S7" s="47" t="s">
        <v>81</v>
      </c>
      <c r="T7" s="41" t="s">
        <v>77</v>
      </c>
      <c r="U7" s="42" t="s">
        <v>78</v>
      </c>
      <c r="V7" s="42" t="s">
        <v>79</v>
      </c>
      <c r="W7" s="13"/>
      <c r="X7" s="43" t="s">
        <v>77</v>
      </c>
      <c r="Y7" s="42" t="s">
        <v>80</v>
      </c>
      <c r="Z7" s="13"/>
      <c r="AA7" s="44" t="s">
        <v>77</v>
      </c>
      <c r="AB7" s="45" t="s">
        <v>78</v>
      </c>
      <c r="AD7" s="44" t="s">
        <v>77</v>
      </c>
      <c r="AE7" s="45" t="s">
        <v>78</v>
      </c>
    </row>
    <row r="8" customFormat="false" ht="15.75" hidden="false" customHeight="false" outlineLevel="0" collapsed="false">
      <c r="E8" s="40"/>
      <c r="F8" s="48"/>
      <c r="G8" s="48"/>
      <c r="H8" s="48"/>
      <c r="I8" s="13"/>
      <c r="J8" s="48"/>
      <c r="K8" s="48"/>
      <c r="L8" s="13"/>
      <c r="S8" s="40"/>
      <c r="T8" s="48"/>
      <c r="U8" s="48"/>
      <c r="V8" s="48"/>
      <c r="W8" s="13"/>
      <c r="X8" s="48"/>
      <c r="Y8" s="48"/>
      <c r="Z8" s="13"/>
      <c r="AA8" s="14"/>
      <c r="AB8" s="14"/>
    </row>
    <row r="9" customFormat="false" ht="13.5" hidden="false" customHeight="false" outlineLevel="0" collapsed="false">
      <c r="B9" s="2" t="s">
        <v>1</v>
      </c>
      <c r="C9" s="4"/>
      <c r="E9" s="40"/>
      <c r="F9" s="49"/>
      <c r="M9" s="50"/>
      <c r="N9" s="51" t="s">
        <v>82</v>
      </c>
      <c r="O9" s="51"/>
      <c r="P9" s="51"/>
      <c r="Q9" s="51"/>
      <c r="R9" s="52"/>
      <c r="S9" s="40"/>
      <c r="T9" s="49"/>
      <c r="U9" s="13"/>
      <c r="V9" s="13"/>
      <c r="W9" s="4"/>
      <c r="X9" s="13"/>
      <c r="Y9" s="13"/>
      <c r="Z9" s="4"/>
      <c r="AA9" s="53"/>
      <c r="AB9" s="51" t="s">
        <v>82</v>
      </c>
      <c r="AC9" s="53"/>
      <c r="AD9" s="51"/>
      <c r="AE9" s="51"/>
    </row>
    <row r="10" customFormat="false" ht="12.75" hidden="false" customHeight="true" outlineLevel="0" collapsed="false">
      <c r="A10" s="5" t="s">
        <v>2</v>
      </c>
      <c r="B10" s="6"/>
      <c r="C10" s="7" t="s">
        <v>3</v>
      </c>
      <c r="D10" s="7"/>
      <c r="E10" s="54" t="n">
        <v>1236489</v>
      </c>
      <c r="F10" s="55" t="n">
        <v>568875</v>
      </c>
      <c r="G10" s="56" t="n">
        <f aca="false">(F10/$E10)</f>
        <v>0.460072835261778</v>
      </c>
      <c r="H10" s="56" t="e">
        <f aca="false">'[1]'!N13</f>
        <v>#N/A</v>
      </c>
      <c r="I10" s="7"/>
      <c r="J10" s="57" t="n">
        <v>30112</v>
      </c>
      <c r="K10" s="56" t="n">
        <f aca="false">(J10/$E10)</f>
        <v>0.024352824812837</v>
      </c>
      <c r="L10" s="7" t="n">
        <v>440800</v>
      </c>
      <c r="M10" s="58" t="n">
        <f aca="false">(E10-(F10+J10))</f>
        <v>637502</v>
      </c>
      <c r="N10" s="56" t="n">
        <f aca="false">(M10/$E10)</f>
        <v>0.515574339925386</v>
      </c>
      <c r="P10" s="57"/>
      <c r="Q10" s="56" t="n">
        <f aca="false">(P10/$E10)</f>
        <v>0</v>
      </c>
      <c r="R10" s="59"/>
      <c r="S10" s="60" t="n">
        <v>1113023</v>
      </c>
      <c r="T10" s="55" t="n">
        <v>672218</v>
      </c>
      <c r="U10" s="56" t="n">
        <f aca="false">(T10/$S10)</f>
        <v>0.603956971239588</v>
      </c>
      <c r="V10" s="56" t="e">
        <f aca="false">'[1]'!N13</f>
        <v>#N/A</v>
      </c>
      <c r="W10" s="7"/>
      <c r="X10" s="57" t="n">
        <v>29538</v>
      </c>
      <c r="Y10" s="56" t="n">
        <f aca="false">(X10/$S10)</f>
        <v>0.0265385351425802</v>
      </c>
      <c r="Z10" s="7"/>
      <c r="AA10" s="61" t="n">
        <f aca="false">(S10-(T10+X10))</f>
        <v>411267</v>
      </c>
      <c r="AB10" s="56" t="n">
        <f aca="false">(AA10/$S10)</f>
        <v>0.369504493617832</v>
      </c>
      <c r="AC10" s="62"/>
      <c r="AD10" s="57"/>
      <c r="AE10" s="56" t="n">
        <f aca="false">(AD10/$S10)</f>
        <v>0</v>
      </c>
    </row>
    <row r="11" customFormat="false" ht="12.75" hidden="false" customHeight="true" outlineLevel="0" collapsed="false">
      <c r="A11" s="5" t="s">
        <v>4</v>
      </c>
      <c r="B11" s="6"/>
      <c r="C11" s="7" t="s">
        <v>5</v>
      </c>
      <c r="D11" s="7"/>
      <c r="E11" s="54" t="n">
        <v>1504826</v>
      </c>
      <c r="F11" s="55" t="n">
        <v>-3967.292</v>
      </c>
      <c r="G11" s="56" t="n">
        <f aca="false">(F11/$E11)</f>
        <v>-0.00263637922258122</v>
      </c>
      <c r="H11" s="56" t="e">
        <f aca="false">'[1]'!N13</f>
        <v>#N/A</v>
      </c>
      <c r="I11" s="7"/>
      <c r="J11" s="57" t="n">
        <f aca="false">(112186.006+E67)</f>
        <v>722720.006</v>
      </c>
      <c r="K11" s="56" t="n">
        <f aca="false">(J11/$E11)</f>
        <v>0.48026815459063</v>
      </c>
      <c r="L11" s="7"/>
      <c r="M11" s="61" t="n">
        <f aca="false">(E11-(F11+J11))</f>
        <v>786073.286</v>
      </c>
      <c r="N11" s="56" t="n">
        <f aca="false">(M11/$E11)</f>
        <v>0.522368224631951</v>
      </c>
      <c r="P11" s="57"/>
      <c r="Q11" s="56" t="n">
        <f aca="false">(P11/$E11)</f>
        <v>0</v>
      </c>
      <c r="R11" s="59"/>
      <c r="S11" s="54" t="n">
        <v>619196</v>
      </c>
      <c r="T11" s="55" t="n">
        <v>23151.968</v>
      </c>
      <c r="U11" s="56" t="n">
        <f aca="false">(T11/$S11)</f>
        <v>0.0373903707388291</v>
      </c>
      <c r="V11" s="56" t="e">
        <f aca="false">'[1]'!N13</f>
        <v>#N/A</v>
      </c>
      <c r="W11" s="7"/>
      <c r="X11" s="57" t="n">
        <v>-45038.472</v>
      </c>
      <c r="Y11" s="56" t="n">
        <f aca="false">(X11/$S11)</f>
        <v>-0.0727370202649888</v>
      </c>
      <c r="Z11" s="7"/>
      <c r="AA11" s="61" t="n">
        <f aca="false">(S11-(T11+X11))</f>
        <v>641082.504</v>
      </c>
      <c r="AB11" s="56" t="n">
        <f aca="false">(AA11/$S11)</f>
        <v>1.03534664952616</v>
      </c>
      <c r="AC11" s="62"/>
      <c r="AD11" s="57"/>
      <c r="AE11" s="56" t="n">
        <f aca="false">(AD11/$S11)</f>
        <v>0</v>
      </c>
    </row>
    <row r="12" customFormat="false" ht="12.75" hidden="false" customHeight="true" outlineLevel="0" collapsed="false">
      <c r="A12" s="8"/>
      <c r="B12" s="9"/>
      <c r="D12" s="3"/>
      <c r="E12" s="63"/>
      <c r="F12" s="64"/>
      <c r="G12" s="65"/>
      <c r="H12" s="65"/>
      <c r="I12" s="66"/>
      <c r="J12" s="66"/>
      <c r="K12" s="66"/>
      <c r="L12" s="66"/>
      <c r="M12" s="67"/>
      <c r="N12" s="66"/>
      <c r="O12" s="67"/>
      <c r="P12" s="66"/>
      <c r="Q12" s="66"/>
      <c r="R12" s="59"/>
      <c r="S12" s="63"/>
      <c r="T12" s="64"/>
      <c r="U12" s="65"/>
      <c r="V12" s="65"/>
      <c r="W12" s="66"/>
      <c r="X12" s="66"/>
      <c r="Y12" s="65"/>
      <c r="Z12" s="66"/>
      <c r="AA12" s="67"/>
      <c r="AB12" s="65"/>
      <c r="AC12" s="68"/>
      <c r="AD12" s="66"/>
      <c r="AE12" s="65"/>
    </row>
    <row r="13" customFormat="false" ht="14.25" hidden="false" customHeight="true" outlineLevel="0" collapsed="false">
      <c r="B13" s="2" t="s">
        <v>6</v>
      </c>
      <c r="C13" s="2"/>
      <c r="D13" s="2"/>
      <c r="E13" s="69"/>
      <c r="F13" s="55"/>
      <c r="G13" s="56"/>
      <c r="H13" s="56" t="e">
        <f aca="false">'[1]'!N13</f>
        <v>#N/A</v>
      </c>
      <c r="I13" s="7"/>
      <c r="J13" s="57"/>
      <c r="K13" s="56"/>
      <c r="L13" s="7"/>
      <c r="M13" s="61" t="n">
        <f aca="false">(E13-(F13+J13))</f>
        <v>0</v>
      </c>
      <c r="N13" s="56"/>
      <c r="O13" s="70"/>
      <c r="P13" s="57"/>
      <c r="Q13" s="56"/>
      <c r="R13" s="59"/>
      <c r="S13" s="69"/>
      <c r="T13" s="55"/>
      <c r="U13" s="56"/>
      <c r="V13" s="56" t="e">
        <f aca="false">'[1]'!N13</f>
        <v>#N/A</v>
      </c>
      <c r="W13" s="7"/>
      <c r="X13" s="57"/>
      <c r="Y13" s="56"/>
      <c r="Z13" s="7"/>
      <c r="AA13" s="61"/>
      <c r="AB13" s="56"/>
      <c r="AC13" s="71"/>
      <c r="AD13" s="57"/>
      <c r="AE13" s="56"/>
    </row>
    <row r="14" customFormat="false" ht="12.75" hidden="false" customHeight="true" outlineLevel="0" collapsed="false">
      <c r="A14" s="5" t="s">
        <v>7</v>
      </c>
      <c r="B14" s="6"/>
      <c r="C14" s="7" t="s">
        <v>8</v>
      </c>
      <c r="D14" s="7"/>
      <c r="E14" s="54" t="n">
        <v>-876</v>
      </c>
      <c r="F14" s="55" t="n">
        <v>246.067</v>
      </c>
      <c r="G14" s="56" t="n">
        <f aca="false">(F14/$E14)</f>
        <v>-0.280898401826484</v>
      </c>
      <c r="H14" s="56" t="e">
        <f aca="false">'[1]'!N13</f>
        <v>#N/A</v>
      </c>
      <c r="I14" s="7"/>
      <c r="J14" s="57" t="n">
        <v>-1122.07</v>
      </c>
      <c r="K14" s="56" t="n">
        <f aca="false">(J14/$E14)</f>
        <v>1.28090182648402</v>
      </c>
      <c r="L14" s="7"/>
      <c r="M14" s="57"/>
      <c r="N14" s="56" t="n">
        <f aca="false">(M14/$E14)</f>
        <v>-0</v>
      </c>
      <c r="O14" s="72"/>
      <c r="P14" s="57"/>
      <c r="Q14" s="56" t="n">
        <f aca="false">(P14/$E14)</f>
        <v>-0</v>
      </c>
      <c r="R14" s="59"/>
      <c r="S14" s="54" t="n">
        <v>12960</v>
      </c>
      <c r="T14" s="55" t="n">
        <v>13079.604</v>
      </c>
      <c r="U14" s="56" t="n">
        <f aca="false">(T14/$S14)</f>
        <v>1.0092287037037</v>
      </c>
      <c r="V14" s="56" t="e">
        <f aca="false">'[1]'!N13</f>
        <v>#N/A</v>
      </c>
      <c r="W14" s="7"/>
      <c r="X14" s="57" t="n">
        <v>-119.6</v>
      </c>
      <c r="Y14" s="56" t="n">
        <f aca="false">(X14/$S14)</f>
        <v>-0.0092283950617284</v>
      </c>
      <c r="Z14" s="7"/>
      <c r="AA14" s="57"/>
      <c r="AB14" s="56" t="n">
        <f aca="false">(AA14/$S14)</f>
        <v>0</v>
      </c>
      <c r="AC14" s="62"/>
      <c r="AD14" s="57"/>
      <c r="AE14" s="56" t="n">
        <f aca="false">(AD14/$S14)</f>
        <v>0</v>
      </c>
    </row>
    <row r="15" customFormat="false" ht="12.75" hidden="false" customHeight="true" outlineLevel="0" collapsed="false">
      <c r="A15" s="5" t="s">
        <v>9</v>
      </c>
      <c r="B15" s="6"/>
      <c r="C15" s="7" t="s">
        <v>10</v>
      </c>
      <c r="D15" s="7"/>
      <c r="E15" s="54" t="n">
        <v>24672</v>
      </c>
      <c r="F15" s="55" t="n">
        <v>14110.397</v>
      </c>
      <c r="G15" s="56" t="n">
        <f aca="false">(F15/$E15)</f>
        <v>0.571919463359274</v>
      </c>
      <c r="H15" s="56" t="e">
        <f aca="false">'[1]'!N13</f>
        <v>#N/A</v>
      </c>
      <c r="I15" s="7"/>
      <c r="J15" s="57" t="n">
        <v>10561.603</v>
      </c>
      <c r="K15" s="56" t="n">
        <f aca="false">(J15/$E15)</f>
        <v>0.428080536640726</v>
      </c>
      <c r="L15" s="7"/>
      <c r="M15" s="61" t="n">
        <f aca="false">(E15-(F15+J15))</f>
        <v>0</v>
      </c>
      <c r="N15" s="56" t="n">
        <f aca="false">(M15/$E15)</f>
        <v>0</v>
      </c>
      <c r="P15" s="57"/>
      <c r="Q15" s="56" t="n">
        <f aca="false">(P15/$E15)</f>
        <v>0</v>
      </c>
      <c r="R15" s="59"/>
      <c r="S15" s="54" t="n">
        <v>-2378</v>
      </c>
      <c r="T15" s="55" t="n">
        <v>-2291.32</v>
      </c>
      <c r="U15" s="56" t="n">
        <f aca="false">(T15/$S15)</f>
        <v>0.963549201009252</v>
      </c>
      <c r="V15" s="56" t="e">
        <f aca="false">'[1]'!N13</f>
        <v>#N/A</v>
      </c>
      <c r="W15" s="7"/>
      <c r="X15" s="57" t="n">
        <v>-86.68</v>
      </c>
      <c r="Y15" s="56" t="n">
        <f aca="false">(X15/$S15)</f>
        <v>0.0364507989907485</v>
      </c>
      <c r="Z15" s="7"/>
      <c r="AA15" s="61" t="n">
        <f aca="false">(S15-(T15+X15))</f>
        <v>0</v>
      </c>
      <c r="AB15" s="56" t="n">
        <f aca="false">(AA15/$S15)</f>
        <v>-0</v>
      </c>
      <c r="AC15" s="62"/>
      <c r="AD15" s="57"/>
      <c r="AE15" s="56" t="n">
        <f aca="false">(AD15/$S15)</f>
        <v>-0</v>
      </c>
    </row>
    <row r="16" customFormat="false" ht="12.75" hidden="false" customHeight="true" outlineLevel="0" collapsed="false">
      <c r="A16" s="8"/>
      <c r="B16" s="9"/>
      <c r="D16" s="3"/>
      <c r="E16" s="63"/>
      <c r="F16" s="64"/>
      <c r="G16" s="66"/>
      <c r="H16" s="66"/>
      <c r="I16" s="3"/>
      <c r="J16" s="66"/>
      <c r="K16" s="66"/>
      <c r="L16" s="3"/>
      <c r="M16" s="73"/>
      <c r="N16" s="66"/>
      <c r="O16" s="74"/>
      <c r="P16" s="66"/>
      <c r="Q16" s="66"/>
      <c r="R16" s="59"/>
      <c r="S16" s="63"/>
      <c r="T16" s="64"/>
      <c r="U16" s="66"/>
      <c r="V16" s="66"/>
      <c r="W16" s="3"/>
      <c r="X16" s="66"/>
      <c r="Y16" s="66"/>
      <c r="Z16" s="3"/>
      <c r="AA16" s="74"/>
      <c r="AB16" s="66"/>
      <c r="AC16" s="68"/>
      <c r="AD16" s="66"/>
      <c r="AE16" s="66"/>
    </row>
    <row r="17" customFormat="false" ht="14.25" hidden="false" customHeight="true" outlineLevel="0" collapsed="false">
      <c r="B17" s="2" t="s">
        <v>11</v>
      </c>
      <c r="C17" s="4"/>
      <c r="E17" s="60"/>
      <c r="F17" s="55"/>
      <c r="G17" s="56"/>
      <c r="H17" s="56" t="e">
        <f aca="false">'[1]'!N13</f>
        <v>#N/A</v>
      </c>
      <c r="I17" s="7"/>
      <c r="J17" s="57"/>
      <c r="K17" s="56"/>
      <c r="L17" s="7"/>
      <c r="M17" s="61" t="n">
        <f aca="false">(E17-(F17+J17))</f>
        <v>0</v>
      </c>
      <c r="N17" s="56"/>
      <c r="P17" s="57"/>
      <c r="Q17" s="56"/>
      <c r="R17" s="59"/>
      <c r="S17" s="60" t="n">
        <v>0</v>
      </c>
      <c r="T17" s="55"/>
      <c r="U17" s="56"/>
      <c r="V17" s="56" t="e">
        <f aca="false">'[1]'!N13</f>
        <v>#N/A</v>
      </c>
      <c r="W17" s="7"/>
      <c r="X17" s="57"/>
      <c r="Y17" s="56"/>
      <c r="Z17" s="7"/>
      <c r="AA17" s="61" t="n">
        <f aca="false">(S17-(T17+X17))</f>
        <v>0</v>
      </c>
      <c r="AB17" s="56"/>
      <c r="AC17" s="75"/>
      <c r="AD17" s="57"/>
      <c r="AE17" s="56"/>
    </row>
    <row r="18" customFormat="false" ht="12.75" hidden="false" customHeight="true" outlineLevel="0" collapsed="false">
      <c r="A18" s="5" t="s">
        <v>12</v>
      </c>
      <c r="B18" s="6"/>
      <c r="C18" s="7" t="s">
        <v>13</v>
      </c>
      <c r="D18" s="7"/>
      <c r="E18" s="54" t="n">
        <v>-29933</v>
      </c>
      <c r="F18" s="55" t="n">
        <v>-10593</v>
      </c>
      <c r="G18" s="56" t="n">
        <f aca="false">(F18/$E18)</f>
        <v>0.353890355126449</v>
      </c>
      <c r="H18" s="56" t="e">
        <f aca="false">'[1]'!N13</f>
        <v>#N/A</v>
      </c>
      <c r="I18" s="7"/>
      <c r="J18" s="57"/>
      <c r="K18" s="56" t="n">
        <f aca="false">(J18/$E18)</f>
        <v>-0</v>
      </c>
      <c r="L18" s="7"/>
      <c r="M18" s="61" t="n">
        <v>-19340</v>
      </c>
      <c r="N18" s="56" t="n">
        <f aca="false">(M18/$E18)</f>
        <v>0.646109644873551</v>
      </c>
      <c r="P18" s="57"/>
      <c r="Q18" s="56" t="n">
        <f aca="false">(P18/$E18)</f>
        <v>-0</v>
      </c>
      <c r="R18" s="59"/>
      <c r="S18" s="54"/>
      <c r="T18" s="55"/>
      <c r="U18" s="56"/>
      <c r="V18" s="56" t="e">
        <f aca="false">'[1]'!N13</f>
        <v>#N/A</v>
      </c>
      <c r="W18" s="7"/>
      <c r="X18" s="57"/>
      <c r="Y18" s="56"/>
      <c r="Z18" s="7"/>
      <c r="AA18" s="61" t="n">
        <f aca="false">(S18-(T18+X18))</f>
        <v>0</v>
      </c>
      <c r="AB18" s="56"/>
      <c r="AC18" s="62"/>
      <c r="AD18" s="57"/>
      <c r="AE18" s="56"/>
    </row>
    <row r="19" customFormat="false" ht="12.75" hidden="false" customHeight="true" outlineLevel="0" collapsed="false">
      <c r="A19" s="8"/>
      <c r="B19" s="9"/>
      <c r="D19" s="3"/>
      <c r="E19" s="63"/>
      <c r="F19" s="64"/>
      <c r="G19" s="65"/>
      <c r="H19" s="65"/>
      <c r="I19" s="66"/>
      <c r="J19" s="66"/>
      <c r="K19" s="66"/>
      <c r="L19" s="66"/>
      <c r="M19" s="73"/>
      <c r="N19" s="66"/>
      <c r="O19" s="67"/>
      <c r="P19" s="66"/>
      <c r="Q19" s="66"/>
      <c r="R19" s="59"/>
      <c r="S19" s="63"/>
      <c r="T19" s="64"/>
      <c r="U19" s="65"/>
      <c r="V19" s="65"/>
      <c r="W19" s="66"/>
      <c r="X19" s="66"/>
      <c r="Y19" s="65"/>
      <c r="Z19" s="66"/>
      <c r="AA19" s="74"/>
      <c r="AB19" s="65"/>
      <c r="AC19" s="68"/>
      <c r="AD19" s="66"/>
      <c r="AE19" s="65"/>
    </row>
    <row r="20" customFormat="false" ht="14.25" hidden="false" customHeight="true" outlineLevel="0" collapsed="false">
      <c r="B20" s="2" t="s">
        <v>14</v>
      </c>
      <c r="C20" s="4"/>
      <c r="E20" s="60"/>
      <c r="F20" s="55"/>
      <c r="G20" s="56"/>
      <c r="H20" s="56" t="e">
        <f aca="false">'[1]'!N13</f>
        <v>#N/A</v>
      </c>
      <c r="I20" s="7"/>
      <c r="J20" s="57"/>
      <c r="K20" s="56"/>
      <c r="L20" s="7"/>
      <c r="M20" s="61" t="n">
        <f aca="false">(E20-(F20+J20))</f>
        <v>0</v>
      </c>
      <c r="N20" s="56"/>
      <c r="P20" s="57"/>
      <c r="Q20" s="56"/>
      <c r="R20" s="59"/>
      <c r="S20" s="60"/>
      <c r="T20" s="55"/>
      <c r="U20" s="56"/>
      <c r="V20" s="56" t="e">
        <f aca="false">'[1]'!N13</f>
        <v>#N/A</v>
      </c>
      <c r="W20" s="7"/>
      <c r="X20" s="57"/>
      <c r="Y20" s="56"/>
      <c r="Z20" s="7"/>
      <c r="AA20" s="61" t="n">
        <f aca="false">(S20-(T20+X20))</f>
        <v>0</v>
      </c>
      <c r="AB20" s="56"/>
      <c r="AC20" s="75"/>
      <c r="AD20" s="57"/>
      <c r="AE20" s="56"/>
    </row>
    <row r="21" customFormat="false" ht="12.75" hidden="false" customHeight="true" outlineLevel="0" collapsed="false">
      <c r="A21" s="5" t="s">
        <v>15</v>
      </c>
      <c r="B21" s="6"/>
      <c r="C21" s="7" t="s">
        <v>16</v>
      </c>
      <c r="D21" s="7"/>
      <c r="E21" s="54" t="n">
        <v>83619</v>
      </c>
      <c r="F21" s="55" t="n">
        <v>66655</v>
      </c>
      <c r="G21" s="56" t="n">
        <f aca="false">(F21/$E21)</f>
        <v>0.797127447111303</v>
      </c>
      <c r="H21" s="56" t="e">
        <f aca="false">'[1]'!N13</f>
        <v>#N/A</v>
      </c>
      <c r="I21" s="7"/>
      <c r="J21" s="57" t="n">
        <v>16964</v>
      </c>
      <c r="K21" s="56" t="n">
        <f aca="false">(J21/$E21)</f>
        <v>0.202872552888698</v>
      </c>
      <c r="L21" s="7"/>
      <c r="M21" s="61" t="n">
        <f aca="false">(E21-(F21+J21))</f>
        <v>0</v>
      </c>
      <c r="N21" s="56" t="n">
        <f aca="false">(M21/$E21)</f>
        <v>0</v>
      </c>
      <c r="P21" s="57"/>
      <c r="Q21" s="56" t="n">
        <f aca="false">(P21/$E21)</f>
        <v>0</v>
      </c>
      <c r="R21" s="59"/>
      <c r="S21" s="54" t="n">
        <v>39209</v>
      </c>
      <c r="T21" s="55" t="n">
        <v>36209</v>
      </c>
      <c r="U21" s="56" t="n">
        <f aca="false">(T21/$S21)</f>
        <v>0.923486954525747</v>
      </c>
      <c r="V21" s="56" t="e">
        <f aca="false">'[1]'!N13</f>
        <v>#N/A</v>
      </c>
      <c r="W21" s="7"/>
      <c r="X21" s="57" t="n">
        <v>3000</v>
      </c>
      <c r="Y21" s="56" t="n">
        <f aca="false">(X21/$S21)</f>
        <v>0.0765130454742534</v>
      </c>
      <c r="Z21" s="7"/>
      <c r="AA21" s="61" t="n">
        <f aca="false">(S21-(T21+X21))</f>
        <v>0</v>
      </c>
      <c r="AB21" s="56" t="n">
        <f aca="false">(AA21/$S21)</f>
        <v>0</v>
      </c>
      <c r="AC21" s="62"/>
      <c r="AD21" s="57"/>
      <c r="AE21" s="56" t="n">
        <f aca="false">(AD21/$S21)</f>
        <v>0</v>
      </c>
    </row>
    <row r="22" customFormat="false" ht="12.75" hidden="false" customHeight="true" outlineLevel="0" collapsed="false">
      <c r="A22" s="5"/>
      <c r="B22" s="6"/>
      <c r="C22" s="7"/>
      <c r="D22" s="7"/>
      <c r="E22" s="54"/>
      <c r="F22" s="76"/>
      <c r="G22" s="77"/>
      <c r="H22" s="77"/>
      <c r="I22" s="78"/>
      <c r="J22" s="76"/>
      <c r="K22" s="79"/>
      <c r="L22" s="78"/>
      <c r="M22" s="80"/>
      <c r="N22" s="79"/>
      <c r="O22" s="81"/>
      <c r="P22" s="76"/>
      <c r="Q22" s="79"/>
      <c r="R22" s="59"/>
      <c r="S22" s="54"/>
      <c r="T22" s="82"/>
      <c r="U22" s="77"/>
      <c r="V22" s="77"/>
      <c r="W22" s="78"/>
      <c r="X22" s="76"/>
      <c r="Y22" s="77"/>
      <c r="Z22" s="78"/>
      <c r="AA22" s="80"/>
      <c r="AB22" s="77"/>
      <c r="AC22" s="62"/>
      <c r="AD22" s="76"/>
      <c r="AE22" s="77"/>
    </row>
    <row r="23" customFormat="false" ht="12.75" hidden="false" customHeight="true" outlineLevel="0" collapsed="false">
      <c r="A23" s="5" t="s">
        <v>17</v>
      </c>
      <c r="B23" s="6"/>
      <c r="C23" s="7" t="s">
        <v>18</v>
      </c>
      <c r="D23" s="7"/>
      <c r="E23" s="54" t="n">
        <v>123131</v>
      </c>
      <c r="F23" s="55" t="n">
        <v>81037</v>
      </c>
      <c r="G23" s="56" t="n">
        <f aca="false">(F23/$E23)</f>
        <v>0.658136456294516</v>
      </c>
      <c r="H23" s="56" t="e">
        <f aca="false">'[1]'!N13</f>
        <v>#N/A</v>
      </c>
      <c r="I23" s="7"/>
      <c r="J23" s="57" t="n">
        <v>133680</v>
      </c>
      <c r="K23" s="56" t="n">
        <f aca="false">(J23/$E23)</f>
        <v>1.08567298243334</v>
      </c>
      <c r="L23" s="7"/>
      <c r="M23" s="61" t="n">
        <f aca="false">(E23-(F23+J23))</f>
        <v>-91586</v>
      </c>
      <c r="N23" s="56" t="n">
        <f aca="false">(M23/$E23)</f>
        <v>-0.743809438727859</v>
      </c>
      <c r="P23" s="57"/>
      <c r="Q23" s="56" t="n">
        <f aca="false">(P23/$E23)</f>
        <v>0</v>
      </c>
      <c r="R23" s="59"/>
      <c r="S23" s="54" t="n">
        <v>581</v>
      </c>
      <c r="T23" s="55" t="n">
        <v>-37219</v>
      </c>
      <c r="U23" s="56" t="n">
        <f aca="false">(T23/$S23)</f>
        <v>-64.0602409638554</v>
      </c>
      <c r="V23" s="56" t="e">
        <f aca="false">'[1]'!N13</f>
        <v>#N/A</v>
      </c>
      <c r="W23" s="7"/>
      <c r="X23" s="57" t="n">
        <v>232600</v>
      </c>
      <c r="Y23" s="56" t="n">
        <f aca="false">(X23/$S23)</f>
        <v>400.344234079174</v>
      </c>
      <c r="Z23" s="7"/>
      <c r="AA23" s="61" t="n">
        <f aca="false">(S23-(T23+X23))</f>
        <v>-194800</v>
      </c>
      <c r="AB23" s="56" t="n">
        <f aca="false">(AA23/$S23)</f>
        <v>-335.283993115318</v>
      </c>
      <c r="AC23" s="62"/>
      <c r="AD23" s="57"/>
      <c r="AE23" s="56" t="n">
        <f aca="false">(AD23/$S23)</f>
        <v>0</v>
      </c>
    </row>
    <row r="24" customFormat="false" ht="12.75" hidden="false" customHeight="true" outlineLevel="0" collapsed="false">
      <c r="A24" s="5" t="s">
        <v>19</v>
      </c>
      <c r="B24" s="6"/>
      <c r="C24" s="7" t="s">
        <v>20</v>
      </c>
      <c r="D24" s="7"/>
      <c r="E24" s="54" t="n">
        <v>304637</v>
      </c>
      <c r="F24" s="55" t="n">
        <v>320646</v>
      </c>
      <c r="G24" s="56" t="n">
        <f aca="false">(F24/$E24)</f>
        <v>1.05255106897718</v>
      </c>
      <c r="H24" s="56" t="e">
        <f aca="false">'[1]'!N13</f>
        <v>#N/A</v>
      </c>
      <c r="I24" s="7"/>
      <c r="J24" s="57" t="n">
        <v>75800</v>
      </c>
      <c r="K24" s="56" t="n">
        <f aca="false">(J24/$E24)</f>
        <v>0.248820727620086</v>
      </c>
      <c r="L24" s="7"/>
      <c r="M24" s="61" t="n">
        <f aca="false">(E24-(F24+J24))</f>
        <v>-91809</v>
      </c>
      <c r="N24" s="56" t="n">
        <f aca="false">(M24/$E24)</f>
        <v>-0.301371796597262</v>
      </c>
      <c r="P24" s="57"/>
      <c r="Q24" s="56" t="n">
        <f aca="false">(P24/$E24)</f>
        <v>0</v>
      </c>
      <c r="R24" s="59"/>
      <c r="S24" s="54" t="n">
        <v>283692</v>
      </c>
      <c r="T24" s="55" t="n">
        <v>217692</v>
      </c>
      <c r="U24" s="56" t="n">
        <f aca="false">(T24/$S24)</f>
        <v>0.767353326847426</v>
      </c>
      <c r="V24" s="56" t="e">
        <f aca="false">'[1]'!N13</f>
        <v>#N/A</v>
      </c>
      <c r="W24" s="7"/>
      <c r="X24" s="57" t="n">
        <v>199280</v>
      </c>
      <c r="Y24" s="56" t="n">
        <f aca="false">(X24/$S24)</f>
        <v>0.702451954937044</v>
      </c>
      <c r="Z24" s="7"/>
      <c r="AA24" s="61" t="n">
        <f aca="false">(S24-(T24+X24))</f>
        <v>-133280</v>
      </c>
      <c r="AB24" s="56" t="n">
        <f aca="false">(AA24/$S24)</f>
        <v>-0.469805281784471</v>
      </c>
      <c r="AC24" s="62"/>
      <c r="AD24" s="57"/>
      <c r="AE24" s="56" t="n">
        <f aca="false">(AD24/$S24)</f>
        <v>0</v>
      </c>
    </row>
    <row r="25" customFormat="false" ht="12.75" hidden="false" customHeight="true" outlineLevel="0" collapsed="false">
      <c r="A25" s="5" t="s">
        <v>21</v>
      </c>
      <c r="B25" s="6"/>
      <c r="C25" s="7" t="s">
        <v>22</v>
      </c>
      <c r="D25" s="7"/>
      <c r="E25" s="54" t="n">
        <v>36567</v>
      </c>
      <c r="F25" s="55" t="n">
        <v>26023</v>
      </c>
      <c r="G25" s="56" t="n">
        <f aca="false">(F25/$E25)</f>
        <v>0.711652582929964</v>
      </c>
      <c r="H25" s="56" t="e">
        <f aca="false">'[1]'!N13</f>
        <v>#N/A</v>
      </c>
      <c r="I25" s="7"/>
      <c r="J25" s="57" t="n">
        <v>10600</v>
      </c>
      <c r="K25" s="56" t="n">
        <f aca="false">(J25/$E25)</f>
        <v>0.289878852517297</v>
      </c>
      <c r="L25" s="7"/>
      <c r="M25" s="61" t="n">
        <f aca="false">(E25-(F25+J25))</f>
        <v>-56</v>
      </c>
      <c r="N25" s="56" t="n">
        <f aca="false">(M25/$E25)</f>
        <v>-0.00153143544726119</v>
      </c>
      <c r="P25" s="57"/>
      <c r="Q25" s="56" t="n">
        <f aca="false">(P25/$E25)</f>
        <v>0</v>
      </c>
      <c r="R25" s="59"/>
      <c r="S25" s="54" t="n">
        <v>43953</v>
      </c>
      <c r="T25" s="55" t="n">
        <v>-40257</v>
      </c>
      <c r="U25" s="56" t="n">
        <f aca="false">(T25/$S25)</f>
        <v>-0.915910176779742</v>
      </c>
      <c r="V25" s="56" t="e">
        <f aca="false">'[1]'!N13</f>
        <v>#N/A</v>
      </c>
      <c r="W25" s="7"/>
      <c r="X25" s="57" t="n">
        <v>84210</v>
      </c>
      <c r="Y25" s="56" t="n">
        <f aca="false">(X25/$S25)</f>
        <v>1.91591017677974</v>
      </c>
      <c r="Z25" s="7"/>
      <c r="AA25" s="61" t="n">
        <f aca="false">(S25-(T25+X25))</f>
        <v>0</v>
      </c>
      <c r="AB25" s="56" t="n">
        <f aca="false">(AA25/$S25)</f>
        <v>0</v>
      </c>
      <c r="AC25" s="83"/>
      <c r="AD25" s="57"/>
      <c r="AE25" s="56" t="n">
        <f aca="false">(AD25/$S25)</f>
        <v>0</v>
      </c>
    </row>
    <row r="26" customFormat="false" ht="13.5" hidden="false" customHeight="false" outlineLevel="0" collapsed="false">
      <c r="A26" s="5" t="s">
        <v>23</v>
      </c>
      <c r="B26" s="6"/>
      <c r="C26" s="7" t="s">
        <v>24</v>
      </c>
      <c r="D26" s="7"/>
      <c r="E26" s="54" t="n">
        <v>-33633</v>
      </c>
      <c r="F26" s="55" t="n">
        <v>-31311</v>
      </c>
      <c r="G26" s="56" t="n">
        <f aca="false">(F26/$E26)</f>
        <v>0.930960663633931</v>
      </c>
      <c r="H26" s="56" t="e">
        <f aca="false">'[1]'!N13</f>
        <v>#N/A</v>
      </c>
      <c r="I26" s="7"/>
      <c r="J26" s="57"/>
      <c r="K26" s="56" t="n">
        <f aca="false">(J26/$E26)</f>
        <v>-0</v>
      </c>
      <c r="L26" s="7"/>
      <c r="M26" s="61" t="n">
        <f aca="false">(E26-(F26+J26))</f>
        <v>-2322</v>
      </c>
      <c r="N26" s="56" t="n">
        <f aca="false">(M26/$E26)</f>
        <v>0.069039336366069</v>
      </c>
      <c r="P26" s="57"/>
      <c r="Q26" s="56" t="n">
        <f aca="false">(P26/$E26)</f>
        <v>-0</v>
      </c>
      <c r="R26" s="59"/>
      <c r="S26" s="54" t="n">
        <v>9801</v>
      </c>
      <c r="T26" s="55" t="n">
        <v>9801</v>
      </c>
      <c r="U26" s="56" t="n">
        <f aca="false">(T26/$S26)</f>
        <v>1</v>
      </c>
      <c r="V26" s="56" t="e">
        <f aca="false">'[1]'!N13</f>
        <v>#N/A</v>
      </c>
      <c r="W26" s="7"/>
      <c r="X26" s="57"/>
      <c r="Y26" s="56" t="n">
        <f aca="false">(X26/$S26)</f>
        <v>0</v>
      </c>
      <c r="Z26" s="7"/>
      <c r="AA26" s="61" t="n">
        <f aca="false">(S26-(T26+X26))</f>
        <v>0</v>
      </c>
      <c r="AB26" s="56" t="n">
        <f aca="false">(AA26/$S26)</f>
        <v>0</v>
      </c>
      <c r="AC26" s="83"/>
      <c r="AD26" s="57"/>
      <c r="AE26" s="56" t="n">
        <f aca="false">(AD26/$S26)</f>
        <v>0</v>
      </c>
    </row>
    <row r="27" customFormat="false" ht="12.75" hidden="false" customHeight="true" outlineLevel="0" collapsed="false">
      <c r="A27" s="5" t="s">
        <v>25</v>
      </c>
      <c r="B27" s="6"/>
      <c r="C27" s="7" t="s">
        <v>26</v>
      </c>
      <c r="D27" s="7"/>
      <c r="E27" s="54" t="n">
        <v>11837</v>
      </c>
      <c r="F27" s="55" t="n">
        <v>11838</v>
      </c>
      <c r="G27" s="56" t="n">
        <f aca="false">(F27/$E27)</f>
        <v>1.00008448086508</v>
      </c>
      <c r="H27" s="56" t="e">
        <f aca="false">'[1]'!N13</f>
        <v>#N/A</v>
      </c>
      <c r="I27" s="7"/>
      <c r="J27" s="57"/>
      <c r="K27" s="56" t="n">
        <f aca="false">(J27/$E27)</f>
        <v>0</v>
      </c>
      <c r="L27" s="7"/>
      <c r="M27" s="61" t="n">
        <f aca="false">(E27-(F27+J27))</f>
        <v>-1</v>
      </c>
      <c r="N27" s="56" t="n">
        <f aca="false">(M27/$E27)</f>
        <v>-8.44808650840585E-005</v>
      </c>
      <c r="P27" s="57"/>
      <c r="Q27" s="56" t="n">
        <f aca="false">(P27/$E27)</f>
        <v>0</v>
      </c>
      <c r="R27" s="59"/>
      <c r="S27" s="54" t="n">
        <v>6342</v>
      </c>
      <c r="T27" s="55" t="n">
        <v>2201</v>
      </c>
      <c r="U27" s="56" t="n">
        <f aca="false">(T27/$S27)</f>
        <v>0.347051403342794</v>
      </c>
      <c r="V27" s="56" t="e">
        <f aca="false">'[1]'!N13</f>
        <v>#N/A</v>
      </c>
      <c r="W27" s="7"/>
      <c r="X27" s="57" t="n">
        <v>4141</v>
      </c>
      <c r="Y27" s="56"/>
      <c r="Z27" s="7"/>
      <c r="AA27" s="61" t="n">
        <f aca="false">(S27-(T27+X27))</f>
        <v>0</v>
      </c>
      <c r="AB27" s="56"/>
      <c r="AC27" s="62"/>
      <c r="AD27" s="57"/>
      <c r="AE27" s="56"/>
    </row>
    <row r="28" customFormat="false" ht="12.75" hidden="false" customHeight="true" outlineLevel="0" collapsed="false">
      <c r="A28" s="5" t="s">
        <v>27</v>
      </c>
      <c r="B28" s="6"/>
      <c r="C28" s="7" t="s">
        <v>28</v>
      </c>
      <c r="D28" s="7"/>
      <c r="E28" s="54" t="n">
        <v>98</v>
      </c>
      <c r="F28" s="55" t="n">
        <v>98</v>
      </c>
      <c r="G28" s="56" t="n">
        <f aca="false">(F28/$E28)</f>
        <v>1</v>
      </c>
      <c r="H28" s="56" t="e">
        <f aca="false">'[1]'!N13</f>
        <v>#N/A</v>
      </c>
      <c r="I28" s="7"/>
      <c r="J28" s="57"/>
      <c r="K28" s="56" t="n">
        <f aca="false">(J28/$E28)</f>
        <v>0</v>
      </c>
      <c r="L28" s="7"/>
      <c r="M28" s="61" t="n">
        <f aca="false">(E28-(F28+J28))</f>
        <v>0</v>
      </c>
      <c r="N28" s="56" t="n">
        <f aca="false">(M28/$E28)</f>
        <v>0</v>
      </c>
      <c r="P28" s="57"/>
      <c r="Q28" s="56" t="n">
        <f aca="false">(P28/$E28)</f>
        <v>0</v>
      </c>
      <c r="R28" s="59"/>
      <c r="S28" s="54" t="n">
        <v>0</v>
      </c>
      <c r="T28" s="55"/>
      <c r="U28" s="56"/>
      <c r="V28" s="56" t="e">
        <f aca="false">'[1]'!N13</f>
        <v>#N/A</v>
      </c>
      <c r="W28" s="7"/>
      <c r="X28" s="57"/>
      <c r="Y28" s="56"/>
      <c r="Z28" s="7"/>
      <c r="AA28" s="61" t="n">
        <f aca="false">(S28-(T28+X28))</f>
        <v>0</v>
      </c>
      <c r="AB28" s="56"/>
      <c r="AC28" s="62"/>
      <c r="AD28" s="57"/>
      <c r="AE28" s="56"/>
    </row>
    <row r="29" customFormat="false" ht="12.75" hidden="false" customHeight="true" outlineLevel="0" collapsed="false">
      <c r="A29" s="5" t="s">
        <v>29</v>
      </c>
      <c r="B29" s="6"/>
      <c r="C29" s="7" t="s">
        <v>30</v>
      </c>
      <c r="D29" s="7"/>
      <c r="E29" s="54" t="n">
        <v>22866</v>
      </c>
      <c r="F29" s="55"/>
      <c r="G29" s="56" t="n">
        <f aca="false">(F29/$E29)</f>
        <v>0</v>
      </c>
      <c r="H29" s="56" t="e">
        <f aca="false">'[1]'!N13</f>
        <v>#N/A</v>
      </c>
      <c r="I29" s="7"/>
      <c r="J29" s="57"/>
      <c r="K29" s="56" t="n">
        <f aca="false">(J29/$E29)</f>
        <v>0</v>
      </c>
      <c r="L29" s="7"/>
      <c r="M29" s="61" t="n">
        <f aca="false">(E29-(F29+J29))</f>
        <v>22866</v>
      </c>
      <c r="N29" s="56" t="n">
        <f aca="false">(M29/$E29)</f>
        <v>1</v>
      </c>
      <c r="P29" s="57"/>
      <c r="Q29" s="56" t="n">
        <f aca="false">(P29/$E29)</f>
        <v>0</v>
      </c>
      <c r="R29" s="59"/>
      <c r="S29" s="54" t="n">
        <v>5527</v>
      </c>
      <c r="T29" s="55"/>
      <c r="U29" s="56" t="n">
        <f aca="false">(T29/$S29)</f>
        <v>0</v>
      </c>
      <c r="V29" s="56" t="e">
        <f aca="false">'[1]'!N13</f>
        <v>#N/A</v>
      </c>
      <c r="W29" s="7"/>
      <c r="X29" s="57"/>
      <c r="Y29" s="56" t="n">
        <f aca="false">(X29/$S29)</f>
        <v>0</v>
      </c>
      <c r="Z29" s="7"/>
      <c r="AA29" s="61" t="n">
        <f aca="false">(S29-(T29+X29))</f>
        <v>5527</v>
      </c>
      <c r="AB29" s="56" t="n">
        <f aca="false">(AA29/$S29)</f>
        <v>1</v>
      </c>
      <c r="AC29" s="62"/>
      <c r="AD29" s="57"/>
      <c r="AE29" s="56" t="n">
        <f aca="false">(AD29/$S29)</f>
        <v>0</v>
      </c>
    </row>
    <row r="30" customFormat="false" ht="12.75" hidden="false" customHeight="true" outlineLevel="0" collapsed="false">
      <c r="A30" s="5" t="s">
        <v>31</v>
      </c>
      <c r="B30" s="6"/>
      <c r="C30" s="7" t="s">
        <v>32</v>
      </c>
      <c r="D30" s="7"/>
      <c r="E30" s="54" t="n">
        <v>60111</v>
      </c>
      <c r="F30" s="55"/>
      <c r="G30" s="56" t="n">
        <f aca="false">(F30/$E30)</f>
        <v>0</v>
      </c>
      <c r="H30" s="56" t="e">
        <f aca="false">'[1]'!N13</f>
        <v>#N/A</v>
      </c>
      <c r="I30" s="7"/>
      <c r="J30" s="57" t="n">
        <v>7</v>
      </c>
      <c r="K30" s="56" t="n">
        <f aca="false">(J30/$E30)</f>
        <v>0.000116451231887674</v>
      </c>
      <c r="L30" s="7"/>
      <c r="M30" s="61" t="n">
        <f aca="false">(E30-(F30+J30))</f>
        <v>60104</v>
      </c>
      <c r="N30" s="56" t="n">
        <f aca="false">(M30/$E30)</f>
        <v>0.999883548768112</v>
      </c>
      <c r="P30" s="57"/>
      <c r="Q30" s="56" t="n">
        <f aca="false">(P30/$E30)</f>
        <v>0</v>
      </c>
      <c r="R30" s="59"/>
      <c r="S30" s="54" t="n">
        <v>44012</v>
      </c>
      <c r="T30" s="55"/>
      <c r="U30" s="56" t="n">
        <f aca="false">(T30/$S30)</f>
        <v>0</v>
      </c>
      <c r="V30" s="56" t="e">
        <f aca="false">'[1]'!N13</f>
        <v>#N/A</v>
      </c>
      <c r="W30" s="7"/>
      <c r="X30" s="57"/>
      <c r="Y30" s="56" t="n">
        <f aca="false">(X30/$S30)</f>
        <v>0</v>
      </c>
      <c r="Z30" s="7"/>
      <c r="AA30" s="61" t="n">
        <f aca="false">(S30-(T30+X30))</f>
        <v>44012</v>
      </c>
      <c r="AB30" s="56" t="n">
        <f aca="false">(AA30/$S30)</f>
        <v>1</v>
      </c>
      <c r="AC30" s="83"/>
      <c r="AD30" s="57"/>
      <c r="AE30" s="56" t="n">
        <f aca="false">(AD30/$S30)</f>
        <v>0</v>
      </c>
    </row>
    <row r="31" customFormat="false" ht="12.75" hidden="false" customHeight="true" outlineLevel="0" collapsed="false">
      <c r="A31" s="8"/>
      <c r="E31" s="60"/>
      <c r="F31" s="49"/>
      <c r="N31" s="13"/>
      <c r="P31" s="13"/>
      <c r="Q31" s="13"/>
      <c r="R31" s="59"/>
      <c r="S31" s="60"/>
      <c r="T31" s="49"/>
      <c r="U31" s="13"/>
      <c r="V31" s="13"/>
      <c r="W31" s="4"/>
      <c r="X31" s="13"/>
      <c r="Y31" s="13"/>
      <c r="Z31" s="4"/>
      <c r="AA31" s="14"/>
      <c r="AB31" s="13"/>
      <c r="AC31" s="84"/>
      <c r="AD31" s="13"/>
      <c r="AE31" s="13"/>
    </row>
    <row r="32" customFormat="false" ht="14.25" hidden="false" customHeight="true" outlineLevel="0" collapsed="false">
      <c r="B32" s="2" t="s">
        <v>33</v>
      </c>
      <c r="C32" s="4"/>
      <c r="E32" s="60"/>
      <c r="F32" s="55"/>
      <c r="G32" s="56"/>
      <c r="H32" s="56" t="e">
        <f aca="false">'[1]'!N13</f>
        <v>#N/A</v>
      </c>
      <c r="I32" s="7"/>
      <c r="J32" s="57"/>
      <c r="K32" s="56"/>
      <c r="L32" s="7"/>
      <c r="M32" s="61"/>
      <c r="N32" s="56"/>
      <c r="P32" s="57"/>
      <c r="Q32" s="56"/>
      <c r="R32" s="59"/>
      <c r="S32" s="60"/>
      <c r="T32" s="55"/>
      <c r="U32" s="56"/>
      <c r="V32" s="56" t="e">
        <f aca="false">'[1]'!N13</f>
        <v>#N/A</v>
      </c>
      <c r="W32" s="7"/>
      <c r="X32" s="57"/>
      <c r="Y32" s="56"/>
      <c r="Z32" s="7"/>
      <c r="AA32" s="61" t="n">
        <f aca="false">(S32-(T32+X32))</f>
        <v>0</v>
      </c>
      <c r="AB32" s="56"/>
      <c r="AC32" s="53"/>
      <c r="AD32" s="57"/>
      <c r="AE32" s="56"/>
    </row>
    <row r="33" customFormat="false" ht="12.75" hidden="false" customHeight="true" outlineLevel="0" collapsed="false">
      <c r="A33" s="5" t="s">
        <v>34</v>
      </c>
      <c r="B33" s="6"/>
      <c r="C33" s="7" t="s">
        <v>35</v>
      </c>
      <c r="D33" s="7"/>
      <c r="E33" s="54" t="n">
        <v>99299</v>
      </c>
      <c r="F33" s="55" t="n">
        <v>-71182.97</v>
      </c>
      <c r="G33" s="56" t="n">
        <f aca="false">(F33/$E33)</f>
        <v>-0.716854852516138</v>
      </c>
      <c r="H33" s="56" t="e">
        <f aca="false">'[1]'!N13</f>
        <v>#N/A</v>
      </c>
      <c r="I33" s="7"/>
      <c r="J33" s="57" t="n">
        <v>159275</v>
      </c>
      <c r="K33" s="56" t="n">
        <f aca="false">(J33/$E33)</f>
        <v>1.60399399792546</v>
      </c>
      <c r="L33" s="7"/>
      <c r="M33" s="61" t="n">
        <f aca="false">(E33-(F33+J33))</f>
        <v>11206.97</v>
      </c>
      <c r="N33" s="56" t="n">
        <f aca="false">(M33/$E33)</f>
        <v>0.112860854590681</v>
      </c>
      <c r="P33" s="57"/>
      <c r="Q33" s="56" t="n">
        <f aca="false">(P33/$E33)</f>
        <v>0</v>
      </c>
      <c r="R33" s="59"/>
      <c r="S33" s="54" t="n">
        <v>54340</v>
      </c>
      <c r="T33" s="55" t="n">
        <v>64852.244</v>
      </c>
      <c r="U33" s="56" t="n">
        <f aca="false">(T33/$S33)</f>
        <v>1.19345314685315</v>
      </c>
      <c r="V33" s="56" t="e">
        <f aca="false">'[1]'!N13</f>
        <v>#N/A</v>
      </c>
      <c r="W33" s="7"/>
      <c r="X33" s="57" t="n">
        <v>-16219</v>
      </c>
      <c r="Y33" s="56" t="n">
        <f aca="false">(X33/$S33)</f>
        <v>-0.298472580051527</v>
      </c>
      <c r="Z33" s="7"/>
      <c r="AA33" s="61" t="n">
        <f aca="false">(S33-(T33+X33))</f>
        <v>5706.756</v>
      </c>
      <c r="AB33" s="56" t="n">
        <f aca="false">(AA33/$S33)</f>
        <v>0.105019433198381</v>
      </c>
      <c r="AC33" s="83"/>
      <c r="AD33" s="57"/>
      <c r="AE33" s="56" t="n">
        <f aca="false">(AD33/$S33)</f>
        <v>0</v>
      </c>
    </row>
    <row r="34" customFormat="false" ht="12.75" hidden="false" customHeight="true" outlineLevel="0" collapsed="false">
      <c r="A34" s="5" t="s">
        <v>36</v>
      </c>
      <c r="B34" s="6"/>
      <c r="C34" s="7" t="s">
        <v>37</v>
      </c>
      <c r="D34" s="10"/>
      <c r="E34" s="54" t="n">
        <v>4251</v>
      </c>
      <c r="F34" s="55" t="n">
        <v>-170</v>
      </c>
      <c r="G34" s="56" t="n">
        <f aca="false">(F34/$E34)</f>
        <v>-0.039990590449306</v>
      </c>
      <c r="H34" s="56" t="e">
        <f aca="false">'[1]'!N13</f>
        <v>#N/A</v>
      </c>
      <c r="I34" s="7"/>
      <c r="J34" s="57"/>
      <c r="K34" s="56" t="n">
        <f aca="false">(J34/$E34)</f>
        <v>0</v>
      </c>
      <c r="L34" s="7"/>
      <c r="M34" s="61" t="n">
        <v>2833</v>
      </c>
      <c r="N34" s="56" t="n">
        <f aca="false">(M34/$E34)</f>
        <v>0.666431427899318</v>
      </c>
      <c r="P34" s="57" t="n">
        <v>1587</v>
      </c>
      <c r="Q34" s="56" t="n">
        <f aca="false">(P34/$E34)</f>
        <v>0.373323923782639</v>
      </c>
      <c r="R34" s="59"/>
      <c r="S34" s="54" t="n">
        <v>5364</v>
      </c>
      <c r="T34" s="55"/>
      <c r="U34" s="56" t="n">
        <f aca="false">(T34/$S34)</f>
        <v>0</v>
      </c>
      <c r="V34" s="56" t="e">
        <f aca="false">'[1]'!N13</f>
        <v>#N/A</v>
      </c>
      <c r="W34" s="7"/>
      <c r="X34" s="57"/>
      <c r="Y34" s="56" t="n">
        <f aca="false">(X34/$S34)</f>
        <v>0</v>
      </c>
      <c r="Z34" s="7"/>
      <c r="AA34" s="61" t="n">
        <f aca="false">(S34-(T34+X34))</f>
        <v>5364</v>
      </c>
      <c r="AB34" s="56" t="n">
        <f aca="false">(AA34/$S34)</f>
        <v>1</v>
      </c>
      <c r="AC34" s="83"/>
      <c r="AD34" s="57"/>
      <c r="AE34" s="56" t="n">
        <f aca="false">(AD34/$S34)</f>
        <v>0</v>
      </c>
    </row>
    <row r="35" customFormat="false" ht="12.75" hidden="false" customHeight="true" outlineLevel="0" collapsed="false">
      <c r="A35" s="5" t="s">
        <v>38</v>
      </c>
      <c r="B35" s="6"/>
      <c r="C35" s="7" t="s">
        <v>39</v>
      </c>
      <c r="D35" s="7"/>
      <c r="E35" s="54" t="n">
        <v>25541</v>
      </c>
      <c r="F35" s="55" t="n">
        <v>-2135.289</v>
      </c>
      <c r="G35" s="56" t="n">
        <f aca="false">(F35/$E35)</f>
        <v>-0.0836024039779179</v>
      </c>
      <c r="H35" s="56" t="e">
        <f aca="false">'[1]'!N13</f>
        <v>#N/A</v>
      </c>
      <c r="I35" s="7"/>
      <c r="J35" s="57" t="n">
        <v>27676</v>
      </c>
      <c r="K35" s="56" t="n">
        <f aca="false">(J35/$E35)</f>
        <v>1.08359108883756</v>
      </c>
      <c r="L35" s="7"/>
      <c r="M35" s="61" t="n">
        <f aca="false">(E35-(F35+J35))</f>
        <v>0.289000000000669</v>
      </c>
      <c r="N35" s="56" t="n">
        <f aca="false">(M35/$E35)</f>
        <v>1.13151403625805E-005</v>
      </c>
      <c r="P35" s="57"/>
      <c r="Q35" s="56" t="n">
        <f aca="false">(P35/$E35)</f>
        <v>0</v>
      </c>
      <c r="R35" s="59"/>
      <c r="S35" s="54" t="n">
        <v>19160</v>
      </c>
      <c r="T35" s="55" t="n">
        <v>19135.011</v>
      </c>
      <c r="U35" s="56" t="n">
        <f aca="false">(T35/$S35)</f>
        <v>0.998695772442589</v>
      </c>
      <c r="V35" s="56" t="e">
        <f aca="false">'[1]'!N13</f>
        <v>#N/A</v>
      </c>
      <c r="W35" s="7"/>
      <c r="X35" s="57" t="n">
        <v>25</v>
      </c>
      <c r="Y35" s="56" t="n">
        <f aca="false">(X35/$S35)</f>
        <v>0.00130480167014614</v>
      </c>
      <c r="Z35" s="7"/>
      <c r="AA35" s="61" t="n">
        <f aca="false">(S35-(T35+X35))</f>
        <v>-0.010999999998603</v>
      </c>
      <c r="AB35" s="56" t="n">
        <f aca="false">(AA35/$S35)</f>
        <v>-5.74112734791389E-007</v>
      </c>
      <c r="AC35" s="83"/>
      <c r="AD35" s="57"/>
      <c r="AE35" s="56" t="n">
        <f aca="false">(AD35/$S35)</f>
        <v>0</v>
      </c>
    </row>
    <row r="36" customFormat="false" ht="12.75" hidden="false" customHeight="true" outlineLevel="0" collapsed="false">
      <c r="A36" s="5" t="s">
        <v>40</v>
      </c>
      <c r="B36" s="6"/>
      <c r="C36" s="7" t="s">
        <v>41</v>
      </c>
      <c r="D36" s="7"/>
      <c r="E36" s="54" t="n">
        <v>76283</v>
      </c>
      <c r="F36" s="55" t="n">
        <v>-21476</v>
      </c>
      <c r="G36" s="56" t="n">
        <f aca="false">(F36/$E36)</f>
        <v>-0.281530616257882</v>
      </c>
      <c r="H36" s="56" t="e">
        <f aca="false">'[1]'!N13</f>
        <v>#N/A</v>
      </c>
      <c r="I36" s="7"/>
      <c r="J36" s="57"/>
      <c r="K36" s="56" t="n">
        <f aca="false">(J36/$E36)</f>
        <v>0</v>
      </c>
      <c r="L36" s="7"/>
      <c r="M36" s="61" t="n">
        <v>72703</v>
      </c>
      <c r="N36" s="56" t="n">
        <f aca="false">(M36/$E36)</f>
        <v>0.95306949123658</v>
      </c>
      <c r="P36" s="57" t="n">
        <f aca="false">E36-(F36+J36+M36)</f>
        <v>25056</v>
      </c>
      <c r="Q36" s="56" t="n">
        <f aca="false">(P36/$E36)</f>
        <v>0.328461125021302</v>
      </c>
      <c r="R36" s="59"/>
      <c r="S36" s="54" t="n">
        <v>64364</v>
      </c>
      <c r="T36" s="55" t="n">
        <v>18428.628</v>
      </c>
      <c r="U36" s="56" t="n">
        <f aca="false">(T36/$S36)</f>
        <v>0.286318873904667</v>
      </c>
      <c r="V36" s="56" t="e">
        <f aca="false">'[1]'!N13</f>
        <v>#N/A</v>
      </c>
      <c r="W36" s="7"/>
      <c r="X36" s="57"/>
      <c r="Y36" s="56" t="n">
        <f aca="false">(X36/$S36)</f>
        <v>0</v>
      </c>
      <c r="Z36" s="7"/>
      <c r="AA36" s="61" t="n">
        <f aca="false">(S36-(T36+X36))</f>
        <v>45935.372</v>
      </c>
      <c r="AB36" s="56" t="n">
        <f aca="false">(AA36/$S36)</f>
        <v>0.713681126095333</v>
      </c>
      <c r="AC36" s="83"/>
      <c r="AD36" s="57"/>
      <c r="AE36" s="56" t="n">
        <f aca="false">(AD36/$S36)</f>
        <v>0</v>
      </c>
    </row>
    <row r="37" customFormat="false" ht="12.75" hidden="false" customHeight="true" outlineLevel="0" collapsed="false">
      <c r="A37" s="5" t="s">
        <v>42</v>
      </c>
      <c r="B37" s="6"/>
      <c r="C37" s="7" t="s">
        <v>43</v>
      </c>
      <c r="D37" s="7"/>
      <c r="E37" s="54" t="n">
        <v>2759</v>
      </c>
      <c r="F37" s="55" t="n">
        <v>-473</v>
      </c>
      <c r="G37" s="56" t="n">
        <f aca="false">(F37/$E37)</f>
        <v>-0.171438927147517</v>
      </c>
      <c r="H37" s="56" t="e">
        <f aca="false">'[1]'!N13</f>
        <v>#N/A</v>
      </c>
      <c r="I37" s="7"/>
      <c r="J37" s="57"/>
      <c r="K37" s="56" t="n">
        <f aca="false">(J37/$E37)</f>
        <v>0</v>
      </c>
      <c r="L37" s="7"/>
      <c r="M37" s="61" t="n">
        <v>3232</v>
      </c>
      <c r="N37" s="56" t="n">
        <f aca="false">(M37/$E37)</f>
        <v>1.17143892714752</v>
      </c>
      <c r="P37" s="57"/>
      <c r="Q37" s="56" t="n">
        <f aca="false">(P37/$E37)</f>
        <v>0</v>
      </c>
      <c r="R37" s="59"/>
      <c r="S37" s="54" t="n">
        <v>0</v>
      </c>
      <c r="T37" s="55"/>
      <c r="U37" s="56"/>
      <c r="V37" s="56" t="e">
        <f aca="false">'[1]'!N13</f>
        <v>#N/A</v>
      </c>
      <c r="W37" s="7"/>
      <c r="X37" s="57"/>
      <c r="Y37" s="56"/>
      <c r="Z37" s="7"/>
      <c r="AA37" s="61" t="n">
        <f aca="false">(S37-(T37+X37))</f>
        <v>0</v>
      </c>
      <c r="AB37" s="56"/>
      <c r="AC37" s="83"/>
      <c r="AD37" s="57"/>
      <c r="AE37" s="56"/>
    </row>
    <row r="38" customFormat="false" ht="12.75" hidden="false" customHeight="true" outlineLevel="0" collapsed="false">
      <c r="A38" s="5" t="s">
        <v>44</v>
      </c>
      <c r="B38" s="6"/>
      <c r="C38" s="7" t="s">
        <v>45</v>
      </c>
      <c r="D38" s="7"/>
      <c r="E38" s="54" t="n">
        <v>185</v>
      </c>
      <c r="F38" s="55" t="n">
        <v>-1609</v>
      </c>
      <c r="G38" s="56" t="n">
        <f aca="false">(F38/$E38)</f>
        <v>-8.6972972972973</v>
      </c>
      <c r="H38" s="56" t="e">
        <f aca="false">'[1]'!N13</f>
        <v>#N/A</v>
      </c>
      <c r="I38" s="7"/>
      <c r="J38" s="57"/>
      <c r="K38" s="56" t="n">
        <f aca="false">(J38/$E38)</f>
        <v>0</v>
      </c>
      <c r="L38" s="7"/>
      <c r="M38" s="61" t="n">
        <v>253</v>
      </c>
      <c r="N38" s="56" t="n">
        <f aca="false">(M38/$E38)</f>
        <v>1.36756756756757</v>
      </c>
      <c r="P38" s="57" t="n">
        <f aca="false">E38-(F38+J38+M38)</f>
        <v>1541</v>
      </c>
      <c r="Q38" s="56" t="n">
        <f aca="false">(P38/$E38)</f>
        <v>8.32972972972973</v>
      </c>
      <c r="R38" s="59"/>
      <c r="S38" s="54" t="n">
        <v>4595</v>
      </c>
      <c r="T38" s="55" t="n">
        <v>3140.59</v>
      </c>
      <c r="U38" s="56" t="n">
        <f aca="false">(T38/$S38)</f>
        <v>0.683479869423286</v>
      </c>
      <c r="V38" s="56" t="e">
        <f aca="false">'[1]'!N13</f>
        <v>#N/A</v>
      </c>
      <c r="W38" s="7"/>
      <c r="X38" s="57"/>
      <c r="Y38" s="56" t="n">
        <f aca="false">(X38/$S38)</f>
        <v>0</v>
      </c>
      <c r="Z38" s="7"/>
      <c r="AA38" s="61" t="n">
        <f aca="false">(S38-(T38+X38))</f>
        <v>1454.41</v>
      </c>
      <c r="AB38" s="56" t="n">
        <f aca="false">(AA38/$S38)</f>
        <v>0.316520130576714</v>
      </c>
      <c r="AC38" s="83"/>
      <c r="AD38" s="57"/>
      <c r="AE38" s="56" t="n">
        <f aca="false">(AD38/$S38)</f>
        <v>0</v>
      </c>
    </row>
    <row r="39" customFormat="false" ht="12.75" hidden="false" customHeight="true" outlineLevel="0" collapsed="false">
      <c r="A39" s="5" t="s">
        <v>46</v>
      </c>
      <c r="B39" s="6"/>
      <c r="C39" s="7" t="s">
        <v>47</v>
      </c>
      <c r="D39" s="7"/>
      <c r="E39" s="54" t="n">
        <v>2877</v>
      </c>
      <c r="F39" s="55" t="n">
        <v>0</v>
      </c>
      <c r="G39" s="56" t="n">
        <f aca="false">(F39/$E39)</f>
        <v>0</v>
      </c>
      <c r="H39" s="56" t="e">
        <f aca="false">'[1]'!N13</f>
        <v>#N/A</v>
      </c>
      <c r="I39" s="7"/>
      <c r="J39" s="57" t="n">
        <v>2877</v>
      </c>
      <c r="K39" s="56" t="n">
        <f aca="false">(J39/$E39)</f>
        <v>1</v>
      </c>
      <c r="L39" s="7"/>
      <c r="M39" s="61" t="n">
        <f aca="false">(E39-(F39+J39))</f>
        <v>0</v>
      </c>
      <c r="N39" s="56" t="n">
        <f aca="false">(M39/$E39)</f>
        <v>0</v>
      </c>
      <c r="P39" s="57"/>
      <c r="Q39" s="56" t="n">
        <f aca="false">(P39/$E39)</f>
        <v>0</v>
      </c>
      <c r="R39" s="59"/>
      <c r="S39" s="54"/>
      <c r="T39" s="55"/>
      <c r="U39" s="56"/>
      <c r="V39" s="56" t="e">
        <f aca="false">'[1]'!N13</f>
        <v>#N/A</v>
      </c>
      <c r="W39" s="7"/>
      <c r="X39" s="57"/>
      <c r="Y39" s="56"/>
      <c r="Z39" s="7"/>
      <c r="AA39" s="61" t="n">
        <f aca="false">(S39-(T39+X39))</f>
        <v>0</v>
      </c>
      <c r="AB39" s="56"/>
      <c r="AC39" s="83"/>
      <c r="AD39" s="57"/>
      <c r="AE39" s="56"/>
    </row>
    <row r="40" customFormat="false" ht="12.75" hidden="false" customHeight="true" outlineLevel="0" collapsed="false">
      <c r="A40" s="5"/>
      <c r="B40" s="6"/>
      <c r="C40" s="85"/>
      <c r="E40" s="54"/>
      <c r="F40" s="86"/>
      <c r="G40" s="87"/>
      <c r="H40" s="87"/>
      <c r="I40" s="7"/>
      <c r="J40" s="87"/>
      <c r="K40" s="87"/>
      <c r="L40" s="7"/>
      <c r="M40" s="81"/>
      <c r="N40" s="87"/>
      <c r="O40" s="81"/>
      <c r="P40" s="87"/>
      <c r="Q40" s="87"/>
      <c r="R40" s="59"/>
      <c r="S40" s="54"/>
      <c r="T40" s="86"/>
      <c r="U40" s="87"/>
      <c r="V40" s="87"/>
      <c r="W40" s="7"/>
      <c r="X40" s="87"/>
      <c r="Y40" s="87"/>
      <c r="Z40" s="7"/>
      <c r="AA40" s="81"/>
      <c r="AB40" s="87"/>
      <c r="AC40" s="83"/>
      <c r="AD40" s="87"/>
      <c r="AE40" s="87"/>
    </row>
    <row r="41" customFormat="false" ht="13.5" hidden="false" customHeight="false" outlineLevel="0" collapsed="false">
      <c r="A41" s="5" t="s">
        <v>48</v>
      </c>
      <c r="B41" s="6"/>
      <c r="C41" s="7" t="s">
        <v>49</v>
      </c>
      <c r="D41" s="7"/>
      <c r="E41" s="54" t="n">
        <v>39205</v>
      </c>
      <c r="F41" s="55" t="n">
        <v>39205</v>
      </c>
      <c r="G41" s="56" t="n">
        <f aca="false">(F41/$E41)</f>
        <v>1</v>
      </c>
      <c r="H41" s="56" t="e">
        <f aca="false">'[1]'!N13</f>
        <v>#N/A</v>
      </c>
      <c r="I41" s="7"/>
      <c r="J41" s="57"/>
      <c r="K41" s="56" t="n">
        <f aca="false">(J41/$E41)</f>
        <v>0</v>
      </c>
      <c r="L41" s="7"/>
      <c r="M41" s="61" t="n">
        <f aca="false">(E41-(F41+J41))</f>
        <v>0</v>
      </c>
      <c r="N41" s="56" t="n">
        <f aca="false">(M41/$E41)</f>
        <v>0</v>
      </c>
      <c r="P41" s="57"/>
      <c r="Q41" s="56" t="n">
        <f aca="false">(P41/$E41)</f>
        <v>0</v>
      </c>
      <c r="R41" s="59"/>
      <c r="S41" s="54" t="n">
        <v>255965</v>
      </c>
      <c r="T41" s="55" t="n">
        <v>255965</v>
      </c>
      <c r="U41" s="56" t="n">
        <f aca="false">(T41/$S41)</f>
        <v>1</v>
      </c>
      <c r="V41" s="56" t="e">
        <f aca="false">'[1]'!N13</f>
        <v>#N/A</v>
      </c>
      <c r="W41" s="7"/>
      <c r="X41" s="57"/>
      <c r="Y41" s="56" t="n">
        <f aca="false">(X41/$S41)</f>
        <v>0</v>
      </c>
      <c r="Z41" s="7"/>
      <c r="AA41" s="61" t="n">
        <f aca="false">(S41-(T41+X41))</f>
        <v>0</v>
      </c>
      <c r="AB41" s="56" t="n">
        <f aca="false">(AA41/$S41)</f>
        <v>0</v>
      </c>
      <c r="AC41" s="88"/>
      <c r="AD41" s="57"/>
      <c r="AE41" s="56" t="n">
        <f aca="false">(AD41/$S41)</f>
        <v>0</v>
      </c>
    </row>
    <row r="42" customFormat="false" ht="12.75" hidden="false" customHeight="true" outlineLevel="0" collapsed="false">
      <c r="A42" s="8"/>
      <c r="B42" s="6"/>
      <c r="E42" s="54"/>
      <c r="F42" s="86"/>
      <c r="G42" s="87"/>
      <c r="H42" s="87"/>
      <c r="I42" s="7"/>
      <c r="J42" s="87"/>
      <c r="K42" s="87"/>
      <c r="L42" s="7"/>
      <c r="M42" s="81"/>
      <c r="N42" s="87"/>
      <c r="O42" s="81"/>
      <c r="P42" s="87"/>
      <c r="Q42" s="87"/>
      <c r="R42" s="59"/>
      <c r="S42" s="54"/>
      <c r="T42" s="86"/>
      <c r="U42" s="87"/>
      <c r="V42" s="87"/>
      <c r="W42" s="7"/>
      <c r="X42" s="87"/>
      <c r="Y42" s="87"/>
      <c r="Z42" s="7"/>
      <c r="AA42" s="81"/>
      <c r="AB42" s="87"/>
      <c r="AC42" s="84"/>
      <c r="AD42" s="87"/>
      <c r="AE42" s="87"/>
    </row>
    <row r="43" customFormat="false" ht="14.25" hidden="false" customHeight="true" outlineLevel="0" collapsed="false">
      <c r="B43" s="2" t="s">
        <v>50</v>
      </c>
      <c r="C43" s="2"/>
      <c r="D43" s="2"/>
      <c r="E43" s="69"/>
      <c r="F43" s="55"/>
      <c r="G43" s="56"/>
      <c r="H43" s="56" t="e">
        <f aca="false">'[1]'!N13</f>
        <v>#N/A</v>
      </c>
      <c r="I43" s="7"/>
      <c r="J43" s="57"/>
      <c r="K43" s="56"/>
      <c r="L43" s="7"/>
      <c r="M43" s="61" t="n">
        <f aca="false">(E43-(F43+J43))</f>
        <v>0</v>
      </c>
      <c r="N43" s="56"/>
      <c r="P43" s="57"/>
      <c r="Q43" s="56"/>
      <c r="R43" s="59"/>
      <c r="S43" s="69"/>
      <c r="T43" s="55"/>
      <c r="U43" s="56"/>
      <c r="V43" s="56" t="e">
        <f aca="false">'[1]'!N13</f>
        <v>#N/A</v>
      </c>
      <c r="W43" s="7"/>
      <c r="X43" s="57"/>
      <c r="Y43" s="56"/>
      <c r="Z43" s="7"/>
      <c r="AA43" s="61" t="n">
        <f aca="false">(S43-(T43+X43))</f>
        <v>0</v>
      </c>
      <c r="AB43" s="56"/>
      <c r="AC43" s="53"/>
      <c r="AD43" s="57"/>
      <c r="AE43" s="56"/>
    </row>
    <row r="44" customFormat="false" ht="12.75" hidden="false" customHeight="true" outlineLevel="0" collapsed="false">
      <c r="A44" s="5" t="s">
        <v>51</v>
      </c>
      <c r="B44" s="6"/>
      <c r="C44" s="7" t="s">
        <v>52</v>
      </c>
      <c r="D44" s="7"/>
      <c r="E44" s="54" t="n">
        <v>9816</v>
      </c>
      <c r="F44" s="55" t="n">
        <v>7800</v>
      </c>
      <c r="G44" s="56" t="n">
        <f aca="false">(F44/$E44)</f>
        <v>0.794621026894866</v>
      </c>
      <c r="H44" s="56" t="e">
        <f aca="false">'[1]'!N13</f>
        <v>#N/A</v>
      </c>
      <c r="I44" s="7"/>
      <c r="J44" s="57"/>
      <c r="K44" s="56" t="n">
        <f aca="false">(J44/$E44)</f>
        <v>0</v>
      </c>
      <c r="L44" s="7"/>
      <c r="M44" s="61" t="n">
        <f aca="false">(E44-(F44+J44))</f>
        <v>2016</v>
      </c>
      <c r="N44" s="56" t="n">
        <f aca="false">(M44/$E44)</f>
        <v>0.205378973105134</v>
      </c>
      <c r="P44" s="57"/>
      <c r="Q44" s="56" t="n">
        <f aca="false">(P44/$E44)</f>
        <v>0</v>
      </c>
      <c r="R44" s="59"/>
      <c r="S44" s="54" t="n">
        <v>39152</v>
      </c>
      <c r="T44" s="55" t="n">
        <v>11438.522</v>
      </c>
      <c r="U44" s="56" t="n">
        <f aca="false">(T44/$S44)</f>
        <v>0.292156773600327</v>
      </c>
      <c r="V44" s="56" t="e">
        <f aca="false">'[1]'!N13</f>
        <v>#N/A</v>
      </c>
      <c r="W44" s="7"/>
      <c r="X44" s="57"/>
      <c r="Y44" s="56" t="n">
        <f aca="false">(X44/$S44)</f>
        <v>0</v>
      </c>
      <c r="Z44" s="7"/>
      <c r="AA44" s="61" t="n">
        <f aca="false">(S44-(T44+X44))</f>
        <v>27713.478</v>
      </c>
      <c r="AB44" s="56" t="n">
        <f aca="false">(AA44/$S44)</f>
        <v>0.707843226399673</v>
      </c>
      <c r="AC44" s="83"/>
      <c r="AD44" s="57"/>
      <c r="AE44" s="56" t="n">
        <f aca="false">(AD44/$S44)</f>
        <v>0</v>
      </c>
    </row>
    <row r="45" customFormat="false" ht="12.75" hidden="false" customHeight="true" outlineLevel="0" collapsed="false">
      <c r="A45" s="5" t="s">
        <v>53</v>
      </c>
      <c r="B45" s="6"/>
      <c r="C45" s="7" t="s">
        <v>54</v>
      </c>
      <c r="D45" s="7"/>
      <c r="E45" s="54" t="n">
        <v>-7261</v>
      </c>
      <c r="F45" s="55" t="n">
        <v>-7300</v>
      </c>
      <c r="G45" s="56" t="n">
        <f aca="false">(F45/$E45)</f>
        <v>1.00537116099711</v>
      </c>
      <c r="H45" s="56" t="e">
        <f aca="false">'[1]'!N13</f>
        <v>#N/A</v>
      </c>
      <c r="I45" s="7"/>
      <c r="J45" s="57"/>
      <c r="K45" s="56" t="n">
        <f aca="false">(J45/$E45)</f>
        <v>-0</v>
      </c>
      <c r="L45" s="7"/>
      <c r="M45" s="61" t="n">
        <f aca="false">(E45-(F45+J45))</f>
        <v>39</v>
      </c>
      <c r="N45" s="56" t="n">
        <f aca="false">(M45/$E45)</f>
        <v>-0.00537116099710784</v>
      </c>
      <c r="P45" s="57"/>
      <c r="Q45" s="56" t="n">
        <f aca="false">(P45/$E45)</f>
        <v>-0</v>
      </c>
      <c r="R45" s="59"/>
      <c r="S45" s="54" t="n">
        <v>3</v>
      </c>
      <c r="T45" s="55" t="n">
        <v>16.598</v>
      </c>
      <c r="U45" s="56" t="n">
        <f aca="false">(T45/$S45)</f>
        <v>5.53266666666667</v>
      </c>
      <c r="V45" s="56" t="e">
        <f aca="false">'[1]'!N13</f>
        <v>#N/A</v>
      </c>
      <c r="W45" s="7"/>
      <c r="X45" s="57"/>
      <c r="Y45" s="56" t="n">
        <f aca="false">(X45/$S45)</f>
        <v>0</v>
      </c>
      <c r="Z45" s="7"/>
      <c r="AA45" s="61" t="n">
        <f aca="false">(S45-(T45+X45))</f>
        <v>-13.598</v>
      </c>
      <c r="AB45" s="56" t="n">
        <f aca="false">(AA45/$S45)</f>
        <v>-4.53266666666667</v>
      </c>
      <c r="AC45" s="83"/>
      <c r="AD45" s="57"/>
      <c r="AE45" s="56" t="n">
        <f aca="false">(AD45/$S45)</f>
        <v>0</v>
      </c>
    </row>
    <row r="46" customFormat="false" ht="12.75" hidden="false" customHeight="true" outlineLevel="0" collapsed="false">
      <c r="A46" s="5" t="s">
        <v>55</v>
      </c>
      <c r="B46" s="6"/>
      <c r="C46" s="7" t="s">
        <v>56</v>
      </c>
      <c r="D46" s="7"/>
      <c r="E46" s="54" t="n">
        <v>51243</v>
      </c>
      <c r="F46" s="55" t="n">
        <v>19800</v>
      </c>
      <c r="G46" s="56" t="n">
        <f aca="false">(F46/$E46)</f>
        <v>0.386394239213161</v>
      </c>
      <c r="H46" s="56" t="e">
        <f aca="false">'[1]'!N13</f>
        <v>#N/A</v>
      </c>
      <c r="I46" s="7"/>
      <c r="J46" s="57" t="n">
        <v>32500</v>
      </c>
      <c r="K46" s="56" t="n">
        <f aca="false">(J46/$E46)</f>
        <v>0.634232968405441</v>
      </c>
      <c r="L46" s="7"/>
      <c r="M46" s="61" t="n">
        <f aca="false">(E46-(F46+J46))</f>
        <v>-1057</v>
      </c>
      <c r="N46" s="56" t="n">
        <f aca="false">(M46/$E46)</f>
        <v>-0.0206272076186016</v>
      </c>
      <c r="P46" s="57"/>
      <c r="Q46" s="56" t="n">
        <f aca="false">(P46/$E46)</f>
        <v>0</v>
      </c>
      <c r="R46" s="59"/>
      <c r="S46" s="54" t="n">
        <v>22</v>
      </c>
      <c r="T46" s="55" t="n">
        <v>-121.308</v>
      </c>
      <c r="U46" s="56" t="n">
        <f aca="false">(T46/$S46)</f>
        <v>-5.514</v>
      </c>
      <c r="V46" s="56" t="e">
        <f aca="false">'[1]'!N13</f>
        <v>#N/A</v>
      </c>
      <c r="W46" s="7"/>
      <c r="X46" s="57"/>
      <c r="Y46" s="56" t="n">
        <f aca="false">(X46/$S46)</f>
        <v>0</v>
      </c>
      <c r="Z46" s="7"/>
      <c r="AA46" s="61" t="n">
        <f aca="false">(S46-(T46+X46))</f>
        <v>143.308</v>
      </c>
      <c r="AB46" s="56" t="n">
        <f aca="false">(AA46/$S46)</f>
        <v>6.514</v>
      </c>
      <c r="AC46" s="83"/>
      <c r="AD46" s="57"/>
      <c r="AE46" s="56" t="n">
        <f aca="false">(AD46/$S46)</f>
        <v>0</v>
      </c>
    </row>
    <row r="47" customFormat="false" ht="15.75" hidden="false" customHeight="false" outlineLevel="0" collapsed="false">
      <c r="B47" s="11"/>
      <c r="E47" s="54"/>
      <c r="F47" s="49"/>
      <c r="I47" s="7"/>
      <c r="L47" s="7"/>
      <c r="M47" s="89"/>
      <c r="N47" s="13"/>
      <c r="O47" s="90"/>
      <c r="P47" s="13"/>
      <c r="Q47" s="13"/>
      <c r="R47" s="59"/>
      <c r="S47" s="54"/>
      <c r="T47" s="49"/>
      <c r="U47" s="13"/>
      <c r="V47" s="13"/>
      <c r="W47" s="7"/>
      <c r="X47" s="13"/>
      <c r="Y47" s="13"/>
      <c r="Z47" s="7"/>
      <c r="AA47" s="90"/>
      <c r="AB47" s="13"/>
      <c r="AD47" s="13"/>
      <c r="AE47" s="13"/>
    </row>
    <row r="48" customFormat="false" ht="13.5" hidden="false" customHeight="false" outlineLevel="0" collapsed="false">
      <c r="B48" s="2" t="s">
        <v>57</v>
      </c>
      <c r="C48" s="2"/>
      <c r="D48" s="2"/>
      <c r="E48" s="69"/>
      <c r="F48" s="55"/>
      <c r="G48" s="56"/>
      <c r="H48" s="56" t="e">
        <f aca="false">'[1]'!N13</f>
        <v>#N/A</v>
      </c>
      <c r="I48" s="7"/>
      <c r="J48" s="57"/>
      <c r="K48" s="56"/>
      <c r="L48" s="7"/>
      <c r="M48" s="61" t="n">
        <f aca="false">(E48-(F48+J48))</f>
        <v>0</v>
      </c>
      <c r="N48" s="56"/>
      <c r="P48" s="57"/>
      <c r="Q48" s="56"/>
      <c r="R48" s="59"/>
      <c r="S48" s="69"/>
      <c r="T48" s="55"/>
      <c r="U48" s="56"/>
      <c r="V48" s="56" t="e">
        <f aca="false">'[1]'!N13</f>
        <v>#N/A</v>
      </c>
      <c r="W48" s="7"/>
      <c r="X48" s="57"/>
      <c r="Y48" s="56"/>
      <c r="Z48" s="7"/>
      <c r="AA48" s="61" t="n">
        <f aca="false">(S48-(T48+X48))</f>
        <v>0</v>
      </c>
      <c r="AB48" s="56"/>
      <c r="AC48" s="91"/>
      <c r="AD48" s="57"/>
      <c r="AE48" s="56"/>
    </row>
    <row r="49" customFormat="false" ht="15" hidden="false" customHeight="true" outlineLevel="0" collapsed="false">
      <c r="A49" s="5" t="s">
        <v>58</v>
      </c>
      <c r="B49" s="6"/>
      <c r="C49" s="7" t="s">
        <v>59</v>
      </c>
      <c r="D49" s="7"/>
      <c r="E49" s="54" t="n">
        <v>-18474</v>
      </c>
      <c r="F49" s="55" t="n">
        <v>-18474</v>
      </c>
      <c r="G49" s="56" t="n">
        <f aca="false">(F49/$E49)</f>
        <v>1</v>
      </c>
      <c r="H49" s="56" t="e">
        <f aca="false">'[1]'!N13</f>
        <v>#N/A</v>
      </c>
      <c r="I49" s="7"/>
      <c r="J49" s="57" t="n">
        <v>0</v>
      </c>
      <c r="K49" s="56" t="n">
        <f aca="false">(J49/$E49)</f>
        <v>-0</v>
      </c>
      <c r="L49" s="7"/>
      <c r="M49" s="61" t="n">
        <f aca="false">(E49-(F49+J49))</f>
        <v>0</v>
      </c>
      <c r="N49" s="56" t="n">
        <f aca="false">(M49/$E49)</f>
        <v>-0</v>
      </c>
      <c r="P49" s="57"/>
      <c r="Q49" s="56" t="n">
        <f aca="false">(P49/$E49)</f>
        <v>-0</v>
      </c>
      <c r="R49" s="59"/>
      <c r="S49" s="54" t="n">
        <v>-25294</v>
      </c>
      <c r="T49" s="55" t="n">
        <v>-25294</v>
      </c>
      <c r="U49" s="56" t="n">
        <f aca="false">(T49/$S49)</f>
        <v>1</v>
      </c>
      <c r="V49" s="56" t="e">
        <f aca="false">'[1]'!N13</f>
        <v>#N/A</v>
      </c>
      <c r="W49" s="7"/>
      <c r="X49" s="57"/>
      <c r="Y49" s="56" t="n">
        <f aca="false">(X49/$S49)</f>
        <v>-0</v>
      </c>
      <c r="Z49" s="7"/>
      <c r="AA49" s="61" t="n">
        <f aca="false">(S49-(T49+X49))</f>
        <v>0</v>
      </c>
      <c r="AB49" s="56" t="n">
        <f aca="false">(AA49/$S49)</f>
        <v>-0</v>
      </c>
      <c r="AC49" s="83"/>
      <c r="AD49" s="57"/>
      <c r="AE49" s="56" t="n">
        <f aca="false">(AD49/$S49)</f>
        <v>-0</v>
      </c>
    </row>
    <row r="50" customFormat="false" ht="15" hidden="false" customHeight="true" outlineLevel="0" collapsed="false">
      <c r="A50" s="5" t="s">
        <v>60</v>
      </c>
      <c r="B50" s="6"/>
      <c r="C50" s="7" t="s">
        <v>61</v>
      </c>
      <c r="D50" s="7"/>
      <c r="E50" s="54" t="n">
        <v>614</v>
      </c>
      <c r="F50" s="55" t="n">
        <v>613</v>
      </c>
      <c r="G50" s="56" t="n">
        <f aca="false">(F50/$E50)</f>
        <v>0.998371335504886</v>
      </c>
      <c r="H50" s="56" t="e">
        <f aca="false">'[1]'!N13</f>
        <v>#N/A</v>
      </c>
      <c r="I50" s="7"/>
      <c r="J50" s="57" t="n">
        <v>0</v>
      </c>
      <c r="K50" s="56" t="n">
        <f aca="false">(J50/$E50)</f>
        <v>0</v>
      </c>
      <c r="L50" s="7"/>
      <c r="M50" s="61" t="n">
        <f aca="false">(E50-(F50+J50))</f>
        <v>1</v>
      </c>
      <c r="N50" s="56" t="n">
        <f aca="false">(M50/$E50)</f>
        <v>0.00162866449511401</v>
      </c>
      <c r="P50" s="57"/>
      <c r="Q50" s="56" t="n">
        <f aca="false">(P50/$E50)</f>
        <v>0</v>
      </c>
      <c r="R50" s="59"/>
      <c r="S50" s="54" t="n">
        <v>1376</v>
      </c>
      <c r="T50" s="55" t="n">
        <v>1376</v>
      </c>
      <c r="U50" s="56" t="n">
        <f aca="false">(T50/$S50)</f>
        <v>1</v>
      </c>
      <c r="V50" s="56" t="e">
        <f aca="false">'[1]'!N13</f>
        <v>#N/A</v>
      </c>
      <c r="W50" s="7"/>
      <c r="X50" s="57"/>
      <c r="Y50" s="56" t="n">
        <f aca="false">(X50/$S50)</f>
        <v>0</v>
      </c>
      <c r="Z50" s="7"/>
      <c r="AA50" s="61" t="n">
        <f aca="false">(S50-(T50+X50))</f>
        <v>0</v>
      </c>
      <c r="AB50" s="56" t="n">
        <f aca="false">(AA50/$S50)</f>
        <v>0</v>
      </c>
      <c r="AC50" s="83"/>
      <c r="AD50" s="57"/>
      <c r="AE50" s="56" t="n">
        <f aca="false">(AD50/$S50)</f>
        <v>0</v>
      </c>
    </row>
    <row r="51" customFormat="false" ht="15" hidden="false" customHeight="true" outlineLevel="0" collapsed="false">
      <c r="A51" s="5" t="s">
        <v>62</v>
      </c>
      <c r="B51" s="6"/>
      <c r="C51" s="7" t="s">
        <v>63</v>
      </c>
      <c r="D51" s="7"/>
      <c r="E51" s="54" t="n">
        <v>42</v>
      </c>
      <c r="F51" s="55" t="n">
        <v>42</v>
      </c>
      <c r="G51" s="56" t="n">
        <f aca="false">(F51/$E51)</f>
        <v>1</v>
      </c>
      <c r="H51" s="56" t="e">
        <f aca="false">'[1]'!N13</f>
        <v>#N/A</v>
      </c>
      <c r="I51" s="7"/>
      <c r="J51" s="57" t="n">
        <v>0</v>
      </c>
      <c r="K51" s="56" t="n">
        <f aca="false">(J51/$E51)</f>
        <v>0</v>
      </c>
      <c r="L51" s="7"/>
      <c r="M51" s="61" t="n">
        <f aca="false">(E51-(F51+J51))</f>
        <v>0</v>
      </c>
      <c r="N51" s="56" t="n">
        <f aca="false">(M51/$E51)</f>
        <v>0</v>
      </c>
      <c r="P51" s="57"/>
      <c r="Q51" s="56" t="n">
        <f aca="false">(P51/$E51)</f>
        <v>0</v>
      </c>
      <c r="R51" s="59"/>
      <c r="S51" s="54" t="n">
        <v>1</v>
      </c>
      <c r="T51" s="55" t="n">
        <v>1</v>
      </c>
      <c r="U51" s="56" t="n">
        <f aca="false">(T51/$S51)</f>
        <v>1</v>
      </c>
      <c r="V51" s="56" t="e">
        <f aca="false">'[1]'!N13</f>
        <v>#N/A</v>
      </c>
      <c r="W51" s="7"/>
      <c r="X51" s="57"/>
      <c r="Y51" s="56" t="n">
        <f aca="false">(X51/$S51)</f>
        <v>0</v>
      </c>
      <c r="Z51" s="7"/>
      <c r="AA51" s="61" t="n">
        <f aca="false">(S51-(T51+X51))</f>
        <v>0</v>
      </c>
      <c r="AB51" s="56" t="n">
        <f aca="false">(AA51/$S51)</f>
        <v>0</v>
      </c>
      <c r="AC51" s="88"/>
      <c r="AD51" s="57"/>
      <c r="AE51" s="56" t="n">
        <f aca="false">(AD51/$S51)</f>
        <v>0</v>
      </c>
    </row>
    <row r="52" customFormat="false" ht="15.75" hidden="false" customHeight="false" outlineLevel="0" collapsed="false">
      <c r="E52" s="60"/>
      <c r="F52" s="49"/>
      <c r="M52" s="89"/>
      <c r="N52" s="13"/>
      <c r="O52" s="90"/>
      <c r="P52" s="13"/>
      <c r="Q52" s="13"/>
      <c r="R52" s="59"/>
      <c r="S52" s="60"/>
      <c r="T52" s="49"/>
      <c r="U52" s="13"/>
      <c r="V52" s="13"/>
      <c r="W52" s="4"/>
      <c r="X52" s="13"/>
      <c r="Y52" s="13"/>
      <c r="Z52" s="4"/>
      <c r="AA52" s="90"/>
      <c r="AB52" s="13"/>
      <c r="AD52" s="13"/>
      <c r="AE52" s="13"/>
    </row>
    <row r="53" customFormat="false" ht="14.25" hidden="false" customHeight="true" outlineLevel="0" collapsed="false">
      <c r="B53" s="2" t="s">
        <v>64</v>
      </c>
      <c r="C53" s="4"/>
      <c r="E53" s="60"/>
      <c r="F53" s="55"/>
      <c r="G53" s="56"/>
      <c r="H53" s="56" t="e">
        <f aca="false">'[1]'!N13</f>
        <v>#N/A</v>
      </c>
      <c r="I53" s="7"/>
      <c r="J53" s="57"/>
      <c r="K53" s="56"/>
      <c r="L53" s="7"/>
      <c r="M53" s="61" t="n">
        <f aca="false">(E53-(F53+J53))</f>
        <v>0</v>
      </c>
      <c r="N53" s="56"/>
      <c r="P53" s="57"/>
      <c r="Q53" s="56"/>
      <c r="R53" s="59"/>
      <c r="S53" s="60"/>
      <c r="T53" s="55"/>
      <c r="U53" s="56"/>
      <c r="V53" s="56" t="e">
        <f aca="false">'[1]'!N13</f>
        <v>#N/A</v>
      </c>
      <c r="W53" s="7"/>
      <c r="X53" s="57"/>
      <c r="Y53" s="56"/>
      <c r="Z53" s="7"/>
      <c r="AA53" s="61" t="n">
        <f aca="false">(S53-(T53+X53))</f>
        <v>0</v>
      </c>
      <c r="AB53" s="56"/>
      <c r="AC53" s="75"/>
      <c r="AD53" s="57"/>
      <c r="AE53" s="56"/>
    </row>
    <row r="54" customFormat="false" ht="13.5" hidden="false" customHeight="false" outlineLevel="0" collapsed="false">
      <c r="A54" s="5" t="s">
        <v>65</v>
      </c>
      <c r="B54" s="6"/>
      <c r="C54" s="7" t="s">
        <v>66</v>
      </c>
      <c r="D54" s="7"/>
      <c r="E54" s="54" t="n">
        <v>-20598</v>
      </c>
      <c r="F54" s="55" t="n">
        <v>-63166</v>
      </c>
      <c r="G54" s="56" t="n">
        <f aca="false">(F54/$E54)</f>
        <v>3.06660840858336</v>
      </c>
      <c r="H54" s="56" t="e">
        <f aca="false">'[1]'!N13</f>
        <v>#N/A</v>
      </c>
      <c r="I54" s="7"/>
      <c r="J54" s="57" t="n">
        <v>0</v>
      </c>
      <c r="K54" s="56" t="n">
        <f aca="false">(J54/$E54)</f>
        <v>-0</v>
      </c>
      <c r="L54" s="7"/>
      <c r="M54" s="61" t="n">
        <v>46025</v>
      </c>
      <c r="N54" s="56" t="n">
        <f aca="false">(M54/$E54)</f>
        <v>-2.23444023691621</v>
      </c>
      <c r="P54" s="57" t="n">
        <f aca="false">E54-(F54+J54+M54)</f>
        <v>-3457</v>
      </c>
      <c r="Q54" s="56" t="n">
        <f aca="false">(P54/$E54)</f>
        <v>0.167831828332848</v>
      </c>
      <c r="R54" s="59"/>
      <c r="S54" s="54" t="n">
        <v>37115</v>
      </c>
      <c r="T54" s="55" t="n">
        <v>17155</v>
      </c>
      <c r="U54" s="56" t="n">
        <f aca="false">(T54/$S54)</f>
        <v>0.462212043648121</v>
      </c>
      <c r="V54" s="56" t="e">
        <f aca="false">'[1]'!N13</f>
        <v>#N/A</v>
      </c>
      <c r="W54" s="7"/>
      <c r="X54" s="57" t="n">
        <v>1356</v>
      </c>
      <c r="Y54" s="56" t="n">
        <f aca="false">(X54/$S54)</f>
        <v>0.0365350936279132</v>
      </c>
      <c r="Z54" s="7"/>
      <c r="AA54" s="61" t="n">
        <v>18604</v>
      </c>
      <c r="AB54" s="56" t="n">
        <f aca="false">(AA54/$S54)</f>
        <v>0.501252862723966</v>
      </c>
      <c r="AC54" s="83"/>
      <c r="AD54" s="57" t="n">
        <f aca="false">(S54-(T54+X54+AA54))</f>
        <v>0</v>
      </c>
      <c r="AE54" s="56" t="n">
        <f aca="false">(AD54/$S54)</f>
        <v>0</v>
      </c>
    </row>
    <row r="55" customFormat="false" ht="12.75" hidden="false" customHeight="true" outlineLevel="0" collapsed="false">
      <c r="A55" s="5" t="s">
        <v>67</v>
      </c>
      <c r="B55" s="6"/>
      <c r="C55" s="7" t="s">
        <v>68</v>
      </c>
      <c r="D55" s="7"/>
      <c r="E55" s="54" t="n">
        <v>-124456</v>
      </c>
      <c r="F55" s="55" t="n">
        <v>53368</v>
      </c>
      <c r="G55" s="56" t="n">
        <f aca="false">(F55/$E55)</f>
        <v>-0.42881018191168</v>
      </c>
      <c r="H55" s="56" t="e">
        <f aca="false">'[1]'!N13</f>
        <v>#N/A</v>
      </c>
      <c r="I55" s="7"/>
      <c r="J55" s="57" t="n">
        <v>-21700</v>
      </c>
      <c r="K55" s="56" t="n">
        <f aca="false">(J55/$E55)</f>
        <v>0.174358809539114</v>
      </c>
      <c r="L55" s="7"/>
      <c r="M55" s="61" t="n">
        <v>251769</v>
      </c>
      <c r="N55" s="56" t="n">
        <f aca="false">(M55/$E55)</f>
        <v>-2.02295590409462</v>
      </c>
      <c r="P55" s="57" t="n">
        <f aca="false">E55-(F55+J55+M55)</f>
        <v>-407893</v>
      </c>
      <c r="Q55" s="56" t="n">
        <f aca="false">(P55/$E55)</f>
        <v>3.27740727646719</v>
      </c>
      <c r="R55" s="59"/>
      <c r="S55" s="54" t="n">
        <v>366056</v>
      </c>
      <c r="T55" s="55" t="n">
        <v>134321</v>
      </c>
      <c r="U55" s="56" t="n">
        <f aca="false">(T55/$S55)</f>
        <v>0.366941123762484</v>
      </c>
      <c r="V55" s="56" t="e">
        <f aca="false">'[1]'!N13</f>
        <v>#N/A</v>
      </c>
      <c r="W55" s="7"/>
      <c r="X55" s="57" t="n">
        <v>42879</v>
      </c>
      <c r="Y55" s="56" t="n">
        <f aca="false">(X55/$S55)</f>
        <v>0.117137814979129</v>
      </c>
      <c r="Z55" s="7"/>
      <c r="AA55" s="61" t="n">
        <v>188812</v>
      </c>
      <c r="AB55" s="56" t="n">
        <f aca="false">(AA55/$S55)</f>
        <v>0.515800861070437</v>
      </c>
      <c r="AC55" s="62"/>
      <c r="AD55" s="57" t="n">
        <f aca="false">(S55-(T55+X55+AA55))</f>
        <v>44</v>
      </c>
      <c r="AE55" s="56" t="n">
        <f aca="false">(AD55/$S55)</f>
        <v>0.000120200187949385</v>
      </c>
    </row>
    <row r="56" customFormat="false" ht="12.75" hidden="false" customHeight="true" outlineLevel="0" collapsed="false">
      <c r="A56" s="5"/>
      <c r="B56" s="6"/>
      <c r="C56" s="7" t="s">
        <v>83</v>
      </c>
      <c r="D56" s="7"/>
      <c r="E56" s="54" t="n">
        <v>-211</v>
      </c>
      <c r="F56" s="55" t="n">
        <v>-211</v>
      </c>
      <c r="G56" s="56" t="n">
        <f aca="false">(F56/$E56)</f>
        <v>1</v>
      </c>
      <c r="H56" s="56" t="e">
        <f aca="false">'[1]'!N13</f>
        <v>#N/A</v>
      </c>
      <c r="I56" s="7"/>
      <c r="J56" s="57" t="n">
        <v>0</v>
      </c>
      <c r="K56" s="56" t="n">
        <f aca="false">(J56/$E56)</f>
        <v>-0</v>
      </c>
      <c r="L56" s="7"/>
      <c r="M56" s="61" t="n">
        <v>0</v>
      </c>
      <c r="N56" s="56" t="n">
        <f aca="false">(M56/$E56)</f>
        <v>-0</v>
      </c>
      <c r="P56" s="57" t="n">
        <f aca="false">E56-(F56+J56+M56)</f>
        <v>0</v>
      </c>
      <c r="Q56" s="56" t="n">
        <f aca="false">(P56/$E56)</f>
        <v>-0</v>
      </c>
      <c r="R56" s="59"/>
      <c r="S56" s="54"/>
      <c r="T56" s="55"/>
      <c r="U56" s="56"/>
      <c r="V56" s="56" t="e">
        <f aca="false">'[1]'!N13</f>
        <v>#N/A</v>
      </c>
      <c r="W56" s="7"/>
      <c r="X56" s="57"/>
      <c r="Y56" s="56"/>
      <c r="Z56" s="7"/>
      <c r="AA56" s="61" t="n">
        <f aca="false">(S56-(T56+X56))</f>
        <v>0</v>
      </c>
      <c r="AB56" s="56"/>
      <c r="AC56" s="62"/>
      <c r="AD56" s="57"/>
      <c r="AE56" s="56"/>
    </row>
    <row r="57" customFormat="false" ht="12.75" hidden="false" customHeight="true" outlineLevel="0" collapsed="false">
      <c r="A57" s="5"/>
      <c r="B57" s="6"/>
      <c r="C57" s="7" t="s">
        <v>84</v>
      </c>
      <c r="D57" s="7"/>
      <c r="E57" s="54" t="n">
        <v>-375207</v>
      </c>
      <c r="F57" s="55" t="n">
        <v>-83482</v>
      </c>
      <c r="G57" s="56" t="n">
        <f aca="false">(F57/$E57)</f>
        <v>0.222495848958042</v>
      </c>
      <c r="H57" s="56" t="e">
        <f aca="false">'[1]'!N13</f>
        <v>#N/A</v>
      </c>
      <c r="I57" s="7"/>
      <c r="J57" s="57" t="n">
        <v>0</v>
      </c>
      <c r="K57" s="56" t="n">
        <f aca="false">(J57/$E57)</f>
        <v>-0</v>
      </c>
      <c r="L57" s="7"/>
      <c r="M57" s="61" t="n">
        <v>29834</v>
      </c>
      <c r="N57" s="56" t="n">
        <f aca="false">(M57/$E57)</f>
        <v>-0.0795134419133971</v>
      </c>
      <c r="P57" s="57" t="n">
        <f aca="false">E57-(F57+J57+M57)</f>
        <v>-321559</v>
      </c>
      <c r="Q57" s="56" t="n">
        <f aca="false">(P57/$E57)</f>
        <v>0.857017592955355</v>
      </c>
      <c r="R57" s="59"/>
      <c r="S57" s="54"/>
      <c r="T57" s="55"/>
      <c r="U57" s="56"/>
      <c r="V57" s="56" t="e">
        <f aca="false">'[1]'!N13</f>
        <v>#N/A</v>
      </c>
      <c r="W57" s="7"/>
      <c r="X57" s="57"/>
      <c r="Y57" s="56"/>
      <c r="Z57" s="7"/>
      <c r="AA57" s="61" t="n">
        <f aca="false">(S57-(T57+X57))</f>
        <v>0</v>
      </c>
      <c r="AB57" s="56"/>
      <c r="AC57" s="62"/>
      <c r="AD57" s="57"/>
      <c r="AE57" s="56"/>
    </row>
    <row r="58" customFormat="false" ht="13.5" hidden="false" customHeight="false" outlineLevel="0" collapsed="false">
      <c r="C58" s="7" t="s">
        <v>85</v>
      </c>
      <c r="E58" s="54" t="n">
        <v>531010</v>
      </c>
      <c r="F58" s="55" t="n">
        <v>151</v>
      </c>
      <c r="G58" s="56" t="n">
        <f aca="false">(F58/$E58)</f>
        <v>0.000284363759627879</v>
      </c>
      <c r="H58" s="56" t="e">
        <f aca="false">'[1]'!N13</f>
        <v>#N/A</v>
      </c>
      <c r="I58" s="7"/>
      <c r="J58" s="57" t="n">
        <v>453994</v>
      </c>
      <c r="K58" s="56" t="n">
        <f aca="false">(J58/$E58)</f>
        <v>0.854963183367545</v>
      </c>
      <c r="L58" s="7"/>
      <c r="M58" s="61" t="n">
        <v>80147</v>
      </c>
      <c r="N58" s="56" t="n">
        <f aca="false">(M58/$E58)</f>
        <v>0.150933127436395</v>
      </c>
      <c r="P58" s="57" t="n">
        <f aca="false">E58-(F58+J58+M58)</f>
        <v>-3282</v>
      </c>
      <c r="Q58" s="56" t="n">
        <f aca="false">(P58/$E58)</f>
        <v>-0.00618067456356754</v>
      </c>
      <c r="R58" s="59"/>
      <c r="S58" s="60"/>
      <c r="T58" s="49"/>
      <c r="U58" s="13"/>
      <c r="V58" s="13"/>
      <c r="W58" s="4"/>
      <c r="X58" s="13"/>
      <c r="Y58" s="13"/>
      <c r="Z58" s="4"/>
      <c r="AA58" s="90"/>
      <c r="AB58" s="13"/>
      <c r="AD58" s="13"/>
      <c r="AE58" s="13"/>
    </row>
    <row r="59" customFormat="false" ht="13.5" hidden="false" customHeight="false" outlineLevel="0" collapsed="false">
      <c r="C59" s="7"/>
      <c r="E59" s="54"/>
      <c r="F59" s="92"/>
      <c r="G59" s="70"/>
      <c r="H59" s="70"/>
      <c r="I59" s="7"/>
      <c r="J59" s="92"/>
      <c r="K59" s="70"/>
      <c r="L59" s="7"/>
      <c r="M59" s="81"/>
      <c r="N59" s="70"/>
      <c r="P59" s="92"/>
      <c r="Q59" s="70"/>
      <c r="R59" s="59"/>
      <c r="S59" s="60"/>
      <c r="T59" s="49"/>
      <c r="U59" s="13"/>
      <c r="V59" s="13"/>
      <c r="W59" s="4"/>
      <c r="X59" s="13"/>
      <c r="Y59" s="13"/>
      <c r="Z59" s="4"/>
      <c r="AA59" s="90"/>
      <c r="AB59" s="13"/>
      <c r="AD59" s="13"/>
      <c r="AE59" s="13"/>
    </row>
    <row r="60" customFormat="false" ht="13.5" hidden="false" customHeight="false" outlineLevel="0" collapsed="false">
      <c r="C60" s="7"/>
      <c r="E60" s="54"/>
      <c r="F60" s="92"/>
      <c r="G60" s="70"/>
      <c r="H60" s="70"/>
      <c r="I60" s="7"/>
      <c r="J60" s="92" t="n">
        <f aca="false">-P60</f>
        <v>-708007</v>
      </c>
      <c r="K60" s="70"/>
      <c r="L60" s="7"/>
      <c r="M60" s="81"/>
      <c r="N60" s="70"/>
      <c r="P60" s="92" t="n">
        <f aca="false">-SUM(P10:P58)</f>
        <v>708007</v>
      </c>
      <c r="Q60" s="70"/>
      <c r="R60" s="59"/>
      <c r="S60" s="60"/>
      <c r="T60" s="49"/>
      <c r="U60" s="13"/>
      <c r="V60" s="13"/>
      <c r="W60" s="4"/>
      <c r="X60" s="13"/>
      <c r="Y60" s="13"/>
      <c r="Z60" s="4"/>
      <c r="AA60" s="90"/>
      <c r="AB60" s="13"/>
      <c r="AD60" s="13"/>
      <c r="AE60" s="13"/>
    </row>
    <row r="61" customFormat="false" ht="13.5" hidden="false" customHeight="false" outlineLevel="0" collapsed="false">
      <c r="C61" s="7"/>
      <c r="E61" s="54"/>
      <c r="F61" s="92"/>
      <c r="G61" s="70"/>
      <c r="H61" s="70"/>
      <c r="I61" s="7"/>
      <c r="J61" s="92"/>
      <c r="K61" s="70"/>
      <c r="L61" s="7"/>
      <c r="M61" s="81"/>
      <c r="N61" s="70"/>
      <c r="P61" s="92"/>
      <c r="Q61" s="70"/>
      <c r="R61" s="59"/>
      <c r="S61" s="60"/>
      <c r="T61" s="49"/>
      <c r="U61" s="13"/>
      <c r="V61" s="13"/>
      <c r="W61" s="4"/>
      <c r="X61" s="13"/>
      <c r="Y61" s="13"/>
      <c r="Z61" s="4"/>
      <c r="AA61" s="90"/>
      <c r="AB61" s="13"/>
      <c r="AD61" s="13"/>
      <c r="AE61" s="13"/>
    </row>
    <row r="62" customFormat="false" ht="13.5" hidden="false" customHeight="false" outlineLevel="0" collapsed="false">
      <c r="B62" s="93" t="s">
        <v>86</v>
      </c>
      <c r="C62" s="93"/>
      <c r="D62" s="93"/>
      <c r="E62" s="69" t="n">
        <f aca="false">SUM(E10:E58)</f>
        <v>3641329</v>
      </c>
      <c r="F62" s="94" t="n">
        <f aca="false">SUM(F10:F58)</f>
        <v>894956.913</v>
      </c>
      <c r="G62" s="55" t="n">
        <f aca="false">(F62/$E62)</f>
        <v>0.245777547977675</v>
      </c>
      <c r="H62" s="55"/>
      <c r="I62" s="55"/>
      <c r="J62" s="55" t="n">
        <f aca="false">SUM(J10:J60)</f>
        <v>945937.539</v>
      </c>
      <c r="K62" s="55" t="n">
        <f aca="false">(J62/$E62)</f>
        <v>0.259778102720188</v>
      </c>
      <c r="L62" s="55"/>
      <c r="M62" s="55" t="n">
        <f aca="false">SUM(M10:M58)</f>
        <v>1800433.545</v>
      </c>
      <c r="N62" s="55" t="n">
        <f aca="false">(M62/$E62)</f>
        <v>0.494444073853255</v>
      </c>
      <c r="O62" s="55"/>
      <c r="P62" s="55" t="n">
        <f aca="false">SUM(P10:P60)</f>
        <v>0</v>
      </c>
      <c r="Q62" s="55" t="n">
        <f aca="false">(P62/$E62)</f>
        <v>0</v>
      </c>
      <c r="R62" s="55"/>
      <c r="S62" s="69" t="n">
        <f aca="false">SUM(S10:S58)</f>
        <v>2998137</v>
      </c>
      <c r="T62" s="55" t="n">
        <f aca="false">SUM(T10:T58)</f>
        <v>1394999.537</v>
      </c>
      <c r="U62" s="55" t="n">
        <f aca="false">(T62/$E62)</f>
        <v>0.383101756803629</v>
      </c>
      <c r="V62" s="55"/>
      <c r="W62" s="55"/>
      <c r="X62" s="55" t="n">
        <f aca="false">SUM(X10:X58)</f>
        <v>535565.248</v>
      </c>
      <c r="Y62" s="55" t="n">
        <f aca="false">(X62/$E62)</f>
        <v>0.147079609669986</v>
      </c>
      <c r="Z62" s="55"/>
      <c r="AA62" s="55" t="n">
        <f aca="false">SUM(AA10:AA58)</f>
        <v>1067528.219</v>
      </c>
      <c r="AB62" s="55" t="n">
        <f aca="false">(AA62/$E62)</f>
        <v>0.293169943995722</v>
      </c>
      <c r="AC62" s="55"/>
      <c r="AD62" s="55" t="n">
        <f aca="false">SUM(AD10:AD58)</f>
        <v>44</v>
      </c>
      <c r="AE62" s="55" t="n">
        <f aca="false">(AD62/$E62)</f>
        <v>1.20835002824518E-005</v>
      </c>
    </row>
    <row r="63" customFormat="false" ht="13.5" hidden="false" customHeight="false" outlineLevel="0" collapsed="false">
      <c r="C63" s="7"/>
      <c r="E63" s="60"/>
      <c r="F63" s="49"/>
      <c r="M63" s="89"/>
      <c r="N63" s="13"/>
      <c r="P63" s="95" t="s">
        <v>87</v>
      </c>
      <c r="Q63" s="13"/>
      <c r="R63" s="59"/>
      <c r="S63" s="54" t="n">
        <v>31324</v>
      </c>
      <c r="T63" s="49"/>
      <c r="U63" s="13"/>
      <c r="V63" s="13"/>
      <c r="W63" s="4"/>
      <c r="X63" s="13"/>
      <c r="Y63" s="13"/>
      <c r="Z63" s="4"/>
      <c r="AA63" s="90"/>
      <c r="AB63" s="13"/>
      <c r="AD63" s="13"/>
      <c r="AE63" s="13"/>
    </row>
    <row r="64" customFormat="false" ht="13.5" hidden="false" customHeight="false" outlineLevel="0" collapsed="false">
      <c r="C64" s="7" t="s">
        <v>87</v>
      </c>
      <c r="E64" s="54" t="n">
        <v>22145</v>
      </c>
      <c r="F64" s="49"/>
      <c r="M64" s="89"/>
      <c r="N64" s="13"/>
      <c r="P64" s="95" t="s">
        <v>88</v>
      </c>
      <c r="R64" s="59"/>
      <c r="S64" s="54" t="n">
        <v>-84629</v>
      </c>
      <c r="T64" s="49"/>
      <c r="U64" s="13"/>
      <c r="V64" s="13"/>
      <c r="W64" s="4"/>
      <c r="X64" s="13"/>
      <c r="Y64" s="13"/>
      <c r="Z64" s="4"/>
      <c r="AA64" s="90"/>
      <c r="AB64" s="13"/>
      <c r="AD64" s="13"/>
      <c r="AE64" s="13"/>
    </row>
    <row r="65" customFormat="false" ht="13.5" hidden="false" customHeight="false" outlineLevel="0" collapsed="false">
      <c r="C65" s="7" t="s">
        <v>89</v>
      </c>
      <c r="E65" s="54" t="n">
        <v>243602</v>
      </c>
      <c r="F65" s="49"/>
      <c r="M65" s="89"/>
      <c r="N65" s="13"/>
      <c r="P65" s="95" t="s">
        <v>90</v>
      </c>
      <c r="R65" s="59"/>
      <c r="S65" s="54" t="n">
        <v>125693</v>
      </c>
      <c r="T65" s="49"/>
      <c r="U65" s="13"/>
      <c r="V65" s="13"/>
      <c r="W65" s="4"/>
      <c r="X65" s="13"/>
      <c r="Y65" s="13"/>
      <c r="Z65" s="4"/>
      <c r="AA65" s="90"/>
      <c r="AB65" s="13"/>
      <c r="AD65" s="13"/>
      <c r="AE65" s="13"/>
    </row>
    <row r="66" customFormat="false" ht="13.5" hidden="false" customHeight="false" outlineLevel="0" collapsed="false">
      <c r="C66" s="7" t="s">
        <v>91</v>
      </c>
      <c r="E66" s="54" t="n">
        <v>-14765</v>
      </c>
      <c r="F66" s="49"/>
      <c r="M66" s="89"/>
      <c r="N66" s="13"/>
      <c r="P66" s="95" t="s">
        <v>92</v>
      </c>
      <c r="R66" s="59"/>
      <c r="S66" s="54" t="n">
        <v>92209</v>
      </c>
      <c r="T66" s="49"/>
      <c r="U66" s="13"/>
      <c r="V66" s="13"/>
      <c r="W66" s="4"/>
      <c r="X66" s="13"/>
      <c r="Y66" s="13"/>
      <c r="Z66" s="4"/>
      <c r="AA66" s="90"/>
      <c r="AB66" s="13"/>
      <c r="AD66" s="13"/>
      <c r="AE66" s="13"/>
    </row>
    <row r="67" customFormat="false" ht="13.5" hidden="false" customHeight="false" outlineLevel="0" collapsed="false">
      <c r="C67" s="7" t="s">
        <v>93</v>
      </c>
      <c r="E67" s="54" t="n">
        <v>610534</v>
      </c>
      <c r="F67" s="49"/>
      <c r="M67" s="89"/>
      <c r="N67" s="13"/>
      <c r="P67" s="95" t="s">
        <v>94</v>
      </c>
      <c r="Q67" s="13"/>
      <c r="S67" s="54" t="n">
        <v>-1414</v>
      </c>
      <c r="T67" s="49"/>
      <c r="U67" s="13"/>
      <c r="V67" s="13"/>
      <c r="W67" s="4"/>
      <c r="X67" s="13"/>
      <c r="Y67" s="13"/>
      <c r="Z67" s="4"/>
      <c r="AA67" s="90"/>
      <c r="AB67" s="13"/>
      <c r="AD67" s="13"/>
      <c r="AE67" s="13"/>
    </row>
    <row r="68" customFormat="false" ht="14.25" hidden="false" customHeight="false" outlineLevel="0" collapsed="false">
      <c r="B68" s="93" t="s">
        <v>95</v>
      </c>
      <c r="C68" s="93"/>
      <c r="D68" s="93"/>
      <c r="E68" s="96" t="n">
        <f aca="false">SUM(E62,E64:E67)</f>
        <v>4502845</v>
      </c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96" t="n">
        <f aca="false">SUM(S62,S63:S67)</f>
        <v>3161320</v>
      </c>
      <c r="AD68" s="0"/>
      <c r="AE68" s="0"/>
    </row>
    <row r="69" customFormat="false" ht="13.5" hidden="false" customHeight="false" outlineLevel="0" collapsed="false">
      <c r="B69" s="2" t="s">
        <v>96</v>
      </c>
      <c r="C69" s="97" t="s">
        <v>97</v>
      </c>
      <c r="F69" s="49"/>
    </row>
    <row r="70" customFormat="false" ht="13.5" hidden="false" customHeight="false" outlineLevel="0" collapsed="false">
      <c r="B70" s="98"/>
      <c r="C70" s="97"/>
      <c r="D70" s="99"/>
      <c r="E70" s="100"/>
      <c r="F70" s="92"/>
      <c r="G70" s="49"/>
      <c r="S70" s="100"/>
    </row>
    <row r="71" customFormat="false" ht="13.5" hidden="false" customHeight="false" outlineLevel="0" collapsed="false">
      <c r="B71" s="98"/>
      <c r="C71" s="99"/>
      <c r="D71" s="101"/>
      <c r="E71" s="102"/>
      <c r="F71" s="101"/>
      <c r="G71" s="101"/>
      <c r="H71" s="0"/>
      <c r="I71" s="0"/>
      <c r="J71" s="103"/>
      <c r="K71" s="0"/>
      <c r="M71" s="103"/>
      <c r="S71" s="101"/>
    </row>
    <row r="72" customFormat="false" ht="13.5" hidden="false" customHeight="false" outlineLevel="0" collapsed="false">
      <c r="B72" s="98"/>
      <c r="C72" s="97"/>
      <c r="D72" s="99"/>
      <c r="E72" s="52"/>
      <c r="F72" s="49"/>
      <c r="G72" s="49"/>
      <c r="S72" s="52"/>
    </row>
    <row r="73" customFormat="false" ht="15.75" hidden="false" customHeight="false" outlineLevel="0" collapsed="false">
      <c r="B73" s="98"/>
      <c r="C73" s="104"/>
      <c r="D73" s="99"/>
      <c r="E73" s="52"/>
      <c r="F73" s="49"/>
      <c r="G73" s="49"/>
      <c r="S73" s="52"/>
    </row>
    <row r="74" customFormat="false" ht="13.5" hidden="false" customHeight="false" outlineLevel="0" collapsed="false">
      <c r="B74" s="105"/>
      <c r="C74" s="105"/>
      <c r="D74" s="105"/>
      <c r="E74" s="52"/>
      <c r="F74" s="49"/>
      <c r="G74" s="49"/>
      <c r="S74" s="52"/>
    </row>
    <row r="75" customFormat="false" ht="15.75" hidden="false" customHeight="false" outlineLevel="0" collapsed="false">
      <c r="B75" s="98"/>
      <c r="C75" s="104"/>
      <c r="D75" s="99"/>
      <c r="E75" s="52"/>
      <c r="F75" s="49"/>
      <c r="G75" s="49"/>
      <c r="S75" s="52"/>
    </row>
    <row r="76" customFormat="false" ht="15.75" hidden="false" customHeight="false" outlineLevel="0" collapsed="false">
      <c r="F76" s="49"/>
    </row>
    <row r="77" customFormat="false" ht="15.75" hidden="false" customHeight="false" outlineLevel="0" collapsed="false">
      <c r="F77" s="49"/>
    </row>
    <row r="78" customFormat="false" ht="15.75" hidden="false" customHeight="false" outlineLevel="0" collapsed="false">
      <c r="F78" s="49"/>
    </row>
    <row r="79" customFormat="false" ht="15.75" hidden="false" customHeight="false" outlineLevel="0" collapsed="false">
      <c r="F79" s="49"/>
    </row>
    <row r="80" customFormat="false" ht="15.75" hidden="false" customHeight="false" outlineLevel="0" collapsed="false">
      <c r="F80" s="49"/>
    </row>
    <row r="81" customFormat="false" ht="15.75" hidden="false" customHeight="false" outlineLevel="0" collapsed="false">
      <c r="F81" s="49"/>
    </row>
    <row r="82" customFormat="false" ht="15.75" hidden="false" customHeight="false" outlineLevel="0" collapsed="false">
      <c r="F82" s="49"/>
    </row>
    <row r="83" customFormat="false" ht="15.75" hidden="false" customHeight="false" outlineLevel="0" collapsed="false">
      <c r="F83" s="49"/>
    </row>
    <row r="84" customFormat="false" ht="15.75" hidden="false" customHeight="false" outlineLevel="0" collapsed="false">
      <c r="F84" s="49"/>
    </row>
    <row r="85" customFormat="false" ht="15.75" hidden="false" customHeight="false" outlineLevel="0" collapsed="false">
      <c r="F85" s="49"/>
    </row>
    <row r="86" customFormat="false" ht="15.75" hidden="false" customHeight="false" outlineLevel="0" collapsed="false">
      <c r="F86" s="49"/>
    </row>
    <row r="87" customFormat="false" ht="15.75" hidden="false" customHeight="false" outlineLevel="0" collapsed="false">
      <c r="F87" s="49"/>
    </row>
    <row r="88" customFormat="false" ht="15.75" hidden="false" customHeight="false" outlineLevel="0" collapsed="false">
      <c r="F88" s="49"/>
    </row>
    <row r="89" customFormat="false" ht="15.75" hidden="false" customHeight="false" outlineLevel="0" collapsed="false">
      <c r="F89" s="49"/>
    </row>
    <row r="90" customFormat="false" ht="15.75" hidden="false" customHeight="false" outlineLevel="0" collapsed="false">
      <c r="F90" s="49"/>
    </row>
    <row r="91" customFormat="false" ht="15.75" hidden="false" customHeight="false" outlineLevel="0" collapsed="false">
      <c r="F91" s="49"/>
    </row>
    <row r="92" customFormat="false" ht="15.75" hidden="false" customHeight="false" outlineLevel="0" collapsed="false">
      <c r="F92" s="49"/>
    </row>
    <row r="93" customFormat="false" ht="15.75" hidden="false" customHeight="false" outlineLevel="0" collapsed="false">
      <c r="F93" s="49"/>
    </row>
    <row r="94" customFormat="false" ht="15.75" hidden="false" customHeight="false" outlineLevel="0" collapsed="false">
      <c r="F94" s="49"/>
    </row>
    <row r="95" customFormat="false" ht="15.75" hidden="false" customHeight="false" outlineLevel="0" collapsed="false">
      <c r="F95" s="49"/>
    </row>
    <row r="96" customFormat="false" ht="15.75" hidden="false" customHeight="false" outlineLevel="0" collapsed="false">
      <c r="F96" s="49"/>
    </row>
    <row r="97" customFormat="false" ht="15.75" hidden="false" customHeight="false" outlineLevel="0" collapsed="false">
      <c r="F97" s="49"/>
    </row>
    <row r="98" customFormat="false" ht="15.75" hidden="false" customHeight="false" outlineLevel="0" collapsed="false">
      <c r="F98" s="49"/>
    </row>
    <row r="99" customFormat="false" ht="15.75" hidden="false" customHeight="false" outlineLevel="0" collapsed="false">
      <c r="F99" s="49"/>
    </row>
    <row r="100" customFormat="false" ht="15.75" hidden="false" customHeight="false" outlineLevel="0" collapsed="false">
      <c r="F100" s="49"/>
    </row>
    <row r="101" customFormat="false" ht="15.75" hidden="false" customHeight="false" outlineLevel="0" collapsed="false">
      <c r="F101" s="49"/>
    </row>
    <row r="102" customFormat="false" ht="15.75" hidden="false" customHeight="false" outlineLevel="0" collapsed="false">
      <c r="F102" s="49"/>
    </row>
    <row r="103" customFormat="false" ht="15.75" hidden="false" customHeight="false" outlineLevel="0" collapsed="false">
      <c r="F103" s="49"/>
    </row>
    <row r="104" customFormat="false" ht="15.75" hidden="false" customHeight="false" outlineLevel="0" collapsed="false">
      <c r="F104" s="49"/>
    </row>
    <row r="105" customFormat="false" ht="15.75" hidden="false" customHeight="false" outlineLevel="0" collapsed="false">
      <c r="F105" s="49"/>
    </row>
    <row r="106" customFormat="false" ht="15.75" hidden="false" customHeight="false" outlineLevel="0" collapsed="false">
      <c r="F106" s="49"/>
    </row>
    <row r="107" customFormat="false" ht="15.75" hidden="false" customHeight="false" outlineLevel="0" collapsed="false">
      <c r="F107" s="49"/>
    </row>
    <row r="108" customFormat="false" ht="15.75" hidden="false" customHeight="false" outlineLevel="0" collapsed="false">
      <c r="F108" s="49"/>
    </row>
    <row r="109" customFormat="false" ht="15.75" hidden="false" customHeight="false" outlineLevel="0" collapsed="false">
      <c r="F109" s="49"/>
    </row>
    <row r="110" customFormat="false" ht="15.75" hidden="false" customHeight="false" outlineLevel="0" collapsed="false">
      <c r="F110" s="49"/>
    </row>
    <row r="111" customFormat="false" ht="15.75" hidden="false" customHeight="false" outlineLevel="0" collapsed="false">
      <c r="F111" s="49"/>
    </row>
    <row r="112" customFormat="false" ht="15.75" hidden="false" customHeight="false" outlineLevel="0" collapsed="false">
      <c r="F112" s="49"/>
    </row>
    <row r="113" customFormat="false" ht="15.75" hidden="false" customHeight="false" outlineLevel="0" collapsed="false">
      <c r="F113" s="49"/>
    </row>
    <row r="114" customFormat="false" ht="15.75" hidden="false" customHeight="false" outlineLevel="0" collapsed="false">
      <c r="F114" s="49"/>
    </row>
    <row r="115" customFormat="false" ht="15.75" hidden="false" customHeight="false" outlineLevel="0" collapsed="false">
      <c r="F115" s="49"/>
    </row>
    <row r="116" customFormat="false" ht="15.75" hidden="false" customHeight="false" outlineLevel="0" collapsed="false">
      <c r="F116" s="49"/>
    </row>
  </sheetData>
  <mergeCells count="12">
    <mergeCell ref="B2:F2"/>
    <mergeCell ref="E5:Q5"/>
    <mergeCell ref="S5:AE5"/>
    <mergeCell ref="F6:G6"/>
    <mergeCell ref="J6:K6"/>
    <mergeCell ref="M6:N6"/>
    <mergeCell ref="P6:Q6"/>
    <mergeCell ref="T6:U6"/>
    <mergeCell ref="X6:Y6"/>
    <mergeCell ref="AA6:AB6"/>
    <mergeCell ref="AD6:AE6"/>
    <mergeCell ref="B74:D74"/>
  </mergeCells>
  <conditionalFormatting sqref="M22 AA22">
    <cfRule type="expression" priority="2" aboveAverage="0" equalAverage="0" bottom="0" percent="0" rank="0" text="" dxfId="0">
      <formula>$M22&gt;$AK22</formula>
    </cfRule>
  </conditionalFormatting>
  <conditionalFormatting sqref="AA13 M48:M51 M15 M17:M18 AA10:AA11 M20:M21 M23:M30 M32:M39 M41 M43:M46 AA15 M13 M10:M11 AA48:AA51 AA53:AA57 AA43:AA46 AA17:AA18 AA20:AA21 AA23:AA30 AA32:AA39 AA41 M53:M61">
    <cfRule type="expression" priority="3" aboveAverage="0" equalAverage="0" bottom="0" percent="0" rank="0" text="" dxfId="1">
      <formula>$M$10&gt;$BF$10</formula>
    </cfRule>
  </conditionalFormatting>
  <conditionalFormatting sqref="M4">
    <cfRule type="cellIs" priority="4" operator="lessThanOrEqual" aboveAverage="0" equalAverage="0" bottom="0" percent="0" rank="0" text="" dxfId="2">
      <formula>-$N$9</formula>
    </cfRule>
  </conditionalFormatting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3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2001-11-08T12:40:54Z</dcterms:created>
  <dc:creator>xfiguero</dc:creator>
  <dc:description/>
  <dc:language>en-US</dc:language>
  <cp:lastModifiedBy>dport</cp:lastModifiedBy>
  <cp:lastPrinted>2001-12-07T18:01:40Z</cp:lastPrinted>
  <dcterms:modified xsi:type="dcterms:W3CDTF">2001-12-07T18:37:02Z</dcterms:modified>
  <cp:revision>0</cp:revision>
  <dc:subject/>
  <dc:title/>
</cp:coreProperties>
</file>