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name="Numproducts" vbProcedure="false">Summary!$CX$1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<sst xmlns="http://schemas.openxmlformats.org/spreadsheetml/2006/main" count="383" uniqueCount="158">
  <si>
    <t xml:space="preserve">Number of Products:</t>
  </si>
  <si>
    <t xml:space="preserve">CIN</t>
  </si>
  <si>
    <t xml:space="preserve">Cinergy</t>
  </si>
  <si>
    <t xml:space="preserve">EOL ID</t>
  </si>
  <si>
    <t xml:space="preserve">Curve ID</t>
  </si>
  <si>
    <t xml:space="preserve">Curve Trade Date</t>
  </si>
  <si>
    <t xml:space="preserve">Curve Begin</t>
  </si>
  <si>
    <t xml:space="preserve">Curve End</t>
  </si>
  <si>
    <t xml:space="preserve">Location</t>
  </si>
  <si>
    <t xml:space="preserve">Ref. Period</t>
  </si>
  <si>
    <t xml:space="preserve">Unit</t>
  </si>
  <si>
    <t xml:space="preserve">RT Bid</t>
  </si>
  <si>
    <t xml:space="preserve">RT Offer</t>
  </si>
  <si>
    <t xml:space="preserve">Prev Bid</t>
  </si>
  <si>
    <t xml:space="preserve">Prev Offer</t>
  </si>
  <si>
    <t xml:space="preserve">RT Mid</t>
  </si>
  <si>
    <t xml:space="preserve">Curve</t>
  </si>
  <si>
    <t xml:space="preserve">Delta</t>
  </si>
  <si>
    <t xml:space="preserve">RT Bid HR</t>
  </si>
  <si>
    <t xml:space="preserve">RT Offer HR</t>
  </si>
  <si>
    <t xml:space="preserve">RT Mid HR</t>
  </si>
  <si>
    <t xml:space="preserve">Curve HR</t>
  </si>
  <si>
    <t xml:space="preserve">BOD MW Pos</t>
  </si>
  <si>
    <t xml:space="preserve">MWh Pos</t>
  </si>
  <si>
    <t xml:space="preserve">Curve Shift P&amp;L</t>
  </si>
  <si>
    <t xml:space="preserve">Buy MW</t>
  </si>
  <si>
    <t xml:space="preserve">Buy MWh</t>
  </si>
  <si>
    <t xml:space="preserve">WAP</t>
  </si>
  <si>
    <t xml:space="preserve">Sell MW</t>
  </si>
  <si>
    <t xml:space="preserve">Sell MWh</t>
  </si>
  <si>
    <t xml:space="preserve">Daily P&amp;L</t>
  </si>
  <si>
    <t xml:space="preserve">Net MW Position</t>
  </si>
  <si>
    <t xml:space="preserve">Net MWh Position</t>
  </si>
  <si>
    <t xml:space="preserve">Total Daily P&amp;L</t>
  </si>
  <si>
    <t xml:space="preserve">COM</t>
  </si>
  <si>
    <t xml:space="preserve">Comed</t>
  </si>
  <si>
    <t xml:space="preserve">ENT</t>
  </si>
  <si>
    <t xml:space="preserve">Entergy</t>
  </si>
  <si>
    <t xml:space="preserve">PJM</t>
  </si>
  <si>
    <t xml:space="preserve">PJM-W OffPeak</t>
  </si>
  <si>
    <t xml:space="preserve">Dec 01</t>
  </si>
  <si>
    <t xml:space="preserve">Jan-Feb 02</t>
  </si>
  <si>
    <t xml:space="preserve">Mar-Apr 02</t>
  </si>
  <si>
    <t xml:space="preserve">May 02</t>
  </si>
  <si>
    <t xml:space="preserve">ERC</t>
  </si>
  <si>
    <t xml:space="preserve">ERCOT</t>
  </si>
  <si>
    <t xml:space="preserve">Jun 02</t>
  </si>
  <si>
    <t xml:space="preserve">NEP</t>
  </si>
  <si>
    <t xml:space="preserve">NEPOOL</t>
  </si>
  <si>
    <t xml:space="preserve">Jul-Aug 02</t>
  </si>
  <si>
    <t xml:space="preserve">NYA</t>
  </si>
  <si>
    <t xml:space="preserve">NY Zone A</t>
  </si>
  <si>
    <t xml:space="preserve">Sep 02</t>
  </si>
  <si>
    <t xml:space="preserve">NYG</t>
  </si>
  <si>
    <t xml:space="preserve">NY Zone G</t>
  </si>
  <si>
    <t xml:space="preserve">Q4 02</t>
  </si>
  <si>
    <t xml:space="preserve">NYJ</t>
  </si>
  <si>
    <t xml:space="preserve">NY Zone J</t>
  </si>
  <si>
    <t xml:space="preserve">PJM-W Peak</t>
  </si>
  <si>
    <t xml:space="preserve">Jan-Feb 03</t>
  </si>
  <si>
    <t xml:space="preserve">Mar-Apr 03</t>
  </si>
  <si>
    <t xml:space="preserve">TVA</t>
  </si>
  <si>
    <t xml:space="preserve">May 03</t>
  </si>
  <si>
    <t xml:space="preserve">FRC</t>
  </si>
  <si>
    <t xml:space="preserve">FRCC</t>
  </si>
  <si>
    <t xml:space="preserve">Jun 03</t>
  </si>
  <si>
    <t xml:space="preserve">MAP</t>
  </si>
  <si>
    <t xml:space="preserve">MAPP</t>
  </si>
  <si>
    <t xml:space="preserve">Jul-Aug 03</t>
  </si>
  <si>
    <t xml:space="preserve">SMP</t>
  </si>
  <si>
    <t xml:space="preserve">S. MAPP</t>
  </si>
  <si>
    <t xml:space="preserve">Sep 03</t>
  </si>
  <si>
    <t xml:space="preserve">ALG</t>
  </si>
  <si>
    <t xml:space="preserve">ALGONQUIN</t>
  </si>
  <si>
    <t xml:space="preserve">Q4 03</t>
  </si>
  <si>
    <t xml:space="preserve">TM3</t>
  </si>
  <si>
    <t xml:space="preserve">IF-TETCO/M3</t>
  </si>
  <si>
    <t xml:space="preserve">Jan-Dec 02</t>
  </si>
  <si>
    <t xml:space="preserve">Z6</t>
  </si>
  <si>
    <t xml:space="preserve">IF-TRANSCO/Z6</t>
  </si>
  <si>
    <t xml:space="preserve">Jan-Dec 03</t>
  </si>
  <si>
    <t xml:space="preserve">NG</t>
  </si>
  <si>
    <t xml:space="preserve">x</t>
  </si>
  <si>
    <t xml:space="preserve">CHC</t>
  </si>
  <si>
    <t xml:space="preserve">NGI/CHI. GATE</t>
  </si>
  <si>
    <t xml:space="preserve">SRC</t>
  </si>
  <si>
    <t xml:space="preserve">SERC</t>
  </si>
  <si>
    <t xml:space="preserve">SFL</t>
  </si>
  <si>
    <t xml:space="preserve">SERC Florida</t>
  </si>
  <si>
    <t xml:space="preserve">Z6N</t>
  </si>
  <si>
    <t xml:space="preserve">TRANSCO/Z6NONNY</t>
  </si>
  <si>
    <t xml:space="preserve">PJE</t>
  </si>
  <si>
    <t xml:space="preserve">PJM Eastern Hub</t>
  </si>
  <si>
    <t xml:space="preserve">HPL</t>
  </si>
  <si>
    <t xml:space="preserve">IF-HPL/SHPCHAN</t>
  </si>
  <si>
    <t xml:space="preserve">NYMEX</t>
  </si>
  <si>
    <t xml:space="preserve">BOS</t>
  </si>
  <si>
    <t xml:space="preserve">Boston</t>
  </si>
  <si>
    <t xml:space="preserve">Jan 02</t>
  </si>
  <si>
    <t xml:space="preserve">WMA</t>
  </si>
  <si>
    <t xml:space="preserve">West Massachusetts</t>
  </si>
  <si>
    <t xml:space="preserve">Feb 02</t>
  </si>
  <si>
    <t xml:space="preserve">ME</t>
  </si>
  <si>
    <t xml:space="preserve">Maine</t>
  </si>
  <si>
    <t xml:space="preserve">Mar 02</t>
  </si>
  <si>
    <t xml:space="preserve">FEN</t>
  </si>
  <si>
    <t xml:space="preserve">First Energy</t>
  </si>
  <si>
    <t xml:space="preserve">VEP</t>
  </si>
  <si>
    <t xml:space="preserve">VEPCO</t>
  </si>
  <si>
    <t xml:space="preserve">NSP</t>
  </si>
  <si>
    <t xml:space="preserve">AEP</t>
  </si>
  <si>
    <t xml:space="preserve">MTB</t>
  </si>
  <si>
    <t xml:space="preserve">Manitoba</t>
  </si>
  <si>
    <t xml:space="preserve">GTC</t>
  </si>
  <si>
    <t xml:space="preserve">AST</t>
  </si>
  <si>
    <t xml:space="preserve">Associated</t>
  </si>
  <si>
    <t xml:space="preserve">Calc</t>
  </si>
  <si>
    <t xml:space="preserve">DUK</t>
  </si>
  <si>
    <t xml:space="preserve">Duke</t>
  </si>
  <si>
    <t xml:space="preserve">N61</t>
  </si>
  <si>
    <t xml:space="preserve">61NY</t>
  </si>
  <si>
    <t xml:space="preserve">G61</t>
  </si>
  <si>
    <t xml:space="preserve">61GC</t>
  </si>
  <si>
    <t xml:space="preserve">TXV</t>
  </si>
  <si>
    <t xml:space="preserve">Texas Valley</t>
  </si>
  <si>
    <t xml:space="preserve">MXB</t>
  </si>
  <si>
    <t xml:space="preserve">Mexico Border</t>
  </si>
  <si>
    <t xml:space="preserve">AME</t>
  </si>
  <si>
    <t xml:space="preserve">Ameren</t>
  </si>
  <si>
    <t xml:space="preserve">NGP</t>
  </si>
  <si>
    <t xml:space="preserve">IF-NGPL/LA</t>
  </si>
  <si>
    <t xml:space="preserve">CGT</t>
  </si>
  <si>
    <t xml:space="preserve">IF-CGT/APPALAC</t>
  </si>
  <si>
    <t xml:space="preserve">FGT</t>
  </si>
  <si>
    <t xml:space="preserve">IF-FGT/CTYGATE</t>
  </si>
  <si>
    <t xml:space="preserve">DWN</t>
  </si>
  <si>
    <t xml:space="preserve">CGPR-DAWN</t>
  </si>
  <si>
    <t xml:space="preserve">NGR</t>
  </si>
  <si>
    <t xml:space="preserve">CGPR-NIAGARA</t>
  </si>
  <si>
    <t xml:space="preserve">COA</t>
  </si>
  <si>
    <t xml:space="preserve">COA-FUT EQUIV</t>
  </si>
  <si>
    <t xml:space="preserve">C84</t>
  </si>
  <si>
    <t xml:space="preserve">COA-PRB (8400)</t>
  </si>
  <si>
    <t xml:space="preserve">C88</t>
  </si>
  <si>
    <t xml:space="preserve">CAO-PRB (8800)</t>
  </si>
  <si>
    <t xml:space="preserve">ERN</t>
  </si>
  <si>
    <t xml:space="preserve">ERCOT - N</t>
  </si>
  <si>
    <t xml:space="preserve">ERW</t>
  </si>
  <si>
    <t xml:space="preserve">ERCOT - W</t>
  </si>
  <si>
    <t xml:space="preserve">N63</t>
  </si>
  <si>
    <t xml:space="preserve">63NY</t>
  </si>
  <si>
    <t xml:space="preserve">G63</t>
  </si>
  <si>
    <t xml:space="preserve">63GC</t>
  </si>
  <si>
    <t xml:space="preserve">NHO</t>
  </si>
  <si>
    <t xml:space="preserve">NXHO</t>
  </si>
  <si>
    <t xml:space="preserve">GHO</t>
  </si>
  <si>
    <t xml:space="preserve">GCHO</t>
  </si>
  <si>
    <t xml:space="preserve">SO2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</si>
</sst>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* #,##0.000_);_(* \(#,##0.000\);_(* \-??_);_(@_)"/>
    <numFmt numFmtId="170" formatCode="mmm\ 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color rgb="FFC0C0C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3300"/>
        <bgColor rgb="FF333300"/>
      </patternFill>
    </fill>
    <fill>
      <patternFill patternType="solid">
        <fgColor rgb="FF333333"/>
        <bgColor rgb="FF333300"/>
      </patternFill>
    </fill>
    <fill>
      <patternFill patternType="solid">
        <fgColor rgb="FF4D4D4D"/>
        <bgColor rgb="FF333333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333333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333333"/>
      </left>
      <right style="thin">
        <color rgb="FF333333"/>
      </right>
      <top/>
      <bottom style="thin"/>
      <diagonal/>
    </border>
    <border diagonalUp="false" diagonalDown="false">
      <left style="thin">
        <color rgb="FF333333"/>
      </left>
      <right/>
      <top/>
      <bottom style="thin"/>
      <diagonal/>
    </border>
    <border diagonalUp="false" diagonalDown="false">
      <left/>
      <right style="thin">
        <color rgb="FF333333"/>
      </right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333333"/>
      </left>
      <right style="thin">
        <color rgb="FF333333"/>
      </right>
      <top style="thin"/>
      <bottom style="thin"/>
      <diagonal/>
    </border>
    <border diagonalUp="false" diagonalDown="false">
      <left style="thin">
        <color rgb="FF333333"/>
      </left>
      <right/>
      <top style="thin"/>
      <bottom style="thin"/>
      <diagonal/>
    </border>
    <border diagonalUp="false" diagonalDown="false">
      <left/>
      <right style="thin">
        <color rgb="FF333333"/>
      </right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/>
      <bottom/>
      <diagonal/>
    </border>
    <border diagonalUp="false" diagonalDown="false">
      <left style="thin">
        <color rgb="FF333333"/>
      </left>
      <right/>
      <top style="thin"/>
      <bottom/>
      <diagonal/>
    </border>
    <border diagonalUp="false" diagonalDown="false">
      <left/>
      <right style="thin">
        <color rgb="FF333333"/>
      </right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3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3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Arial"/>
        <family val="0"/>
        <b val="1"/>
        <i val="0"/>
        <color rgb="FF00EC33"/>
      </font>
    </dxf>
    <dxf>
      <font>
        <name val="Arial"/>
        <family val="0"/>
        <b val="1"/>
        <i val="0"/>
        <color rgb="FFFF1717"/>
      </font>
    </dxf>
    <dxf>
      <font>
        <name val="Arial"/>
        <family val="0"/>
        <b val="1"/>
        <i val="0"/>
        <color rgb="FF00EC33"/>
      </font>
    </dxf>
    <dxf>
      <font>
        <name val="Arial"/>
        <family val="0"/>
        <b val="1"/>
        <i val="0"/>
        <color rgb="FFFF1717"/>
      </font>
    </dxf>
    <dxf>
      <font>
        <name val="Arial"/>
        <family val="0"/>
        <b val="1"/>
        <i val="0"/>
        <color rgb="FF00EC33"/>
      </font>
    </dxf>
    <dxf>
      <font>
        <name val="Arial"/>
        <family val="0"/>
        <b val="1"/>
        <i val="0"/>
        <color rgb="FFFF1717"/>
      </font>
    </dxf>
    <dxf>
      <font>
        <name val="Arial"/>
        <family val="0"/>
        <b val="1"/>
        <i val="0"/>
        <color rgb="FF00EC33"/>
      </font>
    </dxf>
    <dxf>
      <font>
        <name val="Arial"/>
        <family val="0"/>
        <b val="1"/>
        <i val="0"/>
        <color rgb="FFFF1717"/>
      </font>
    </dxf>
  </dxfs>
  <colors>
    <indexedColors>
      <rgbColor rgb="FF000000"/>
      <rgbColor rgb="FFFFFFFF"/>
      <rgbColor rgb="FFFF1717"/>
      <rgbColor rgb="FF00EC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D4D4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110520</xdr:colOff>
          <xdr:row>0</xdr:row>
          <xdr:rowOff>85320</xdr:rowOff>
        </xdr:from>
        <xdr:to>
          <xdr:col>7</xdr:col>
          <xdr:colOff>161280</xdr:colOff>
          <xdr:row>1</xdr:row>
          <xdr:rowOff>66600</xdr:rowOff>
        </xdr:to>
        <xdr:sp>
          <xdr:nvSpPr>
            <xdr:cNvPr id="1001" name="Button 1" descr="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261360</xdr:colOff>
          <xdr:row>0</xdr:row>
          <xdr:rowOff>85320</xdr:rowOff>
        </xdr:from>
        <xdr:to>
          <xdr:col>14</xdr:col>
          <xdr:colOff>30600</xdr:colOff>
          <xdr:row>1</xdr:row>
          <xdr:rowOff>66600</xdr:rowOff>
        </xdr:to>
        <xdr:sp>
          <xdr:nvSpPr>
            <xdr:cNvPr id="1002" name="Button 2" descr="CLEAR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PRICES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1" width="2.28"/>
    <col collapsed="false" customWidth="true" hidden="true" outlineLevel="0" max="2" min="2" style="1" width="7.14"/>
    <col collapsed="false" customWidth="true" hidden="true" outlineLevel="0" max="3" min="3" style="2" width="8.7"/>
    <col collapsed="false" customWidth="true" hidden="true" outlineLevel="0" max="4" min="4" style="1" width="16.99"/>
    <col collapsed="false" customWidth="true" hidden="true" outlineLevel="0" max="5" min="5" style="1" width="12.14"/>
    <col collapsed="false" customWidth="true" hidden="true" outlineLevel="0" max="6" min="6" style="3" width="10.28"/>
    <col collapsed="false" customWidth="true" hidden="false" outlineLevel="0" max="7" min="7" style="1" width="15.56"/>
    <col collapsed="false" customWidth="true" hidden="false" outlineLevel="0" max="8" min="8" style="1" width="11.28"/>
    <col collapsed="false" customWidth="true" hidden="true" outlineLevel="0" max="9" min="9" style="1" width="6.41"/>
    <col collapsed="false" customWidth="true" hidden="false" outlineLevel="0" max="10" min="10" style="4" width="8.28"/>
    <col collapsed="false" customWidth="true" hidden="false" outlineLevel="0" max="11" min="11" style="4" width="9.99"/>
    <col collapsed="false" customWidth="true" hidden="true" outlineLevel="0" max="12" min="12" style="4" width="9.99"/>
    <col collapsed="false" customWidth="true" hidden="true" outlineLevel="0" max="13" min="13" style="4" width="11.7"/>
    <col collapsed="false" customWidth="true" hidden="false" outlineLevel="0" max="14" min="14" style="4" width="8.56"/>
    <col collapsed="false" customWidth="true" hidden="false" outlineLevel="0" max="15" min="15" style="4" width="7.7"/>
    <col collapsed="false" customWidth="true" hidden="false" outlineLevel="0" max="16" min="16" style="1" width="7.85"/>
    <col collapsed="false" customWidth="true" hidden="true" outlineLevel="0" max="17" min="17" style="5" width="10.13"/>
    <col collapsed="false" customWidth="true" hidden="true" outlineLevel="0" max="18" min="18" style="5" width="11.56"/>
    <col collapsed="false" customWidth="true" hidden="false" outlineLevel="0" max="19" min="19" style="5" width="10.41"/>
    <col collapsed="false" customWidth="true" hidden="false" outlineLevel="0" max="20" min="20" style="5" width="9.99"/>
    <col collapsed="false" customWidth="true" hidden="false" outlineLevel="0" max="21" min="21" style="5" width="8.99"/>
    <col collapsed="false" customWidth="true" hidden="false" outlineLevel="0" max="22" min="22" style="5" width="17.28"/>
    <col collapsed="false" customWidth="true" hidden="true" outlineLevel="0" max="23" min="23" style="5" width="11.7"/>
    <col collapsed="false" customWidth="true" hidden="false" outlineLevel="0" max="24" min="24" style="5" width="15.56"/>
    <col collapsed="false" customWidth="true" hidden="false" outlineLevel="0" max="25" min="25" style="6" width="0.56"/>
    <col collapsed="false" customWidth="true" hidden="false" outlineLevel="0" max="27" min="26" style="5" width="10.56"/>
    <col collapsed="false" customWidth="true" hidden="false" outlineLevel="0" max="28" min="28" style="4" width="10.56"/>
    <col collapsed="false" customWidth="true" hidden="false" outlineLevel="0" max="30" min="29" style="5" width="10.56"/>
    <col collapsed="false" customWidth="true" hidden="false" outlineLevel="0" max="31" min="31" style="4" width="10.56"/>
    <col collapsed="false" customWidth="true" hidden="false" outlineLevel="0" max="32" min="32" style="5" width="12.14"/>
    <col collapsed="false" customWidth="true" hidden="false" outlineLevel="0" max="33" min="33" style="5" width="16.13"/>
    <col collapsed="false" customWidth="true" hidden="false" outlineLevel="0" max="34" min="34" style="5" width="17.42"/>
    <col collapsed="false" customWidth="true" hidden="false" outlineLevel="0" max="35" min="35" style="5" width="15.7"/>
    <col collapsed="false" customWidth="false" hidden="false" outlineLevel="0" max="100" min="36" style="7" width="11.42"/>
    <col collapsed="false" customWidth="true" hidden="false" outlineLevel="0" max="101" min="101" style="7" width="19.28"/>
    <col collapsed="false" customWidth="true" hidden="false" outlineLevel="0" max="102" min="102" style="7" width="3.28"/>
    <col collapsed="false" customWidth="false" hidden="false" outlineLevel="0" max="150" min="103" style="7" width="11.42"/>
    <col collapsed="false" customWidth="true" hidden="false" outlineLevel="0" max="151" min="151" style="7" width="20.56"/>
    <col collapsed="false" customWidth="true" hidden="false" outlineLevel="0" max="152" min="152" style="7" width="5.85"/>
    <col collapsed="false" customWidth="true" hidden="false" outlineLevel="0" max="153" min="153" style="7" width="20.56"/>
    <col collapsed="false" customWidth="false" hidden="false" outlineLevel="0" max="257" min="154" style="7" width="11.42"/>
  </cols>
  <sheetData>
    <row r="1" customFormat="false" ht="20.25" hidden="false" customHeight="true" outlineLevel="0" collapsed="false">
      <c r="CW1" s="7" t="s">
        <v>0</v>
      </c>
      <c r="CX1" s="7" t="n">
        <v>70</v>
      </c>
    </row>
    <row r="2" customFormat="false" ht="12.75" hidden="false" customHeight="false" outlineLevel="0" collapsed="false">
      <c r="A2" s="8"/>
      <c r="B2" s="8"/>
      <c r="C2" s="9"/>
      <c r="D2" s="8"/>
      <c r="E2" s="8"/>
      <c r="F2" s="10"/>
      <c r="G2" s="8"/>
      <c r="H2" s="8"/>
      <c r="I2" s="8"/>
      <c r="J2" s="11"/>
      <c r="K2" s="11"/>
      <c r="L2" s="11"/>
      <c r="M2" s="11"/>
      <c r="N2" s="11"/>
      <c r="O2" s="11"/>
      <c r="P2" s="8"/>
      <c r="Q2" s="12"/>
      <c r="R2" s="12"/>
      <c r="S2" s="12"/>
      <c r="T2" s="12"/>
      <c r="U2" s="12"/>
      <c r="V2" s="12"/>
      <c r="W2" s="12"/>
      <c r="X2" s="12"/>
      <c r="Z2" s="12"/>
      <c r="AA2" s="12"/>
      <c r="AB2" s="11"/>
      <c r="AC2" s="12"/>
      <c r="AD2" s="12"/>
      <c r="AE2" s="11"/>
      <c r="AF2" s="12"/>
      <c r="AG2" s="12"/>
      <c r="AH2" s="12"/>
      <c r="AI2" s="12"/>
      <c r="EV2" s="7" t="s">
        <v>1</v>
      </c>
      <c r="EW2" s="7" t="s">
        <v>2</v>
      </c>
    </row>
    <row r="3" customFormat="false" ht="12.75" hidden="false" customHeight="false" outlineLevel="0" collapsed="false">
      <c r="A3" s="13"/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4" t="s">
        <v>8</v>
      </c>
      <c r="H3" s="14" t="s">
        <v>9</v>
      </c>
      <c r="I3" s="14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4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17</v>
      </c>
      <c r="V3" s="18" t="s">
        <v>22</v>
      </c>
      <c r="W3" s="18" t="s">
        <v>23</v>
      </c>
      <c r="X3" s="19" t="s">
        <v>24</v>
      </c>
      <c r="Y3" s="20"/>
      <c r="Z3" s="21" t="s">
        <v>25</v>
      </c>
      <c r="AA3" s="18" t="s">
        <v>26</v>
      </c>
      <c r="AB3" s="17" t="s">
        <v>27</v>
      </c>
      <c r="AC3" s="18" t="s">
        <v>28</v>
      </c>
      <c r="AD3" s="18" t="s">
        <v>29</v>
      </c>
      <c r="AE3" s="17" t="s">
        <v>27</v>
      </c>
      <c r="AF3" s="18" t="s">
        <v>30</v>
      </c>
      <c r="AG3" s="18" t="s">
        <v>31</v>
      </c>
      <c r="AH3" s="18" t="s">
        <v>32</v>
      </c>
      <c r="AI3" s="19" t="s">
        <v>33</v>
      </c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 t="s">
        <v>34</v>
      </c>
      <c r="EW3" s="22" t="s">
        <v>35</v>
      </c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2.75" hidden="false" customHeight="false" outlineLevel="0" collapsed="false">
      <c r="A4" s="23"/>
      <c r="B4" s="24"/>
      <c r="C4" s="25"/>
      <c r="D4" s="24"/>
      <c r="E4" s="24"/>
      <c r="F4" s="26"/>
      <c r="G4" s="24"/>
      <c r="H4" s="24"/>
      <c r="I4" s="24"/>
      <c r="J4" s="27"/>
      <c r="K4" s="27"/>
      <c r="L4" s="27"/>
      <c r="M4" s="27"/>
      <c r="N4" s="27"/>
      <c r="O4" s="27"/>
      <c r="P4" s="24"/>
      <c r="Q4" s="28"/>
      <c r="R4" s="28"/>
      <c r="S4" s="28"/>
      <c r="T4" s="28"/>
      <c r="U4" s="28"/>
      <c r="V4" s="28"/>
      <c r="W4" s="28"/>
      <c r="X4" s="29"/>
      <c r="Y4" s="30"/>
      <c r="Z4" s="31"/>
      <c r="AA4" s="28"/>
      <c r="AB4" s="27"/>
      <c r="AC4" s="28"/>
      <c r="AD4" s="28"/>
      <c r="AE4" s="27"/>
      <c r="AF4" s="28"/>
      <c r="AG4" s="28"/>
      <c r="AH4" s="28"/>
      <c r="AI4" s="32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 t="s">
        <v>36</v>
      </c>
      <c r="EW4" s="33" t="s">
        <v>37</v>
      </c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</row>
    <row r="5" customFormat="false" ht="12.75" hidden="false" customHeight="false" outlineLevel="0" collapsed="false">
      <c r="A5" s="34"/>
      <c r="B5" s="35" t="n">
        <v>60046</v>
      </c>
      <c r="C5" s="36" t="s">
        <v>38</v>
      </c>
      <c r="D5" s="37" t="n">
        <f aca="true">IF(B5="","",IF(WEEKDAY(TODAY(),2)=1,TODAY()-3,TODAY()-1))</f>
        <v>45925</v>
      </c>
      <c r="E5" s="37" t="n">
        <v>37226</v>
      </c>
      <c r="F5" s="37"/>
      <c r="G5" s="35" t="s">
        <v>39</v>
      </c>
      <c r="H5" s="38" t="s">
        <v>40</v>
      </c>
      <c r="I5" s="35" t="n">
        <v>424</v>
      </c>
      <c r="J5" s="39"/>
      <c r="K5" s="39"/>
      <c r="L5" s="39"/>
      <c r="M5" s="39" t="n">
        <v>20.3</v>
      </c>
      <c r="N5" s="39" t="str">
        <f aca="false">IF(ISERROR(AVERAGE(J5:K5)),"",AVERAGE(J5:K5))</f>
        <v/>
      </c>
      <c r="O5" s="39" t="n">
        <v>20.6556606292725</v>
      </c>
      <c r="P5" s="40" t="str">
        <f aca="false">IF(ISERROR(N5-O5),"",N5-O5)</f>
        <v/>
      </c>
      <c r="Q5" s="41" t="n">
        <f aca="false">J5/J28*1000</f>
        <v>0</v>
      </c>
      <c r="R5" s="41" t="n">
        <f aca="false">K5/K28*1000</f>
        <v>0</v>
      </c>
      <c r="S5" s="41" t="n">
        <f aca="false">IF(ISERROR(AVERAGE(Q5:R5)),"",AVERAGE(Q5:R5))</f>
        <v>0</v>
      </c>
      <c r="T5" s="41" t="n">
        <f aca="false">O5/$O$28*1000</f>
        <v>7557.87070225851</v>
      </c>
      <c r="U5" s="41" t="n">
        <f aca="false">IF(ISERROR(S5-T5),"",S5-T5)</f>
        <v>-7557.87070225851</v>
      </c>
      <c r="V5" s="41" t="n">
        <v>50</v>
      </c>
      <c r="W5" s="41" t="n">
        <f aca="false">V5*I5</f>
        <v>21200</v>
      </c>
      <c r="X5" s="42" t="str">
        <f aca="false">IF(ISERROR(P5*W5),"",P5*W5)</f>
        <v/>
      </c>
      <c r="Y5" s="30"/>
      <c r="Z5" s="43" t="n">
        <v>0</v>
      </c>
      <c r="AA5" s="41" t="n">
        <f aca="false">Z5*I5</f>
        <v>0</v>
      </c>
      <c r="AB5" s="39" t="n">
        <v>0</v>
      </c>
      <c r="AC5" s="41" t="n">
        <v>0</v>
      </c>
      <c r="AD5" s="41" t="n">
        <f aca="false">AC5*I5</f>
        <v>0</v>
      </c>
      <c r="AE5" s="39" t="n">
        <v>0</v>
      </c>
      <c r="AF5" s="41" t="str">
        <f aca="false">IF(ISERROR(((N5-AB5)*AA5)+((N5-AE5)*AD5)),"",((N5-AB5)*AA5)+((N5-AE5)*AD5))</f>
        <v/>
      </c>
      <c r="AG5" s="41" t="n">
        <f aca="false">AC5+Z5+V5</f>
        <v>50</v>
      </c>
      <c r="AH5" s="41" t="n">
        <f aca="false">AG5*I5</f>
        <v>21200</v>
      </c>
      <c r="AI5" s="41" t="str">
        <f aca="false">IF(ISERROR(AF5+X5),"",AF5+X5)</f>
        <v/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</v>
      </c>
      <c r="EU5" s="44" t="s">
        <v>2</v>
      </c>
      <c r="EV5" s="44" t="s">
        <v>1</v>
      </c>
      <c r="EW5" s="44" t="s">
        <v>2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2.75" hidden="false" customHeight="false" outlineLevel="0" collapsed="false">
      <c r="A6" s="45"/>
      <c r="B6" s="46" t="n">
        <v>59694</v>
      </c>
      <c r="C6" s="47" t="s">
        <v>38</v>
      </c>
      <c r="D6" s="48" t="n">
        <f aca="true">IF(B6="","",IF(WEEKDAY(TODAY(),2)=1,TODAY()-3,TODAY()-1))</f>
        <v>45925</v>
      </c>
      <c r="E6" s="48" t="n">
        <v>37257</v>
      </c>
      <c r="F6" s="48" t="n">
        <v>37288</v>
      </c>
      <c r="G6" s="46" t="s">
        <v>39</v>
      </c>
      <c r="H6" s="46" t="s">
        <v>41</v>
      </c>
      <c r="I6" s="46" t="n">
        <f aca="false">392+352</f>
        <v>744</v>
      </c>
      <c r="J6" s="49"/>
      <c r="K6" s="49"/>
      <c r="L6" s="49"/>
      <c r="M6" s="49" t="n">
        <v>22.65</v>
      </c>
      <c r="N6" s="49" t="str">
        <f aca="false">IF(ISERROR(AVERAGE(J6:K6)),"",AVERAGE(J6:K6))</f>
        <v/>
      </c>
      <c r="O6" s="49" t="n">
        <v>22.3756952285767</v>
      </c>
      <c r="P6" s="50" t="str">
        <f aca="false">IF(ISERROR(N6-O6),"",N6-O6)</f>
        <v/>
      </c>
      <c r="Q6" s="51" t="n">
        <f aca="false">J6/AVERAGE($J$29:$J$30)*1000</f>
        <v>0</v>
      </c>
      <c r="R6" s="51" t="n">
        <f aca="false">K6/AVERAGE($J$29:$J$30)*1000</f>
        <v>0</v>
      </c>
      <c r="S6" s="51" t="n">
        <f aca="false">IF(ISERROR(AVERAGE(Q6:R6)),"",AVERAGE(Q6:R6))</f>
        <v>0</v>
      </c>
      <c r="T6" s="51" t="n">
        <f aca="false">O6/AVERAGE($J$29:$J$30)*1000</f>
        <v>7390.8159301657</v>
      </c>
      <c r="U6" s="51" t="n">
        <f aca="false">IF(ISERROR(S6-T6),"",S6-T6)</f>
        <v>-7390.8159301657</v>
      </c>
      <c r="V6" s="51" t="n">
        <v>0</v>
      </c>
      <c r="W6" s="51" t="n">
        <f aca="false">V6*I6</f>
        <v>0</v>
      </c>
      <c r="X6" s="52" t="str">
        <f aca="false">IF(ISERROR(P6*W6),"",P6*W6)</f>
        <v/>
      </c>
      <c r="Y6" s="30"/>
      <c r="Z6" s="53"/>
      <c r="AA6" s="51" t="n">
        <f aca="false">Z6*I6</f>
        <v>0</v>
      </c>
      <c r="AB6" s="49"/>
      <c r="AC6" s="51"/>
      <c r="AD6" s="51" t="n">
        <f aca="false">AC6*I6</f>
        <v>0</v>
      </c>
      <c r="AE6" s="49"/>
      <c r="AF6" s="51" t="str">
        <f aca="false">IF(ISERROR(((N6-AB6)*AA6)+((N6-AE6)*AD6)),"",((N6-AB6)*AA6)+((N6-AE6)*AD6))</f>
        <v/>
      </c>
      <c r="AG6" s="51" t="n">
        <f aca="false">AC6+Z6+V6</f>
        <v>0</v>
      </c>
      <c r="AH6" s="51" t="n">
        <f aca="false">AG6*I6</f>
        <v>0</v>
      </c>
      <c r="AI6" s="51" t="str">
        <f aca="false">IF(ISERROR(AF6+X6),"",AF6+X6)</f>
        <v/>
      </c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 t="s">
        <v>34</v>
      </c>
      <c r="EU6" s="44" t="s">
        <v>35</v>
      </c>
      <c r="EV6" s="44" t="s">
        <v>34</v>
      </c>
      <c r="EW6" s="44" t="s">
        <v>35</v>
      </c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2.75" hidden="false" customHeight="false" outlineLevel="0" collapsed="false">
      <c r="A7" s="34"/>
      <c r="B7" s="35" t="n">
        <v>59692</v>
      </c>
      <c r="C7" s="36" t="s">
        <v>38</v>
      </c>
      <c r="D7" s="37" t="n">
        <f aca="true">IF(B7="","",IF(WEEKDAY(TODAY(),2)=1,TODAY()-3,TODAY()-1))</f>
        <v>45925</v>
      </c>
      <c r="E7" s="37" t="n">
        <v>37316</v>
      </c>
      <c r="F7" s="37" t="n">
        <v>37347</v>
      </c>
      <c r="G7" s="35" t="s">
        <v>39</v>
      </c>
      <c r="H7" s="38" t="s">
        <v>42</v>
      </c>
      <c r="I7" s="35" t="n">
        <f aca="false">408+368</f>
        <v>776</v>
      </c>
      <c r="J7" s="39"/>
      <c r="K7" s="39"/>
      <c r="L7" s="39" t="n">
        <v>20.25</v>
      </c>
      <c r="M7" s="39" t="n">
        <v>20.9</v>
      </c>
      <c r="N7" s="39" t="str">
        <f aca="false">IF(ISERROR(AVERAGE(J7:K7)),"",AVERAGE(J7:K7))</f>
        <v/>
      </c>
      <c r="O7" s="39" t="n">
        <v>20.9488496780396</v>
      </c>
      <c r="P7" s="40" t="str">
        <f aca="false">IF(ISERROR(N7-O7),"",N7-O7)</f>
        <v/>
      </c>
      <c r="Q7" s="41" t="n">
        <f aca="false">J7/AVERAGE(J40:J41)*1000</f>
        <v>0</v>
      </c>
      <c r="R7" s="41" t="n">
        <f aca="false">K7/AVERAGE(K40:K41)*1000</f>
        <v>0</v>
      </c>
      <c r="S7" s="41" t="n">
        <f aca="false">IF(ISERROR(AVERAGE(Q7:R7)),"",AVERAGE(Q7:R7))</f>
        <v>0</v>
      </c>
      <c r="T7" s="41" t="n">
        <f aca="false">O7/AVERAGE($O$40:$O$41)*1000</f>
        <v>7133.95187401313</v>
      </c>
      <c r="U7" s="41" t="n">
        <f aca="false">IF(ISERROR(S7-T7),"",S7-T7)</f>
        <v>-7133.95187401313</v>
      </c>
      <c r="V7" s="41" t="n">
        <v>0</v>
      </c>
      <c r="W7" s="41" t="n">
        <f aca="false">V7*I7</f>
        <v>0</v>
      </c>
      <c r="X7" s="42" t="str">
        <f aca="false">IF(ISERROR(P7*W7),"",P7*W7)</f>
        <v/>
      </c>
      <c r="Y7" s="30"/>
      <c r="Z7" s="43"/>
      <c r="AA7" s="41" t="n">
        <f aca="false">Z7*I7</f>
        <v>0</v>
      </c>
      <c r="AB7" s="39"/>
      <c r="AC7" s="41"/>
      <c r="AD7" s="41" t="n">
        <f aca="false">AC7*I7</f>
        <v>0</v>
      </c>
      <c r="AE7" s="39"/>
      <c r="AF7" s="41" t="str">
        <f aca="false">IF(ISERROR(((N7-AB7)*AA7)+((N7-AE7)*AD7)),"",((N7-AB7)*AA7)+((N7-AE7)*AD7))</f>
        <v/>
      </c>
      <c r="AG7" s="41" t="n">
        <f aca="false">AC7+Z7+V7</f>
        <v>0</v>
      </c>
      <c r="AH7" s="41" t="n">
        <f aca="false">AG7*I7</f>
        <v>0</v>
      </c>
      <c r="AI7" s="41" t="str">
        <f aca="false">IF(ISERROR(AF7+X7),"",AF7+X7)</f>
        <v/>
      </c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 t="s">
        <v>36</v>
      </c>
      <c r="EU7" s="44" t="s">
        <v>37</v>
      </c>
      <c r="EV7" s="44" t="s">
        <v>36</v>
      </c>
      <c r="EW7" s="44" t="s">
        <v>37</v>
      </c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2.75" hidden="false" customHeight="false" outlineLevel="0" collapsed="false">
      <c r="A8" s="45"/>
      <c r="B8" s="46" t="n">
        <v>59704</v>
      </c>
      <c r="C8" s="47" t="s">
        <v>38</v>
      </c>
      <c r="D8" s="48" t="n">
        <f aca="true">IF(B8="","",IF(WEEKDAY(TODAY(),2)=1,TODAY()-3,TODAY()-1))</f>
        <v>45925</v>
      </c>
      <c r="E8" s="48" t="n">
        <v>37377</v>
      </c>
      <c r="F8" s="48"/>
      <c r="G8" s="46" t="s">
        <v>39</v>
      </c>
      <c r="H8" s="46" t="s">
        <v>43</v>
      </c>
      <c r="I8" s="46" t="n">
        <f aca="false">392+400</f>
        <v>792</v>
      </c>
      <c r="J8" s="49"/>
      <c r="K8" s="49"/>
      <c r="L8" s="49" t="n">
        <v>19.4</v>
      </c>
      <c r="M8" s="49" t="n">
        <v>20.1</v>
      </c>
      <c r="N8" s="49" t="str">
        <f aca="false">IF(ISERROR(AVERAGE(J8:K8)),"",AVERAGE(J8:K8))</f>
        <v/>
      </c>
      <c r="O8" s="49" t="n">
        <v>19.3510208129883</v>
      </c>
      <c r="P8" s="50" t="str">
        <f aca="false">IF(ISERROR(N8-O8),"",N8-O8)</f>
        <v/>
      </c>
      <c r="Q8" s="51" t="n">
        <f aca="false">J8/J42*1000</f>
        <v>0</v>
      </c>
      <c r="R8" s="51" t="n">
        <f aca="false">K8/K42*1000</f>
        <v>0</v>
      </c>
      <c r="S8" s="51" t="n">
        <f aca="false">IF(ISERROR(AVERAGE(Q8:R8)),"",AVERAGE(Q8:R8))</f>
        <v>0</v>
      </c>
      <c r="T8" s="51" t="n">
        <f aca="false">O8/$O$42*1000</f>
        <v>6537.50703141497</v>
      </c>
      <c r="U8" s="51" t="n">
        <f aca="false">IF(ISERROR(S8-T8),"",S8-T8)</f>
        <v>-6537.50703141497</v>
      </c>
      <c r="V8" s="51" t="n">
        <v>0</v>
      </c>
      <c r="W8" s="51" t="n">
        <f aca="false">V8*I8</f>
        <v>0</v>
      </c>
      <c r="X8" s="52" t="str">
        <f aca="false">IF(ISERROR(P8*W8),"",P8*W8)</f>
        <v/>
      </c>
      <c r="Y8" s="30"/>
      <c r="Z8" s="53"/>
      <c r="AA8" s="51" t="n">
        <f aca="false">Z8*I8</f>
        <v>0</v>
      </c>
      <c r="AB8" s="49"/>
      <c r="AC8" s="51"/>
      <c r="AD8" s="51" t="n">
        <f aca="false">AC8*I8</f>
        <v>0</v>
      </c>
      <c r="AE8" s="49"/>
      <c r="AF8" s="51" t="str">
        <f aca="false">IF(ISERROR(((N8-AB8)*AA8)+((N8-AE8)*AD8)),"",((N8-AB8)*AA8)+((N8-AE8)*AD8))</f>
        <v/>
      </c>
      <c r="AG8" s="51" t="n">
        <f aca="false">AC8+Z8+V8</f>
        <v>0</v>
      </c>
      <c r="AH8" s="51" t="n">
        <f aca="false">AG8*I8</f>
        <v>0</v>
      </c>
      <c r="AI8" s="51" t="str">
        <f aca="false">IF(ISERROR(AF8+X8),"",AF8+X8)</f>
        <v/>
      </c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 t="s">
        <v>44</v>
      </c>
      <c r="EU8" s="44" t="s">
        <v>45</v>
      </c>
      <c r="EV8" s="44" t="s">
        <v>44</v>
      </c>
      <c r="EW8" s="44" t="s">
        <v>45</v>
      </c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2.75" hidden="false" customHeight="false" outlineLevel="0" collapsed="false">
      <c r="A9" s="34"/>
      <c r="B9" s="35" t="n">
        <v>59706</v>
      </c>
      <c r="C9" s="36" t="s">
        <v>38</v>
      </c>
      <c r="D9" s="37" t="n">
        <f aca="true">IF(B9="","",IF(WEEKDAY(TODAY(),2)=1,TODAY()-3,TODAY()-1))</f>
        <v>45925</v>
      </c>
      <c r="E9" s="37" t="n">
        <v>37408</v>
      </c>
      <c r="F9" s="37"/>
      <c r="G9" s="35" t="s">
        <v>39</v>
      </c>
      <c r="H9" s="38" t="s">
        <v>46</v>
      </c>
      <c r="I9" s="35" t="n">
        <v>400</v>
      </c>
      <c r="J9" s="39"/>
      <c r="K9" s="39"/>
      <c r="L9" s="39" t="n">
        <v>20.1</v>
      </c>
      <c r="M9" s="39" t="n">
        <v>21.1</v>
      </c>
      <c r="N9" s="39" t="str">
        <f aca="false">IF(ISERROR(AVERAGE(J9:K9)),"",AVERAGE(J9:K9))</f>
        <v/>
      </c>
      <c r="O9" s="39" t="n">
        <v>20.5200004577637</v>
      </c>
      <c r="P9" s="40" t="str">
        <f aca="false">IF(ISERROR(N9-O9),"",N9-O9)</f>
        <v/>
      </c>
      <c r="Q9" s="41" t="n">
        <f aca="false">J9/J43*1000</f>
        <v>0</v>
      </c>
      <c r="R9" s="41" t="n">
        <f aca="false">K9/K43*1000</f>
        <v>0</v>
      </c>
      <c r="S9" s="41" t="n">
        <f aca="false">IF(ISERROR(AVERAGE(Q9:R9)),"",AVERAGE(Q9:R9))</f>
        <v>0</v>
      </c>
      <c r="T9" s="41" t="n">
        <f aca="false">O9/$O$43*1000</f>
        <v>6828.61912072003</v>
      </c>
      <c r="U9" s="41" t="n">
        <f aca="false">IF(ISERROR(S9-T9),"",S9-T9)</f>
        <v>-6828.61912072003</v>
      </c>
      <c r="V9" s="41" t="n">
        <v>0</v>
      </c>
      <c r="W9" s="41" t="n">
        <f aca="false">V9*I9</f>
        <v>0</v>
      </c>
      <c r="X9" s="42" t="str">
        <f aca="false">IF(ISERROR(P9*W9),"",P9*W9)</f>
        <v/>
      </c>
      <c r="Y9" s="30"/>
      <c r="Z9" s="43"/>
      <c r="AA9" s="41" t="n">
        <f aca="false">Z9*I9</f>
        <v>0</v>
      </c>
      <c r="AB9" s="39"/>
      <c r="AC9" s="41"/>
      <c r="AD9" s="41" t="n">
        <f aca="false">AC9*I9</f>
        <v>0</v>
      </c>
      <c r="AE9" s="39"/>
      <c r="AF9" s="41" t="str">
        <f aca="false">IF(ISERROR(((N9-AB9)*AA9)+((N9-AE9)*AD9)),"",((N9-AB9)*AA9)+((N9-AE9)*AD9))</f>
        <v/>
      </c>
      <c r="AG9" s="41" t="n">
        <f aca="false">AC9+Z9+V9</f>
        <v>0</v>
      </c>
      <c r="AH9" s="41" t="n">
        <f aca="false">AG9*I9</f>
        <v>0</v>
      </c>
      <c r="AI9" s="41" t="str">
        <f aca="false">IF(ISERROR(AF9+X9),"",AF9+X9)</f>
        <v/>
      </c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 t="s">
        <v>47</v>
      </c>
      <c r="EU9" s="44" t="s">
        <v>48</v>
      </c>
      <c r="EV9" s="44" t="s">
        <v>47</v>
      </c>
      <c r="EW9" s="44" t="s">
        <v>48</v>
      </c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2.75" hidden="false" customHeight="false" outlineLevel="0" collapsed="false">
      <c r="A10" s="45"/>
      <c r="B10" s="46" t="n">
        <v>59690</v>
      </c>
      <c r="C10" s="47" t="s">
        <v>38</v>
      </c>
      <c r="D10" s="48" t="n">
        <f aca="true">IF(B10="","",IF(WEEKDAY(TODAY(),2)=1,TODAY()-3,TODAY()-1))</f>
        <v>45925</v>
      </c>
      <c r="E10" s="48" t="n">
        <v>37438</v>
      </c>
      <c r="F10" s="48" t="n">
        <v>37469</v>
      </c>
      <c r="G10" s="46" t="s">
        <v>39</v>
      </c>
      <c r="H10" s="46" t="s">
        <v>49</v>
      </c>
      <c r="I10" s="46" t="n">
        <f aca="false">392+392</f>
        <v>784</v>
      </c>
      <c r="J10" s="49"/>
      <c r="K10" s="49"/>
      <c r="L10" s="49" t="n">
        <v>22.7</v>
      </c>
      <c r="M10" s="49" t="n">
        <v>23.7</v>
      </c>
      <c r="N10" s="49" t="str">
        <f aca="false">IF(ISERROR(AVERAGE(J10:K10)),"",AVERAGE(J10:K10))</f>
        <v/>
      </c>
      <c r="O10" s="49" t="n">
        <v>23.5663261413574</v>
      </c>
      <c r="P10" s="50" t="str">
        <f aca="false">IF(ISERROR(N10-O10),"",N10-O10)</f>
        <v/>
      </c>
      <c r="Q10" s="51" t="n">
        <f aca="false">J10/AVERAGE(J44:J45)*1000</f>
        <v>0</v>
      </c>
      <c r="R10" s="51" t="n">
        <f aca="false">K10/AVERAGE(K44:K45)*1000</f>
        <v>0</v>
      </c>
      <c r="S10" s="51" t="n">
        <f aca="false">IF(ISERROR(AVERAGE(Q10:R10)),"",AVERAGE(Q10:R10))</f>
        <v>0</v>
      </c>
      <c r="T10" s="51" t="n">
        <f aca="false">O10/AVERAGE($O$44:$O$45)*1000</f>
        <v>7688.85029081808</v>
      </c>
      <c r="U10" s="51" t="n">
        <f aca="false">IF(ISERROR(S10-T10),"",S10-T10)</f>
        <v>-7688.85029081808</v>
      </c>
      <c r="V10" s="51" t="n">
        <v>0</v>
      </c>
      <c r="W10" s="51" t="n">
        <f aca="false">V10*I10</f>
        <v>0</v>
      </c>
      <c r="X10" s="52" t="str">
        <f aca="false">IF(ISERROR(P10*W10),"",P10*W10)</f>
        <v/>
      </c>
      <c r="Y10" s="30"/>
      <c r="Z10" s="53"/>
      <c r="AA10" s="51" t="n">
        <f aca="false">Z10*I10</f>
        <v>0</v>
      </c>
      <c r="AB10" s="49"/>
      <c r="AC10" s="51"/>
      <c r="AD10" s="51" t="n">
        <f aca="false">AC10*I10</f>
        <v>0</v>
      </c>
      <c r="AE10" s="49"/>
      <c r="AF10" s="51" t="str">
        <f aca="false">IF(ISERROR(((N10-AB10)*AA10)+((N10-AE10)*AD10)),"",((N10-AB10)*AA10)+((N10-AE10)*AD10))</f>
        <v/>
      </c>
      <c r="AG10" s="51" t="n">
        <f aca="false">AC10+Z10+V10</f>
        <v>0</v>
      </c>
      <c r="AH10" s="51" t="n">
        <f aca="false">AG10*I10</f>
        <v>0</v>
      </c>
      <c r="AI10" s="51" t="str">
        <f aca="false">IF(ISERROR(AF10+X10),"",AF10+X10)</f>
        <v/>
      </c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 t="s">
        <v>50</v>
      </c>
      <c r="EU10" s="44" t="s">
        <v>51</v>
      </c>
      <c r="EV10" s="44" t="s">
        <v>50</v>
      </c>
      <c r="EW10" s="44" t="s">
        <v>51</v>
      </c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2.75" hidden="false" customHeight="false" outlineLevel="0" collapsed="false">
      <c r="A11" s="34"/>
      <c r="B11" s="35" t="n">
        <v>59712</v>
      </c>
      <c r="C11" s="36" t="s">
        <v>38</v>
      </c>
      <c r="D11" s="37" t="n">
        <f aca="true">IF(B11="","",IF(WEEKDAY(TODAY(),2)=1,TODAY()-3,TODAY()-1))</f>
        <v>45925</v>
      </c>
      <c r="E11" s="37" t="n">
        <v>37500</v>
      </c>
      <c r="F11" s="37"/>
      <c r="G11" s="35" t="s">
        <v>39</v>
      </c>
      <c r="H11" s="38" t="s">
        <v>52</v>
      </c>
      <c r="I11" s="35" t="n">
        <v>400</v>
      </c>
      <c r="J11" s="39"/>
      <c r="K11" s="39"/>
      <c r="L11" s="39" t="n">
        <v>18.6</v>
      </c>
      <c r="M11" s="39" t="n">
        <v>19.6</v>
      </c>
      <c r="N11" s="39" t="str">
        <f aca="false">IF(ISERROR(AVERAGE(J11:K11)),"",AVERAGE(J11:K11))</f>
        <v/>
      </c>
      <c r="O11" s="39" t="n">
        <v>19.1000003814697</v>
      </c>
      <c r="P11" s="40" t="str">
        <f aca="false">IF(ISERROR(N11-O11),"",N11-O11)</f>
        <v/>
      </c>
      <c r="Q11" s="41" t="n">
        <f aca="false">J11/J46*1000</f>
        <v>0</v>
      </c>
      <c r="R11" s="41" t="n">
        <f aca="false">K11/K46*1000</f>
        <v>0</v>
      </c>
      <c r="S11" s="41" t="n">
        <f aca="false">IF(ISERROR(AVERAGE(Q11:R11)),"",AVERAGE(Q11:R11))</f>
        <v>0</v>
      </c>
      <c r="T11" s="41" t="n">
        <f aca="false">O11/$O$46*1000</f>
        <v>6165.26803791792</v>
      </c>
      <c r="U11" s="41" t="n">
        <f aca="false">IF(ISERROR(S11-T11),"",S11-T11)</f>
        <v>-6165.26803791792</v>
      </c>
      <c r="V11" s="41" t="n">
        <v>0</v>
      </c>
      <c r="W11" s="41" t="n">
        <f aca="false">V11*I11</f>
        <v>0</v>
      </c>
      <c r="X11" s="42" t="str">
        <f aca="false">IF(ISERROR(P11*W11),"",P11*W11)</f>
        <v/>
      </c>
      <c r="Y11" s="30"/>
      <c r="Z11" s="43"/>
      <c r="AA11" s="41" t="n">
        <f aca="false">Z11*I11</f>
        <v>0</v>
      </c>
      <c r="AB11" s="39"/>
      <c r="AC11" s="41"/>
      <c r="AD11" s="41" t="n">
        <f aca="false">AC11*I11</f>
        <v>0</v>
      </c>
      <c r="AE11" s="39"/>
      <c r="AF11" s="41" t="str">
        <f aca="false">IF(ISERROR(((N11-AB11)*AA11)+((N11-AE11)*AD11)),"",((N11-AB11)*AA11)+((N11-AE11)*AD11))</f>
        <v/>
      </c>
      <c r="AG11" s="41" t="n">
        <f aca="false">AC11+Z11+V11</f>
        <v>0</v>
      </c>
      <c r="AH11" s="41" t="n">
        <f aca="false">AG11*I11</f>
        <v>0</v>
      </c>
      <c r="AI11" s="41" t="str">
        <f aca="false">IF(ISERROR(AF11+X11),"",AF11+X11)</f>
        <v/>
      </c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 t="s">
        <v>53</v>
      </c>
      <c r="EU11" s="44" t="s">
        <v>54</v>
      </c>
      <c r="EV11" s="44" t="s">
        <v>53</v>
      </c>
      <c r="EW11" s="44" t="s">
        <v>54</v>
      </c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2.75" hidden="false" customHeight="false" outlineLevel="0" collapsed="false">
      <c r="A12" s="45"/>
      <c r="B12" s="46" t="n">
        <v>59688</v>
      </c>
      <c r="C12" s="47" t="s">
        <v>38</v>
      </c>
      <c r="D12" s="48" t="n">
        <f aca="true">IF(B12="","",IF(WEEKDAY(TODAY(),2)=1,TODAY()-3,TODAY()-1))</f>
        <v>45925</v>
      </c>
      <c r="E12" s="48" t="n">
        <v>37530</v>
      </c>
      <c r="F12" s="48" t="n">
        <v>37591</v>
      </c>
      <c r="G12" s="46" t="s">
        <v>39</v>
      </c>
      <c r="H12" s="46" t="s">
        <v>55</v>
      </c>
      <c r="I12" s="46" t="n">
        <f aca="false">376+400+408</f>
        <v>1184</v>
      </c>
      <c r="J12" s="49"/>
      <c r="K12" s="49"/>
      <c r="L12" s="49" t="n">
        <v>20.8</v>
      </c>
      <c r="M12" s="49" t="n">
        <v>21.8</v>
      </c>
      <c r="N12" s="49" t="str">
        <f aca="false">IF(ISERROR(AVERAGE(J12:K12)),"",AVERAGE(J12:K12))</f>
        <v/>
      </c>
      <c r="O12" s="49" t="n">
        <v>20.5024668375651</v>
      </c>
      <c r="P12" s="50" t="str">
        <f aca="false">IF(ISERROR(N12-O12),"",N12-O12)</f>
        <v/>
      </c>
      <c r="Q12" s="51" t="n">
        <f aca="false">J12/AVERAGE(J47:J49)*1000</f>
        <v>0</v>
      </c>
      <c r="R12" s="51" t="n">
        <f aca="false">K12/AVERAGE(K47:K49)*1000</f>
        <v>0</v>
      </c>
      <c r="S12" s="51" t="n">
        <f aca="false">IF(ISERROR(AVERAGE(Q12:R12)),"",AVERAGE(Q12:R12))</f>
        <v>0</v>
      </c>
      <c r="T12" s="51" t="n">
        <f aca="false">O12/AVERAGE($O$47:$O$49)*1000</f>
        <v>6133.56606628394</v>
      </c>
      <c r="U12" s="51" t="n">
        <f aca="false">IF(ISERROR(S12-T12),"",S12-T12)</f>
        <v>-6133.56606628394</v>
      </c>
      <c r="V12" s="51" t="n">
        <v>0</v>
      </c>
      <c r="W12" s="51" t="n">
        <f aca="false">V12*I12</f>
        <v>0</v>
      </c>
      <c r="X12" s="52" t="str">
        <f aca="false">IF(ISERROR(P12*W12),"",P12*W12)</f>
        <v/>
      </c>
      <c r="Y12" s="30"/>
      <c r="Z12" s="53"/>
      <c r="AA12" s="51" t="n">
        <f aca="false">Z12*I12</f>
        <v>0</v>
      </c>
      <c r="AB12" s="49"/>
      <c r="AC12" s="51"/>
      <c r="AD12" s="51" t="n">
        <f aca="false">AC12*I12</f>
        <v>0</v>
      </c>
      <c r="AE12" s="49"/>
      <c r="AF12" s="51" t="str">
        <f aca="false">IF(ISERROR(((N12-AB12)*AA12)+((N12-AE12)*AD12)),"",((N12-AB12)*AA12)+((N12-AE12)*AD12))</f>
        <v/>
      </c>
      <c r="AG12" s="51" t="n">
        <f aca="false">AC12+Z12+V12</f>
        <v>0</v>
      </c>
      <c r="AH12" s="51" t="n">
        <f aca="false">AG12*I12</f>
        <v>0</v>
      </c>
      <c r="AI12" s="51" t="str">
        <f aca="false">IF(ISERROR(AF12+X12),"",AF12+X12)</f>
        <v/>
      </c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 t="s">
        <v>56</v>
      </c>
      <c r="EU12" s="44" t="s">
        <v>57</v>
      </c>
      <c r="EV12" s="44" t="s">
        <v>56</v>
      </c>
      <c r="EW12" s="44" t="s">
        <v>57</v>
      </c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2.75" hidden="true" customHeight="false" outlineLevel="0" collapsed="false">
      <c r="A13" s="34"/>
      <c r="B13" s="35"/>
      <c r="C13" s="36" t="s">
        <v>38</v>
      </c>
      <c r="D13" s="37" t="str">
        <f aca="true">IF(B13="","",IF(WEEKDAY(TODAY(),2)=1,TODAY()-3,TODAY()-1))</f>
        <v/>
      </c>
      <c r="E13" s="37" t="n">
        <v>37622</v>
      </c>
      <c r="F13" s="37" t="n">
        <v>37653</v>
      </c>
      <c r="G13" s="35" t="s">
        <v>58</v>
      </c>
      <c r="H13" s="38" t="s">
        <v>59</v>
      </c>
      <c r="I13" s="35" t="n">
        <v>672</v>
      </c>
      <c r="J13" s="39"/>
      <c r="K13" s="39"/>
      <c r="L13" s="39"/>
      <c r="M13" s="39"/>
      <c r="N13" s="39" t="str">
        <f aca="false">IF(ISERROR(AVERAGE(J13:K13)),"",AVERAGE(J13:K13))</f>
        <v/>
      </c>
      <c r="O13" s="39"/>
      <c r="P13" s="40" t="str">
        <f aca="false">IF(ISERROR(N13-O13),"",N13-O13)</f>
        <v/>
      </c>
      <c r="Q13" s="41" t="n">
        <f aca="false">J13/AVERAGE(J50:J51)*1000</f>
        <v>0</v>
      </c>
      <c r="R13" s="41" t="n">
        <f aca="false">K13/AVERAGE(K50:K51)*1000</f>
        <v>0</v>
      </c>
      <c r="S13" s="41" t="n">
        <f aca="false">IF(ISERROR(AVERAGE(Q13:R13)),"",AVERAGE(Q13:R13))</f>
        <v>0</v>
      </c>
      <c r="T13" s="41" t="n">
        <f aca="false">O13/AVERAGE($O$50:$O$51)*1000</f>
        <v>0</v>
      </c>
      <c r="U13" s="41" t="n">
        <f aca="false">IF(ISERROR(S13-T13),"",S13-T13)</f>
        <v>0</v>
      </c>
      <c r="V13" s="41" t="n">
        <v>-486</v>
      </c>
      <c r="W13" s="41" t="n">
        <f aca="false">V13*I13</f>
        <v>-326592</v>
      </c>
      <c r="X13" s="42" t="str">
        <f aca="false">IF(ISERROR(P13*W13),"",P13*W13)</f>
        <v/>
      </c>
      <c r="Y13" s="30"/>
      <c r="Z13" s="43"/>
      <c r="AA13" s="41" t="n">
        <f aca="false">Z13*I13</f>
        <v>0</v>
      </c>
      <c r="AB13" s="39"/>
      <c r="AC13" s="41"/>
      <c r="AD13" s="41" t="n">
        <f aca="false">AC13*I13</f>
        <v>0</v>
      </c>
      <c r="AE13" s="39"/>
      <c r="AF13" s="41" t="str">
        <f aca="false">IF(ISERROR(((N13-AB13)*AA13)+((N13-AE13)*AD13)),"",((N13-AB13)*AA13)+((N13-AE13)*AD13))</f>
        <v/>
      </c>
      <c r="AG13" s="41" t="n">
        <f aca="false">AC13+Z13+V13</f>
        <v>-486</v>
      </c>
      <c r="AH13" s="41" t="n">
        <f aca="false">AG13*I13</f>
        <v>-326592</v>
      </c>
      <c r="AI13" s="41" t="str">
        <f aca="false">IF(ISERROR(AF13+X13),"",AF13+X13)</f>
        <v/>
      </c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 t="s">
        <v>38</v>
      </c>
      <c r="EU13" s="44" t="s">
        <v>38</v>
      </c>
      <c r="EV13" s="44" t="s">
        <v>38</v>
      </c>
      <c r="EW13" s="44" t="s">
        <v>38</v>
      </c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2.75" hidden="true" customHeight="false" outlineLevel="0" collapsed="false">
      <c r="A14" s="45"/>
      <c r="B14" s="46"/>
      <c r="C14" s="47" t="s">
        <v>38</v>
      </c>
      <c r="D14" s="48" t="str">
        <f aca="true">IF(B14="","",IF(WEEKDAY(TODAY(),2)=1,TODAY()-3,TODAY()-1))</f>
        <v/>
      </c>
      <c r="E14" s="48" t="n">
        <v>37681</v>
      </c>
      <c r="F14" s="48" t="n">
        <v>37712</v>
      </c>
      <c r="G14" s="46" t="s">
        <v>58</v>
      </c>
      <c r="H14" s="46" t="s">
        <v>60</v>
      </c>
      <c r="I14" s="46" t="n">
        <v>688</v>
      </c>
      <c r="J14" s="49"/>
      <c r="K14" s="49"/>
      <c r="L14" s="49"/>
      <c r="M14" s="49"/>
      <c r="N14" s="49" t="str">
        <f aca="false">IF(ISERROR(AVERAGE(J14:K14)),"",AVERAGE(J14:K14))</f>
        <v/>
      </c>
      <c r="O14" s="49"/>
      <c r="P14" s="50" t="str">
        <f aca="false">IF(ISERROR(N14-O14),"",N14-O14)</f>
        <v/>
      </c>
      <c r="Q14" s="51" t="n">
        <f aca="false">J14/AVERAGE(J52:J53)*1000</f>
        <v>0</v>
      </c>
      <c r="R14" s="51" t="n">
        <f aca="false">K14/AVERAGE(K52:K53)*1000</f>
        <v>0</v>
      </c>
      <c r="S14" s="51" t="n">
        <f aca="false">IF(ISERROR(AVERAGE(Q14:R14)),"",AVERAGE(Q14:R14))</f>
        <v>0</v>
      </c>
      <c r="T14" s="51" t="n">
        <f aca="false">O14/AVERAGE($O$52:$O$53)*1000</f>
        <v>0</v>
      </c>
      <c r="U14" s="51" t="n">
        <f aca="false">IF(ISERROR(S14-T14),"",S14-T14)</f>
        <v>0</v>
      </c>
      <c r="V14" s="51" t="n">
        <v>-97</v>
      </c>
      <c r="W14" s="51" t="n">
        <f aca="false">V14*I14</f>
        <v>-66736</v>
      </c>
      <c r="X14" s="52" t="str">
        <f aca="false">IF(ISERROR(P14*W14),"",P14*W14)</f>
        <v/>
      </c>
      <c r="Y14" s="30"/>
      <c r="Z14" s="53"/>
      <c r="AA14" s="51" t="n">
        <f aca="false">Z14*I14</f>
        <v>0</v>
      </c>
      <c r="AB14" s="49"/>
      <c r="AC14" s="51"/>
      <c r="AD14" s="51" t="n">
        <f aca="false">AC14*I14</f>
        <v>0</v>
      </c>
      <c r="AE14" s="49"/>
      <c r="AF14" s="51" t="str">
        <f aca="false">IF(ISERROR(((N14-AB14)*AA14)+((N14-AE14)*AD14)),"",((N14-AB14)*AA14)+((N14-AE14)*AD14))</f>
        <v/>
      </c>
      <c r="AG14" s="51" t="n">
        <f aca="false">AC14+Z14+V14</f>
        <v>-97</v>
      </c>
      <c r="AH14" s="51" t="n">
        <f aca="false">AG14*I14</f>
        <v>-66736</v>
      </c>
      <c r="AI14" s="51" t="str">
        <f aca="false">IF(ISERROR(AF14+X14),"",AF14+X14)</f>
        <v/>
      </c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 t="s">
        <v>61</v>
      </c>
      <c r="EU14" s="44" t="s">
        <v>61</v>
      </c>
      <c r="EV14" s="44" t="s">
        <v>61</v>
      </c>
      <c r="EW14" s="44" t="s">
        <v>61</v>
      </c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2.75" hidden="true" customHeight="false" outlineLevel="0" collapsed="false">
      <c r="A15" s="34"/>
      <c r="B15" s="35"/>
      <c r="C15" s="36" t="s">
        <v>38</v>
      </c>
      <c r="D15" s="37" t="str">
        <f aca="true">IF(B15="","",IF(WEEKDAY(TODAY(),2)=1,TODAY()-3,TODAY()-1))</f>
        <v/>
      </c>
      <c r="E15" s="37" t="n">
        <v>37742</v>
      </c>
      <c r="F15" s="37"/>
      <c r="G15" s="35" t="s">
        <v>58</v>
      </c>
      <c r="H15" s="38" t="s">
        <v>62</v>
      </c>
      <c r="I15" s="35" t="n">
        <v>336</v>
      </c>
      <c r="J15" s="39"/>
      <c r="K15" s="39"/>
      <c r="L15" s="39"/>
      <c r="M15" s="39"/>
      <c r="N15" s="39" t="str">
        <f aca="false">IF(ISERROR(AVERAGE(J15:K15)),"",AVERAGE(J15:K15))</f>
        <v/>
      </c>
      <c r="O15" s="39"/>
      <c r="P15" s="40" t="str">
        <f aca="false">IF(ISERROR(N15-O15),"",N15-O15)</f>
        <v/>
      </c>
      <c r="Q15" s="41" t="n">
        <f aca="false">J15/J54*1000</f>
        <v>0</v>
      </c>
      <c r="R15" s="41" t="n">
        <f aca="false">K15/K54*1000</f>
        <v>0</v>
      </c>
      <c r="S15" s="41" t="n">
        <f aca="false">IF(ISERROR(AVERAGE(Q15:R15)),"",AVERAGE(Q15:R15))</f>
        <v>0</v>
      </c>
      <c r="T15" s="41" t="n">
        <f aca="false">O15/$O$54*1000</f>
        <v>0</v>
      </c>
      <c r="U15" s="41" t="n">
        <f aca="false">IF(ISERROR(S15-T15),"",S15-T15)</f>
        <v>0</v>
      </c>
      <c r="V15" s="41" t="n">
        <v>-288</v>
      </c>
      <c r="W15" s="41" t="n">
        <f aca="false">V15*I15</f>
        <v>-96768</v>
      </c>
      <c r="X15" s="42" t="str">
        <f aca="false">IF(ISERROR(P15*W15),"",P15*W15)</f>
        <v/>
      </c>
      <c r="Y15" s="30"/>
      <c r="Z15" s="43"/>
      <c r="AA15" s="41" t="n">
        <f aca="false">Z15*I15</f>
        <v>0</v>
      </c>
      <c r="AB15" s="39"/>
      <c r="AC15" s="41"/>
      <c r="AD15" s="41" t="n">
        <f aca="false">AC15*I15</f>
        <v>0</v>
      </c>
      <c r="AE15" s="39"/>
      <c r="AF15" s="41" t="str">
        <f aca="false">IF(ISERROR(((N15-AB15)*AA15)+((N15-AE15)*AD15)),"",((N15-AB15)*AA15)+((N15-AE15)*AD15))</f>
        <v/>
      </c>
      <c r="AG15" s="41" t="n">
        <f aca="false">AC15+Z15+V15</f>
        <v>-288</v>
      </c>
      <c r="AH15" s="41" t="n">
        <f aca="false">AG15*I15</f>
        <v>-96768</v>
      </c>
      <c r="AI15" s="41" t="str">
        <f aca="false">IF(ISERROR(AF15+X15),"",AF15+X15)</f>
        <v/>
      </c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 t="s">
        <v>63</v>
      </c>
      <c r="EU15" s="44" t="s">
        <v>64</v>
      </c>
      <c r="EV15" s="44" t="s">
        <v>63</v>
      </c>
      <c r="EW15" s="44" t="s">
        <v>64</v>
      </c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2.75" hidden="true" customHeight="false" outlineLevel="0" collapsed="false">
      <c r="A16" s="45"/>
      <c r="B16" s="46"/>
      <c r="C16" s="47" t="s">
        <v>38</v>
      </c>
      <c r="D16" s="48" t="str">
        <f aca="true">IF(B16="","",IF(WEEKDAY(TODAY(),2)=1,TODAY()-3,TODAY()-1))</f>
        <v/>
      </c>
      <c r="E16" s="48" t="n">
        <v>37773</v>
      </c>
      <c r="F16" s="48"/>
      <c r="G16" s="46" t="s">
        <v>58</v>
      </c>
      <c r="H16" s="46" t="s">
        <v>65</v>
      </c>
      <c r="I16" s="46" t="n">
        <v>336</v>
      </c>
      <c r="J16" s="49"/>
      <c r="K16" s="49"/>
      <c r="L16" s="49"/>
      <c r="M16" s="49"/>
      <c r="N16" s="49" t="str">
        <f aca="false">IF(ISERROR(AVERAGE(J16:K16)),"",AVERAGE(J16:K16))</f>
        <v/>
      </c>
      <c r="O16" s="49"/>
      <c r="P16" s="50" t="str">
        <f aca="false">IF(ISERROR(N16-O16),"",N16-O16)</f>
        <v/>
      </c>
      <c r="Q16" s="51" t="n">
        <f aca="false">J16/J55*1000</f>
        <v>0</v>
      </c>
      <c r="R16" s="51" t="n">
        <f aca="false">K16/K55*1000</f>
        <v>0</v>
      </c>
      <c r="S16" s="51" t="n">
        <f aca="false">IF(ISERROR(AVERAGE(Q16:R16)),"",AVERAGE(Q16:R16))</f>
        <v>0</v>
      </c>
      <c r="T16" s="51" t="n">
        <f aca="false">O16/$O$55*1000</f>
        <v>0</v>
      </c>
      <c r="U16" s="51" t="n">
        <f aca="false">IF(ISERROR(S16-T16),"",S16-T16)</f>
        <v>0</v>
      </c>
      <c r="V16" s="51" t="n">
        <v>-288</v>
      </c>
      <c r="W16" s="51" t="n">
        <f aca="false">V16*I16</f>
        <v>-96768</v>
      </c>
      <c r="X16" s="52" t="str">
        <f aca="false">IF(ISERROR(P16*W16),"",P16*W16)</f>
        <v/>
      </c>
      <c r="Y16" s="30"/>
      <c r="Z16" s="53"/>
      <c r="AA16" s="51" t="n">
        <f aca="false">Z16*I16</f>
        <v>0</v>
      </c>
      <c r="AB16" s="49"/>
      <c r="AC16" s="51"/>
      <c r="AD16" s="51" t="n">
        <f aca="false">AC16*I16</f>
        <v>0</v>
      </c>
      <c r="AE16" s="49"/>
      <c r="AF16" s="51" t="str">
        <f aca="false">IF(ISERROR(((N16-AB16)*AA16)+((N16-AE16)*AD16)),"",((N16-AB16)*AA16)+((N16-AE16)*AD16))</f>
        <v/>
      </c>
      <c r="AG16" s="51" t="n">
        <f aca="false">AC16+Z16+V16</f>
        <v>-288</v>
      </c>
      <c r="AH16" s="51" t="n">
        <f aca="false">AG16*I16</f>
        <v>-96768</v>
      </c>
      <c r="AI16" s="51" t="str">
        <f aca="false">IF(ISERROR(AF16+X16),"",AF16+X16)</f>
        <v/>
      </c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 t="s">
        <v>66</v>
      </c>
      <c r="EU16" s="44" t="s">
        <v>67</v>
      </c>
      <c r="EV16" s="44" t="s">
        <v>66</v>
      </c>
      <c r="EW16" s="44" t="s">
        <v>67</v>
      </c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2.75" hidden="true" customHeight="false" outlineLevel="0" collapsed="false">
      <c r="A17" s="34"/>
      <c r="B17" s="35"/>
      <c r="C17" s="36" t="s">
        <v>38</v>
      </c>
      <c r="D17" s="37" t="str">
        <f aca="true">IF(B17="","",IF(WEEKDAY(TODAY(),2)=1,TODAY()-3,TODAY()-1))</f>
        <v/>
      </c>
      <c r="E17" s="37" t="n">
        <v>37803</v>
      </c>
      <c r="F17" s="37" t="n">
        <v>37834</v>
      </c>
      <c r="G17" s="35" t="s">
        <v>58</v>
      </c>
      <c r="H17" s="38" t="s">
        <v>68</v>
      </c>
      <c r="I17" s="35" t="n">
        <v>688</v>
      </c>
      <c r="J17" s="39"/>
      <c r="K17" s="39"/>
      <c r="L17" s="39"/>
      <c r="M17" s="39"/>
      <c r="N17" s="39" t="str">
        <f aca="false">IF(ISERROR(AVERAGE(J17:K17)),"",AVERAGE(J17:K17))</f>
        <v/>
      </c>
      <c r="O17" s="39"/>
      <c r="P17" s="40" t="str">
        <f aca="false">IF(ISERROR(N17-O17),"",N17-O17)</f>
        <v/>
      </c>
      <c r="Q17" s="41" t="n">
        <f aca="false">J17/AVERAGE(J56:J57)*1000</f>
        <v>0</v>
      </c>
      <c r="R17" s="41" t="n">
        <f aca="false">K17/AVERAGE(K56:K57)*1000</f>
        <v>0</v>
      </c>
      <c r="S17" s="41" t="n">
        <f aca="false">IF(ISERROR(AVERAGE(Q17:R17)),"",AVERAGE(Q17:R17))</f>
        <v>0</v>
      </c>
      <c r="T17" s="41" t="n">
        <f aca="false">O17/AVERAGE($O$56:$O$57)*1000</f>
        <v>0</v>
      </c>
      <c r="U17" s="41" t="n">
        <f aca="false">IF(ISERROR(S17-T17),"",S17-T17)</f>
        <v>0</v>
      </c>
      <c r="V17" s="41" t="n">
        <v>239</v>
      </c>
      <c r="W17" s="41" t="n">
        <f aca="false">V17*I17</f>
        <v>164432</v>
      </c>
      <c r="X17" s="42" t="str">
        <f aca="false">IF(ISERROR(P17*W17),"",P17*W17)</f>
        <v/>
      </c>
      <c r="Y17" s="30"/>
      <c r="Z17" s="43"/>
      <c r="AA17" s="41" t="n">
        <f aca="false">Z17*I17</f>
        <v>0</v>
      </c>
      <c r="AB17" s="39"/>
      <c r="AC17" s="41"/>
      <c r="AD17" s="41" t="n">
        <f aca="false">AC17*I17</f>
        <v>0</v>
      </c>
      <c r="AE17" s="39"/>
      <c r="AF17" s="41" t="str">
        <f aca="false">IF(ISERROR(((N17-AB17)*AA17)+((N17-AE17)*AD17)),"",((N17-AB17)*AA17)+((N17-AE17)*AD17))</f>
        <v/>
      </c>
      <c r="AG17" s="41" t="n">
        <f aca="false">AC17+Z17+V17</f>
        <v>239</v>
      </c>
      <c r="AH17" s="41" t="n">
        <f aca="false">AG17*I17</f>
        <v>164432</v>
      </c>
      <c r="AI17" s="41" t="str">
        <f aca="false">IF(ISERROR(AF17+X17),"",AF17+X17)</f>
        <v/>
      </c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 t="s">
        <v>69</v>
      </c>
      <c r="EU17" s="44" t="s">
        <v>70</v>
      </c>
      <c r="EV17" s="44" t="s">
        <v>69</v>
      </c>
      <c r="EW17" s="44" t="s">
        <v>70</v>
      </c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2.75" hidden="true" customHeight="false" outlineLevel="0" collapsed="false">
      <c r="A18" s="45"/>
      <c r="B18" s="46"/>
      <c r="C18" s="47" t="s">
        <v>38</v>
      </c>
      <c r="D18" s="48" t="str">
        <f aca="true">IF(B18="","",IF(WEEKDAY(TODAY(),2)=1,TODAY()-3,TODAY()-1))</f>
        <v/>
      </c>
      <c r="E18" s="48" t="n">
        <v>37865</v>
      </c>
      <c r="F18" s="48"/>
      <c r="G18" s="46" t="s">
        <v>58</v>
      </c>
      <c r="H18" s="46" t="s">
        <v>71</v>
      </c>
      <c r="I18" s="46" t="n">
        <v>336</v>
      </c>
      <c r="J18" s="49"/>
      <c r="K18" s="49"/>
      <c r="L18" s="49"/>
      <c r="M18" s="49"/>
      <c r="N18" s="49" t="str">
        <f aca="false">IF(ISERROR(AVERAGE(J18:K18)),"",AVERAGE(J18:K18))</f>
        <v/>
      </c>
      <c r="O18" s="49"/>
      <c r="P18" s="50" t="str">
        <f aca="false">IF(ISERROR(N18-O18),"",N18-O18)</f>
        <v/>
      </c>
      <c r="Q18" s="51" t="n">
        <f aca="false">J18/J58*1000</f>
        <v>0</v>
      </c>
      <c r="R18" s="51" t="n">
        <f aca="false">K18/K58*1000</f>
        <v>0</v>
      </c>
      <c r="S18" s="51" t="n">
        <f aca="false">IF(ISERROR(AVERAGE(Q18:R18)),"",AVERAGE(Q18:R18))</f>
        <v>0</v>
      </c>
      <c r="T18" s="51" t="n">
        <f aca="false">O18/$O$58*1000</f>
        <v>0</v>
      </c>
      <c r="U18" s="51" t="n">
        <f aca="false">IF(ISERROR(S18-T18),"",S18-T18)</f>
        <v>0</v>
      </c>
      <c r="V18" s="51" t="n">
        <v>47</v>
      </c>
      <c r="W18" s="51" t="n">
        <f aca="false">V18*I18</f>
        <v>15792</v>
      </c>
      <c r="X18" s="52" t="str">
        <f aca="false">IF(ISERROR(P18*W18),"",P18*W18)</f>
        <v/>
      </c>
      <c r="Y18" s="30"/>
      <c r="Z18" s="53"/>
      <c r="AA18" s="51" t="n">
        <f aca="false">Z18*I18</f>
        <v>0</v>
      </c>
      <c r="AB18" s="49"/>
      <c r="AC18" s="51"/>
      <c r="AD18" s="51" t="n">
        <f aca="false">AC18*I18</f>
        <v>0</v>
      </c>
      <c r="AE18" s="49"/>
      <c r="AF18" s="51" t="str">
        <f aca="false">IF(ISERROR(((N18-AB18)*AA18)+((N18-AE18)*AD18)),"",((N18-AB18)*AA18)+((N18-AE18)*AD18))</f>
        <v/>
      </c>
      <c r="AG18" s="51" t="n">
        <f aca="false">AC18+Z18+V18</f>
        <v>47</v>
      </c>
      <c r="AH18" s="51" t="n">
        <f aca="false">AG18*I18</f>
        <v>15792</v>
      </c>
      <c r="AI18" s="51" t="str">
        <f aca="false">IF(ISERROR(AF18+X18),"",AF18+X18)</f>
        <v/>
      </c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 t="s">
        <v>72</v>
      </c>
      <c r="EU18" s="44" t="s">
        <v>73</v>
      </c>
      <c r="EV18" s="44" t="s">
        <v>72</v>
      </c>
      <c r="EW18" s="44" t="s">
        <v>73</v>
      </c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2.75" hidden="true" customHeight="false" outlineLevel="0" collapsed="false">
      <c r="A19" s="34"/>
      <c r="B19" s="35"/>
      <c r="C19" s="36" t="s">
        <v>38</v>
      </c>
      <c r="D19" s="37" t="str">
        <f aca="true">IF(B19="","",IF(WEEKDAY(TODAY(),2)=1,TODAY()-3,TODAY()-1))</f>
        <v/>
      </c>
      <c r="E19" s="37" t="n">
        <v>37895</v>
      </c>
      <c r="F19" s="37" t="n">
        <v>37956</v>
      </c>
      <c r="G19" s="35" t="s">
        <v>58</v>
      </c>
      <c r="H19" s="38" t="s">
        <v>74</v>
      </c>
      <c r="I19" s="35" t="n">
        <v>1024</v>
      </c>
      <c r="J19" s="39"/>
      <c r="K19" s="39"/>
      <c r="L19" s="39"/>
      <c r="M19" s="39"/>
      <c r="N19" s="39" t="str">
        <f aca="false">IF(ISERROR(AVERAGE(J19:K19)),"",AVERAGE(J19:K19))</f>
        <v/>
      </c>
      <c r="O19" s="39"/>
      <c r="P19" s="40" t="str">
        <f aca="false">IF(ISERROR(N19-O19),"",N19-O19)</f>
        <v/>
      </c>
      <c r="Q19" s="41" t="n">
        <f aca="false">J19/AVERAGE(J59:J61)*1000</f>
        <v>0</v>
      </c>
      <c r="R19" s="41" t="n">
        <f aca="false">K19/AVERAGE(K59:K61)*1000</f>
        <v>0</v>
      </c>
      <c r="S19" s="41" t="n">
        <f aca="false">IF(ISERROR(AVERAGE(Q19:R19)),"",AVERAGE(Q19:R19))</f>
        <v>0</v>
      </c>
      <c r="T19" s="41" t="n">
        <f aca="false">O19/AVERAGE($O$59:$O$61)*1000</f>
        <v>0</v>
      </c>
      <c r="U19" s="41" t="n">
        <f aca="false">IF(ISERROR(S19-T19),"",S19-T19)</f>
        <v>0</v>
      </c>
      <c r="V19" s="41" t="n">
        <v>-47</v>
      </c>
      <c r="W19" s="41" t="n">
        <f aca="false">V19*I19</f>
        <v>-48128</v>
      </c>
      <c r="X19" s="42" t="str">
        <f aca="false">IF(ISERROR(P19*W19),"",P19*W19)</f>
        <v/>
      </c>
      <c r="Y19" s="30"/>
      <c r="Z19" s="43"/>
      <c r="AA19" s="41" t="n">
        <f aca="false">Z19*I19</f>
        <v>0</v>
      </c>
      <c r="AB19" s="39"/>
      <c r="AC19" s="41"/>
      <c r="AD19" s="41" t="n">
        <f aca="false">AC19*I19</f>
        <v>0</v>
      </c>
      <c r="AE19" s="39"/>
      <c r="AF19" s="41" t="str">
        <f aca="false">IF(ISERROR(((N19-AB19)*AA19)+((N19-AE19)*AD19)),"",((N19-AB19)*AA19)+((N19-AE19)*AD19))</f>
        <v/>
      </c>
      <c r="AG19" s="41" t="n">
        <f aca="false">AC19+Z19+V19</f>
        <v>-47</v>
      </c>
      <c r="AH19" s="41" t="n">
        <f aca="false">AG19*I19</f>
        <v>-48128</v>
      </c>
      <c r="AI19" s="41" t="str">
        <f aca="false">IF(ISERROR(AF19+X19),"",AF19+X19)</f>
        <v/>
      </c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 t="s">
        <v>75</v>
      </c>
      <c r="EU19" s="44" t="s">
        <v>76</v>
      </c>
      <c r="EV19" s="44" t="s">
        <v>75</v>
      </c>
      <c r="EW19" s="44" t="s">
        <v>76</v>
      </c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2.75" hidden="true" customHeight="false" outlineLevel="0" collapsed="false">
      <c r="A20" s="45"/>
      <c r="B20" s="46"/>
      <c r="C20" s="47" t="s">
        <v>38</v>
      </c>
      <c r="D20" s="48" t="str">
        <f aca="true">IF(B20="","",IF(WEEKDAY(TODAY(),2)=1,TODAY()-3,TODAY()-1))</f>
        <v/>
      </c>
      <c r="E20" s="48" t="n">
        <v>37257</v>
      </c>
      <c r="F20" s="48" t="n">
        <v>37591</v>
      </c>
      <c r="G20" s="46" t="s">
        <v>58</v>
      </c>
      <c r="H20" s="46" t="s">
        <v>77</v>
      </c>
      <c r="I20" s="46" t="n">
        <v>4080</v>
      </c>
      <c r="J20" s="49"/>
      <c r="K20" s="49"/>
      <c r="L20" s="49"/>
      <c r="M20" s="49"/>
      <c r="N20" s="49" t="str">
        <f aca="false">IF(ISERROR(AVERAGE(J20:K20)),"",AVERAGE(J20:K20))</f>
        <v/>
      </c>
      <c r="O20" s="49"/>
      <c r="P20" s="50" t="str">
        <f aca="false">IF(ISERROR(N20-O20),"",N20-O20)</f>
        <v/>
      </c>
      <c r="Q20" s="51" t="n">
        <f aca="false">J20/J32*1000</f>
        <v>0</v>
      </c>
      <c r="R20" s="51" t="n">
        <f aca="false">K20/K32*1000</f>
        <v>0</v>
      </c>
      <c r="S20" s="51" t="n">
        <f aca="false">IF(ISERROR(AVERAGE(Q20:R20)),"",AVERAGE(Q20:R20))</f>
        <v>0</v>
      </c>
      <c r="T20" s="51" t="n">
        <f aca="false">O20/$O$32*1000</f>
        <v>0</v>
      </c>
      <c r="U20" s="51" t="n">
        <f aca="false">IF(ISERROR(S20-T20),"",S20-T20)</f>
        <v>0</v>
      </c>
      <c r="V20" s="51"/>
      <c r="W20" s="51" t="n">
        <f aca="false">V20*I20</f>
        <v>0</v>
      </c>
      <c r="X20" s="52" t="str">
        <f aca="false">IF(ISERROR(P20*W20),"",P20*W20)</f>
        <v/>
      </c>
      <c r="Y20" s="30"/>
      <c r="Z20" s="53"/>
      <c r="AA20" s="51" t="n">
        <f aca="false">Z20*I20</f>
        <v>0</v>
      </c>
      <c r="AB20" s="49"/>
      <c r="AC20" s="51"/>
      <c r="AD20" s="51" t="n">
        <f aca="false">AC20*I20</f>
        <v>0</v>
      </c>
      <c r="AE20" s="49"/>
      <c r="AF20" s="51" t="str">
        <f aca="false">IF(ISERROR(((N20-AB20)*AA20)+((N20-AE20)*AD20)),"",((N20-AB20)*AA20)+((N20-AE20)*AD20))</f>
        <v/>
      </c>
      <c r="AG20" s="51" t="n">
        <f aca="false">AC20+Z20+V20</f>
        <v>0</v>
      </c>
      <c r="AH20" s="51" t="n">
        <f aca="false">AG20*I20</f>
        <v>0</v>
      </c>
      <c r="AI20" s="51" t="str">
        <f aca="false">IF(ISERROR(AF20+X20),"",AF20+X20)</f>
        <v/>
      </c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 t="s">
        <v>78</v>
      </c>
      <c r="EU20" s="44" t="s">
        <v>79</v>
      </c>
      <c r="EV20" s="44" t="s">
        <v>78</v>
      </c>
      <c r="EW20" s="44" t="s">
        <v>79</v>
      </c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2.75" hidden="true" customHeight="false" outlineLevel="0" collapsed="false">
      <c r="A21" s="54"/>
      <c r="B21" s="55"/>
      <c r="C21" s="56" t="s">
        <v>38</v>
      </c>
      <c r="D21" s="57" t="str">
        <f aca="true">IF(B21="","",IF(WEEKDAY(TODAY(),2)=1,TODAY()-3,TODAY()-1))</f>
        <v/>
      </c>
      <c r="E21" s="57" t="n">
        <v>37622</v>
      </c>
      <c r="F21" s="57" t="n">
        <v>37956</v>
      </c>
      <c r="G21" s="55" t="s">
        <v>58</v>
      </c>
      <c r="H21" s="58" t="s">
        <v>80</v>
      </c>
      <c r="I21" s="55" t="n">
        <v>4080</v>
      </c>
      <c r="J21" s="59"/>
      <c r="K21" s="59"/>
      <c r="L21" s="59"/>
      <c r="M21" s="59"/>
      <c r="N21" s="59" t="str">
        <f aca="false">IF(ISERROR(AVERAGE(J21:K21)),"",AVERAGE(J21:K21))</f>
        <v/>
      </c>
      <c r="O21" s="59"/>
      <c r="P21" s="60" t="str">
        <f aca="false">IF(ISERROR(N21-O21),"",N21-O21)</f>
        <v/>
      </c>
      <c r="Q21" s="61" t="n">
        <f aca="false">J21/J33*1000</f>
        <v>0</v>
      </c>
      <c r="R21" s="61" t="n">
        <f aca="false">K21/K33*1000</f>
        <v>0</v>
      </c>
      <c r="S21" s="61" t="n">
        <f aca="false">IF(ISERROR(AVERAGE(Q21:R21)),"",AVERAGE(Q21:R21))</f>
        <v>0</v>
      </c>
      <c r="T21" s="61" t="n">
        <f aca="false">O21/$O$33*1000</f>
        <v>0</v>
      </c>
      <c r="U21" s="61" t="n">
        <f aca="false">IF(ISERROR(S21-T21),"",S21-T21)</f>
        <v>0</v>
      </c>
      <c r="V21" s="61"/>
      <c r="W21" s="61" t="n">
        <f aca="false">V21*I21</f>
        <v>0</v>
      </c>
      <c r="X21" s="62" t="str">
        <f aca="false">IF(ISERROR(P21*W21),"",P21*W21)</f>
        <v/>
      </c>
      <c r="Y21" s="30"/>
      <c r="Z21" s="63"/>
      <c r="AA21" s="61" t="n">
        <f aca="false">Z21*I21</f>
        <v>0</v>
      </c>
      <c r="AB21" s="59"/>
      <c r="AC21" s="61"/>
      <c r="AD21" s="61" t="n">
        <f aca="false">AC21*I21</f>
        <v>0</v>
      </c>
      <c r="AE21" s="59"/>
      <c r="AF21" s="61" t="str">
        <f aca="false">IF(ISERROR(((N21-AB21)*AA21)+((N21-AE21)*AD21)),"",((N21-AB21)*AA21)+((N21-AE21)*AD21))</f>
        <v/>
      </c>
      <c r="AG21" s="61" t="n">
        <f aca="false">AC21+Z21+V21</f>
        <v>0</v>
      </c>
      <c r="AH21" s="61" t="n">
        <f aca="false">AG21*I21</f>
        <v>0</v>
      </c>
      <c r="AI21" s="61" t="str">
        <f aca="false">IF(ISERROR(AF21+X21),"",AF21+X21)</f>
        <v/>
      </c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 t="s">
        <v>81</v>
      </c>
      <c r="EU21" s="64" t="s">
        <v>81</v>
      </c>
      <c r="EV21" s="64" t="s">
        <v>81</v>
      </c>
      <c r="EW21" s="64" t="s">
        <v>81</v>
      </c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12.75" hidden="false" customHeight="false" outlineLevel="0" collapsed="false">
      <c r="A22" s="30"/>
      <c r="B22" s="30"/>
      <c r="C22" s="65" t="s">
        <v>82</v>
      </c>
      <c r="D22" s="66"/>
      <c r="E22" s="66"/>
      <c r="F22" s="66"/>
      <c r="G22" s="30"/>
      <c r="H22" s="67"/>
      <c r="I22" s="30"/>
      <c r="J22" s="68"/>
      <c r="K22" s="68"/>
      <c r="L22" s="68"/>
      <c r="M22" s="68"/>
      <c r="N22" s="68"/>
      <c r="O22" s="68"/>
      <c r="P22" s="69"/>
      <c r="Q22" s="70"/>
      <c r="R22" s="70"/>
      <c r="S22" s="70"/>
      <c r="T22" s="70"/>
      <c r="U22" s="70"/>
      <c r="V22" s="70"/>
      <c r="W22" s="70"/>
      <c r="X22" s="70"/>
      <c r="Y22" s="30"/>
      <c r="Z22" s="70"/>
      <c r="AA22" s="70" t="n">
        <f aca="false">Z22*I22</f>
        <v>0</v>
      </c>
      <c r="AB22" s="68"/>
      <c r="AC22" s="70"/>
      <c r="AD22" s="70" t="n">
        <f aca="false">AC22*I22</f>
        <v>0</v>
      </c>
      <c r="AE22" s="68"/>
      <c r="AF22" s="70" t="n">
        <f aca="false">IF(ISERROR(((N22-AB22)*AA22)+((N22-AE22)*AD22)),"",((N22-AB22)*AA22)+((N22-AE22)*AD22))</f>
        <v>0</v>
      </c>
      <c r="AG22" s="70" t="n">
        <f aca="false">AC22+Z22+V22</f>
        <v>0</v>
      </c>
      <c r="AH22" s="70" t="n">
        <f aca="false">AG22*I22</f>
        <v>0</v>
      </c>
      <c r="AI22" s="70" t="n">
        <f aca="false">IF(ISERROR(AF22+X22),"",AF22+X22)</f>
        <v>0</v>
      </c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 t="s">
        <v>83</v>
      </c>
      <c r="EU22" s="30" t="s">
        <v>84</v>
      </c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30"/>
      <c r="B23" s="30"/>
      <c r="C23" s="65" t="s">
        <v>82</v>
      </c>
      <c r="D23" s="66"/>
      <c r="E23" s="66"/>
      <c r="F23" s="66"/>
      <c r="G23" s="30"/>
      <c r="H23" s="30"/>
      <c r="I23" s="30"/>
      <c r="J23" s="68"/>
      <c r="K23" s="68"/>
      <c r="L23" s="68"/>
      <c r="M23" s="68"/>
      <c r="N23" s="68"/>
      <c r="O23" s="68"/>
      <c r="P23" s="69"/>
      <c r="Q23" s="70"/>
      <c r="R23" s="70"/>
      <c r="S23" s="70"/>
      <c r="T23" s="70"/>
      <c r="U23" s="70"/>
      <c r="V23" s="70"/>
      <c r="W23" s="70"/>
      <c r="X23" s="70"/>
      <c r="Y23" s="30"/>
      <c r="Z23" s="70"/>
      <c r="AA23" s="70" t="n">
        <f aca="false">Z23*I23</f>
        <v>0</v>
      </c>
      <c r="AB23" s="68"/>
      <c r="AC23" s="70"/>
      <c r="AD23" s="70" t="n">
        <f aca="false">AC23*I23</f>
        <v>0</v>
      </c>
      <c r="AE23" s="68"/>
      <c r="AF23" s="70" t="n">
        <f aca="false">IF(ISERROR(((N23-AB23)*AA23)+((N23-AE23)*AD23)),"",((N23-AB23)*AA23)+((N23-AE23)*AD23))</f>
        <v>0</v>
      </c>
      <c r="AG23" s="70" t="n">
        <f aca="false">AC23+Z23+V23</f>
        <v>0</v>
      </c>
      <c r="AH23" s="70" t="n">
        <f aca="false">AG23*I23</f>
        <v>0</v>
      </c>
      <c r="AI23" s="70" t="n">
        <f aca="false">IF(ISERROR(AF23+X23),"",AF23+X23)</f>
        <v>0</v>
      </c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 t="s">
        <v>85</v>
      </c>
      <c r="EU23" s="30" t="s">
        <v>86</v>
      </c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true" customHeight="false" outlineLevel="0" collapsed="false">
      <c r="A24" s="71"/>
      <c r="B24" s="72"/>
      <c r="C24" s="73" t="s">
        <v>82</v>
      </c>
      <c r="D24" s="74" t="str">
        <f aca="true">IF(B24="","",IF(WEEKDAY(TODAY(),2)=1,TODAY()-3,TODAY()-1))</f>
        <v/>
      </c>
      <c r="E24" s="74"/>
      <c r="F24" s="74"/>
      <c r="G24" s="72"/>
      <c r="H24" s="75"/>
      <c r="I24" s="72"/>
      <c r="J24" s="76"/>
      <c r="K24" s="76"/>
      <c r="L24" s="76"/>
      <c r="M24" s="76"/>
      <c r="N24" s="76" t="str">
        <f aca="false">IF(ISERROR(AVERAGE(J24:K24)),"",AVERAGE(J24:K24))</f>
        <v/>
      </c>
      <c r="O24" s="76"/>
      <c r="P24" s="77" t="str">
        <f aca="false">IF(ISERROR(N24-O24),"",N24-O24)</f>
        <v/>
      </c>
      <c r="Q24" s="78"/>
      <c r="R24" s="78"/>
      <c r="S24" s="78" t="str">
        <f aca="false">IF(ISERROR(AVERAGE(Q24:R24)),"",AVERAGE(Q24:R24))</f>
        <v/>
      </c>
      <c r="T24" s="78"/>
      <c r="U24" s="78" t="str">
        <f aca="false">IF(ISERROR(S24-T24),"",S24-T24)</f>
        <v/>
      </c>
      <c r="V24" s="78"/>
      <c r="W24" s="78" t="n">
        <f aca="false">V24*I24</f>
        <v>0</v>
      </c>
      <c r="X24" s="79" t="str">
        <f aca="false">IF(ISERROR(P24*W24),"",P24*W24)</f>
        <v/>
      </c>
      <c r="Y24" s="30"/>
      <c r="Z24" s="80"/>
      <c r="AA24" s="78" t="n">
        <f aca="false">Z24*I24</f>
        <v>0</v>
      </c>
      <c r="AB24" s="76"/>
      <c r="AC24" s="78"/>
      <c r="AD24" s="78" t="n">
        <f aca="false">AC24*I24</f>
        <v>0</v>
      </c>
      <c r="AE24" s="76"/>
      <c r="AF24" s="78" t="str">
        <f aca="false">IF(ISERROR(((N24-AB24)*AA24)+((N24-AE24)*AD24)),"",((N24-AB24)*AA24)+((N24-AE24)*AD24))</f>
        <v/>
      </c>
      <c r="AG24" s="78" t="n">
        <f aca="false">AC24+Z24+V24</f>
        <v>0</v>
      </c>
      <c r="AH24" s="78" t="n">
        <f aca="false">AG24*I24</f>
        <v>0</v>
      </c>
      <c r="AI24" s="78" t="str">
        <f aca="false">IF(ISERROR(AF24+X24),"",AF24+X24)</f>
        <v/>
      </c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 t="s">
        <v>87</v>
      </c>
      <c r="EU24" s="33" t="s">
        <v>88</v>
      </c>
      <c r="EV24" s="33" t="s">
        <v>85</v>
      </c>
      <c r="EW24" s="33" t="s">
        <v>86</v>
      </c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</row>
    <row r="25" customFormat="false" ht="12.75" hidden="true" customHeight="false" outlineLevel="0" collapsed="false">
      <c r="A25" s="45"/>
      <c r="B25" s="46"/>
      <c r="C25" s="47" t="s">
        <v>82</v>
      </c>
      <c r="D25" s="48" t="str">
        <f aca="true">IF(B25="","",IF(WEEKDAY(TODAY(),2)=1,TODAY()-3,TODAY()-1))</f>
        <v/>
      </c>
      <c r="E25" s="48"/>
      <c r="F25" s="48"/>
      <c r="G25" s="46"/>
      <c r="H25" s="46"/>
      <c r="I25" s="46"/>
      <c r="J25" s="49"/>
      <c r="K25" s="49"/>
      <c r="L25" s="49"/>
      <c r="M25" s="49"/>
      <c r="N25" s="49" t="str">
        <f aca="false">IF(ISERROR(AVERAGE(J25:K25)),"",AVERAGE(J25:K25))</f>
        <v/>
      </c>
      <c r="O25" s="49"/>
      <c r="P25" s="50" t="str">
        <f aca="false">IF(ISERROR(N25-O25),"",N25-O25)</f>
        <v/>
      </c>
      <c r="Q25" s="51"/>
      <c r="R25" s="51"/>
      <c r="S25" s="51" t="str">
        <f aca="false">IF(ISERROR(AVERAGE(Q25:R25)),"",AVERAGE(Q25:R25))</f>
        <v/>
      </c>
      <c r="T25" s="51"/>
      <c r="U25" s="51" t="str">
        <f aca="false">IF(ISERROR(S25-T25),"",S25-T25)</f>
        <v/>
      </c>
      <c r="V25" s="51"/>
      <c r="W25" s="51" t="n">
        <f aca="false">V25*I25</f>
        <v>0</v>
      </c>
      <c r="X25" s="52" t="str">
        <f aca="false">IF(ISERROR(P25*W25),"",P25*W25)</f>
        <v/>
      </c>
      <c r="Y25" s="30"/>
      <c r="Z25" s="53"/>
      <c r="AA25" s="51" t="n">
        <f aca="false">Z25*I25</f>
        <v>0</v>
      </c>
      <c r="AB25" s="49"/>
      <c r="AC25" s="51"/>
      <c r="AD25" s="51" t="n">
        <f aca="false">AC25*I25</f>
        <v>0</v>
      </c>
      <c r="AE25" s="49"/>
      <c r="AF25" s="51" t="str">
        <f aca="false">IF(ISERROR(((N25-AB25)*AA25)+((N25-AE25)*AD25)),"",((N25-AB25)*AA25)+((N25-AE25)*AD25))</f>
        <v/>
      </c>
      <c r="AG25" s="51" t="n">
        <f aca="false">AC25+Z25+V25</f>
        <v>0</v>
      </c>
      <c r="AH25" s="51" t="n">
        <f aca="false">AG25*I25</f>
        <v>0</v>
      </c>
      <c r="AI25" s="51" t="str">
        <f aca="false">IF(ISERROR(AF25+X25),"",AF25+X25)</f>
        <v/>
      </c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 t="s">
        <v>89</v>
      </c>
      <c r="EU25" s="44" t="s">
        <v>90</v>
      </c>
      <c r="EV25" s="44" t="s">
        <v>87</v>
      </c>
      <c r="EW25" s="44" t="s">
        <v>88</v>
      </c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2.75" hidden="true" customHeight="false" outlineLevel="0" collapsed="false">
      <c r="A26" s="34"/>
      <c r="B26" s="35"/>
      <c r="C26" s="36" t="s">
        <v>82</v>
      </c>
      <c r="D26" s="37" t="str">
        <f aca="true">IF(B26="","",IF(WEEKDAY(TODAY(),2)=1,TODAY()-3,TODAY()-1))</f>
        <v/>
      </c>
      <c r="E26" s="37"/>
      <c r="F26" s="37"/>
      <c r="G26" s="35"/>
      <c r="H26" s="38"/>
      <c r="I26" s="35"/>
      <c r="J26" s="39"/>
      <c r="K26" s="39"/>
      <c r="L26" s="39"/>
      <c r="M26" s="39"/>
      <c r="N26" s="39" t="str">
        <f aca="false">IF(ISERROR(AVERAGE(J26:K26)),"",AVERAGE(J26:K26))</f>
        <v/>
      </c>
      <c r="O26" s="39"/>
      <c r="P26" s="40" t="str">
        <f aca="false">IF(ISERROR(N26-O26),"",N26-O26)</f>
        <v/>
      </c>
      <c r="Q26" s="41"/>
      <c r="R26" s="41"/>
      <c r="S26" s="41" t="str">
        <f aca="false">IF(ISERROR(AVERAGE(Q26:R26)),"",AVERAGE(Q26:R26))</f>
        <v/>
      </c>
      <c r="T26" s="41"/>
      <c r="U26" s="41" t="str">
        <f aca="false">IF(ISERROR(S26-T26),"",S26-T26)</f>
        <v/>
      </c>
      <c r="V26" s="41"/>
      <c r="W26" s="41" t="n">
        <f aca="false">V26*I26</f>
        <v>0</v>
      </c>
      <c r="X26" s="42" t="str">
        <f aca="false">IF(ISERROR(P26*W26),"",P26*W26)</f>
        <v/>
      </c>
      <c r="Y26" s="30"/>
      <c r="Z26" s="43"/>
      <c r="AA26" s="41" t="n">
        <f aca="false">Z26*I26</f>
        <v>0</v>
      </c>
      <c r="AB26" s="39"/>
      <c r="AC26" s="41"/>
      <c r="AD26" s="41" t="n">
        <f aca="false">AC26*I26</f>
        <v>0</v>
      </c>
      <c r="AE26" s="39"/>
      <c r="AF26" s="41" t="str">
        <f aca="false">IF(ISERROR(((N26-AB26)*AA26)+((N26-AE26)*AD26)),"",((N26-AB26)*AA26)+((N26-AE26)*AD26))</f>
        <v/>
      </c>
      <c r="AG26" s="41" t="n">
        <f aca="false">AC26+Z26+V26</f>
        <v>0</v>
      </c>
      <c r="AH26" s="41" t="n">
        <f aca="false">AG26*I26</f>
        <v>0</v>
      </c>
      <c r="AI26" s="41" t="str">
        <f aca="false">IF(ISERROR(AF26+X26),"",AF26+X26)</f>
        <v/>
      </c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 t="s">
        <v>91</v>
      </c>
      <c r="EU26" s="44" t="s">
        <v>92</v>
      </c>
      <c r="EV26" s="44" t="s">
        <v>89</v>
      </c>
      <c r="EW26" s="44" t="s">
        <v>90</v>
      </c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2.75" hidden="true" customHeight="false" outlineLevel="0" collapsed="false">
      <c r="A27" s="45"/>
      <c r="B27" s="46"/>
      <c r="C27" s="47" t="s">
        <v>82</v>
      </c>
      <c r="D27" s="48" t="str">
        <f aca="true">IF(B27="","",IF(WEEKDAY(TODAY(),2)=1,TODAY()-3,TODAY()-1))</f>
        <v/>
      </c>
      <c r="E27" s="48"/>
      <c r="F27" s="48"/>
      <c r="G27" s="46"/>
      <c r="H27" s="46"/>
      <c r="I27" s="46"/>
      <c r="J27" s="49"/>
      <c r="K27" s="49"/>
      <c r="L27" s="49"/>
      <c r="M27" s="49"/>
      <c r="N27" s="49" t="str">
        <f aca="false">IF(ISERROR(AVERAGE(J27:K27)),"",AVERAGE(J27:K27))</f>
        <v/>
      </c>
      <c r="O27" s="49"/>
      <c r="P27" s="50" t="str">
        <f aca="false">IF(ISERROR(N27-O27),"",N27-O27)</f>
        <v/>
      </c>
      <c r="Q27" s="51"/>
      <c r="R27" s="51"/>
      <c r="S27" s="51" t="str">
        <f aca="false">IF(ISERROR(AVERAGE(Q27:R27)),"",AVERAGE(Q27:R27))</f>
        <v/>
      </c>
      <c r="T27" s="51"/>
      <c r="U27" s="51" t="str">
        <f aca="false">IF(ISERROR(S27-T27),"",S27-T27)</f>
        <v/>
      </c>
      <c r="V27" s="51"/>
      <c r="W27" s="51" t="n">
        <f aca="false">V27*I27</f>
        <v>0</v>
      </c>
      <c r="X27" s="52" t="str">
        <f aca="false">IF(ISERROR(P27*W27),"",P27*W27)</f>
        <v/>
      </c>
      <c r="Y27" s="30"/>
      <c r="Z27" s="53"/>
      <c r="AA27" s="51" t="n">
        <f aca="false">Z27*I27</f>
        <v>0</v>
      </c>
      <c r="AB27" s="49"/>
      <c r="AC27" s="51"/>
      <c r="AD27" s="51" t="n">
        <f aca="false">AC27*I27</f>
        <v>0</v>
      </c>
      <c r="AE27" s="49"/>
      <c r="AF27" s="51" t="str">
        <f aca="false">IF(ISERROR(((N27-AB27)*AA27)+((N27-AE27)*AD27)),"",((N27-AB27)*AA27)+((N27-AE27)*AD27))</f>
        <v/>
      </c>
      <c r="AG27" s="51" t="n">
        <f aca="false">AC27+Z27+V27</f>
        <v>0</v>
      </c>
      <c r="AH27" s="51" t="n">
        <f aca="false">AG27*I27</f>
        <v>0</v>
      </c>
      <c r="AI27" s="51" t="str">
        <f aca="false">IF(ISERROR(AF27+X27),"",AF27+X27)</f>
        <v/>
      </c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 t="s">
        <v>93</v>
      </c>
      <c r="EU27" s="44" t="s">
        <v>94</v>
      </c>
      <c r="EV27" s="44" t="s">
        <v>91</v>
      </c>
      <c r="EW27" s="44" t="s">
        <v>92</v>
      </c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</row>
    <row r="28" customFormat="false" ht="14.25" hidden="false" customHeight="true" outlineLevel="0" collapsed="false">
      <c r="A28" s="34"/>
      <c r="B28" s="35" t="n">
        <v>58074</v>
      </c>
      <c r="C28" s="36" t="s">
        <v>81</v>
      </c>
      <c r="D28" s="37" t="n">
        <f aca="true">IF(B28="","",IF(WEEKDAY(TODAY(),2)=1,TODAY()-3,TODAY()-1))</f>
        <v>45925</v>
      </c>
      <c r="E28" s="37" t="n">
        <v>37226</v>
      </c>
      <c r="F28" s="37"/>
      <c r="G28" s="35" t="s">
        <v>95</v>
      </c>
      <c r="H28" s="38" t="s">
        <v>40</v>
      </c>
      <c r="I28" s="35" t="n">
        <v>31</v>
      </c>
      <c r="J28" s="81" t="n">
        <v>2.81</v>
      </c>
      <c r="K28" s="81" t="n">
        <v>2.82</v>
      </c>
      <c r="L28" s="81" t="n">
        <v>2.81</v>
      </c>
      <c r="M28" s="81" t="n">
        <v>2.82</v>
      </c>
      <c r="N28" s="81" t="n">
        <f aca="false">IF(ISERROR(AVERAGE(J28:K28)),"",AVERAGE(J28:K28))</f>
        <v>2.815</v>
      </c>
      <c r="O28" s="81" t="n">
        <v>2.733</v>
      </c>
      <c r="P28" s="82" t="n">
        <f aca="false">IF(ISERROR(N28-O28),"",N28-O28)</f>
        <v>0.0819999999999999</v>
      </c>
      <c r="Q28" s="41"/>
      <c r="R28" s="41"/>
      <c r="S28" s="41"/>
      <c r="T28" s="41"/>
      <c r="U28" s="41"/>
      <c r="V28" s="41"/>
      <c r="W28" s="41" t="n">
        <f aca="false">V28*I28</f>
        <v>0</v>
      </c>
      <c r="X28" s="42" t="n">
        <f aca="false">IF(ISERROR(P28*W28),"",P28*W28)</f>
        <v>0</v>
      </c>
      <c r="Y28" s="30"/>
      <c r="Z28" s="43"/>
      <c r="AA28" s="41" t="n">
        <f aca="false">Z28*I28</f>
        <v>0</v>
      </c>
      <c r="AB28" s="39"/>
      <c r="AC28" s="41"/>
      <c r="AD28" s="41" t="n">
        <f aca="false">AC28*I28</f>
        <v>0</v>
      </c>
      <c r="AE28" s="39"/>
      <c r="AF28" s="41" t="n">
        <f aca="false">IF(ISERROR(((N28-AB28)*AA28)+((N28-AE28)*AD28)),"",((N28-AB28)*AA28)+((N28-AE28)*AD28))</f>
        <v>0</v>
      </c>
      <c r="AG28" s="41" t="n">
        <f aca="false">AC28+Z28+V28</f>
        <v>0</v>
      </c>
      <c r="AH28" s="41" t="n">
        <f aca="false">AG28*I28</f>
        <v>0</v>
      </c>
      <c r="AI28" s="41" t="n">
        <f aca="false">IF(ISERROR(AF28+X28),"",AF28+X28)</f>
        <v>0</v>
      </c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 t="s">
        <v>96</v>
      </c>
      <c r="EU28" s="44" t="s">
        <v>97</v>
      </c>
      <c r="EV28" s="44" t="s">
        <v>93</v>
      </c>
      <c r="EW28" s="44" t="s">
        <v>94</v>
      </c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</row>
    <row r="29" customFormat="false" ht="12.75" hidden="false" customHeight="false" outlineLevel="0" collapsed="false">
      <c r="A29" s="45"/>
      <c r="B29" s="46" t="n">
        <v>58076</v>
      </c>
      <c r="C29" s="47" t="s">
        <v>81</v>
      </c>
      <c r="D29" s="48" t="n">
        <f aca="true">IF(B29="","",IF(WEEKDAY(TODAY(),2)=1,TODAY()-3,TODAY()-1))</f>
        <v>45925</v>
      </c>
      <c r="E29" s="48" t="n">
        <v>37257</v>
      </c>
      <c r="F29" s="48"/>
      <c r="G29" s="46" t="s">
        <v>95</v>
      </c>
      <c r="H29" s="46" t="s">
        <v>98</v>
      </c>
      <c r="I29" s="46" t="n">
        <v>31</v>
      </c>
      <c r="J29" s="83" t="n">
        <v>3.0075</v>
      </c>
      <c r="K29" s="83" t="n">
        <v>3.02</v>
      </c>
      <c r="L29" s="83" t="n">
        <v>3.0075</v>
      </c>
      <c r="M29" s="83" t="n">
        <v>3.02</v>
      </c>
      <c r="N29" s="83" t="n">
        <f aca="false">IF(ISERROR(AVERAGE(J29:K29)),"",AVERAGE(J29:K29))</f>
        <v>3.01375</v>
      </c>
      <c r="O29" s="83" t="n">
        <v>2.93</v>
      </c>
      <c r="P29" s="84" t="n">
        <f aca="false">IF(ISERROR(N29-O29),"",N29-O29)</f>
        <v>0.0837499999999998</v>
      </c>
      <c r="Q29" s="51"/>
      <c r="R29" s="51"/>
      <c r="S29" s="51"/>
      <c r="T29" s="51"/>
      <c r="U29" s="51"/>
      <c r="V29" s="51"/>
      <c r="W29" s="51" t="n">
        <f aca="false">V29*I29</f>
        <v>0</v>
      </c>
      <c r="X29" s="52" t="n">
        <f aca="false">IF(ISERROR(P29*W29),"",P29*W29)</f>
        <v>0</v>
      </c>
      <c r="Y29" s="30"/>
      <c r="Z29" s="53"/>
      <c r="AA29" s="51" t="n">
        <f aca="false">Z29*I29</f>
        <v>0</v>
      </c>
      <c r="AB29" s="49"/>
      <c r="AC29" s="51"/>
      <c r="AD29" s="51" t="n">
        <f aca="false">AC29*I29</f>
        <v>0</v>
      </c>
      <c r="AE29" s="49"/>
      <c r="AF29" s="51" t="n">
        <f aca="false">IF(ISERROR(((N29-AB29)*AA29)+((N29-AE29)*AD29)),"",((N29-AB29)*AA29)+((N29-AE29)*AD29))</f>
        <v>0</v>
      </c>
      <c r="AG29" s="51" t="n">
        <f aca="false">AC29+Z29+V29</f>
        <v>0</v>
      </c>
      <c r="AH29" s="51" t="n">
        <f aca="false">AG29*I29</f>
        <v>0</v>
      </c>
      <c r="AI29" s="51" t="n">
        <f aca="false">IF(ISERROR(AF29+X29),"",AF29+X29)</f>
        <v>0</v>
      </c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 t="s">
        <v>99</v>
      </c>
      <c r="EU29" s="44" t="s">
        <v>100</v>
      </c>
      <c r="EV29" s="44" t="s">
        <v>96</v>
      </c>
      <c r="EW29" s="44" t="s">
        <v>97</v>
      </c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</row>
    <row r="30" customFormat="false" ht="12.75" hidden="false" customHeight="false" outlineLevel="0" collapsed="false">
      <c r="A30" s="34"/>
      <c r="B30" s="35" t="n">
        <v>58084</v>
      </c>
      <c r="C30" s="36" t="s">
        <v>81</v>
      </c>
      <c r="D30" s="37" t="n">
        <f aca="true">IF(B30="","",IF(WEEKDAY(TODAY(),2)=1,TODAY()-3,TODAY()-1))</f>
        <v>45925</v>
      </c>
      <c r="E30" s="37" t="n">
        <v>37288</v>
      </c>
      <c r="F30" s="37"/>
      <c r="G30" s="35" t="s">
        <v>95</v>
      </c>
      <c r="H30" s="38" t="s">
        <v>101</v>
      </c>
      <c r="I30" s="35" t="n">
        <v>28</v>
      </c>
      <c r="J30" s="81" t="n">
        <v>3.0475</v>
      </c>
      <c r="K30" s="81" t="n">
        <v>3.0625</v>
      </c>
      <c r="L30" s="81" t="n">
        <v>3.0475</v>
      </c>
      <c r="M30" s="81" t="n">
        <v>3.0625</v>
      </c>
      <c r="N30" s="81" t="n">
        <f aca="false">IF(ISERROR(AVERAGE(J30:K30)),"",AVERAGE(J30:K30))</f>
        <v>3.055</v>
      </c>
      <c r="O30" s="81" t="n">
        <v>2.968</v>
      </c>
      <c r="P30" s="82" t="n">
        <f aca="false">IF(ISERROR(N30-O30),"",N30-O30)</f>
        <v>0.0869999999999997</v>
      </c>
      <c r="Q30" s="41"/>
      <c r="R30" s="41"/>
      <c r="S30" s="41"/>
      <c r="T30" s="41"/>
      <c r="U30" s="41"/>
      <c r="V30" s="41"/>
      <c r="W30" s="41" t="n">
        <f aca="false">V30*I30</f>
        <v>0</v>
      </c>
      <c r="X30" s="42" t="n">
        <f aca="false">IF(ISERROR(P30*W30),"",P30*W30)</f>
        <v>0</v>
      </c>
      <c r="Y30" s="30"/>
      <c r="Z30" s="43"/>
      <c r="AA30" s="41" t="n">
        <f aca="false">Z30*I30</f>
        <v>0</v>
      </c>
      <c r="AB30" s="39"/>
      <c r="AC30" s="41"/>
      <c r="AD30" s="41" t="n">
        <f aca="false">AC30*I30</f>
        <v>0</v>
      </c>
      <c r="AE30" s="39"/>
      <c r="AF30" s="41" t="n">
        <f aca="false">IF(ISERROR(((N30-AB30)*AA30)+((N30-AE30)*AD30)),"",((N30-AB30)*AA30)+((N30-AE30)*AD30))</f>
        <v>0</v>
      </c>
      <c r="AG30" s="41" t="n">
        <f aca="false">AC30+Z30+V30</f>
        <v>0</v>
      </c>
      <c r="AH30" s="41" t="n">
        <f aca="false">AG30*I30</f>
        <v>0</v>
      </c>
      <c r="AI30" s="41" t="n">
        <f aca="false">IF(ISERROR(AF30+X30),"",AF30+X30)</f>
        <v>0</v>
      </c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 t="s">
        <v>102</v>
      </c>
      <c r="EU30" s="44" t="s">
        <v>103</v>
      </c>
      <c r="EV30" s="44" t="s">
        <v>99</v>
      </c>
      <c r="EW30" s="44" t="s">
        <v>100</v>
      </c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</row>
    <row r="31" customFormat="false" ht="12.75" hidden="false" customHeight="false" outlineLevel="0" collapsed="false">
      <c r="A31" s="45"/>
      <c r="B31" s="46" t="n">
        <v>64460</v>
      </c>
      <c r="C31" s="47" t="s">
        <v>81</v>
      </c>
      <c r="D31" s="48" t="n">
        <f aca="true">IF(B31="","",IF(WEEKDAY(TODAY(),2)=1,TODAY()-3,TODAY()-1))</f>
        <v>45925</v>
      </c>
      <c r="E31" s="48" t="n">
        <v>37316</v>
      </c>
      <c r="F31" s="48"/>
      <c r="G31" s="46" t="s">
        <v>95</v>
      </c>
      <c r="H31" s="46" t="s">
        <v>104</v>
      </c>
      <c r="I31" s="46" t="n">
        <v>31</v>
      </c>
      <c r="J31" s="83" t="n">
        <v>3.035</v>
      </c>
      <c r="K31" s="83" t="n">
        <v>3.05</v>
      </c>
      <c r="L31" s="83" t="n">
        <v>3.035</v>
      </c>
      <c r="M31" s="83" t="n">
        <v>3.05</v>
      </c>
      <c r="N31" s="83" t="n">
        <f aca="false">IF(ISERROR(AVERAGE(J31:K31)),"",AVERAGE(J31:K31))</f>
        <v>3.0425</v>
      </c>
      <c r="O31" s="83" t="n">
        <v>2.953</v>
      </c>
      <c r="P31" s="84" t="n">
        <f aca="false">IF(ISERROR(N31-O31),"",N31-O31)</f>
        <v>0.0895000000000001</v>
      </c>
      <c r="Q31" s="51"/>
      <c r="R31" s="51"/>
      <c r="S31" s="51"/>
      <c r="T31" s="51"/>
      <c r="U31" s="51"/>
      <c r="V31" s="51"/>
      <c r="W31" s="51" t="n">
        <f aca="false">V31*I31</f>
        <v>0</v>
      </c>
      <c r="X31" s="52" t="n">
        <f aca="false">IF(ISERROR(P31*W31),"",P31*W31)</f>
        <v>0</v>
      </c>
      <c r="Y31" s="30"/>
      <c r="Z31" s="53"/>
      <c r="AA31" s="51" t="n">
        <f aca="false">Z31*I31</f>
        <v>0</v>
      </c>
      <c r="AB31" s="49"/>
      <c r="AC31" s="51"/>
      <c r="AD31" s="51" t="n">
        <f aca="false">AC31*I31</f>
        <v>0</v>
      </c>
      <c r="AE31" s="49"/>
      <c r="AF31" s="51" t="n">
        <f aca="false">IF(ISERROR(((N31-AB31)*AA31)+((N31-AE31)*AD31)),"",((N31-AB31)*AA31)+((N31-AE31)*AD31))</f>
        <v>0</v>
      </c>
      <c r="AG31" s="51" t="n">
        <f aca="false">AC31+Z31+V31</f>
        <v>0</v>
      </c>
      <c r="AH31" s="51" t="n">
        <f aca="false">AG31*I31</f>
        <v>0</v>
      </c>
      <c r="AI31" s="51" t="n">
        <f aca="false">IF(ISERROR(AF31+X31),"",AF31+X31)</f>
        <v>0</v>
      </c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 t="s">
        <v>105</v>
      </c>
      <c r="EU31" s="44" t="s">
        <v>106</v>
      </c>
      <c r="EV31" s="44" t="s">
        <v>102</v>
      </c>
      <c r="EW31" s="44" t="s">
        <v>103</v>
      </c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</row>
    <row r="32" customFormat="false" ht="12.75" hidden="false" customHeight="false" outlineLevel="0" collapsed="false">
      <c r="A32" s="34"/>
      <c r="B32" s="35" t="n">
        <v>48724</v>
      </c>
      <c r="C32" s="36" t="s">
        <v>81</v>
      </c>
      <c r="D32" s="37" t="n">
        <f aca="true">IF(B32="","",IF(WEEKDAY(TODAY(),2)=1,TODAY()-3,TODAY()-1))</f>
        <v>45925</v>
      </c>
      <c r="E32" s="37" t="n">
        <v>37257</v>
      </c>
      <c r="F32" s="37" t="n">
        <v>37591</v>
      </c>
      <c r="G32" s="35" t="s">
        <v>95</v>
      </c>
      <c r="H32" s="38" t="s">
        <v>77</v>
      </c>
      <c r="I32" s="35" t="n">
        <v>365</v>
      </c>
      <c r="J32" s="81" t="n">
        <v>3.165</v>
      </c>
      <c r="K32" s="81" t="n">
        <v>3.175</v>
      </c>
      <c r="L32" s="81" t="n">
        <v>3.165</v>
      </c>
      <c r="M32" s="81" t="n">
        <v>3.175</v>
      </c>
      <c r="N32" s="81" t="n">
        <f aca="false">IF(ISERROR(AVERAGE(J32:K32)),"",AVERAGE(J32:K32))</f>
        <v>3.17</v>
      </c>
      <c r="O32" s="81" t="n">
        <v>3.084</v>
      </c>
      <c r="P32" s="82" t="n">
        <f aca="false">IF(ISERROR(N32-O32),"",N32-O32)</f>
        <v>0.0859999999999999</v>
      </c>
      <c r="Q32" s="41"/>
      <c r="R32" s="41"/>
      <c r="S32" s="41"/>
      <c r="T32" s="41"/>
      <c r="U32" s="41"/>
      <c r="V32" s="41"/>
      <c r="W32" s="41" t="n">
        <f aca="false">V32*I32</f>
        <v>0</v>
      </c>
      <c r="X32" s="42" t="n">
        <f aca="false">IF(ISERROR(P32*W32),"",P32*W32)</f>
        <v>0</v>
      </c>
      <c r="Y32" s="30"/>
      <c r="Z32" s="43"/>
      <c r="AA32" s="41" t="n">
        <f aca="false">Z32*I32</f>
        <v>0</v>
      </c>
      <c r="AB32" s="39"/>
      <c r="AC32" s="41"/>
      <c r="AD32" s="41" t="n">
        <f aca="false">AC32*I32</f>
        <v>0</v>
      </c>
      <c r="AE32" s="39"/>
      <c r="AF32" s="41" t="n">
        <f aca="false">IF(ISERROR(((N32-AB32)*AA32)+((N32-AE32)*AD32)),"",((N32-AB32)*AA32)+((N32-AE32)*AD32))</f>
        <v>0</v>
      </c>
      <c r="AG32" s="41" t="n">
        <f aca="false">AC32+Z32+V32</f>
        <v>0</v>
      </c>
      <c r="AH32" s="41" t="n">
        <f aca="false">AG32*I32</f>
        <v>0</v>
      </c>
      <c r="AI32" s="41" t="n">
        <f aca="false">IF(ISERROR(AF32+X32),"",AF32+X32)</f>
        <v>0</v>
      </c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 t="s">
        <v>107</v>
      </c>
      <c r="EU32" s="44" t="s">
        <v>108</v>
      </c>
      <c r="EV32" s="44" t="s">
        <v>105</v>
      </c>
      <c r="EW32" s="44" t="s">
        <v>106</v>
      </c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</row>
    <row r="33" customFormat="false" ht="12.75" hidden="false" customHeight="false" outlineLevel="0" collapsed="false">
      <c r="A33" s="45"/>
      <c r="B33" s="46" t="n">
        <v>51173</v>
      </c>
      <c r="C33" s="47" t="s">
        <v>81</v>
      </c>
      <c r="D33" s="48" t="n">
        <f aca="true">IF(B33="","",IF(WEEKDAY(TODAY(),2)=1,TODAY()-3,TODAY()-1))</f>
        <v>45925</v>
      </c>
      <c r="E33" s="48" t="n">
        <v>37622</v>
      </c>
      <c r="F33" s="48" t="n">
        <v>37956</v>
      </c>
      <c r="G33" s="46" t="s">
        <v>95</v>
      </c>
      <c r="H33" s="46" t="s">
        <v>80</v>
      </c>
      <c r="I33" s="46" t="n">
        <v>365</v>
      </c>
      <c r="J33" s="83" t="n">
        <v>3.635</v>
      </c>
      <c r="K33" s="83" t="n">
        <v>3.65</v>
      </c>
      <c r="L33" s="83" t="n">
        <v>3.64</v>
      </c>
      <c r="M33" s="83" t="n">
        <v>3.64</v>
      </c>
      <c r="N33" s="83" t="n">
        <f aca="false">IF(ISERROR(AVERAGE(J33:K33)),"",AVERAGE(J33:K33))</f>
        <v>3.6425</v>
      </c>
      <c r="O33" s="83" t="n">
        <v>3.595</v>
      </c>
      <c r="P33" s="84" t="n">
        <f aca="false">IF(ISERROR(N33-O33),"",N33-O33)</f>
        <v>0.0474999999999999</v>
      </c>
      <c r="Q33" s="51"/>
      <c r="R33" s="51"/>
      <c r="S33" s="51"/>
      <c r="T33" s="51"/>
      <c r="U33" s="51"/>
      <c r="V33" s="51"/>
      <c r="W33" s="51" t="n">
        <f aca="false">V33*I33</f>
        <v>0</v>
      </c>
      <c r="X33" s="52" t="n">
        <f aca="false">IF(ISERROR(P33*W33),"",P33*W33)</f>
        <v>0</v>
      </c>
      <c r="Y33" s="30"/>
      <c r="Z33" s="53"/>
      <c r="AA33" s="51" t="n">
        <f aca="false">Z33*I33</f>
        <v>0</v>
      </c>
      <c r="AB33" s="49"/>
      <c r="AC33" s="51"/>
      <c r="AD33" s="51" t="n">
        <f aca="false">AC33*I33</f>
        <v>0</v>
      </c>
      <c r="AE33" s="49"/>
      <c r="AF33" s="51" t="n">
        <f aca="false">IF(ISERROR(((N33-AB33)*AA33)+((N33-AE33)*AD33)),"",((N33-AB33)*AA33)+((N33-AE33)*AD33))</f>
        <v>0</v>
      </c>
      <c r="AG33" s="51" t="n">
        <f aca="false">AC33+Z33+V33</f>
        <v>0</v>
      </c>
      <c r="AH33" s="51" t="n">
        <f aca="false">AG33*I33</f>
        <v>0</v>
      </c>
      <c r="AI33" s="51" t="n">
        <f aca="false">IF(ISERROR(AF33+X33),"",AF33+X33)</f>
        <v>0</v>
      </c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 t="s">
        <v>109</v>
      </c>
      <c r="EU33" s="44" t="s">
        <v>109</v>
      </c>
      <c r="EV33" s="44" t="s">
        <v>107</v>
      </c>
      <c r="EW33" s="44" t="s">
        <v>108</v>
      </c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</row>
    <row r="34" customFormat="false" ht="12.75" hidden="true" customHeight="false" outlineLevel="0" collapsed="false">
      <c r="A34" s="34"/>
      <c r="B34" s="35"/>
      <c r="C34" s="36" t="s">
        <v>82</v>
      </c>
      <c r="D34" s="37" t="str">
        <f aca="true">IF(B34="","",IF(WEEKDAY(TODAY(),2)=1,TODAY()-3,TODAY()-1))</f>
        <v/>
      </c>
      <c r="E34" s="37"/>
      <c r="F34" s="37"/>
      <c r="G34" s="35"/>
      <c r="H34" s="38"/>
      <c r="I34" s="35"/>
      <c r="J34" s="39"/>
      <c r="K34" s="39"/>
      <c r="L34" s="39"/>
      <c r="M34" s="39"/>
      <c r="N34" s="39" t="str">
        <f aca="false">IF(ISERROR(AVERAGE(J34:K34)),"",AVERAGE(J34:K34))</f>
        <v/>
      </c>
      <c r="O34" s="39"/>
      <c r="P34" s="40" t="str">
        <f aca="false">IF(ISERROR(N34-O34),"",N34-O34)</f>
        <v/>
      </c>
      <c r="Q34" s="41"/>
      <c r="R34" s="41"/>
      <c r="S34" s="41"/>
      <c r="T34" s="41"/>
      <c r="U34" s="41"/>
      <c r="V34" s="41"/>
      <c r="W34" s="41" t="n">
        <f aca="false">V34*I34</f>
        <v>0</v>
      </c>
      <c r="X34" s="42" t="str">
        <f aca="false">IF(ISERROR(P34*W34),"",P34*W34)</f>
        <v/>
      </c>
      <c r="Y34" s="30"/>
      <c r="Z34" s="43"/>
      <c r="AA34" s="41" t="n">
        <f aca="false">Z34*I34</f>
        <v>0</v>
      </c>
      <c r="AB34" s="39"/>
      <c r="AC34" s="41"/>
      <c r="AD34" s="41" t="n">
        <f aca="false">AC34*I34</f>
        <v>0</v>
      </c>
      <c r="AE34" s="39"/>
      <c r="AF34" s="41" t="str">
        <f aca="false">IF(ISERROR(((N34-AB34)*AA34)+((N34-AE34)*AD34)),"",((N34-AB34)*AA34)+((N34-AE34)*AD34))</f>
        <v/>
      </c>
      <c r="AG34" s="41" t="n">
        <f aca="false">AC34+Z34+V34</f>
        <v>0</v>
      </c>
      <c r="AH34" s="41" t="n">
        <f aca="false">AG34*I34</f>
        <v>0</v>
      </c>
      <c r="AI34" s="41" t="str">
        <f aca="false">IF(ISERROR(AF34+X34),"",AF34+X34)</f>
        <v/>
      </c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 t="s">
        <v>110</v>
      </c>
      <c r="EU34" s="44" t="s">
        <v>110</v>
      </c>
      <c r="EV34" s="44" t="s">
        <v>109</v>
      </c>
      <c r="EW34" s="44" t="s">
        <v>109</v>
      </c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</row>
    <row r="35" customFormat="false" ht="12.75" hidden="true" customHeight="false" outlineLevel="0" collapsed="false">
      <c r="A35" s="45"/>
      <c r="B35" s="46"/>
      <c r="C35" s="47" t="s">
        <v>82</v>
      </c>
      <c r="D35" s="48" t="str">
        <f aca="true">IF(B35="","",IF(WEEKDAY(TODAY(),2)=1,TODAY()-3,TODAY()-1))</f>
        <v/>
      </c>
      <c r="E35" s="48"/>
      <c r="F35" s="48"/>
      <c r="G35" s="46"/>
      <c r="H35" s="46"/>
      <c r="I35" s="46"/>
      <c r="J35" s="49"/>
      <c r="K35" s="49"/>
      <c r="L35" s="49"/>
      <c r="M35" s="49"/>
      <c r="N35" s="49" t="str">
        <f aca="false">IF(ISERROR(AVERAGE(J35:K35)),"",AVERAGE(J35:K35))</f>
        <v/>
      </c>
      <c r="O35" s="49"/>
      <c r="P35" s="50" t="str">
        <f aca="false">IF(ISERROR(N35-O35),"",N35-O35)</f>
        <v/>
      </c>
      <c r="Q35" s="51"/>
      <c r="R35" s="51"/>
      <c r="S35" s="51"/>
      <c r="T35" s="51"/>
      <c r="U35" s="51"/>
      <c r="V35" s="51"/>
      <c r="W35" s="51" t="n">
        <f aca="false">V35*I35</f>
        <v>0</v>
      </c>
      <c r="X35" s="52" t="str">
        <f aca="false">IF(ISERROR(P35*W35),"",P35*W35)</f>
        <v/>
      </c>
      <c r="Y35" s="30"/>
      <c r="Z35" s="53"/>
      <c r="AA35" s="51" t="n">
        <f aca="false">Z35*I35</f>
        <v>0</v>
      </c>
      <c r="AB35" s="49"/>
      <c r="AC35" s="51"/>
      <c r="AD35" s="51" t="n">
        <f aca="false">AC35*I35</f>
        <v>0</v>
      </c>
      <c r="AE35" s="49"/>
      <c r="AF35" s="51" t="str">
        <f aca="false">IF(ISERROR(((N35-AB35)*AA35)+((N35-AE35)*AD35)),"",((N35-AB35)*AA35)+((N35-AE35)*AD35))</f>
        <v/>
      </c>
      <c r="AG35" s="51" t="n">
        <f aca="false">AC35+Z35+V35</f>
        <v>0</v>
      </c>
      <c r="AH35" s="51" t="n">
        <f aca="false">AG35*I35</f>
        <v>0</v>
      </c>
      <c r="AI35" s="51" t="str">
        <f aca="false">IF(ISERROR(AF35+X35),"",AF35+X35)</f>
        <v/>
      </c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 t="s">
        <v>111</v>
      </c>
      <c r="EU35" s="44" t="s">
        <v>112</v>
      </c>
      <c r="EV35" s="44" t="s">
        <v>110</v>
      </c>
      <c r="EW35" s="44" t="s">
        <v>110</v>
      </c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</row>
    <row r="36" customFormat="false" ht="12.75" hidden="true" customHeight="false" outlineLevel="0" collapsed="false">
      <c r="A36" s="34"/>
      <c r="B36" s="35"/>
      <c r="C36" s="36" t="s">
        <v>82</v>
      </c>
      <c r="D36" s="37" t="str">
        <f aca="true">IF(B36="","",IF(WEEKDAY(TODAY(),2)=1,TODAY()-3,TODAY()-1))</f>
        <v/>
      </c>
      <c r="E36" s="37"/>
      <c r="F36" s="37"/>
      <c r="G36" s="35"/>
      <c r="H36" s="38"/>
      <c r="I36" s="35"/>
      <c r="J36" s="39"/>
      <c r="K36" s="39"/>
      <c r="L36" s="39"/>
      <c r="M36" s="39"/>
      <c r="N36" s="39" t="str">
        <f aca="false">IF(ISERROR(AVERAGE(J36:K36)),"",AVERAGE(J36:K36))</f>
        <v/>
      </c>
      <c r="O36" s="39"/>
      <c r="P36" s="40" t="str">
        <f aca="false">IF(ISERROR(N36-O36),"",N36-O36)</f>
        <v/>
      </c>
      <c r="Q36" s="41"/>
      <c r="R36" s="41"/>
      <c r="S36" s="41"/>
      <c r="T36" s="41"/>
      <c r="U36" s="41"/>
      <c r="V36" s="41"/>
      <c r="W36" s="41" t="n">
        <f aca="false">V36*I36</f>
        <v>0</v>
      </c>
      <c r="X36" s="42" t="str">
        <f aca="false">IF(ISERROR(P36*W36),"",P36*W36)</f>
        <v/>
      </c>
      <c r="Y36" s="30"/>
      <c r="Z36" s="43"/>
      <c r="AA36" s="41" t="n">
        <f aca="false">Z36*I36</f>
        <v>0</v>
      </c>
      <c r="AB36" s="39"/>
      <c r="AC36" s="41"/>
      <c r="AD36" s="41" t="n">
        <f aca="false">AC36*I36</f>
        <v>0</v>
      </c>
      <c r="AE36" s="39"/>
      <c r="AF36" s="41" t="str">
        <f aca="false">IF(ISERROR(((N36-AB36)*AA36)+((N36-AE36)*AD36)),"",((N36-AB36)*AA36)+((N36-AE36)*AD36))</f>
        <v/>
      </c>
      <c r="AG36" s="41" t="n">
        <f aca="false">AC36+Z36+V36</f>
        <v>0</v>
      </c>
      <c r="AH36" s="41" t="n">
        <f aca="false">AG36*I36</f>
        <v>0</v>
      </c>
      <c r="AI36" s="41" t="str">
        <f aca="false">IF(ISERROR(AF36+X36),"",AF36+X36)</f>
        <v/>
      </c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 t="s">
        <v>113</v>
      </c>
      <c r="EU36" s="44" t="s">
        <v>113</v>
      </c>
      <c r="EV36" s="44" t="s">
        <v>111</v>
      </c>
      <c r="EW36" s="44" t="s">
        <v>112</v>
      </c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</row>
    <row r="37" customFormat="false" ht="12.75" hidden="true" customHeight="false" outlineLevel="0" collapsed="false">
      <c r="A37" s="45"/>
      <c r="B37" s="46"/>
      <c r="C37" s="47" t="s">
        <v>82</v>
      </c>
      <c r="D37" s="48" t="str">
        <f aca="true">IF(B37="","",IF(WEEKDAY(TODAY(),2)=1,TODAY()-3,TODAY()-1))</f>
        <v/>
      </c>
      <c r="E37" s="48"/>
      <c r="F37" s="48"/>
      <c r="G37" s="46"/>
      <c r="H37" s="46"/>
      <c r="I37" s="46"/>
      <c r="J37" s="49"/>
      <c r="K37" s="49"/>
      <c r="L37" s="49"/>
      <c r="M37" s="49"/>
      <c r="N37" s="49" t="str">
        <f aca="false">IF(ISERROR(AVERAGE(J37:K37)),"",AVERAGE(J37:K37))</f>
        <v/>
      </c>
      <c r="O37" s="49"/>
      <c r="P37" s="50" t="str">
        <f aca="false">IF(ISERROR(N37-O37),"",N37-O37)</f>
        <v/>
      </c>
      <c r="Q37" s="51"/>
      <c r="R37" s="51"/>
      <c r="S37" s="51"/>
      <c r="T37" s="51"/>
      <c r="U37" s="51"/>
      <c r="V37" s="51"/>
      <c r="W37" s="51" t="n">
        <f aca="false">V37*I37</f>
        <v>0</v>
      </c>
      <c r="X37" s="52" t="str">
        <f aca="false">IF(ISERROR(P37*W37),"",P37*W37)</f>
        <v/>
      </c>
      <c r="Y37" s="30"/>
      <c r="Z37" s="53"/>
      <c r="AA37" s="51" t="n">
        <f aca="false">Z37*I37</f>
        <v>0</v>
      </c>
      <c r="AB37" s="49"/>
      <c r="AC37" s="51"/>
      <c r="AD37" s="51" t="n">
        <f aca="false">AC37*I37</f>
        <v>0</v>
      </c>
      <c r="AE37" s="49"/>
      <c r="AF37" s="51" t="str">
        <f aca="false">IF(ISERROR(((N37-AB37)*AA37)+((N37-AE37)*AD37)),"",((N37-AB37)*AA37)+((N37-AE37)*AD37))</f>
        <v/>
      </c>
      <c r="AG37" s="51" t="n">
        <f aca="false">AC37+Z37+V37</f>
        <v>0</v>
      </c>
      <c r="AH37" s="51" t="n">
        <f aca="false">AG37*I37</f>
        <v>0</v>
      </c>
      <c r="AI37" s="51" t="str">
        <f aca="false">IF(ISERROR(AF37+X37),"",AF37+X37)</f>
        <v/>
      </c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 t="s">
        <v>114</v>
      </c>
      <c r="EU37" s="44" t="s">
        <v>115</v>
      </c>
      <c r="EV37" s="44" t="s">
        <v>113</v>
      </c>
      <c r="EW37" s="44" t="s">
        <v>113</v>
      </c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</row>
    <row r="38" customFormat="false" ht="12.75" hidden="true" customHeight="false" outlineLevel="0" collapsed="false">
      <c r="A38" s="34"/>
      <c r="B38" s="35" t="s">
        <v>116</v>
      </c>
      <c r="C38" s="36" t="s">
        <v>81</v>
      </c>
      <c r="D38" s="37" t="n">
        <f aca="true">IF(B38="","",IF(WEEKDAY(TODAY(),2)=1,TODAY()-3,TODAY()-1))</f>
        <v>45925</v>
      </c>
      <c r="E38" s="37" t="n">
        <v>37257</v>
      </c>
      <c r="F38" s="37"/>
      <c r="G38" s="35"/>
      <c r="H38" s="85" t="n">
        <v>37257</v>
      </c>
      <c r="I38" s="35"/>
      <c r="J38" s="39" t="n">
        <f aca="false">O38/$O$32*$J$32</f>
        <v>3.00695525291829</v>
      </c>
      <c r="K38" s="39" t="n">
        <f aca="false">O38/$O$32*$K$32</f>
        <v>3.01645590142672</v>
      </c>
      <c r="L38" s="39"/>
      <c r="M38" s="39"/>
      <c r="N38" s="39" t="n">
        <f aca="false">IF(ISERROR(AVERAGE(J38:K38)),"",AVERAGE(J38:K38))</f>
        <v>3.0117055771725</v>
      </c>
      <c r="O38" s="39" t="n">
        <v>2.93</v>
      </c>
      <c r="P38" s="40" t="n">
        <f aca="false">IF(ISERROR(N38-O38),"",N38-O38)</f>
        <v>0.0817055771725035</v>
      </c>
      <c r="Q38" s="41"/>
      <c r="R38" s="41"/>
      <c r="S38" s="41"/>
      <c r="T38" s="41"/>
      <c r="U38" s="41"/>
      <c r="V38" s="41"/>
      <c r="W38" s="41"/>
      <c r="X38" s="42"/>
      <c r="Y38" s="30"/>
      <c r="Z38" s="43"/>
      <c r="AA38" s="41"/>
      <c r="AB38" s="39"/>
      <c r="AC38" s="41"/>
      <c r="AD38" s="41"/>
      <c r="AE38" s="39"/>
      <c r="AF38" s="41"/>
      <c r="AG38" s="41"/>
      <c r="AH38" s="41"/>
      <c r="AI38" s="86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 t="s">
        <v>117</v>
      </c>
      <c r="EU38" s="44" t="s">
        <v>118</v>
      </c>
      <c r="EV38" s="44" t="s">
        <v>114</v>
      </c>
      <c r="EW38" s="44" t="s">
        <v>115</v>
      </c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12.75" hidden="true" customHeight="false" outlineLevel="0" collapsed="false">
      <c r="A39" s="45"/>
      <c r="B39" s="46" t="s">
        <v>116</v>
      </c>
      <c r="C39" s="47" t="s">
        <v>81</v>
      </c>
      <c r="D39" s="48" t="n">
        <f aca="true">IF(B39="","",IF(WEEKDAY(TODAY(),2)=1,TODAY()-3,TODAY()-1))</f>
        <v>45925</v>
      </c>
      <c r="E39" s="48" t="n">
        <v>37288</v>
      </c>
      <c r="F39" s="48"/>
      <c r="G39" s="46"/>
      <c r="H39" s="87" t="n">
        <v>37288</v>
      </c>
      <c r="I39" s="46"/>
      <c r="J39" s="49" t="n">
        <f aca="false">O39/$O$32*$J$32</f>
        <v>3.045953307393</v>
      </c>
      <c r="K39" s="49" t="n">
        <f aca="false">O39/$O$32*$K$32</f>
        <v>3.05557717250324</v>
      </c>
      <c r="L39" s="49"/>
      <c r="M39" s="49"/>
      <c r="N39" s="49" t="n">
        <f aca="false">IF(ISERROR(AVERAGE(J39:K39)),"",AVERAGE(J39:K39))</f>
        <v>3.05076523994812</v>
      </c>
      <c r="O39" s="49" t="n">
        <v>2.968</v>
      </c>
      <c r="P39" s="50" t="n">
        <f aca="false">IF(ISERROR(N39-O39),"",N39-O39)</f>
        <v>0.0827652399481194</v>
      </c>
      <c r="Q39" s="51"/>
      <c r="R39" s="51"/>
      <c r="S39" s="51"/>
      <c r="T39" s="51"/>
      <c r="U39" s="51"/>
      <c r="V39" s="51"/>
      <c r="W39" s="51"/>
      <c r="X39" s="52"/>
      <c r="Y39" s="30"/>
      <c r="Z39" s="53"/>
      <c r="AA39" s="51"/>
      <c r="AB39" s="49"/>
      <c r="AC39" s="51"/>
      <c r="AD39" s="51"/>
      <c r="AE39" s="49"/>
      <c r="AF39" s="51"/>
      <c r="AG39" s="51"/>
      <c r="AH39" s="51"/>
      <c r="AI39" s="88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 t="s">
        <v>119</v>
      </c>
      <c r="EU39" s="44" t="s">
        <v>120</v>
      </c>
      <c r="EV39" s="44" t="s">
        <v>117</v>
      </c>
      <c r="EW39" s="44" t="s">
        <v>118</v>
      </c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2.75" hidden="true" customHeight="false" outlineLevel="0" collapsed="false">
      <c r="A40" s="34"/>
      <c r="B40" s="35" t="s">
        <v>116</v>
      </c>
      <c r="C40" s="36" t="s">
        <v>81</v>
      </c>
      <c r="D40" s="37" t="n">
        <f aca="true">IF(B40="","",IF(WEEKDAY(TODAY(),2)=1,TODAY()-3,TODAY()-1))</f>
        <v>45925</v>
      </c>
      <c r="E40" s="37" t="n">
        <v>37316</v>
      </c>
      <c r="F40" s="37"/>
      <c r="G40" s="35"/>
      <c r="H40" s="85" t="n">
        <v>37316</v>
      </c>
      <c r="I40" s="35"/>
      <c r="J40" s="39" t="n">
        <f aca="false">O40/$O$32*$J$32</f>
        <v>3.0305593385214</v>
      </c>
      <c r="K40" s="39" t="n">
        <f aca="false">O40/$O$32*$K$32</f>
        <v>3.04013456549935</v>
      </c>
      <c r="L40" s="39"/>
      <c r="M40" s="39"/>
      <c r="N40" s="39" t="n">
        <f aca="false">IF(ISERROR(AVERAGE(J40:K40)),"",AVERAGE(J40:K40))</f>
        <v>3.03534695201038</v>
      </c>
      <c r="O40" s="39" t="n">
        <v>2.953</v>
      </c>
      <c r="P40" s="40" t="n">
        <f aca="false">IF(ISERROR(N40-O40),"",N40-O40)</f>
        <v>0.0823469520103761</v>
      </c>
      <c r="Q40" s="41"/>
      <c r="R40" s="41"/>
      <c r="S40" s="41"/>
      <c r="T40" s="41"/>
      <c r="U40" s="41"/>
      <c r="V40" s="41"/>
      <c r="W40" s="41"/>
      <c r="X40" s="42"/>
      <c r="Y40" s="30"/>
      <c r="Z40" s="43"/>
      <c r="AA40" s="41"/>
      <c r="AB40" s="39"/>
      <c r="AC40" s="41"/>
      <c r="AD40" s="41"/>
      <c r="AE40" s="39"/>
      <c r="AF40" s="41"/>
      <c r="AG40" s="41"/>
      <c r="AH40" s="41"/>
      <c r="AI40" s="86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 t="s">
        <v>121</v>
      </c>
      <c r="EU40" s="44" t="s">
        <v>122</v>
      </c>
      <c r="EV40" s="44" t="s">
        <v>119</v>
      </c>
      <c r="EW40" s="44" t="s">
        <v>120</v>
      </c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2.75" hidden="true" customHeight="false" outlineLevel="0" collapsed="false">
      <c r="A41" s="45"/>
      <c r="B41" s="46" t="s">
        <v>116</v>
      </c>
      <c r="C41" s="47" t="s">
        <v>81</v>
      </c>
      <c r="D41" s="48" t="n">
        <f aca="true">IF(B41="","",IF(WEEKDAY(TODAY(),2)=1,TODAY()-3,TODAY()-1))</f>
        <v>45925</v>
      </c>
      <c r="E41" s="48" t="n">
        <v>37347</v>
      </c>
      <c r="F41" s="48"/>
      <c r="G41" s="46"/>
      <c r="H41" s="87" t="n">
        <v>37347</v>
      </c>
      <c r="I41" s="46"/>
      <c r="J41" s="49" t="n">
        <f aca="false">O41/$O$32*$J$32</f>
        <v>2.99669260700389</v>
      </c>
      <c r="K41" s="49" t="n">
        <f aca="false">O41/$O$32*$K$32</f>
        <v>3.00616083009079</v>
      </c>
      <c r="L41" s="49"/>
      <c r="M41" s="49"/>
      <c r="N41" s="49" t="n">
        <f aca="false">IF(ISERROR(AVERAGE(J41:K41)),"",AVERAGE(J41:K41))</f>
        <v>3.00142671854734</v>
      </c>
      <c r="O41" s="49" t="n">
        <v>2.92</v>
      </c>
      <c r="P41" s="50" t="n">
        <f aca="false">IF(ISERROR(N41-O41),"",N41-O41)</f>
        <v>0.0814267185473412</v>
      </c>
      <c r="Q41" s="51"/>
      <c r="R41" s="51"/>
      <c r="S41" s="51"/>
      <c r="T41" s="51"/>
      <c r="U41" s="51"/>
      <c r="V41" s="51"/>
      <c r="W41" s="51"/>
      <c r="X41" s="52"/>
      <c r="Y41" s="30"/>
      <c r="Z41" s="53"/>
      <c r="AA41" s="51"/>
      <c r="AB41" s="49"/>
      <c r="AC41" s="51"/>
      <c r="AD41" s="51"/>
      <c r="AE41" s="49"/>
      <c r="AF41" s="51"/>
      <c r="AG41" s="51"/>
      <c r="AH41" s="51"/>
      <c r="AI41" s="88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 t="s">
        <v>123</v>
      </c>
      <c r="EU41" s="44" t="s">
        <v>124</v>
      </c>
      <c r="EV41" s="44" t="s">
        <v>121</v>
      </c>
      <c r="EW41" s="44" t="s">
        <v>122</v>
      </c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2.75" hidden="true" customHeight="false" outlineLevel="0" collapsed="false">
      <c r="A42" s="34"/>
      <c r="B42" s="35" t="s">
        <v>116</v>
      </c>
      <c r="C42" s="36" t="s">
        <v>81</v>
      </c>
      <c r="D42" s="37" t="n">
        <f aca="true">IF(B42="","",IF(WEEKDAY(TODAY(),2)=1,TODAY()-3,TODAY()-1))</f>
        <v>45925</v>
      </c>
      <c r="E42" s="37" t="n">
        <v>37377</v>
      </c>
      <c r="F42" s="37"/>
      <c r="G42" s="35"/>
      <c r="H42" s="85" t="n">
        <v>37377</v>
      </c>
      <c r="I42" s="35"/>
      <c r="J42" s="39" t="n">
        <f aca="false">O42/$O$32*$J$32</f>
        <v>3.03774319066148</v>
      </c>
      <c r="K42" s="39" t="n">
        <f aca="false">O42/$O$32*$K$32</f>
        <v>3.0473411154345</v>
      </c>
      <c r="L42" s="39"/>
      <c r="M42" s="39"/>
      <c r="N42" s="39" t="n">
        <f aca="false">IF(ISERROR(AVERAGE(J42:K42)),"",AVERAGE(J42:K42))</f>
        <v>3.04254215304799</v>
      </c>
      <c r="O42" s="39" t="n">
        <v>2.96</v>
      </c>
      <c r="P42" s="40" t="n">
        <f aca="false">IF(ISERROR(N42-O42),"",N42-O42)</f>
        <v>0.0825421530479895</v>
      </c>
      <c r="Q42" s="41"/>
      <c r="R42" s="41"/>
      <c r="S42" s="41"/>
      <c r="T42" s="41"/>
      <c r="U42" s="41"/>
      <c r="V42" s="41"/>
      <c r="W42" s="41"/>
      <c r="X42" s="42"/>
      <c r="Y42" s="30"/>
      <c r="Z42" s="43"/>
      <c r="AA42" s="41"/>
      <c r="AB42" s="39"/>
      <c r="AC42" s="41"/>
      <c r="AD42" s="41"/>
      <c r="AE42" s="39"/>
      <c r="AF42" s="41"/>
      <c r="AG42" s="41"/>
      <c r="AH42" s="41"/>
      <c r="AI42" s="86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 t="s">
        <v>125</v>
      </c>
      <c r="EU42" s="44" t="s">
        <v>126</v>
      </c>
      <c r="EV42" s="44" t="s">
        <v>123</v>
      </c>
      <c r="EW42" s="44" t="s">
        <v>124</v>
      </c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2.75" hidden="true" customHeight="false" outlineLevel="0" collapsed="false">
      <c r="A43" s="45"/>
      <c r="B43" s="46" t="s">
        <v>116</v>
      </c>
      <c r="C43" s="47" t="s">
        <v>81</v>
      </c>
      <c r="D43" s="48" t="n">
        <f aca="true">IF(B43="","",IF(WEEKDAY(TODAY(),2)=1,TODAY()-3,TODAY()-1))</f>
        <v>45925</v>
      </c>
      <c r="E43" s="48" t="n">
        <v>37408</v>
      </c>
      <c r="F43" s="48"/>
      <c r="G43" s="46"/>
      <c r="H43" s="87" t="n">
        <v>37408</v>
      </c>
      <c r="I43" s="46"/>
      <c r="J43" s="49" t="n">
        <f aca="false">O43/$O$32*$J$32</f>
        <v>3.08392509727626</v>
      </c>
      <c r="K43" s="49" t="n">
        <f aca="false">O43/$O$32*$K$32</f>
        <v>3.09366893644617</v>
      </c>
      <c r="L43" s="49"/>
      <c r="M43" s="49"/>
      <c r="N43" s="49" t="n">
        <f aca="false">IF(ISERROR(AVERAGE(J43:K43)),"",AVERAGE(J43:K43))</f>
        <v>3.08879701686122</v>
      </c>
      <c r="O43" s="49" t="n">
        <v>3.005</v>
      </c>
      <c r="P43" s="50" t="n">
        <f aca="false">IF(ISERROR(N43-O43),"",N43-O43)</f>
        <v>0.0837970168612192</v>
      </c>
      <c r="Q43" s="51"/>
      <c r="R43" s="51"/>
      <c r="S43" s="51"/>
      <c r="T43" s="51"/>
      <c r="U43" s="51"/>
      <c r="V43" s="51"/>
      <c r="W43" s="51"/>
      <c r="X43" s="52"/>
      <c r="Y43" s="30"/>
      <c r="Z43" s="53"/>
      <c r="AA43" s="51"/>
      <c r="AB43" s="49"/>
      <c r="AC43" s="51"/>
      <c r="AD43" s="51"/>
      <c r="AE43" s="49"/>
      <c r="AF43" s="51"/>
      <c r="AG43" s="51"/>
      <c r="AH43" s="51"/>
      <c r="AI43" s="88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 t="s">
        <v>127</v>
      </c>
      <c r="EU43" s="44" t="s">
        <v>128</v>
      </c>
      <c r="EV43" s="44" t="s">
        <v>125</v>
      </c>
      <c r="EW43" s="44" t="s">
        <v>126</v>
      </c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  <row r="44" customFormat="false" ht="12.75" hidden="true" customHeight="false" outlineLevel="0" collapsed="false">
      <c r="A44" s="34"/>
      <c r="B44" s="35" t="s">
        <v>116</v>
      </c>
      <c r="C44" s="36" t="s">
        <v>81</v>
      </c>
      <c r="D44" s="37" t="n">
        <f aca="true">IF(B44="","",IF(WEEKDAY(TODAY(),2)=1,TODAY()-3,TODAY()-1))</f>
        <v>45925</v>
      </c>
      <c r="E44" s="37" t="n">
        <v>37438</v>
      </c>
      <c r="F44" s="37"/>
      <c r="G44" s="35"/>
      <c r="H44" s="85" t="n">
        <v>37438</v>
      </c>
      <c r="I44" s="35"/>
      <c r="J44" s="39" t="n">
        <f aca="false">O44/$O$32*$J$32</f>
        <v>3.12497568093385</v>
      </c>
      <c r="K44" s="39" t="n">
        <f aca="false">O44/$O$32*$K$32</f>
        <v>3.13484922178988</v>
      </c>
      <c r="L44" s="39"/>
      <c r="M44" s="39"/>
      <c r="N44" s="39" t="n">
        <f aca="false">IF(ISERROR(AVERAGE(J44:K44)),"",AVERAGE(J44:K44))</f>
        <v>3.12991245136187</v>
      </c>
      <c r="O44" s="39" t="n">
        <v>3.045</v>
      </c>
      <c r="P44" s="40" t="n">
        <f aca="false">IF(ISERROR(N44-O44),"",N44-O44)</f>
        <v>0.0849124513618675</v>
      </c>
      <c r="Q44" s="41"/>
      <c r="R44" s="41"/>
      <c r="S44" s="41"/>
      <c r="T44" s="41"/>
      <c r="U44" s="41"/>
      <c r="V44" s="41"/>
      <c r="W44" s="41"/>
      <c r="X44" s="42"/>
      <c r="Y44" s="30"/>
      <c r="Z44" s="43"/>
      <c r="AA44" s="41"/>
      <c r="AB44" s="39"/>
      <c r="AC44" s="41"/>
      <c r="AD44" s="41"/>
      <c r="AE44" s="39"/>
      <c r="AF44" s="41"/>
      <c r="AG44" s="41"/>
      <c r="AH44" s="41"/>
      <c r="AI44" s="86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 t="s">
        <v>129</v>
      </c>
      <c r="EU44" s="44" t="s">
        <v>130</v>
      </c>
      <c r="EV44" s="44" t="s">
        <v>127</v>
      </c>
      <c r="EW44" s="44" t="s">
        <v>128</v>
      </c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12.75" hidden="true" customHeight="false" outlineLevel="0" collapsed="false">
      <c r="A45" s="45"/>
      <c r="B45" s="46" t="s">
        <v>116</v>
      </c>
      <c r="C45" s="47" t="s">
        <v>81</v>
      </c>
      <c r="D45" s="48" t="n">
        <f aca="true">IF(B45="","",IF(WEEKDAY(TODAY(),2)=1,TODAY()-3,TODAY()-1))</f>
        <v>45925</v>
      </c>
      <c r="E45" s="48" t="n">
        <v>37469</v>
      </c>
      <c r="F45" s="48"/>
      <c r="G45" s="46"/>
      <c r="H45" s="87" t="n">
        <v>37469</v>
      </c>
      <c r="I45" s="46"/>
      <c r="J45" s="49" t="n">
        <f aca="false">O45/$O$32*$J$32</f>
        <v>3.16602626459144</v>
      </c>
      <c r="K45" s="49" t="n">
        <f aca="false">O45/$O$32*$K$32</f>
        <v>3.17602950713359</v>
      </c>
      <c r="L45" s="49"/>
      <c r="M45" s="49"/>
      <c r="N45" s="49" t="n">
        <f aca="false">IF(ISERROR(AVERAGE(J45:K45)),"",AVERAGE(J45:K45))</f>
        <v>3.17102788586252</v>
      </c>
      <c r="O45" s="49" t="n">
        <v>3.085</v>
      </c>
      <c r="P45" s="50" t="n">
        <f aca="false">IF(ISERROR(N45-O45),"",N45-O45)</f>
        <v>0.0860278858625163</v>
      </c>
      <c r="Q45" s="51"/>
      <c r="R45" s="51"/>
      <c r="S45" s="51"/>
      <c r="T45" s="51"/>
      <c r="U45" s="51"/>
      <c r="V45" s="51"/>
      <c r="W45" s="51"/>
      <c r="X45" s="52"/>
      <c r="Y45" s="30"/>
      <c r="Z45" s="53"/>
      <c r="AA45" s="51"/>
      <c r="AB45" s="49"/>
      <c r="AC45" s="51"/>
      <c r="AD45" s="51"/>
      <c r="AE45" s="49"/>
      <c r="AF45" s="51"/>
      <c r="AG45" s="51"/>
      <c r="AH45" s="51"/>
      <c r="AI45" s="88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 t="s">
        <v>131</v>
      </c>
      <c r="EU45" s="44" t="s">
        <v>132</v>
      </c>
      <c r="EV45" s="44" t="s">
        <v>129</v>
      </c>
      <c r="EW45" s="44" t="s">
        <v>130</v>
      </c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customFormat="false" ht="12.75" hidden="true" customHeight="false" outlineLevel="0" collapsed="false">
      <c r="A46" s="34"/>
      <c r="B46" s="35" t="s">
        <v>116</v>
      </c>
      <c r="C46" s="36" t="s">
        <v>81</v>
      </c>
      <c r="D46" s="37" t="n">
        <f aca="true">IF(B46="","",IF(WEEKDAY(TODAY(),2)=1,TODAY()-3,TODAY()-1))</f>
        <v>45925</v>
      </c>
      <c r="E46" s="37" t="n">
        <v>37500</v>
      </c>
      <c r="F46" s="37"/>
      <c r="G46" s="35"/>
      <c r="H46" s="85" t="n">
        <v>37500</v>
      </c>
      <c r="I46" s="35"/>
      <c r="J46" s="39" t="n">
        <f aca="false">O46/$O$32*$J$32</f>
        <v>3.17936770428016</v>
      </c>
      <c r="K46" s="39" t="n">
        <f aca="false">O46/$O$32*$K$32</f>
        <v>3.1894130998703</v>
      </c>
      <c r="L46" s="39"/>
      <c r="M46" s="39"/>
      <c r="N46" s="39" t="n">
        <f aca="false">IF(ISERROR(AVERAGE(J46:K46)),"",AVERAGE(J46:K46))</f>
        <v>3.18439040207523</v>
      </c>
      <c r="O46" s="39" t="n">
        <v>3.098</v>
      </c>
      <c r="P46" s="40" t="n">
        <f aca="false">IF(ISERROR(N46-O46),"",N46-O46)</f>
        <v>0.0863904020752271</v>
      </c>
      <c r="Q46" s="41"/>
      <c r="R46" s="41"/>
      <c r="S46" s="41"/>
      <c r="T46" s="41"/>
      <c r="U46" s="41"/>
      <c r="V46" s="41"/>
      <c r="W46" s="41"/>
      <c r="X46" s="42"/>
      <c r="Y46" s="30"/>
      <c r="Z46" s="43"/>
      <c r="AA46" s="41"/>
      <c r="AB46" s="39"/>
      <c r="AC46" s="41"/>
      <c r="AD46" s="41"/>
      <c r="AE46" s="39"/>
      <c r="AF46" s="41"/>
      <c r="AG46" s="41"/>
      <c r="AH46" s="41"/>
      <c r="AI46" s="86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 t="s">
        <v>133</v>
      </c>
      <c r="EU46" s="44" t="s">
        <v>134</v>
      </c>
      <c r="EV46" s="44" t="s">
        <v>131</v>
      </c>
      <c r="EW46" s="44" t="s">
        <v>132</v>
      </c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  <row r="47" customFormat="false" ht="12.75" hidden="true" customHeight="false" outlineLevel="0" collapsed="false">
      <c r="A47" s="45"/>
      <c r="B47" s="46" t="s">
        <v>116</v>
      </c>
      <c r="C47" s="47" t="s">
        <v>81</v>
      </c>
      <c r="D47" s="48" t="n">
        <f aca="true">IF(B47="","",IF(WEEKDAY(TODAY(),2)=1,TODAY()-3,TODAY()-1))</f>
        <v>45925</v>
      </c>
      <c r="E47" s="48" t="n">
        <v>37530</v>
      </c>
      <c r="F47" s="48"/>
      <c r="G47" s="46"/>
      <c r="H47" s="87" t="n">
        <v>37530</v>
      </c>
      <c r="I47" s="46"/>
      <c r="J47" s="49" t="n">
        <f aca="false">O47/$O$32*$J$32</f>
        <v>3.22554961089494</v>
      </c>
      <c r="K47" s="49" t="n">
        <f aca="false">O47/$O$32*$K$32</f>
        <v>3.23574092088197</v>
      </c>
      <c r="L47" s="49"/>
      <c r="M47" s="49"/>
      <c r="N47" s="49" t="n">
        <f aca="false">IF(ISERROR(AVERAGE(J47:K47)),"",AVERAGE(J47:K47))</f>
        <v>3.23064526588846</v>
      </c>
      <c r="O47" s="49" t="n">
        <v>3.143</v>
      </c>
      <c r="P47" s="50" t="n">
        <f aca="false">IF(ISERROR(N47-O47),"",N47-O47)</f>
        <v>0.0876452658884563</v>
      </c>
      <c r="Q47" s="51"/>
      <c r="R47" s="51"/>
      <c r="S47" s="51"/>
      <c r="T47" s="51"/>
      <c r="U47" s="51"/>
      <c r="V47" s="51"/>
      <c r="W47" s="51"/>
      <c r="X47" s="52"/>
      <c r="Y47" s="30"/>
      <c r="Z47" s="53"/>
      <c r="AA47" s="51"/>
      <c r="AB47" s="49"/>
      <c r="AC47" s="51"/>
      <c r="AD47" s="51"/>
      <c r="AE47" s="49"/>
      <c r="AF47" s="51"/>
      <c r="AG47" s="51"/>
      <c r="AH47" s="51"/>
      <c r="AI47" s="88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 t="s">
        <v>135</v>
      </c>
      <c r="EU47" s="44" t="s">
        <v>136</v>
      </c>
      <c r="EV47" s="44" t="s">
        <v>133</v>
      </c>
      <c r="EW47" s="44" t="s">
        <v>134</v>
      </c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</row>
    <row r="48" customFormat="false" ht="12.75" hidden="true" customHeight="false" outlineLevel="0" collapsed="false">
      <c r="A48" s="34"/>
      <c r="B48" s="35" t="s">
        <v>116</v>
      </c>
      <c r="C48" s="36" t="s">
        <v>81</v>
      </c>
      <c r="D48" s="37" t="n">
        <f aca="true">IF(B48="","",IF(WEEKDAY(TODAY(),2)=1,TODAY()-3,TODAY()-1))</f>
        <v>45925</v>
      </c>
      <c r="E48" s="37" t="n">
        <v>37561</v>
      </c>
      <c r="F48" s="37"/>
      <c r="G48" s="35"/>
      <c r="H48" s="85" t="n">
        <v>37561</v>
      </c>
      <c r="I48" s="35"/>
      <c r="J48" s="39" t="n">
        <f aca="false">O48/$O$32*$J$32</f>
        <v>3.42772373540856</v>
      </c>
      <c r="K48" s="39" t="n">
        <f aca="false">O48/$O$32*$K$32</f>
        <v>3.43855382619974</v>
      </c>
      <c r="L48" s="39"/>
      <c r="M48" s="39"/>
      <c r="N48" s="39" t="n">
        <f aca="false">IF(ISERROR(AVERAGE(J48:K48)),"",AVERAGE(J48:K48))</f>
        <v>3.43313878080415</v>
      </c>
      <c r="O48" s="39" t="n">
        <v>3.34</v>
      </c>
      <c r="P48" s="40" t="n">
        <f aca="false">IF(ISERROR(N48-O48),"",N48-O48)</f>
        <v>0.0931387808041504</v>
      </c>
      <c r="Q48" s="41"/>
      <c r="R48" s="41"/>
      <c r="S48" s="41"/>
      <c r="T48" s="41"/>
      <c r="U48" s="41"/>
      <c r="V48" s="41"/>
      <c r="W48" s="41"/>
      <c r="X48" s="42"/>
      <c r="Y48" s="30"/>
      <c r="Z48" s="43"/>
      <c r="AA48" s="41"/>
      <c r="AB48" s="39"/>
      <c r="AC48" s="41"/>
      <c r="AD48" s="41"/>
      <c r="AE48" s="39"/>
      <c r="AF48" s="41"/>
      <c r="AG48" s="41"/>
      <c r="AH48" s="41"/>
      <c r="AI48" s="86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 t="s">
        <v>137</v>
      </c>
      <c r="EU48" s="44" t="s">
        <v>138</v>
      </c>
      <c r="EV48" s="44" t="s">
        <v>135</v>
      </c>
      <c r="EW48" s="44" t="s">
        <v>136</v>
      </c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</row>
    <row r="49" customFormat="false" ht="12.75" hidden="true" customHeight="false" outlineLevel="0" collapsed="false">
      <c r="A49" s="45"/>
      <c r="B49" s="46" t="s">
        <v>116</v>
      </c>
      <c r="C49" s="47" t="s">
        <v>81</v>
      </c>
      <c r="D49" s="48" t="n">
        <f aca="true">IF(B49="","",IF(WEEKDAY(TODAY(),2)=1,TODAY()-3,TODAY()-1))</f>
        <v>45925</v>
      </c>
      <c r="E49" s="48" t="n">
        <v>37591</v>
      </c>
      <c r="F49" s="48"/>
      <c r="G49" s="46"/>
      <c r="H49" s="87" t="n">
        <v>37591</v>
      </c>
      <c r="I49" s="46"/>
      <c r="J49" s="49" t="n">
        <f aca="false">O49/$O$32*$J$32</f>
        <v>3.6381079766537</v>
      </c>
      <c r="K49" s="49" t="n">
        <f aca="false">O49/$O$32*$K$32</f>
        <v>3.64960278858625</v>
      </c>
      <c r="L49" s="49"/>
      <c r="M49" s="49"/>
      <c r="N49" s="49" t="n">
        <f aca="false">IF(ISERROR(AVERAGE(J49:K49)),"",AVERAGE(J49:K49))</f>
        <v>3.64385538261997</v>
      </c>
      <c r="O49" s="49" t="n">
        <v>3.545</v>
      </c>
      <c r="P49" s="50" t="n">
        <f aca="false">IF(ISERROR(N49-O49),"",N49-O49)</f>
        <v>0.0988553826199738</v>
      </c>
      <c r="Q49" s="51"/>
      <c r="R49" s="51"/>
      <c r="S49" s="51"/>
      <c r="T49" s="51"/>
      <c r="U49" s="51"/>
      <c r="V49" s="51"/>
      <c r="W49" s="51"/>
      <c r="X49" s="52"/>
      <c r="Y49" s="30"/>
      <c r="Z49" s="53"/>
      <c r="AA49" s="51"/>
      <c r="AB49" s="49"/>
      <c r="AC49" s="51"/>
      <c r="AD49" s="51"/>
      <c r="AE49" s="49"/>
      <c r="AF49" s="51"/>
      <c r="AG49" s="51"/>
      <c r="AH49" s="51"/>
      <c r="AI49" s="88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 t="s">
        <v>139</v>
      </c>
      <c r="EU49" s="44" t="s">
        <v>140</v>
      </c>
      <c r="EV49" s="44" t="s">
        <v>137</v>
      </c>
      <c r="EW49" s="44" t="s">
        <v>138</v>
      </c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</row>
    <row r="50" customFormat="false" ht="12.75" hidden="true" customHeight="false" outlineLevel="0" collapsed="false">
      <c r="A50" s="34"/>
      <c r="B50" s="35" t="s">
        <v>116</v>
      </c>
      <c r="C50" s="36" t="s">
        <v>81</v>
      </c>
      <c r="D50" s="37" t="n">
        <f aca="true">IF(B50="","",IF(WEEKDAY(TODAY(),2)=1,TODAY()-3,TODAY()-1))</f>
        <v>45925</v>
      </c>
      <c r="E50" s="37" t="n">
        <v>37622</v>
      </c>
      <c r="F50" s="37"/>
      <c r="G50" s="35"/>
      <c r="H50" s="85" t="n">
        <v>37622</v>
      </c>
      <c r="I50" s="35"/>
      <c r="J50" s="39" t="n">
        <f aca="false">O50/$O$33*$J$33</f>
        <v>3.73611265646732</v>
      </c>
      <c r="K50" s="39" t="n">
        <f aca="false">O50/$O$33*$K$33</f>
        <v>3.75152990264256</v>
      </c>
      <c r="L50" s="39"/>
      <c r="M50" s="39"/>
      <c r="N50" s="39" t="n">
        <f aca="false">IF(ISERROR(AVERAGE(J50:K50)),"",AVERAGE(J50:K50))</f>
        <v>3.74382127955494</v>
      </c>
      <c r="O50" s="39" t="n">
        <v>3.695</v>
      </c>
      <c r="P50" s="40" t="n">
        <f aca="false">IF(ISERROR(N50-O50),"",N50-O50)</f>
        <v>0.0488212795549368</v>
      </c>
      <c r="Q50" s="41"/>
      <c r="R50" s="41"/>
      <c r="S50" s="41"/>
      <c r="T50" s="41"/>
      <c r="U50" s="41"/>
      <c r="V50" s="41"/>
      <c r="W50" s="41"/>
      <c r="X50" s="42"/>
      <c r="Y50" s="30"/>
      <c r="Z50" s="43"/>
      <c r="AA50" s="41"/>
      <c r="AB50" s="39"/>
      <c r="AC50" s="41"/>
      <c r="AD50" s="41"/>
      <c r="AE50" s="39"/>
      <c r="AF50" s="41"/>
      <c r="AG50" s="41"/>
      <c r="AH50" s="41"/>
      <c r="AI50" s="86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 t="s">
        <v>141</v>
      </c>
      <c r="EU50" s="44" t="s">
        <v>142</v>
      </c>
      <c r="EV50" s="44" t="s">
        <v>139</v>
      </c>
      <c r="EW50" s="44" t="s">
        <v>140</v>
      </c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  <c r="IW50" s="44"/>
    </row>
    <row r="51" customFormat="false" ht="12.75" hidden="true" customHeight="false" outlineLevel="0" collapsed="false">
      <c r="A51" s="45"/>
      <c r="B51" s="46" t="s">
        <v>116</v>
      </c>
      <c r="C51" s="47" t="s">
        <v>81</v>
      </c>
      <c r="D51" s="48" t="n">
        <f aca="true">IF(B51="","",IF(WEEKDAY(TODAY(),2)=1,TODAY()-3,TODAY()-1))</f>
        <v>45925</v>
      </c>
      <c r="E51" s="48" t="n">
        <v>37653</v>
      </c>
      <c r="F51" s="48"/>
      <c r="G51" s="46"/>
      <c r="H51" s="87" t="n">
        <v>37653</v>
      </c>
      <c r="I51" s="46"/>
      <c r="J51" s="49" t="n">
        <f aca="false">O51/$O$33*$J$33</f>
        <v>3.66533379694019</v>
      </c>
      <c r="K51" s="49" t="n">
        <f aca="false">O51/$O$33*$K$33</f>
        <v>3.68045897079277</v>
      </c>
      <c r="L51" s="49"/>
      <c r="M51" s="49"/>
      <c r="N51" s="49" t="n">
        <f aca="false">IF(ISERROR(AVERAGE(J51:K51)),"",AVERAGE(J51:K51))</f>
        <v>3.67289638386648</v>
      </c>
      <c r="O51" s="49" t="n">
        <v>3.625</v>
      </c>
      <c r="P51" s="50" t="n">
        <f aca="false">IF(ISERROR(N51-O51),"",N51-O51)</f>
        <v>0.0478963838664805</v>
      </c>
      <c r="Q51" s="51"/>
      <c r="R51" s="51"/>
      <c r="S51" s="51"/>
      <c r="T51" s="51"/>
      <c r="U51" s="51"/>
      <c r="V51" s="51"/>
      <c r="W51" s="51"/>
      <c r="X51" s="52"/>
      <c r="Y51" s="30"/>
      <c r="Z51" s="53"/>
      <c r="AA51" s="51"/>
      <c r="AB51" s="49"/>
      <c r="AC51" s="51"/>
      <c r="AD51" s="51"/>
      <c r="AE51" s="49"/>
      <c r="AF51" s="51"/>
      <c r="AG51" s="51"/>
      <c r="AH51" s="51"/>
      <c r="AI51" s="88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 t="s">
        <v>143</v>
      </c>
      <c r="EU51" s="44" t="s">
        <v>144</v>
      </c>
      <c r="EV51" s="44" t="s">
        <v>141</v>
      </c>
      <c r="EW51" s="44" t="s">
        <v>142</v>
      </c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  <c r="IW51" s="44"/>
    </row>
    <row r="52" customFormat="false" ht="12.75" hidden="true" customHeight="false" outlineLevel="0" collapsed="false">
      <c r="A52" s="34"/>
      <c r="B52" s="35" t="s">
        <v>116</v>
      </c>
      <c r="C52" s="36" t="s">
        <v>81</v>
      </c>
      <c r="D52" s="37" t="n">
        <f aca="true">IF(B52="","",IF(WEEKDAY(TODAY(),2)=1,TODAY()-3,TODAY()-1))</f>
        <v>45925</v>
      </c>
      <c r="E52" s="37" t="n">
        <v>37681</v>
      </c>
      <c r="F52" s="37"/>
      <c r="G52" s="35"/>
      <c r="H52" s="85" t="n">
        <v>37681</v>
      </c>
      <c r="I52" s="35"/>
      <c r="J52" s="39" t="n">
        <f aca="false">O52/$O$33*$J$33</f>
        <v>3.57433240611961</v>
      </c>
      <c r="K52" s="39" t="n">
        <f aca="false">O52/$O$33*$K$33</f>
        <v>3.58908205841446</v>
      </c>
      <c r="L52" s="39"/>
      <c r="M52" s="39"/>
      <c r="N52" s="39" t="n">
        <f aca="false">IF(ISERROR(AVERAGE(J52:K52)),"",AVERAGE(J52:K52))</f>
        <v>3.58170723226704</v>
      </c>
      <c r="O52" s="39" t="n">
        <v>3.535</v>
      </c>
      <c r="P52" s="40" t="n">
        <f aca="false">IF(ISERROR(N52-O52),"",N52-O52)</f>
        <v>0.0467072322670372</v>
      </c>
      <c r="Q52" s="41"/>
      <c r="R52" s="41"/>
      <c r="S52" s="41"/>
      <c r="T52" s="41"/>
      <c r="U52" s="41"/>
      <c r="V52" s="41"/>
      <c r="W52" s="41"/>
      <c r="X52" s="42"/>
      <c r="Y52" s="30"/>
      <c r="Z52" s="43"/>
      <c r="AA52" s="41"/>
      <c r="AB52" s="39"/>
      <c r="AC52" s="41"/>
      <c r="AD52" s="41"/>
      <c r="AE52" s="39"/>
      <c r="AF52" s="41"/>
      <c r="AG52" s="41"/>
      <c r="AH52" s="41"/>
      <c r="AI52" s="86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 t="s">
        <v>145</v>
      </c>
      <c r="EU52" s="44" t="s">
        <v>146</v>
      </c>
      <c r="EV52" s="44" t="s">
        <v>143</v>
      </c>
      <c r="EW52" s="44" t="s">
        <v>144</v>
      </c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  <c r="IW52" s="44"/>
    </row>
    <row r="53" customFormat="false" ht="12.75" hidden="true" customHeight="false" outlineLevel="0" collapsed="false">
      <c r="A53" s="45"/>
      <c r="B53" s="46" t="s">
        <v>116</v>
      </c>
      <c r="C53" s="47" t="s">
        <v>81</v>
      </c>
      <c r="D53" s="48" t="n">
        <f aca="true">IF(B53="","",IF(WEEKDAY(TODAY(),2)=1,TODAY()-3,TODAY()-1))</f>
        <v>45925</v>
      </c>
      <c r="E53" s="48" t="n">
        <v>37712</v>
      </c>
      <c r="F53" s="48"/>
      <c r="G53" s="46"/>
      <c r="H53" s="87" t="n">
        <v>37712</v>
      </c>
      <c r="I53" s="46"/>
      <c r="J53" s="49" t="n">
        <f aca="false">O53/$O$33*$J$33</f>
        <v>3.47726425591099</v>
      </c>
      <c r="K53" s="49" t="n">
        <f aca="false">O53/$O$33*$K$33</f>
        <v>3.49161335187761</v>
      </c>
      <c r="L53" s="49"/>
      <c r="M53" s="49"/>
      <c r="N53" s="49" t="n">
        <f aca="false">IF(ISERROR(AVERAGE(J53:K53)),"",AVERAGE(J53:K53))</f>
        <v>3.4844388038943</v>
      </c>
      <c r="O53" s="49" t="n">
        <v>3.439</v>
      </c>
      <c r="P53" s="50" t="n">
        <f aca="false">IF(ISERROR(N53-O53),"",N53-O53)</f>
        <v>0.0454388038942972</v>
      </c>
      <c r="Q53" s="51"/>
      <c r="R53" s="51"/>
      <c r="S53" s="51"/>
      <c r="T53" s="51"/>
      <c r="U53" s="51"/>
      <c r="V53" s="51"/>
      <c r="W53" s="51"/>
      <c r="X53" s="52"/>
      <c r="Y53" s="30"/>
      <c r="Z53" s="53"/>
      <c r="AA53" s="51"/>
      <c r="AB53" s="49"/>
      <c r="AC53" s="51"/>
      <c r="AD53" s="51"/>
      <c r="AE53" s="49"/>
      <c r="AF53" s="51"/>
      <c r="AG53" s="51"/>
      <c r="AH53" s="51"/>
      <c r="AI53" s="88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 t="s">
        <v>147</v>
      </c>
      <c r="EU53" s="44" t="s">
        <v>148</v>
      </c>
      <c r="EV53" s="44" t="s">
        <v>145</v>
      </c>
      <c r="EW53" s="44" t="s">
        <v>146</v>
      </c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  <c r="IW53" s="44"/>
    </row>
    <row r="54" customFormat="false" ht="12.75" hidden="true" customHeight="false" outlineLevel="0" collapsed="false">
      <c r="A54" s="34"/>
      <c r="B54" s="35" t="s">
        <v>116</v>
      </c>
      <c r="C54" s="36" t="s">
        <v>81</v>
      </c>
      <c r="D54" s="37" t="n">
        <f aca="true">IF(B54="","",IF(WEEKDAY(TODAY(),2)=1,TODAY()-3,TODAY()-1))</f>
        <v>45925</v>
      </c>
      <c r="E54" s="37" t="n">
        <v>37742</v>
      </c>
      <c r="F54" s="37"/>
      <c r="G54" s="35"/>
      <c r="H54" s="85" t="n">
        <v>37742</v>
      </c>
      <c r="I54" s="35"/>
      <c r="J54" s="39" t="n">
        <f aca="false">O54/$O$33*$J$33</f>
        <v>3.48737552155772</v>
      </c>
      <c r="K54" s="39" t="n">
        <f aca="false">O54/$O$33*$K$33</f>
        <v>3.50176634214186</v>
      </c>
      <c r="L54" s="39"/>
      <c r="M54" s="39"/>
      <c r="N54" s="39" t="n">
        <f aca="false">IF(ISERROR(AVERAGE(J54:K54)),"",AVERAGE(J54:K54))</f>
        <v>3.49457093184979</v>
      </c>
      <c r="O54" s="39" t="n">
        <v>3.449</v>
      </c>
      <c r="P54" s="40" t="n">
        <f aca="false">IF(ISERROR(N54-O54),"",N54-O54)</f>
        <v>0.0455709318497908</v>
      </c>
      <c r="Q54" s="41"/>
      <c r="R54" s="41"/>
      <c r="S54" s="41"/>
      <c r="T54" s="41"/>
      <c r="U54" s="41"/>
      <c r="V54" s="41"/>
      <c r="W54" s="41"/>
      <c r="X54" s="42"/>
      <c r="Y54" s="30"/>
      <c r="Z54" s="43"/>
      <c r="AA54" s="41"/>
      <c r="AB54" s="39"/>
      <c r="AC54" s="41"/>
      <c r="AD54" s="41"/>
      <c r="AE54" s="39"/>
      <c r="AF54" s="41"/>
      <c r="AG54" s="41"/>
      <c r="AH54" s="41"/>
      <c r="AI54" s="86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 t="s">
        <v>149</v>
      </c>
      <c r="EU54" s="44" t="s">
        <v>150</v>
      </c>
      <c r="EV54" s="44" t="s">
        <v>147</v>
      </c>
      <c r="EW54" s="44" t="s">
        <v>148</v>
      </c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  <c r="IW54" s="44"/>
    </row>
    <row r="55" customFormat="false" ht="12.75" hidden="true" customHeight="false" outlineLevel="0" collapsed="false">
      <c r="A55" s="45"/>
      <c r="B55" s="46" t="s">
        <v>116</v>
      </c>
      <c r="C55" s="47" t="s">
        <v>81</v>
      </c>
      <c r="D55" s="48" t="n">
        <f aca="true">IF(B55="","",IF(WEEKDAY(TODAY(),2)=1,TODAY()-3,TODAY()-1))</f>
        <v>45925</v>
      </c>
      <c r="E55" s="48" t="n">
        <v>37773</v>
      </c>
      <c r="F55" s="48"/>
      <c r="G55" s="46"/>
      <c r="H55" s="87" t="n">
        <v>37773</v>
      </c>
      <c r="I55" s="46"/>
      <c r="J55" s="49" t="n">
        <f aca="false">O55/$O$33*$J$33</f>
        <v>3.51872044506259</v>
      </c>
      <c r="K55" s="49" t="n">
        <f aca="false">O55/$O$33*$K$33</f>
        <v>3.53324061196106</v>
      </c>
      <c r="L55" s="49"/>
      <c r="M55" s="49"/>
      <c r="N55" s="49" t="n">
        <f aca="false">IF(ISERROR(AVERAGE(J55:K55)),"",AVERAGE(J55:K55))</f>
        <v>3.52598052851182</v>
      </c>
      <c r="O55" s="49" t="n">
        <v>3.48</v>
      </c>
      <c r="P55" s="50" t="n">
        <f aca="false">IF(ISERROR(N55-O55),"",N55-O55)</f>
        <v>0.045980528511822</v>
      </c>
      <c r="Q55" s="51"/>
      <c r="R55" s="51"/>
      <c r="S55" s="51"/>
      <c r="T55" s="51"/>
      <c r="U55" s="51"/>
      <c r="V55" s="51"/>
      <c r="W55" s="51"/>
      <c r="X55" s="52"/>
      <c r="Y55" s="30"/>
      <c r="Z55" s="53"/>
      <c r="AA55" s="51"/>
      <c r="AB55" s="49"/>
      <c r="AC55" s="51"/>
      <c r="AD55" s="51"/>
      <c r="AE55" s="49"/>
      <c r="AF55" s="51"/>
      <c r="AG55" s="51"/>
      <c r="AH55" s="51"/>
      <c r="AI55" s="88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 t="s">
        <v>151</v>
      </c>
      <c r="EU55" s="44" t="s">
        <v>152</v>
      </c>
      <c r="EV55" s="44" t="s">
        <v>149</v>
      </c>
      <c r="EW55" s="44" t="s">
        <v>150</v>
      </c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  <c r="IV55" s="44"/>
      <c r="IW55" s="44"/>
    </row>
    <row r="56" customFormat="false" ht="12.75" hidden="true" customHeight="false" outlineLevel="0" collapsed="false">
      <c r="A56" s="34"/>
      <c r="B56" s="35" t="s">
        <v>116</v>
      </c>
      <c r="C56" s="36" t="s">
        <v>81</v>
      </c>
      <c r="D56" s="37" t="n">
        <f aca="true">IF(B56="","",IF(WEEKDAY(TODAY(),2)=1,TODAY()-3,TODAY()-1))</f>
        <v>45925</v>
      </c>
      <c r="E56" s="37" t="n">
        <v>37803</v>
      </c>
      <c r="F56" s="37"/>
      <c r="G56" s="35"/>
      <c r="H56" s="85" t="n">
        <v>37803</v>
      </c>
      <c r="I56" s="35"/>
      <c r="J56" s="39" t="n">
        <f aca="false">O56/$O$33*$J$33</f>
        <v>3.54399860917942</v>
      </c>
      <c r="K56" s="39" t="n">
        <f aca="false">O56/$O$33*$K$33</f>
        <v>3.5586230876217</v>
      </c>
      <c r="L56" s="39"/>
      <c r="M56" s="39"/>
      <c r="N56" s="39" t="n">
        <f aca="false">IF(ISERROR(AVERAGE(J56:K56)),"",AVERAGE(J56:K56))</f>
        <v>3.55131084840056</v>
      </c>
      <c r="O56" s="39" t="n">
        <v>3.505</v>
      </c>
      <c r="P56" s="40" t="n">
        <f aca="false">IF(ISERROR(N56-O56),"",N56-O56)</f>
        <v>0.0463108484005561</v>
      </c>
      <c r="Q56" s="41"/>
      <c r="R56" s="41"/>
      <c r="S56" s="41"/>
      <c r="T56" s="41"/>
      <c r="U56" s="41"/>
      <c r="V56" s="41"/>
      <c r="W56" s="41"/>
      <c r="X56" s="42"/>
      <c r="Y56" s="30"/>
      <c r="Z56" s="43"/>
      <c r="AA56" s="41"/>
      <c r="AB56" s="39"/>
      <c r="AC56" s="41"/>
      <c r="AD56" s="41"/>
      <c r="AE56" s="39"/>
      <c r="AF56" s="41"/>
      <c r="AG56" s="41"/>
      <c r="AH56" s="41"/>
      <c r="AI56" s="86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 t="s">
        <v>153</v>
      </c>
      <c r="EU56" s="44" t="s">
        <v>154</v>
      </c>
      <c r="EV56" s="44" t="s">
        <v>151</v>
      </c>
      <c r="EW56" s="44" t="s">
        <v>152</v>
      </c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  <c r="IW56" s="44"/>
    </row>
    <row r="57" customFormat="false" ht="12.75" hidden="true" customHeight="false" outlineLevel="0" collapsed="false">
      <c r="A57" s="45"/>
      <c r="B57" s="46" t="s">
        <v>116</v>
      </c>
      <c r="C57" s="47" t="s">
        <v>81</v>
      </c>
      <c r="D57" s="48" t="n">
        <f aca="true">IF(B57="","",IF(WEEKDAY(TODAY(),2)=1,TODAY()-3,TODAY()-1))</f>
        <v>45925</v>
      </c>
      <c r="E57" s="48" t="n">
        <v>37834</v>
      </c>
      <c r="F57" s="48"/>
      <c r="G57" s="46"/>
      <c r="H57" s="87" t="n">
        <v>37834</v>
      </c>
      <c r="I57" s="46"/>
      <c r="J57" s="49" t="n">
        <f aca="false">O57/$O$33*$J$33</f>
        <v>3.57938803894298</v>
      </c>
      <c r="K57" s="49" t="n">
        <f aca="false">O57/$O$33*$K$33</f>
        <v>3.59415855354659</v>
      </c>
      <c r="L57" s="49"/>
      <c r="M57" s="49"/>
      <c r="N57" s="49" t="n">
        <f aca="false">IF(ISERROR(AVERAGE(J57:K57)),"",AVERAGE(J57:K57))</f>
        <v>3.58677329624478</v>
      </c>
      <c r="O57" s="49" t="n">
        <v>3.54</v>
      </c>
      <c r="P57" s="50" t="n">
        <f aca="false">IF(ISERROR(N57-O57),"",N57-O57)</f>
        <v>0.0467732962447842</v>
      </c>
      <c r="Q57" s="51"/>
      <c r="R57" s="51"/>
      <c r="S57" s="51"/>
      <c r="T57" s="51"/>
      <c r="U57" s="51"/>
      <c r="V57" s="51"/>
      <c r="W57" s="51"/>
      <c r="X57" s="52"/>
      <c r="Y57" s="30"/>
      <c r="Z57" s="53"/>
      <c r="AA57" s="51"/>
      <c r="AB57" s="49"/>
      <c r="AC57" s="51"/>
      <c r="AD57" s="51"/>
      <c r="AE57" s="49"/>
      <c r="AF57" s="51"/>
      <c r="AG57" s="51"/>
      <c r="AH57" s="51"/>
      <c r="AI57" s="88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 t="s">
        <v>155</v>
      </c>
      <c r="EU57" s="44" t="s">
        <v>156</v>
      </c>
      <c r="EV57" s="44" t="s">
        <v>153</v>
      </c>
      <c r="EW57" s="44" t="s">
        <v>154</v>
      </c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  <c r="IW57" s="44"/>
    </row>
    <row r="58" customFormat="false" ht="12.75" hidden="true" customHeight="false" outlineLevel="0" collapsed="false">
      <c r="A58" s="34"/>
      <c r="B58" s="35" t="s">
        <v>116</v>
      </c>
      <c r="C58" s="36" t="s">
        <v>81</v>
      </c>
      <c r="D58" s="37" t="n">
        <f aca="true">IF(B58="","",IF(WEEKDAY(TODAY(),2)=1,TODAY()-3,TODAY()-1))</f>
        <v>45925</v>
      </c>
      <c r="E58" s="37" t="n">
        <v>37865</v>
      </c>
      <c r="F58" s="37"/>
      <c r="G58" s="35"/>
      <c r="H58" s="85" t="n">
        <v>37865</v>
      </c>
      <c r="I58" s="35"/>
      <c r="J58" s="39" t="n">
        <f aca="false">O58/$O$33*$J$33</f>
        <v>3.58949930458971</v>
      </c>
      <c r="K58" s="39" t="n">
        <f aca="false">O58/$O$33*$K$33</f>
        <v>3.60431154381085</v>
      </c>
      <c r="L58" s="39"/>
      <c r="M58" s="39"/>
      <c r="N58" s="39" t="n">
        <f aca="false">IF(ISERROR(AVERAGE(J58:K58)),"",AVERAGE(J58:K58))</f>
        <v>3.59690542420028</v>
      </c>
      <c r="O58" s="39" t="n">
        <v>3.55</v>
      </c>
      <c r="P58" s="40" t="n">
        <f aca="false">IF(ISERROR(N58-O58),"",N58-O58)</f>
        <v>0.0469054242002778</v>
      </c>
      <c r="Q58" s="41"/>
      <c r="R58" s="41"/>
      <c r="S58" s="41"/>
      <c r="T58" s="41"/>
      <c r="U58" s="41"/>
      <c r="V58" s="41"/>
      <c r="W58" s="41"/>
      <c r="X58" s="42"/>
      <c r="Y58" s="30"/>
      <c r="Z58" s="43"/>
      <c r="AA58" s="41"/>
      <c r="AB58" s="39"/>
      <c r="AC58" s="41"/>
      <c r="AD58" s="41"/>
      <c r="AE58" s="39"/>
      <c r="AF58" s="41"/>
      <c r="AG58" s="41"/>
      <c r="AH58" s="41"/>
      <c r="AI58" s="86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 t="s">
        <v>157</v>
      </c>
      <c r="EU58" s="44" t="s">
        <v>157</v>
      </c>
      <c r="EV58" s="44" t="s">
        <v>155</v>
      </c>
      <c r="EW58" s="44" t="s">
        <v>156</v>
      </c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  <c r="IW58" s="44"/>
    </row>
    <row r="59" customFormat="false" ht="12.75" hidden="true" customHeight="false" outlineLevel="0" collapsed="false">
      <c r="A59" s="45"/>
      <c r="B59" s="46" t="s">
        <v>116</v>
      </c>
      <c r="C59" s="47" t="s">
        <v>81</v>
      </c>
      <c r="D59" s="48" t="n">
        <f aca="true">IF(B59="","",IF(WEEKDAY(TODAY(),2)=1,TODAY()-3,TODAY()-1))</f>
        <v>45925</v>
      </c>
      <c r="E59" s="48" t="n">
        <v>37895</v>
      </c>
      <c r="F59" s="48"/>
      <c r="G59" s="46"/>
      <c r="H59" s="87" t="n">
        <v>37895</v>
      </c>
      <c r="I59" s="46"/>
      <c r="J59" s="49" t="n">
        <f aca="false">O59/$O$33*$J$33</f>
        <v>3.635</v>
      </c>
      <c r="K59" s="49" t="n">
        <f aca="false">O59/$O$33*$K$33</f>
        <v>3.65</v>
      </c>
      <c r="L59" s="49"/>
      <c r="M59" s="49"/>
      <c r="N59" s="49" t="n">
        <f aca="false">IF(ISERROR(AVERAGE(J59:K59)),"",AVERAGE(J59:K59))</f>
        <v>3.6425</v>
      </c>
      <c r="O59" s="49" t="n">
        <v>3.595</v>
      </c>
      <c r="P59" s="50" t="n">
        <f aca="false">IF(ISERROR(N59-O59),"",N59-O59)</f>
        <v>0.0474999999999999</v>
      </c>
      <c r="Q59" s="51"/>
      <c r="R59" s="51"/>
      <c r="S59" s="51"/>
      <c r="T59" s="51"/>
      <c r="U59" s="51"/>
      <c r="V59" s="51"/>
      <c r="W59" s="51"/>
      <c r="X59" s="52"/>
      <c r="Y59" s="30"/>
      <c r="Z59" s="53"/>
      <c r="AA59" s="51"/>
      <c r="AB59" s="49"/>
      <c r="AC59" s="51"/>
      <c r="AD59" s="51"/>
      <c r="AE59" s="49"/>
      <c r="AF59" s="51"/>
      <c r="AG59" s="51"/>
      <c r="AH59" s="51"/>
      <c r="AI59" s="88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 t="s">
        <v>157</v>
      </c>
      <c r="EU59" s="44" t="s">
        <v>157</v>
      </c>
      <c r="EV59" s="44" t="s">
        <v>157</v>
      </c>
      <c r="EW59" s="44" t="s">
        <v>157</v>
      </c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  <c r="IV59" s="44"/>
      <c r="IW59" s="44"/>
    </row>
    <row r="60" customFormat="false" ht="12.75" hidden="true" customHeight="false" outlineLevel="0" collapsed="false">
      <c r="A60" s="34"/>
      <c r="B60" s="35" t="s">
        <v>116</v>
      </c>
      <c r="C60" s="36" t="s">
        <v>81</v>
      </c>
      <c r="D60" s="37" t="n">
        <f aca="true">IF(B60="","",IF(WEEKDAY(TODAY(),2)=1,TODAY()-3,TODAY()-1))</f>
        <v>45925</v>
      </c>
      <c r="E60" s="37" t="n">
        <v>37926</v>
      </c>
      <c r="F60" s="37"/>
      <c r="G60" s="35"/>
      <c r="H60" s="85" t="n">
        <v>37926</v>
      </c>
      <c r="I60" s="35"/>
      <c r="J60" s="39" t="n">
        <f aca="false">O60/$O$33*$J$33</f>
        <v>3.81700278164117</v>
      </c>
      <c r="K60" s="39" t="n">
        <f aca="false">O60/$O$33*$K$33</f>
        <v>3.83275382475661</v>
      </c>
      <c r="L60" s="39"/>
      <c r="M60" s="39"/>
      <c r="N60" s="39" t="n">
        <f aca="false">IF(ISERROR(AVERAGE(J60:K60)),"",AVERAGE(J60:K60))</f>
        <v>3.82487830319889</v>
      </c>
      <c r="O60" s="39" t="n">
        <v>3.775</v>
      </c>
      <c r="P60" s="40" t="n">
        <f aca="false">IF(ISERROR(N60-O60),"",N60-O60)</f>
        <v>0.049878303198887</v>
      </c>
      <c r="Q60" s="41"/>
      <c r="R60" s="41"/>
      <c r="S60" s="41"/>
      <c r="T60" s="41"/>
      <c r="U60" s="41"/>
      <c r="V60" s="41"/>
      <c r="W60" s="41"/>
      <c r="X60" s="42"/>
      <c r="Y60" s="30"/>
      <c r="Z60" s="43"/>
      <c r="AA60" s="41"/>
      <c r="AB60" s="39"/>
      <c r="AC60" s="41"/>
      <c r="AD60" s="41"/>
      <c r="AE60" s="39"/>
      <c r="AF60" s="41"/>
      <c r="AG60" s="41"/>
      <c r="AH60" s="41"/>
      <c r="AI60" s="86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  <c r="IV60" s="44"/>
      <c r="IW60" s="44"/>
    </row>
    <row r="61" customFormat="false" ht="12.75" hidden="true" customHeight="false" outlineLevel="0" collapsed="false">
      <c r="A61" s="45"/>
      <c r="B61" s="46" t="s">
        <v>116</v>
      </c>
      <c r="C61" s="47" t="s">
        <v>81</v>
      </c>
      <c r="D61" s="48" t="n">
        <f aca="true">IF(B61="","",IF(WEEKDAY(TODAY(),2)=1,TODAY()-3,TODAY()-1))</f>
        <v>45925</v>
      </c>
      <c r="E61" s="48" t="n">
        <v>37956</v>
      </c>
      <c r="F61" s="48"/>
      <c r="G61" s="46"/>
      <c r="H61" s="87" t="n">
        <v>37956</v>
      </c>
      <c r="I61" s="46"/>
      <c r="J61" s="49" t="n">
        <f aca="false">O61/$O$33*$J$33</f>
        <v>3.99900556328234</v>
      </c>
      <c r="K61" s="49" t="n">
        <f aca="false">O61/$O$33*$K$33</f>
        <v>4.01550764951321</v>
      </c>
      <c r="L61" s="49"/>
      <c r="M61" s="49"/>
      <c r="N61" s="49" t="n">
        <f aca="false">IF(ISERROR(AVERAGE(J61:K61)),"",AVERAGE(J61:K61))</f>
        <v>4.00725660639778</v>
      </c>
      <c r="O61" s="49" t="n">
        <v>3.955</v>
      </c>
      <c r="P61" s="50" t="n">
        <f aca="false">IF(ISERROR(N61-O61),"",N61-O61)</f>
        <v>0.0522566063977745</v>
      </c>
      <c r="Q61" s="51"/>
      <c r="R61" s="51"/>
      <c r="S61" s="51"/>
      <c r="T61" s="51"/>
      <c r="U61" s="51"/>
      <c r="V61" s="51"/>
      <c r="W61" s="51"/>
      <c r="X61" s="52"/>
      <c r="Y61" s="30"/>
      <c r="Z61" s="53"/>
      <c r="AA61" s="51"/>
      <c r="AB61" s="49"/>
      <c r="AC61" s="51"/>
      <c r="AD61" s="51"/>
      <c r="AE61" s="49"/>
      <c r="AF61" s="51"/>
      <c r="AG61" s="51"/>
      <c r="AH61" s="51"/>
      <c r="AI61" s="88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  <c r="IV61" s="44"/>
      <c r="IW61" s="44"/>
    </row>
    <row r="62" customFormat="false" ht="12.75" hidden="true" customHeight="false" outlineLevel="0" collapsed="false">
      <c r="A62" s="34"/>
      <c r="B62" s="35"/>
      <c r="C62" s="36"/>
      <c r="D62" s="37" t="str">
        <f aca="true">IF(B62="","",IF(WEEKDAY(TODAY(),2)=1,TODAY()-3,TODAY()-1))</f>
        <v/>
      </c>
      <c r="E62" s="37"/>
      <c r="F62" s="37"/>
      <c r="G62" s="35"/>
      <c r="H62" s="38"/>
      <c r="I62" s="35"/>
      <c r="J62" s="39"/>
      <c r="K62" s="39"/>
      <c r="L62" s="39"/>
      <c r="M62" s="39"/>
      <c r="N62" s="39" t="str">
        <f aca="false">IF(ISERROR(AVERAGE(J62:K62)),"",AVERAGE(J62:K62))</f>
        <v/>
      </c>
      <c r="O62" s="39"/>
      <c r="P62" s="40" t="str">
        <f aca="false">IF(ISERROR(N62-O62),"",N62-O62)</f>
        <v/>
      </c>
      <c r="Q62" s="41"/>
      <c r="R62" s="41"/>
      <c r="S62" s="41"/>
      <c r="T62" s="41"/>
      <c r="U62" s="41"/>
      <c r="V62" s="41"/>
      <c r="W62" s="41"/>
      <c r="X62" s="42"/>
      <c r="Y62" s="30"/>
      <c r="Z62" s="43"/>
      <c r="AA62" s="41"/>
      <c r="AB62" s="39"/>
      <c r="AC62" s="41"/>
      <c r="AD62" s="41"/>
      <c r="AE62" s="39"/>
      <c r="AF62" s="41"/>
      <c r="AG62" s="41"/>
      <c r="AH62" s="41"/>
      <c r="AI62" s="86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  <c r="IV62" s="44"/>
      <c r="IW62" s="44"/>
    </row>
    <row r="63" customFormat="false" ht="12.75" hidden="true" customHeight="false" outlineLevel="0" collapsed="false">
      <c r="A63" s="45"/>
      <c r="B63" s="46"/>
      <c r="C63" s="47"/>
      <c r="D63" s="48" t="str">
        <f aca="true">IF(B63="","",IF(WEEKDAY(TODAY(),2)=1,TODAY()-3,TODAY()-1))</f>
        <v/>
      </c>
      <c r="E63" s="48"/>
      <c r="F63" s="48"/>
      <c r="G63" s="46"/>
      <c r="H63" s="46"/>
      <c r="I63" s="46"/>
      <c r="J63" s="49"/>
      <c r="K63" s="49"/>
      <c r="L63" s="49"/>
      <c r="M63" s="49"/>
      <c r="N63" s="49" t="str">
        <f aca="false">IF(ISERROR(AVERAGE(J63:K63)),"",AVERAGE(J63:K63))</f>
        <v/>
      </c>
      <c r="O63" s="49"/>
      <c r="P63" s="50" t="str">
        <f aca="false">IF(ISERROR(N63-O63),"",N63-O63)</f>
        <v/>
      </c>
      <c r="Q63" s="51"/>
      <c r="R63" s="51"/>
      <c r="S63" s="51"/>
      <c r="T63" s="51"/>
      <c r="U63" s="51"/>
      <c r="V63" s="51"/>
      <c r="W63" s="51"/>
      <c r="X63" s="52"/>
      <c r="Y63" s="30"/>
      <c r="Z63" s="53"/>
      <c r="AA63" s="51"/>
      <c r="AB63" s="49"/>
      <c r="AC63" s="51"/>
      <c r="AD63" s="51"/>
      <c r="AE63" s="49"/>
      <c r="AF63" s="51"/>
      <c r="AG63" s="51"/>
      <c r="AH63" s="51"/>
      <c r="AI63" s="88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  <c r="IV63" s="44"/>
      <c r="IW63" s="44"/>
    </row>
    <row r="64" customFormat="false" ht="12.75" hidden="true" customHeight="false" outlineLevel="0" collapsed="false">
      <c r="A64" s="34"/>
      <c r="B64" s="35"/>
      <c r="C64" s="36"/>
      <c r="D64" s="37" t="str">
        <f aca="true">IF(B64="","",IF(WEEKDAY(TODAY(),2)=1,TODAY()-3,TODAY()-1))</f>
        <v/>
      </c>
      <c r="E64" s="37"/>
      <c r="F64" s="37"/>
      <c r="G64" s="35"/>
      <c r="H64" s="38"/>
      <c r="I64" s="35"/>
      <c r="J64" s="39"/>
      <c r="K64" s="39"/>
      <c r="L64" s="39"/>
      <c r="M64" s="39"/>
      <c r="N64" s="39" t="str">
        <f aca="false">IF(ISERROR(AVERAGE(J64:K64)),"",AVERAGE(J64:K64))</f>
        <v/>
      </c>
      <c r="O64" s="39"/>
      <c r="P64" s="40" t="str">
        <f aca="false">IF(ISERROR(N64-O64),"",N64-O64)</f>
        <v/>
      </c>
      <c r="Q64" s="41"/>
      <c r="R64" s="41"/>
      <c r="S64" s="41"/>
      <c r="T64" s="41"/>
      <c r="U64" s="41"/>
      <c r="V64" s="41"/>
      <c r="W64" s="41"/>
      <c r="X64" s="42"/>
      <c r="Y64" s="30"/>
      <c r="Z64" s="43"/>
      <c r="AA64" s="41"/>
      <c r="AB64" s="39"/>
      <c r="AC64" s="41"/>
      <c r="AD64" s="41"/>
      <c r="AE64" s="39"/>
      <c r="AF64" s="41"/>
      <c r="AG64" s="41"/>
      <c r="AH64" s="41"/>
      <c r="AI64" s="86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  <c r="GX64" s="44"/>
      <c r="GY64" s="44"/>
      <c r="GZ64" s="44"/>
      <c r="HA64" s="44"/>
      <c r="HB64" s="44"/>
      <c r="HC64" s="44"/>
      <c r="HD64" s="44"/>
      <c r="HE64" s="44"/>
      <c r="HF64" s="44"/>
      <c r="HG64" s="44"/>
      <c r="HH64" s="44"/>
      <c r="HI64" s="44"/>
      <c r="HJ64" s="44"/>
      <c r="HK64" s="44"/>
      <c r="HL64" s="44"/>
      <c r="HM64" s="44"/>
      <c r="HN64" s="44"/>
      <c r="HO64" s="44"/>
      <c r="HP64" s="44"/>
      <c r="HQ64" s="44"/>
      <c r="HR64" s="44"/>
      <c r="HS64" s="44"/>
      <c r="HT64" s="44"/>
      <c r="HU64" s="44"/>
      <c r="HV64" s="44"/>
      <c r="HW64" s="44"/>
      <c r="HX64" s="44"/>
      <c r="HY64" s="44"/>
      <c r="HZ64" s="44"/>
      <c r="IA64" s="44"/>
      <c r="IB64" s="44"/>
      <c r="IC64" s="44"/>
      <c r="ID64" s="44"/>
      <c r="IE64" s="44"/>
      <c r="IF64" s="44"/>
      <c r="IG64" s="44"/>
      <c r="IH64" s="44"/>
      <c r="II64" s="44"/>
      <c r="IJ64" s="44"/>
      <c r="IK64" s="44"/>
      <c r="IL64" s="44"/>
      <c r="IM64" s="44"/>
      <c r="IN64" s="44"/>
      <c r="IO64" s="44"/>
      <c r="IP64" s="44"/>
      <c r="IQ64" s="44"/>
      <c r="IR64" s="44"/>
      <c r="IS64" s="44"/>
      <c r="IT64" s="44"/>
      <c r="IU64" s="44"/>
      <c r="IV64" s="44"/>
      <c r="IW64" s="44"/>
    </row>
    <row r="65" customFormat="false" ht="12.75" hidden="true" customHeight="false" outlineLevel="0" collapsed="false">
      <c r="A65" s="45"/>
      <c r="B65" s="46"/>
      <c r="C65" s="47"/>
      <c r="D65" s="48" t="str">
        <f aca="true">IF(B65="","",IF(WEEKDAY(TODAY(),2)=1,TODAY()-3,TODAY()-1))</f>
        <v/>
      </c>
      <c r="E65" s="48"/>
      <c r="F65" s="48"/>
      <c r="G65" s="46"/>
      <c r="H65" s="46"/>
      <c r="I65" s="46"/>
      <c r="J65" s="49"/>
      <c r="K65" s="49"/>
      <c r="L65" s="49"/>
      <c r="M65" s="49"/>
      <c r="N65" s="49" t="str">
        <f aca="false">IF(ISERROR(AVERAGE(J65:K65)),"",AVERAGE(J65:K65))</f>
        <v/>
      </c>
      <c r="O65" s="49"/>
      <c r="P65" s="50" t="str">
        <f aca="false">IF(ISERROR(N65-O65),"",N65-O65)</f>
        <v/>
      </c>
      <c r="Q65" s="51"/>
      <c r="R65" s="51"/>
      <c r="S65" s="51"/>
      <c r="T65" s="51"/>
      <c r="U65" s="51"/>
      <c r="V65" s="51"/>
      <c r="W65" s="51"/>
      <c r="X65" s="52"/>
      <c r="Y65" s="30"/>
      <c r="Z65" s="53"/>
      <c r="AA65" s="51"/>
      <c r="AB65" s="49"/>
      <c r="AC65" s="51"/>
      <c r="AD65" s="51"/>
      <c r="AE65" s="49"/>
      <c r="AF65" s="51"/>
      <c r="AG65" s="51"/>
      <c r="AH65" s="51"/>
      <c r="AI65" s="88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/>
      <c r="IA65" s="44"/>
      <c r="IB65" s="44"/>
      <c r="IC65" s="44"/>
      <c r="ID65" s="44"/>
      <c r="IE65" s="44"/>
      <c r="IF65" s="44"/>
      <c r="IG65" s="44"/>
      <c r="IH65" s="44"/>
      <c r="II65" s="44"/>
      <c r="IJ65" s="44"/>
      <c r="IK65" s="44"/>
      <c r="IL65" s="44"/>
      <c r="IM65" s="44"/>
      <c r="IN65" s="44"/>
      <c r="IO65" s="44"/>
      <c r="IP65" s="44"/>
      <c r="IQ65" s="44"/>
      <c r="IR65" s="44"/>
      <c r="IS65" s="44"/>
      <c r="IT65" s="44"/>
      <c r="IU65" s="44"/>
      <c r="IV65" s="44"/>
      <c r="IW65" s="44"/>
    </row>
    <row r="66" customFormat="false" ht="12.75" hidden="true" customHeight="false" outlineLevel="0" collapsed="false">
      <c r="A66" s="34"/>
      <c r="B66" s="35"/>
      <c r="C66" s="36"/>
      <c r="D66" s="37" t="str">
        <f aca="true">IF(B66="","",IF(WEEKDAY(TODAY(),2)=1,TODAY()-3,TODAY()-1))</f>
        <v/>
      </c>
      <c r="E66" s="37"/>
      <c r="F66" s="37"/>
      <c r="G66" s="35"/>
      <c r="H66" s="38"/>
      <c r="I66" s="35"/>
      <c r="J66" s="39"/>
      <c r="K66" s="39"/>
      <c r="L66" s="39"/>
      <c r="M66" s="39"/>
      <c r="N66" s="39" t="str">
        <f aca="false">IF(ISERROR(AVERAGE(J66:K66)),"",AVERAGE(J66:K66))</f>
        <v/>
      </c>
      <c r="O66" s="39"/>
      <c r="P66" s="40" t="str">
        <f aca="false">IF(ISERROR(N66-O66),"",N66-O66)</f>
        <v/>
      </c>
      <c r="Q66" s="41"/>
      <c r="R66" s="41"/>
      <c r="S66" s="41"/>
      <c r="T66" s="41"/>
      <c r="U66" s="41"/>
      <c r="V66" s="41"/>
      <c r="W66" s="41"/>
      <c r="X66" s="42"/>
      <c r="Y66" s="30"/>
      <c r="Z66" s="43"/>
      <c r="AA66" s="41"/>
      <c r="AB66" s="39"/>
      <c r="AC66" s="41"/>
      <c r="AD66" s="41"/>
      <c r="AE66" s="39"/>
      <c r="AF66" s="41"/>
      <c r="AG66" s="41"/>
      <c r="AH66" s="41"/>
      <c r="AI66" s="86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  <c r="IV66" s="44"/>
      <c r="IW66" s="44"/>
    </row>
    <row r="67" customFormat="false" ht="12.75" hidden="true" customHeight="false" outlineLevel="0" collapsed="false">
      <c r="A67" s="45"/>
      <c r="B67" s="46"/>
      <c r="C67" s="47"/>
      <c r="D67" s="48" t="str">
        <f aca="true">IF(B67="","",IF(WEEKDAY(TODAY(),2)=1,TODAY()-3,TODAY()-1))</f>
        <v/>
      </c>
      <c r="E67" s="48"/>
      <c r="F67" s="48"/>
      <c r="G67" s="46"/>
      <c r="H67" s="46"/>
      <c r="I67" s="46"/>
      <c r="J67" s="49"/>
      <c r="K67" s="49"/>
      <c r="L67" s="49"/>
      <c r="M67" s="49"/>
      <c r="N67" s="49" t="str">
        <f aca="false">IF(ISERROR(AVERAGE(J67:K67)),"",AVERAGE(J67:K67))</f>
        <v/>
      </c>
      <c r="O67" s="49"/>
      <c r="P67" s="50" t="str">
        <f aca="false">IF(ISERROR(N67-O67),"",N67-O67)</f>
        <v/>
      </c>
      <c r="Q67" s="51"/>
      <c r="R67" s="51"/>
      <c r="S67" s="51"/>
      <c r="T67" s="51"/>
      <c r="U67" s="51"/>
      <c r="V67" s="51"/>
      <c r="W67" s="51"/>
      <c r="X67" s="52"/>
      <c r="Y67" s="30"/>
      <c r="Z67" s="53"/>
      <c r="AA67" s="51"/>
      <c r="AB67" s="49"/>
      <c r="AC67" s="51"/>
      <c r="AD67" s="51"/>
      <c r="AE67" s="49"/>
      <c r="AF67" s="51"/>
      <c r="AG67" s="51"/>
      <c r="AH67" s="51"/>
      <c r="AI67" s="88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  <c r="IV67" s="44"/>
      <c r="IW67" s="44"/>
    </row>
    <row r="68" customFormat="false" ht="12.75" hidden="true" customHeight="false" outlineLevel="0" collapsed="false">
      <c r="A68" s="34"/>
      <c r="B68" s="35"/>
      <c r="C68" s="36"/>
      <c r="D68" s="37" t="str">
        <f aca="true">IF(B68="","",IF(WEEKDAY(TODAY(),2)=1,TODAY()-3,TODAY()-1))</f>
        <v/>
      </c>
      <c r="E68" s="37"/>
      <c r="F68" s="37"/>
      <c r="G68" s="35"/>
      <c r="H68" s="38"/>
      <c r="I68" s="35"/>
      <c r="J68" s="39"/>
      <c r="K68" s="39"/>
      <c r="L68" s="39"/>
      <c r="M68" s="39"/>
      <c r="N68" s="39" t="str">
        <f aca="false">IF(ISERROR(AVERAGE(J68:K68)),"",AVERAGE(J68:K68))</f>
        <v/>
      </c>
      <c r="O68" s="39"/>
      <c r="P68" s="40" t="str">
        <f aca="false">IF(ISERROR(N68-O68),"",N68-O68)</f>
        <v/>
      </c>
      <c r="Q68" s="41"/>
      <c r="R68" s="41"/>
      <c r="S68" s="41"/>
      <c r="T68" s="41"/>
      <c r="U68" s="41"/>
      <c r="V68" s="41"/>
      <c r="W68" s="41"/>
      <c r="X68" s="42"/>
      <c r="Y68" s="30"/>
      <c r="Z68" s="43"/>
      <c r="AA68" s="41"/>
      <c r="AB68" s="39"/>
      <c r="AC68" s="41"/>
      <c r="AD68" s="41"/>
      <c r="AE68" s="39"/>
      <c r="AF68" s="41"/>
      <c r="AG68" s="41"/>
      <c r="AH68" s="41"/>
      <c r="AI68" s="86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  <c r="IV68" s="44"/>
      <c r="IW68" s="44"/>
    </row>
    <row r="69" customFormat="false" ht="12.75" hidden="true" customHeight="false" outlineLevel="0" collapsed="false">
      <c r="A69" s="45"/>
      <c r="B69" s="46"/>
      <c r="C69" s="47"/>
      <c r="D69" s="48" t="str">
        <f aca="true">IF(B69="","",IF(WEEKDAY(TODAY(),2)=1,TODAY()-3,TODAY()-1))</f>
        <v/>
      </c>
      <c r="E69" s="48"/>
      <c r="F69" s="48"/>
      <c r="G69" s="46"/>
      <c r="H69" s="46"/>
      <c r="I69" s="46"/>
      <c r="J69" s="49"/>
      <c r="K69" s="49"/>
      <c r="L69" s="49"/>
      <c r="M69" s="49"/>
      <c r="N69" s="49" t="str">
        <f aca="false">IF(ISERROR(AVERAGE(J69:K69)),"",AVERAGE(J69:K69))</f>
        <v/>
      </c>
      <c r="O69" s="49"/>
      <c r="P69" s="50" t="str">
        <f aca="false">IF(ISERROR(N69-O69),"",N69-O69)</f>
        <v/>
      </c>
      <c r="Q69" s="51"/>
      <c r="R69" s="51"/>
      <c r="S69" s="51"/>
      <c r="T69" s="51"/>
      <c r="U69" s="51"/>
      <c r="V69" s="51"/>
      <c r="W69" s="51"/>
      <c r="X69" s="52"/>
      <c r="Y69" s="30"/>
      <c r="Z69" s="53"/>
      <c r="AA69" s="51"/>
      <c r="AB69" s="49"/>
      <c r="AC69" s="51"/>
      <c r="AD69" s="51"/>
      <c r="AE69" s="49"/>
      <c r="AF69" s="51"/>
      <c r="AG69" s="51"/>
      <c r="AH69" s="51"/>
      <c r="AI69" s="88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  <c r="IT69" s="44"/>
      <c r="IU69" s="44"/>
      <c r="IV69" s="44"/>
      <c r="IW69" s="44"/>
    </row>
    <row r="70" customFormat="false" ht="12.75" hidden="true" customHeight="false" outlineLevel="0" collapsed="false">
      <c r="A70" s="34"/>
      <c r="B70" s="35"/>
      <c r="C70" s="36"/>
      <c r="D70" s="37" t="str">
        <f aca="true">IF(B70="","",IF(WEEKDAY(TODAY(),2)=1,TODAY()-3,TODAY()-1))</f>
        <v/>
      </c>
      <c r="E70" s="37"/>
      <c r="F70" s="37"/>
      <c r="G70" s="35"/>
      <c r="H70" s="38"/>
      <c r="I70" s="35"/>
      <c r="J70" s="39"/>
      <c r="K70" s="39"/>
      <c r="L70" s="39"/>
      <c r="M70" s="39"/>
      <c r="N70" s="39" t="str">
        <f aca="false">IF(ISERROR(AVERAGE(J70:K70)),"",AVERAGE(J70:K70))</f>
        <v/>
      </c>
      <c r="O70" s="39"/>
      <c r="P70" s="40" t="str">
        <f aca="false">IF(ISERROR(N70-O70),"",N70-O70)</f>
        <v/>
      </c>
      <c r="Q70" s="41"/>
      <c r="R70" s="41"/>
      <c r="S70" s="41"/>
      <c r="T70" s="41"/>
      <c r="U70" s="41"/>
      <c r="V70" s="41"/>
      <c r="W70" s="41"/>
      <c r="X70" s="42"/>
      <c r="Y70" s="30"/>
      <c r="Z70" s="43"/>
      <c r="AA70" s="41"/>
      <c r="AB70" s="39"/>
      <c r="AC70" s="41"/>
      <c r="AD70" s="41"/>
      <c r="AE70" s="39"/>
      <c r="AF70" s="41"/>
      <c r="AG70" s="41"/>
      <c r="AH70" s="41"/>
      <c r="AI70" s="86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  <c r="IT70" s="44"/>
      <c r="IU70" s="44"/>
      <c r="IV70" s="44"/>
      <c r="IW70" s="44"/>
    </row>
    <row r="71" customFormat="false" ht="12.75" hidden="true" customHeight="false" outlineLevel="0" collapsed="false">
      <c r="A71" s="45"/>
      <c r="B71" s="46"/>
      <c r="C71" s="47"/>
      <c r="D71" s="48" t="str">
        <f aca="true">IF(B71="","",IF(WEEKDAY(TODAY(),2)=1,TODAY()-3,TODAY()-1))</f>
        <v/>
      </c>
      <c r="E71" s="48"/>
      <c r="F71" s="48"/>
      <c r="G71" s="46"/>
      <c r="H71" s="46"/>
      <c r="I71" s="46"/>
      <c r="J71" s="49"/>
      <c r="K71" s="49"/>
      <c r="L71" s="49"/>
      <c r="M71" s="49"/>
      <c r="N71" s="49" t="str">
        <f aca="false">IF(ISERROR(AVERAGE(J71:K71)),"",AVERAGE(J71:K71))</f>
        <v/>
      </c>
      <c r="O71" s="49"/>
      <c r="P71" s="50" t="str">
        <f aca="false">IF(ISERROR(N71-O71),"",N71-O71)</f>
        <v/>
      </c>
      <c r="Q71" s="51"/>
      <c r="R71" s="51"/>
      <c r="S71" s="51"/>
      <c r="T71" s="51"/>
      <c r="U71" s="51"/>
      <c r="V71" s="51"/>
      <c r="W71" s="51"/>
      <c r="X71" s="52"/>
      <c r="Y71" s="30"/>
      <c r="Z71" s="53"/>
      <c r="AA71" s="51"/>
      <c r="AB71" s="49"/>
      <c r="AC71" s="51"/>
      <c r="AD71" s="51"/>
      <c r="AE71" s="49"/>
      <c r="AF71" s="51"/>
      <c r="AG71" s="51"/>
      <c r="AH71" s="51"/>
      <c r="AI71" s="88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  <c r="IV71" s="44"/>
      <c r="IW71" s="44"/>
    </row>
    <row r="72" customFormat="false" ht="12.75" hidden="true" customHeight="false" outlineLevel="0" collapsed="false">
      <c r="A72" s="34"/>
      <c r="B72" s="35"/>
      <c r="C72" s="36"/>
      <c r="D72" s="37" t="str">
        <f aca="true">IF(B72="","",IF(WEEKDAY(TODAY(),2)=1,TODAY()-3,TODAY()-1))</f>
        <v/>
      </c>
      <c r="E72" s="37"/>
      <c r="F72" s="37"/>
      <c r="G72" s="35"/>
      <c r="H72" s="38"/>
      <c r="I72" s="35"/>
      <c r="J72" s="39"/>
      <c r="K72" s="39"/>
      <c r="L72" s="39"/>
      <c r="M72" s="39"/>
      <c r="N72" s="39" t="str">
        <f aca="false">IF(ISERROR(AVERAGE(J72:K72)),"",AVERAGE(J72:K72))</f>
        <v/>
      </c>
      <c r="O72" s="39"/>
      <c r="P72" s="40" t="str">
        <f aca="false">IF(ISERROR(N72-O72),"",N72-O72)</f>
        <v/>
      </c>
      <c r="Q72" s="41"/>
      <c r="R72" s="41"/>
      <c r="S72" s="41"/>
      <c r="T72" s="41"/>
      <c r="U72" s="41"/>
      <c r="V72" s="41"/>
      <c r="W72" s="41"/>
      <c r="X72" s="42"/>
      <c r="Y72" s="30"/>
      <c r="Z72" s="43"/>
      <c r="AA72" s="41"/>
      <c r="AB72" s="39"/>
      <c r="AC72" s="41"/>
      <c r="AD72" s="41"/>
      <c r="AE72" s="39"/>
      <c r="AF72" s="41"/>
      <c r="AG72" s="41"/>
      <c r="AH72" s="41"/>
      <c r="AI72" s="86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  <c r="IV72" s="44"/>
      <c r="IW72" s="44"/>
    </row>
    <row r="73" customFormat="false" ht="12.75" hidden="true" customHeight="false" outlineLevel="0" collapsed="false">
      <c r="A73" s="45"/>
      <c r="B73" s="46"/>
      <c r="C73" s="47"/>
      <c r="D73" s="48" t="str">
        <f aca="true">IF(B73="","",IF(WEEKDAY(TODAY(),2)=1,TODAY()-3,TODAY()-1))</f>
        <v/>
      </c>
      <c r="E73" s="48"/>
      <c r="F73" s="48"/>
      <c r="G73" s="46"/>
      <c r="H73" s="46"/>
      <c r="I73" s="46"/>
      <c r="J73" s="49"/>
      <c r="K73" s="49"/>
      <c r="L73" s="49"/>
      <c r="M73" s="49"/>
      <c r="N73" s="49" t="str">
        <f aca="false">IF(ISERROR(AVERAGE(J73:K73)),"",AVERAGE(J73:K73))</f>
        <v/>
      </c>
      <c r="O73" s="49"/>
      <c r="P73" s="50" t="str">
        <f aca="false">IF(ISERROR(N73-O73),"",N73-O73)</f>
        <v/>
      </c>
      <c r="Q73" s="51"/>
      <c r="R73" s="51"/>
      <c r="S73" s="51"/>
      <c r="T73" s="51"/>
      <c r="U73" s="51"/>
      <c r="V73" s="51"/>
      <c r="W73" s="51"/>
      <c r="X73" s="52"/>
      <c r="Y73" s="30"/>
      <c r="Z73" s="53"/>
      <c r="AA73" s="51"/>
      <c r="AB73" s="49"/>
      <c r="AC73" s="51"/>
      <c r="AD73" s="51"/>
      <c r="AE73" s="49"/>
      <c r="AF73" s="51"/>
      <c r="AG73" s="51"/>
      <c r="AH73" s="51"/>
      <c r="AI73" s="88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  <c r="IT73" s="44"/>
      <c r="IU73" s="44"/>
      <c r="IV73" s="44"/>
      <c r="IW73" s="44"/>
    </row>
    <row r="74" customFormat="false" ht="12.75" hidden="true" customHeight="false" outlineLevel="0" collapsed="false">
      <c r="A74" s="34"/>
      <c r="B74" s="35"/>
      <c r="C74" s="36"/>
      <c r="D74" s="37" t="str">
        <f aca="true">IF(B74="","",IF(WEEKDAY(TODAY(),2)=1,TODAY()-3,TODAY()-1))</f>
        <v/>
      </c>
      <c r="E74" s="37"/>
      <c r="F74" s="37"/>
      <c r="G74" s="35"/>
      <c r="H74" s="38"/>
      <c r="I74" s="35"/>
      <c r="J74" s="39"/>
      <c r="K74" s="39"/>
      <c r="L74" s="39"/>
      <c r="M74" s="39"/>
      <c r="N74" s="39" t="str">
        <f aca="false">IF(ISERROR(AVERAGE(J74:K74)),"",AVERAGE(J74:K74))</f>
        <v/>
      </c>
      <c r="O74" s="39"/>
      <c r="P74" s="40" t="str">
        <f aca="false">IF(ISERROR(N74-O74),"",N74-O74)</f>
        <v/>
      </c>
      <c r="Q74" s="41"/>
      <c r="R74" s="41"/>
      <c r="S74" s="41"/>
      <c r="T74" s="41"/>
      <c r="U74" s="41"/>
      <c r="V74" s="41"/>
      <c r="W74" s="41"/>
      <c r="X74" s="42"/>
      <c r="Y74" s="30"/>
      <c r="Z74" s="43"/>
      <c r="AA74" s="41"/>
      <c r="AB74" s="39"/>
      <c r="AC74" s="41"/>
      <c r="AD74" s="41"/>
      <c r="AE74" s="39"/>
      <c r="AF74" s="41"/>
      <c r="AG74" s="41"/>
      <c r="AH74" s="41"/>
      <c r="AI74" s="86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/>
      <c r="IJ74" s="44"/>
      <c r="IK74" s="44"/>
      <c r="IL74" s="44"/>
      <c r="IM74" s="44"/>
      <c r="IN74" s="44"/>
      <c r="IO74" s="44"/>
      <c r="IP74" s="44"/>
      <c r="IQ74" s="44"/>
      <c r="IR74" s="44"/>
      <c r="IS74" s="44"/>
      <c r="IT74" s="44"/>
      <c r="IU74" s="44"/>
      <c r="IV74" s="44"/>
      <c r="IW74" s="44"/>
    </row>
    <row r="75" customFormat="false" ht="12.75" hidden="true" customHeight="false" outlineLevel="0" collapsed="false">
      <c r="A75" s="45"/>
      <c r="B75" s="46"/>
      <c r="C75" s="47"/>
      <c r="D75" s="48" t="str">
        <f aca="true">IF(B75="","",IF(WEEKDAY(TODAY(),2)=1,TODAY()-3,TODAY()-1))</f>
        <v/>
      </c>
      <c r="E75" s="48"/>
      <c r="F75" s="48"/>
      <c r="G75" s="46"/>
      <c r="H75" s="46"/>
      <c r="I75" s="46"/>
      <c r="J75" s="49"/>
      <c r="K75" s="49"/>
      <c r="L75" s="49"/>
      <c r="M75" s="49"/>
      <c r="N75" s="49" t="str">
        <f aca="false">IF(ISERROR(AVERAGE(J75:K75)),"",AVERAGE(J75:K75))</f>
        <v/>
      </c>
      <c r="O75" s="49"/>
      <c r="P75" s="50" t="str">
        <f aca="false">IF(ISERROR(N75-O75),"",N75-O75)</f>
        <v/>
      </c>
      <c r="Q75" s="51"/>
      <c r="R75" s="51"/>
      <c r="S75" s="51"/>
      <c r="T75" s="51"/>
      <c r="U75" s="51"/>
      <c r="V75" s="51"/>
      <c r="W75" s="51"/>
      <c r="X75" s="52"/>
      <c r="Y75" s="30"/>
      <c r="Z75" s="53"/>
      <c r="AA75" s="51"/>
      <c r="AB75" s="49"/>
      <c r="AC75" s="51"/>
      <c r="AD75" s="51"/>
      <c r="AE75" s="49"/>
      <c r="AF75" s="51"/>
      <c r="AG75" s="51"/>
      <c r="AH75" s="51"/>
      <c r="AI75" s="88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/>
      <c r="IJ75" s="44"/>
      <c r="IK75" s="44"/>
      <c r="IL75" s="44"/>
      <c r="IM75" s="44"/>
      <c r="IN75" s="44"/>
      <c r="IO75" s="44"/>
      <c r="IP75" s="44"/>
      <c r="IQ75" s="44"/>
      <c r="IR75" s="44"/>
      <c r="IS75" s="44"/>
      <c r="IT75" s="44"/>
      <c r="IU75" s="44"/>
      <c r="IV75" s="44"/>
      <c r="IW75" s="44"/>
    </row>
    <row r="76" customFormat="false" ht="12.75" hidden="true" customHeight="false" outlineLevel="0" collapsed="false">
      <c r="A76" s="34"/>
      <c r="B76" s="35"/>
      <c r="C76" s="36"/>
      <c r="D76" s="37" t="str">
        <f aca="true">IF(B76="","",IF(WEEKDAY(TODAY(),2)=1,TODAY()-3,TODAY()-1))</f>
        <v/>
      </c>
      <c r="E76" s="37"/>
      <c r="F76" s="37"/>
      <c r="G76" s="35"/>
      <c r="H76" s="38"/>
      <c r="I76" s="35"/>
      <c r="J76" s="39"/>
      <c r="K76" s="39"/>
      <c r="L76" s="39"/>
      <c r="M76" s="39"/>
      <c r="N76" s="39" t="str">
        <f aca="false">IF(ISERROR(AVERAGE(J76:K76)),"",AVERAGE(J76:K76))</f>
        <v/>
      </c>
      <c r="O76" s="39"/>
      <c r="P76" s="40" t="str">
        <f aca="false">IF(ISERROR(N76-O76),"",N76-O76)</f>
        <v/>
      </c>
      <c r="Q76" s="41"/>
      <c r="R76" s="41"/>
      <c r="S76" s="41"/>
      <c r="T76" s="41"/>
      <c r="U76" s="41"/>
      <c r="V76" s="41"/>
      <c r="W76" s="41"/>
      <c r="X76" s="42"/>
      <c r="Y76" s="30"/>
      <c r="Z76" s="43"/>
      <c r="AA76" s="41"/>
      <c r="AB76" s="39"/>
      <c r="AC76" s="41"/>
      <c r="AD76" s="41"/>
      <c r="AE76" s="39"/>
      <c r="AF76" s="41"/>
      <c r="AG76" s="41"/>
      <c r="AH76" s="41"/>
      <c r="AI76" s="86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  <c r="IV76" s="44"/>
      <c r="IW76" s="44"/>
    </row>
    <row r="77" customFormat="false" ht="12.75" hidden="true" customHeight="false" outlineLevel="0" collapsed="false">
      <c r="A77" s="45"/>
      <c r="B77" s="46"/>
      <c r="C77" s="47"/>
      <c r="D77" s="48" t="str">
        <f aca="true">IF(B77="","",IF(WEEKDAY(TODAY(),2)=1,TODAY()-3,TODAY()-1))</f>
        <v/>
      </c>
      <c r="E77" s="48"/>
      <c r="F77" s="48"/>
      <c r="G77" s="46"/>
      <c r="H77" s="46"/>
      <c r="I77" s="46"/>
      <c r="J77" s="49"/>
      <c r="K77" s="49"/>
      <c r="L77" s="49"/>
      <c r="M77" s="49"/>
      <c r="N77" s="49" t="str">
        <f aca="false">IF(ISERROR(AVERAGE(J77:K77)),"",AVERAGE(J77:K77))</f>
        <v/>
      </c>
      <c r="O77" s="49"/>
      <c r="P77" s="50" t="str">
        <f aca="false">IF(ISERROR(N77-O77),"",N77-O77)</f>
        <v/>
      </c>
      <c r="Q77" s="51"/>
      <c r="R77" s="51"/>
      <c r="S77" s="51"/>
      <c r="T77" s="51"/>
      <c r="U77" s="51"/>
      <c r="V77" s="51"/>
      <c r="W77" s="51"/>
      <c r="X77" s="52"/>
      <c r="Y77" s="30"/>
      <c r="Z77" s="53"/>
      <c r="AA77" s="51"/>
      <c r="AB77" s="49"/>
      <c r="AC77" s="51"/>
      <c r="AD77" s="51"/>
      <c r="AE77" s="49"/>
      <c r="AF77" s="51"/>
      <c r="AG77" s="51"/>
      <c r="AH77" s="51"/>
      <c r="AI77" s="88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  <c r="IV77" s="44"/>
      <c r="IW77" s="44"/>
    </row>
    <row r="78" customFormat="false" ht="12.75" hidden="true" customHeight="false" outlineLevel="0" collapsed="false">
      <c r="A78" s="34"/>
      <c r="B78" s="35"/>
      <c r="C78" s="36"/>
      <c r="D78" s="37" t="str">
        <f aca="true">IF(B78="","",IF(WEEKDAY(TODAY(),2)=1,TODAY()-3,TODAY()-1))</f>
        <v/>
      </c>
      <c r="E78" s="37"/>
      <c r="F78" s="37"/>
      <c r="G78" s="35"/>
      <c r="H78" s="38"/>
      <c r="I78" s="35"/>
      <c r="J78" s="39"/>
      <c r="K78" s="39"/>
      <c r="L78" s="39"/>
      <c r="M78" s="39"/>
      <c r="N78" s="39" t="str">
        <f aca="false">IF(ISERROR(AVERAGE(J78:K78)),"",AVERAGE(J78:K78))</f>
        <v/>
      </c>
      <c r="O78" s="39"/>
      <c r="P78" s="40" t="str">
        <f aca="false">IF(ISERROR(N78-O78),"",N78-O78)</f>
        <v/>
      </c>
      <c r="Q78" s="41"/>
      <c r="R78" s="41"/>
      <c r="S78" s="41"/>
      <c r="T78" s="41"/>
      <c r="U78" s="41"/>
      <c r="V78" s="41"/>
      <c r="W78" s="41"/>
      <c r="X78" s="42"/>
      <c r="Y78" s="30"/>
      <c r="Z78" s="43"/>
      <c r="AA78" s="41"/>
      <c r="AB78" s="39"/>
      <c r="AC78" s="41"/>
      <c r="AD78" s="41"/>
      <c r="AE78" s="39"/>
      <c r="AF78" s="41"/>
      <c r="AG78" s="41"/>
      <c r="AH78" s="41"/>
      <c r="AI78" s="86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/>
      <c r="IJ78" s="44"/>
      <c r="IK78" s="44"/>
      <c r="IL78" s="44"/>
      <c r="IM78" s="44"/>
      <c r="IN78" s="44"/>
      <c r="IO78" s="44"/>
      <c r="IP78" s="44"/>
      <c r="IQ78" s="44"/>
      <c r="IR78" s="44"/>
      <c r="IS78" s="44"/>
      <c r="IT78" s="44"/>
      <c r="IU78" s="44"/>
      <c r="IV78" s="44"/>
      <c r="IW78" s="44"/>
    </row>
    <row r="79" customFormat="false" ht="12.75" hidden="true" customHeight="false" outlineLevel="0" collapsed="false">
      <c r="A79" s="45"/>
      <c r="B79" s="46"/>
      <c r="C79" s="47"/>
      <c r="D79" s="48" t="str">
        <f aca="true">IF(B79="","",IF(WEEKDAY(TODAY(),2)=1,TODAY()-3,TODAY()-1))</f>
        <v/>
      </c>
      <c r="E79" s="48"/>
      <c r="F79" s="48"/>
      <c r="G79" s="46"/>
      <c r="H79" s="46"/>
      <c r="I79" s="46"/>
      <c r="J79" s="49"/>
      <c r="K79" s="49"/>
      <c r="L79" s="49"/>
      <c r="M79" s="49"/>
      <c r="N79" s="49" t="str">
        <f aca="false">IF(ISERROR(AVERAGE(J79:K79)),"",AVERAGE(J79:K79))</f>
        <v/>
      </c>
      <c r="O79" s="49"/>
      <c r="P79" s="50" t="str">
        <f aca="false">IF(ISERROR(N79-O79),"",N79-O79)</f>
        <v/>
      </c>
      <c r="Q79" s="51"/>
      <c r="R79" s="51"/>
      <c r="S79" s="51"/>
      <c r="T79" s="51"/>
      <c r="U79" s="51"/>
      <c r="V79" s="51"/>
      <c r="W79" s="51"/>
      <c r="X79" s="52"/>
      <c r="Y79" s="30"/>
      <c r="Z79" s="53"/>
      <c r="AA79" s="51"/>
      <c r="AB79" s="49"/>
      <c r="AC79" s="51"/>
      <c r="AD79" s="51"/>
      <c r="AE79" s="49"/>
      <c r="AF79" s="51"/>
      <c r="AG79" s="51"/>
      <c r="AH79" s="51"/>
      <c r="AI79" s="88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R79" s="44"/>
      <c r="IS79" s="44"/>
      <c r="IT79" s="44"/>
      <c r="IU79" s="44"/>
      <c r="IV79" s="44"/>
      <c r="IW79" s="44"/>
    </row>
    <row r="80" customFormat="false" ht="12.75" hidden="true" customHeight="false" outlineLevel="0" collapsed="false">
      <c r="A80" s="34"/>
      <c r="B80" s="35"/>
      <c r="C80" s="36"/>
      <c r="D80" s="37" t="str">
        <f aca="true">IF(B80="","",IF(WEEKDAY(TODAY(),2)=1,TODAY()-3,TODAY()-1))</f>
        <v/>
      </c>
      <c r="E80" s="37"/>
      <c r="F80" s="37"/>
      <c r="G80" s="35"/>
      <c r="H80" s="38"/>
      <c r="I80" s="35"/>
      <c r="J80" s="39"/>
      <c r="K80" s="39"/>
      <c r="L80" s="39"/>
      <c r="M80" s="39"/>
      <c r="N80" s="39" t="str">
        <f aca="false">IF(ISERROR(AVERAGE(J80:K80)),"",AVERAGE(J80:K80))</f>
        <v/>
      </c>
      <c r="O80" s="39"/>
      <c r="P80" s="40" t="str">
        <f aca="false">IF(ISERROR(N80-O80),"",N80-O80)</f>
        <v/>
      </c>
      <c r="Q80" s="41"/>
      <c r="R80" s="41"/>
      <c r="S80" s="41"/>
      <c r="T80" s="41"/>
      <c r="U80" s="41"/>
      <c r="V80" s="41"/>
      <c r="W80" s="41"/>
      <c r="X80" s="42"/>
      <c r="Y80" s="30"/>
      <c r="Z80" s="43"/>
      <c r="AA80" s="41"/>
      <c r="AB80" s="39"/>
      <c r="AC80" s="41"/>
      <c r="AD80" s="41"/>
      <c r="AE80" s="39"/>
      <c r="AF80" s="41"/>
      <c r="AG80" s="41"/>
      <c r="AH80" s="41"/>
      <c r="AI80" s="86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44"/>
      <c r="GY80" s="44"/>
      <c r="GZ80" s="44"/>
      <c r="HA80" s="44"/>
      <c r="HB80" s="44"/>
      <c r="HC80" s="44"/>
      <c r="HD80" s="44"/>
      <c r="HE80" s="44"/>
      <c r="HF80" s="44"/>
      <c r="HG80" s="44"/>
      <c r="HH80" s="44"/>
      <c r="HI80" s="44"/>
      <c r="HJ80" s="44"/>
      <c r="HK80" s="44"/>
      <c r="HL80" s="44"/>
      <c r="HM80" s="44"/>
      <c r="HN80" s="44"/>
      <c r="HO80" s="44"/>
      <c r="HP80" s="44"/>
      <c r="HQ80" s="44"/>
      <c r="HR80" s="44"/>
      <c r="HS80" s="44"/>
      <c r="HT80" s="44"/>
      <c r="HU80" s="44"/>
      <c r="HV80" s="44"/>
      <c r="HW80" s="44"/>
      <c r="HX80" s="44"/>
      <c r="HY80" s="44"/>
      <c r="HZ80" s="44"/>
      <c r="IA80" s="44"/>
      <c r="IB80" s="44"/>
      <c r="IC80" s="44"/>
      <c r="ID80" s="44"/>
      <c r="IE80" s="44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R80" s="44"/>
      <c r="IS80" s="44"/>
      <c r="IT80" s="44"/>
      <c r="IU80" s="44"/>
      <c r="IV80" s="44"/>
      <c r="IW80" s="44"/>
    </row>
    <row r="81" customFormat="false" ht="12.75" hidden="true" customHeight="false" outlineLevel="0" collapsed="false">
      <c r="A81" s="45"/>
      <c r="B81" s="46"/>
      <c r="C81" s="47"/>
      <c r="D81" s="48" t="str">
        <f aca="true">IF(B81="","",IF(WEEKDAY(TODAY(),2)=1,TODAY()-3,TODAY()-1))</f>
        <v/>
      </c>
      <c r="E81" s="48"/>
      <c r="F81" s="48"/>
      <c r="G81" s="46"/>
      <c r="H81" s="46"/>
      <c r="I81" s="46"/>
      <c r="J81" s="49"/>
      <c r="K81" s="49"/>
      <c r="L81" s="49"/>
      <c r="M81" s="49"/>
      <c r="N81" s="49" t="str">
        <f aca="false">IF(ISERROR(AVERAGE(J81:K81)),"",AVERAGE(J81:K81))</f>
        <v/>
      </c>
      <c r="O81" s="49"/>
      <c r="P81" s="50" t="str">
        <f aca="false">IF(ISERROR(N81-O81),"",N81-O81)</f>
        <v/>
      </c>
      <c r="Q81" s="51"/>
      <c r="R81" s="51"/>
      <c r="S81" s="51"/>
      <c r="T81" s="51"/>
      <c r="U81" s="51"/>
      <c r="V81" s="51"/>
      <c r="W81" s="51"/>
      <c r="X81" s="52"/>
      <c r="Y81" s="30"/>
      <c r="Z81" s="53"/>
      <c r="AA81" s="51"/>
      <c r="AB81" s="49"/>
      <c r="AC81" s="51"/>
      <c r="AD81" s="51"/>
      <c r="AE81" s="49"/>
      <c r="AF81" s="51"/>
      <c r="AG81" s="51"/>
      <c r="AH81" s="51"/>
      <c r="AI81" s="88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  <c r="GX81" s="44"/>
      <c r="GY81" s="44"/>
      <c r="GZ81" s="44"/>
      <c r="HA81" s="44"/>
      <c r="HB81" s="44"/>
      <c r="HC81" s="44"/>
      <c r="HD81" s="44"/>
      <c r="HE81" s="44"/>
      <c r="HF81" s="44"/>
      <c r="HG81" s="44"/>
      <c r="HH81" s="44"/>
      <c r="HI81" s="44"/>
      <c r="HJ81" s="44"/>
      <c r="HK81" s="44"/>
      <c r="HL81" s="44"/>
      <c r="HM81" s="44"/>
      <c r="HN81" s="44"/>
      <c r="HO81" s="44"/>
      <c r="HP81" s="44"/>
      <c r="HQ81" s="44"/>
      <c r="HR81" s="44"/>
      <c r="HS81" s="44"/>
      <c r="HT81" s="44"/>
      <c r="HU81" s="44"/>
      <c r="HV81" s="44"/>
      <c r="HW81" s="44"/>
      <c r="HX81" s="44"/>
      <c r="HY81" s="44"/>
      <c r="HZ81" s="44"/>
      <c r="IA81" s="44"/>
      <c r="IB81" s="44"/>
      <c r="IC81" s="44"/>
      <c r="ID81" s="44"/>
      <c r="IE81" s="44"/>
      <c r="IF81" s="44"/>
      <c r="IG81" s="44"/>
      <c r="IH81" s="44"/>
      <c r="II81" s="44"/>
      <c r="IJ81" s="44"/>
      <c r="IK81" s="44"/>
      <c r="IL81" s="44"/>
      <c r="IM81" s="44"/>
      <c r="IN81" s="44"/>
      <c r="IO81" s="44"/>
      <c r="IP81" s="44"/>
      <c r="IQ81" s="44"/>
      <c r="IR81" s="44"/>
      <c r="IS81" s="44"/>
      <c r="IT81" s="44"/>
      <c r="IU81" s="44"/>
      <c r="IV81" s="44"/>
      <c r="IW81" s="44"/>
    </row>
    <row r="82" customFormat="false" ht="12.75" hidden="true" customHeight="false" outlineLevel="0" collapsed="false">
      <c r="A82" s="34"/>
      <c r="B82" s="35"/>
      <c r="C82" s="36"/>
      <c r="D82" s="37" t="str">
        <f aca="true">IF(B82="","",IF(WEEKDAY(TODAY(),2)=1,TODAY()-3,TODAY()-1))</f>
        <v/>
      </c>
      <c r="E82" s="37"/>
      <c r="F82" s="37"/>
      <c r="G82" s="35"/>
      <c r="H82" s="38"/>
      <c r="I82" s="35"/>
      <c r="J82" s="39"/>
      <c r="K82" s="39"/>
      <c r="L82" s="39"/>
      <c r="M82" s="39"/>
      <c r="N82" s="39" t="str">
        <f aca="false">IF(ISERROR(AVERAGE(J82:K82)),"",AVERAGE(J82:K82))</f>
        <v/>
      </c>
      <c r="O82" s="39"/>
      <c r="P82" s="40" t="str">
        <f aca="false">IF(ISERROR(N82-O82),"",N82-O82)</f>
        <v/>
      </c>
      <c r="Q82" s="41"/>
      <c r="R82" s="41"/>
      <c r="S82" s="41"/>
      <c r="T82" s="41"/>
      <c r="U82" s="41"/>
      <c r="V82" s="41"/>
      <c r="W82" s="41"/>
      <c r="X82" s="42"/>
      <c r="Y82" s="30"/>
      <c r="Z82" s="43"/>
      <c r="AA82" s="41"/>
      <c r="AB82" s="39"/>
      <c r="AC82" s="41"/>
      <c r="AD82" s="41"/>
      <c r="AE82" s="39"/>
      <c r="AF82" s="41"/>
      <c r="AG82" s="41"/>
      <c r="AH82" s="41"/>
      <c r="AI82" s="86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44"/>
      <c r="GE82" s="44"/>
      <c r="GF82" s="44"/>
      <c r="GG82" s="44"/>
      <c r="GH82" s="44"/>
      <c r="GI82" s="44"/>
      <c r="GJ82" s="44"/>
      <c r="GK82" s="44"/>
      <c r="GL82" s="44"/>
      <c r="GM82" s="44"/>
      <c r="GN82" s="44"/>
      <c r="GO82" s="44"/>
      <c r="GP82" s="44"/>
      <c r="GQ82" s="44"/>
      <c r="GR82" s="44"/>
      <c r="GS82" s="44"/>
      <c r="GT82" s="44"/>
      <c r="GU82" s="44"/>
      <c r="GV82" s="44"/>
      <c r="GW82" s="44"/>
      <c r="GX82" s="44"/>
      <c r="GY82" s="44"/>
      <c r="GZ82" s="44"/>
      <c r="HA82" s="44"/>
      <c r="HB82" s="44"/>
      <c r="HC82" s="44"/>
      <c r="HD82" s="44"/>
      <c r="HE82" s="44"/>
      <c r="HF82" s="44"/>
      <c r="HG82" s="44"/>
      <c r="HH82" s="44"/>
      <c r="HI82" s="44"/>
      <c r="HJ82" s="44"/>
      <c r="HK82" s="44"/>
      <c r="HL82" s="44"/>
      <c r="HM82" s="44"/>
      <c r="HN82" s="44"/>
      <c r="HO82" s="44"/>
      <c r="HP82" s="44"/>
      <c r="HQ82" s="44"/>
      <c r="HR82" s="44"/>
      <c r="HS82" s="44"/>
      <c r="HT82" s="44"/>
      <c r="HU82" s="44"/>
      <c r="HV82" s="44"/>
      <c r="HW82" s="44"/>
      <c r="HX82" s="44"/>
      <c r="HY82" s="44"/>
      <c r="HZ82" s="44"/>
      <c r="IA82" s="44"/>
      <c r="IB82" s="44"/>
      <c r="IC82" s="44"/>
      <c r="ID82" s="44"/>
      <c r="IE82" s="44"/>
      <c r="IF82" s="44"/>
      <c r="IG82" s="44"/>
      <c r="IH82" s="44"/>
      <c r="II82" s="44"/>
      <c r="IJ82" s="44"/>
      <c r="IK82" s="44"/>
      <c r="IL82" s="44"/>
      <c r="IM82" s="44"/>
      <c r="IN82" s="44"/>
      <c r="IO82" s="44"/>
      <c r="IP82" s="44"/>
      <c r="IQ82" s="44"/>
      <c r="IR82" s="44"/>
      <c r="IS82" s="44"/>
      <c r="IT82" s="44"/>
      <c r="IU82" s="44"/>
      <c r="IV82" s="44"/>
      <c r="IW82" s="44"/>
    </row>
    <row r="83" customFormat="false" ht="12.75" hidden="true" customHeight="false" outlineLevel="0" collapsed="false">
      <c r="A83" s="45"/>
      <c r="B83" s="46"/>
      <c r="C83" s="47"/>
      <c r="D83" s="48" t="str">
        <f aca="true">IF(B83="","",IF(WEEKDAY(TODAY(),2)=1,TODAY()-3,TODAY()-1))</f>
        <v/>
      </c>
      <c r="E83" s="48"/>
      <c r="F83" s="48"/>
      <c r="G83" s="46"/>
      <c r="H83" s="46"/>
      <c r="I83" s="46"/>
      <c r="J83" s="49"/>
      <c r="K83" s="49"/>
      <c r="L83" s="49"/>
      <c r="M83" s="49"/>
      <c r="N83" s="49" t="str">
        <f aca="false">IF(ISERROR(AVERAGE(J83:K83)),"",AVERAGE(J83:K83))</f>
        <v/>
      </c>
      <c r="O83" s="49"/>
      <c r="P83" s="50" t="str">
        <f aca="false">IF(ISERROR(N83-O83),"",N83-O83)</f>
        <v/>
      </c>
      <c r="Q83" s="51"/>
      <c r="R83" s="51"/>
      <c r="S83" s="51"/>
      <c r="T83" s="51"/>
      <c r="U83" s="51"/>
      <c r="V83" s="51"/>
      <c r="W83" s="51"/>
      <c r="X83" s="52"/>
      <c r="Y83" s="30"/>
      <c r="Z83" s="53"/>
      <c r="AA83" s="51"/>
      <c r="AB83" s="49"/>
      <c r="AC83" s="51"/>
      <c r="AD83" s="51"/>
      <c r="AE83" s="49"/>
      <c r="AF83" s="51"/>
      <c r="AG83" s="51"/>
      <c r="AH83" s="51"/>
      <c r="AI83" s="88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44"/>
      <c r="IT83" s="44"/>
      <c r="IU83" s="44"/>
      <c r="IV83" s="44"/>
      <c r="IW83" s="44"/>
    </row>
    <row r="84" customFormat="false" ht="12.75" hidden="true" customHeight="false" outlineLevel="0" collapsed="false">
      <c r="A84" s="34"/>
      <c r="B84" s="35"/>
      <c r="C84" s="36"/>
      <c r="D84" s="37" t="str">
        <f aca="true">IF(B84="","",IF(WEEKDAY(TODAY(),2)=1,TODAY()-3,TODAY()-1))</f>
        <v/>
      </c>
      <c r="E84" s="37"/>
      <c r="F84" s="37"/>
      <c r="G84" s="35"/>
      <c r="H84" s="38"/>
      <c r="I84" s="35"/>
      <c r="J84" s="39"/>
      <c r="K84" s="39"/>
      <c r="L84" s="39"/>
      <c r="M84" s="39"/>
      <c r="N84" s="39" t="str">
        <f aca="false">IF(ISERROR(AVERAGE(J84:K84)),"",AVERAGE(J84:K84))</f>
        <v/>
      </c>
      <c r="O84" s="39"/>
      <c r="P84" s="40" t="str">
        <f aca="false">IF(ISERROR(N84-O84),"",N84-O84)</f>
        <v/>
      </c>
      <c r="Q84" s="41"/>
      <c r="R84" s="41"/>
      <c r="S84" s="41"/>
      <c r="T84" s="41"/>
      <c r="U84" s="41"/>
      <c r="V84" s="41"/>
      <c r="W84" s="41"/>
      <c r="X84" s="42"/>
      <c r="Y84" s="30"/>
      <c r="Z84" s="43"/>
      <c r="AA84" s="41"/>
      <c r="AB84" s="39"/>
      <c r="AC84" s="41"/>
      <c r="AD84" s="41"/>
      <c r="AE84" s="39"/>
      <c r="AF84" s="41"/>
      <c r="AG84" s="41"/>
      <c r="AH84" s="41"/>
      <c r="AI84" s="86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44"/>
      <c r="HJ84" s="44"/>
      <c r="HK84" s="44"/>
      <c r="HL84" s="44"/>
      <c r="HM84" s="44"/>
      <c r="HN84" s="44"/>
      <c r="HO84" s="44"/>
      <c r="HP84" s="44"/>
      <c r="HQ84" s="44"/>
      <c r="HR84" s="44"/>
      <c r="HS84" s="44"/>
      <c r="HT84" s="44"/>
      <c r="HU84" s="44"/>
      <c r="HV84" s="44"/>
      <c r="HW84" s="44"/>
      <c r="HX84" s="44"/>
      <c r="HY84" s="44"/>
      <c r="HZ84" s="44"/>
      <c r="IA84" s="44"/>
      <c r="IB84" s="44"/>
      <c r="IC84" s="44"/>
      <c r="ID84" s="44"/>
      <c r="IE84" s="44"/>
      <c r="IF84" s="44"/>
      <c r="IG84" s="44"/>
      <c r="IH84" s="44"/>
      <c r="II84" s="44"/>
      <c r="IJ84" s="44"/>
      <c r="IK84" s="44"/>
      <c r="IL84" s="44"/>
      <c r="IM84" s="44"/>
      <c r="IN84" s="44"/>
      <c r="IO84" s="44"/>
      <c r="IP84" s="44"/>
      <c r="IQ84" s="44"/>
      <c r="IR84" s="44"/>
      <c r="IS84" s="44"/>
      <c r="IT84" s="44"/>
      <c r="IU84" s="44"/>
      <c r="IV84" s="44"/>
      <c r="IW84" s="44"/>
    </row>
    <row r="85" customFormat="false" ht="12.75" hidden="true" customHeight="false" outlineLevel="0" collapsed="false">
      <c r="A85" s="45"/>
      <c r="B85" s="46"/>
      <c r="C85" s="47"/>
      <c r="D85" s="48" t="str">
        <f aca="true">IF(B85="","",IF(WEEKDAY(TODAY(),2)=1,TODAY()-3,TODAY()-1))</f>
        <v/>
      </c>
      <c r="E85" s="48"/>
      <c r="F85" s="48"/>
      <c r="G85" s="46"/>
      <c r="H85" s="46"/>
      <c r="I85" s="46"/>
      <c r="J85" s="49"/>
      <c r="K85" s="49"/>
      <c r="L85" s="49"/>
      <c r="M85" s="49"/>
      <c r="N85" s="49" t="str">
        <f aca="false">IF(ISERROR(AVERAGE(J85:K85)),"",AVERAGE(J85:K85))</f>
        <v/>
      </c>
      <c r="O85" s="49"/>
      <c r="P85" s="50" t="str">
        <f aca="false">IF(ISERROR(N85-O85),"",N85-O85)</f>
        <v/>
      </c>
      <c r="Q85" s="51"/>
      <c r="R85" s="51"/>
      <c r="S85" s="51"/>
      <c r="T85" s="51"/>
      <c r="U85" s="51"/>
      <c r="V85" s="51"/>
      <c r="W85" s="51"/>
      <c r="X85" s="52"/>
      <c r="Y85" s="30"/>
      <c r="Z85" s="53"/>
      <c r="AA85" s="51"/>
      <c r="AB85" s="49"/>
      <c r="AC85" s="51"/>
      <c r="AD85" s="51"/>
      <c r="AE85" s="49"/>
      <c r="AF85" s="51"/>
      <c r="AG85" s="51"/>
      <c r="AH85" s="51"/>
      <c r="AI85" s="88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4"/>
      <c r="HA85" s="44"/>
      <c r="HB85" s="44"/>
      <c r="HC85" s="44"/>
      <c r="HD85" s="44"/>
      <c r="HE85" s="44"/>
      <c r="HF85" s="44"/>
      <c r="HG85" s="44"/>
      <c r="HH85" s="44"/>
      <c r="HI85" s="44"/>
      <c r="HJ85" s="44"/>
      <c r="HK85" s="44"/>
      <c r="HL85" s="44"/>
      <c r="HM85" s="44"/>
      <c r="HN85" s="44"/>
      <c r="HO85" s="44"/>
      <c r="HP85" s="44"/>
      <c r="HQ85" s="44"/>
      <c r="HR85" s="44"/>
      <c r="HS85" s="44"/>
      <c r="HT85" s="44"/>
      <c r="HU85" s="44"/>
      <c r="HV85" s="44"/>
      <c r="HW85" s="44"/>
      <c r="HX85" s="44"/>
      <c r="HY85" s="44"/>
      <c r="HZ85" s="44"/>
      <c r="IA85" s="44"/>
      <c r="IB85" s="44"/>
      <c r="IC85" s="44"/>
      <c r="ID85" s="44"/>
      <c r="IE85" s="44"/>
      <c r="IF85" s="44"/>
      <c r="IG85" s="44"/>
      <c r="IH85" s="44"/>
      <c r="II85" s="44"/>
      <c r="IJ85" s="44"/>
      <c r="IK85" s="44"/>
      <c r="IL85" s="44"/>
      <c r="IM85" s="44"/>
      <c r="IN85" s="44"/>
      <c r="IO85" s="44"/>
      <c r="IP85" s="44"/>
      <c r="IQ85" s="44"/>
      <c r="IR85" s="44"/>
      <c r="IS85" s="44"/>
      <c r="IT85" s="44"/>
      <c r="IU85" s="44"/>
      <c r="IV85" s="44"/>
      <c r="IW85" s="44"/>
    </row>
    <row r="86" customFormat="false" ht="12.75" hidden="true" customHeight="false" outlineLevel="0" collapsed="false">
      <c r="A86" s="34"/>
      <c r="B86" s="35"/>
      <c r="C86" s="36"/>
      <c r="D86" s="37" t="str">
        <f aca="true">IF(B86="","",IF(WEEKDAY(TODAY(),2)=1,TODAY()-3,TODAY()-1))</f>
        <v/>
      </c>
      <c r="E86" s="37"/>
      <c r="F86" s="37"/>
      <c r="G86" s="35"/>
      <c r="H86" s="38"/>
      <c r="I86" s="35"/>
      <c r="J86" s="39"/>
      <c r="K86" s="39"/>
      <c r="L86" s="39"/>
      <c r="M86" s="39"/>
      <c r="N86" s="39" t="str">
        <f aca="false">IF(ISERROR(AVERAGE(J86:K86)),"",AVERAGE(J86:K86))</f>
        <v/>
      </c>
      <c r="O86" s="39"/>
      <c r="P86" s="40" t="str">
        <f aca="false">IF(ISERROR(N86-O86),"",N86-O86)</f>
        <v/>
      </c>
      <c r="Q86" s="41"/>
      <c r="R86" s="41"/>
      <c r="S86" s="41"/>
      <c r="T86" s="41"/>
      <c r="U86" s="41"/>
      <c r="V86" s="41"/>
      <c r="W86" s="41"/>
      <c r="X86" s="42"/>
      <c r="Y86" s="30"/>
      <c r="Z86" s="43"/>
      <c r="AA86" s="41"/>
      <c r="AB86" s="39"/>
      <c r="AC86" s="41"/>
      <c r="AD86" s="41"/>
      <c r="AE86" s="39"/>
      <c r="AF86" s="41"/>
      <c r="AG86" s="41"/>
      <c r="AH86" s="41"/>
      <c r="AI86" s="86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44"/>
      <c r="GA86" s="44"/>
      <c r="GB86" s="44"/>
      <c r="GC86" s="44"/>
      <c r="GD86" s="44"/>
      <c r="GE86" s="44"/>
      <c r="GF86" s="44"/>
      <c r="GG86" s="44"/>
      <c r="GH86" s="44"/>
      <c r="GI86" s="44"/>
      <c r="GJ86" s="44"/>
      <c r="GK86" s="44"/>
      <c r="GL86" s="44"/>
      <c r="GM86" s="44"/>
      <c r="GN86" s="44"/>
      <c r="GO86" s="44"/>
      <c r="GP86" s="44"/>
      <c r="GQ86" s="44"/>
      <c r="GR86" s="44"/>
      <c r="GS86" s="44"/>
      <c r="GT86" s="44"/>
      <c r="GU86" s="44"/>
      <c r="GV86" s="44"/>
      <c r="GW86" s="44"/>
      <c r="GX86" s="44"/>
      <c r="GY86" s="44"/>
      <c r="GZ86" s="44"/>
      <c r="HA86" s="44"/>
      <c r="HB86" s="44"/>
      <c r="HC86" s="44"/>
      <c r="HD86" s="44"/>
      <c r="HE86" s="44"/>
      <c r="HF86" s="44"/>
      <c r="HG86" s="44"/>
      <c r="HH86" s="44"/>
      <c r="HI86" s="44"/>
      <c r="HJ86" s="44"/>
      <c r="HK86" s="44"/>
      <c r="HL86" s="44"/>
      <c r="HM86" s="44"/>
      <c r="HN86" s="44"/>
      <c r="HO86" s="44"/>
      <c r="HP86" s="44"/>
      <c r="HQ86" s="44"/>
      <c r="HR86" s="44"/>
      <c r="HS86" s="44"/>
      <c r="HT86" s="44"/>
      <c r="HU86" s="44"/>
      <c r="HV86" s="44"/>
      <c r="HW86" s="44"/>
      <c r="HX86" s="44"/>
      <c r="HY86" s="44"/>
      <c r="HZ86" s="44"/>
      <c r="IA86" s="44"/>
      <c r="IB86" s="44"/>
      <c r="IC86" s="44"/>
      <c r="ID86" s="44"/>
      <c r="IE86" s="44"/>
      <c r="IF86" s="44"/>
      <c r="IG86" s="44"/>
      <c r="IH86" s="44"/>
      <c r="II86" s="44"/>
      <c r="IJ86" s="44"/>
      <c r="IK86" s="44"/>
      <c r="IL86" s="44"/>
      <c r="IM86" s="44"/>
      <c r="IN86" s="44"/>
      <c r="IO86" s="44"/>
      <c r="IP86" s="44"/>
      <c r="IQ86" s="44"/>
      <c r="IR86" s="44"/>
      <c r="IS86" s="44"/>
      <c r="IT86" s="44"/>
      <c r="IU86" s="44"/>
      <c r="IV86" s="44"/>
      <c r="IW86" s="44"/>
    </row>
    <row r="87" customFormat="false" ht="12.75" hidden="true" customHeight="false" outlineLevel="0" collapsed="false">
      <c r="A87" s="45"/>
      <c r="B87" s="46"/>
      <c r="C87" s="47"/>
      <c r="D87" s="48" t="str">
        <f aca="true">IF(B87="","",IF(WEEKDAY(TODAY(),2)=1,TODAY()-3,TODAY()-1))</f>
        <v/>
      </c>
      <c r="E87" s="48"/>
      <c r="F87" s="48"/>
      <c r="G87" s="46"/>
      <c r="H87" s="46"/>
      <c r="I87" s="46"/>
      <c r="J87" s="49"/>
      <c r="K87" s="49"/>
      <c r="L87" s="49"/>
      <c r="M87" s="49"/>
      <c r="N87" s="49" t="str">
        <f aca="false">IF(ISERROR(AVERAGE(J87:K87)),"",AVERAGE(J87:K87))</f>
        <v/>
      </c>
      <c r="O87" s="49"/>
      <c r="P87" s="50" t="str">
        <f aca="false">IF(ISERROR(N87-O87),"",N87-O87)</f>
        <v/>
      </c>
      <c r="Q87" s="51"/>
      <c r="R87" s="51"/>
      <c r="S87" s="51"/>
      <c r="T87" s="51"/>
      <c r="U87" s="51"/>
      <c r="V87" s="51"/>
      <c r="W87" s="51"/>
      <c r="X87" s="52"/>
      <c r="Y87" s="30"/>
      <c r="Z87" s="53"/>
      <c r="AA87" s="51"/>
      <c r="AB87" s="49"/>
      <c r="AC87" s="51"/>
      <c r="AD87" s="51"/>
      <c r="AE87" s="49"/>
      <c r="AF87" s="51"/>
      <c r="AG87" s="51"/>
      <c r="AH87" s="51"/>
      <c r="AI87" s="88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44"/>
      <c r="HJ87" s="44"/>
      <c r="HK87" s="44"/>
      <c r="HL87" s="44"/>
      <c r="HM87" s="44"/>
      <c r="HN87" s="44"/>
      <c r="HO87" s="44"/>
      <c r="HP87" s="44"/>
      <c r="HQ87" s="44"/>
      <c r="HR87" s="44"/>
      <c r="HS87" s="44"/>
      <c r="HT87" s="44"/>
      <c r="HU87" s="44"/>
      <c r="HV87" s="44"/>
      <c r="HW87" s="44"/>
      <c r="HX87" s="44"/>
      <c r="HY87" s="44"/>
      <c r="HZ87" s="44"/>
      <c r="IA87" s="44"/>
      <c r="IB87" s="44"/>
      <c r="IC87" s="44"/>
      <c r="ID87" s="44"/>
      <c r="IE87" s="44"/>
      <c r="IF87" s="44"/>
      <c r="IG87" s="44"/>
      <c r="IH87" s="44"/>
      <c r="II87" s="44"/>
      <c r="IJ87" s="44"/>
      <c r="IK87" s="44"/>
      <c r="IL87" s="44"/>
      <c r="IM87" s="44"/>
      <c r="IN87" s="44"/>
      <c r="IO87" s="44"/>
      <c r="IP87" s="44"/>
      <c r="IQ87" s="44"/>
      <c r="IR87" s="44"/>
      <c r="IS87" s="44"/>
      <c r="IT87" s="44"/>
      <c r="IU87" s="44"/>
      <c r="IV87" s="44"/>
      <c r="IW87" s="44"/>
    </row>
    <row r="88" customFormat="false" ht="12.75" hidden="true" customHeight="false" outlineLevel="0" collapsed="false">
      <c r="A88" s="34"/>
      <c r="B88" s="35"/>
      <c r="C88" s="36"/>
      <c r="D88" s="37" t="str">
        <f aca="true">IF(B88="","",IF(WEEKDAY(TODAY(),2)=1,TODAY()-3,TODAY()-1))</f>
        <v/>
      </c>
      <c r="E88" s="37"/>
      <c r="F88" s="37"/>
      <c r="G88" s="35"/>
      <c r="H88" s="38"/>
      <c r="I88" s="35"/>
      <c r="J88" s="39"/>
      <c r="K88" s="39"/>
      <c r="L88" s="39"/>
      <c r="M88" s="39"/>
      <c r="N88" s="39" t="str">
        <f aca="false">IF(ISERROR(AVERAGE(J88:K88)),"",AVERAGE(J88:K88))</f>
        <v/>
      </c>
      <c r="O88" s="39"/>
      <c r="P88" s="40" t="str">
        <f aca="false">IF(ISERROR(N88-O88),"",N88-O88)</f>
        <v/>
      </c>
      <c r="Q88" s="41"/>
      <c r="R88" s="41"/>
      <c r="S88" s="41"/>
      <c r="T88" s="41"/>
      <c r="U88" s="41"/>
      <c r="V88" s="41"/>
      <c r="W88" s="41"/>
      <c r="X88" s="42"/>
      <c r="Y88" s="30"/>
      <c r="Z88" s="43"/>
      <c r="AA88" s="41"/>
      <c r="AB88" s="39"/>
      <c r="AC88" s="41"/>
      <c r="AD88" s="41"/>
      <c r="AE88" s="39"/>
      <c r="AF88" s="41"/>
      <c r="AG88" s="41"/>
      <c r="AH88" s="41"/>
      <c r="AI88" s="86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</row>
    <row r="89" customFormat="false" ht="12.75" hidden="true" customHeight="false" outlineLevel="0" collapsed="false">
      <c r="A89" s="45"/>
      <c r="B89" s="46"/>
      <c r="C89" s="47"/>
      <c r="D89" s="48" t="str">
        <f aca="true">IF(B89="","",IF(WEEKDAY(TODAY(),2)=1,TODAY()-3,TODAY()-1))</f>
        <v/>
      </c>
      <c r="E89" s="48"/>
      <c r="F89" s="48"/>
      <c r="G89" s="46"/>
      <c r="H89" s="46"/>
      <c r="I89" s="46"/>
      <c r="J89" s="49"/>
      <c r="K89" s="49"/>
      <c r="L89" s="49"/>
      <c r="M89" s="49"/>
      <c r="N89" s="49" t="str">
        <f aca="false">IF(ISERROR(AVERAGE(J89:K89)),"",AVERAGE(J89:K89))</f>
        <v/>
      </c>
      <c r="O89" s="49"/>
      <c r="P89" s="50" t="str">
        <f aca="false">IF(ISERROR(N89-O89),"",N89-O89)</f>
        <v/>
      </c>
      <c r="Q89" s="51"/>
      <c r="R89" s="51"/>
      <c r="S89" s="51"/>
      <c r="T89" s="51"/>
      <c r="U89" s="51"/>
      <c r="V89" s="51"/>
      <c r="W89" s="51"/>
      <c r="X89" s="52"/>
      <c r="Y89" s="30"/>
      <c r="Z89" s="53"/>
      <c r="AA89" s="51"/>
      <c r="AB89" s="49"/>
      <c r="AC89" s="51"/>
      <c r="AD89" s="51"/>
      <c r="AE89" s="49"/>
      <c r="AF89" s="51"/>
      <c r="AG89" s="51"/>
      <c r="AH89" s="51"/>
      <c r="AI89" s="88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/>
      <c r="IJ89" s="44"/>
      <c r="IK89" s="44"/>
      <c r="IL89" s="44"/>
      <c r="IM89" s="44"/>
      <c r="IN89" s="44"/>
      <c r="IO89" s="44"/>
      <c r="IP89" s="44"/>
      <c r="IQ89" s="44"/>
      <c r="IR89" s="44"/>
      <c r="IS89" s="44"/>
      <c r="IT89" s="44"/>
      <c r="IU89" s="44"/>
      <c r="IV89" s="44"/>
      <c r="IW89" s="44"/>
    </row>
    <row r="90" customFormat="false" ht="12.75" hidden="true" customHeight="false" outlineLevel="0" collapsed="false">
      <c r="A90" s="34"/>
      <c r="B90" s="35"/>
      <c r="C90" s="36"/>
      <c r="D90" s="37" t="str">
        <f aca="true">IF(B90="","",IF(WEEKDAY(TODAY(),2)=1,TODAY()-3,TODAY()-1))</f>
        <v/>
      </c>
      <c r="E90" s="37"/>
      <c r="F90" s="37"/>
      <c r="G90" s="35"/>
      <c r="H90" s="38"/>
      <c r="I90" s="35"/>
      <c r="J90" s="39"/>
      <c r="K90" s="39"/>
      <c r="L90" s="39"/>
      <c r="M90" s="39"/>
      <c r="N90" s="39" t="str">
        <f aca="false">IF(ISERROR(AVERAGE(J90:K90)),"",AVERAGE(J90:K90))</f>
        <v/>
      </c>
      <c r="O90" s="39"/>
      <c r="P90" s="40" t="str">
        <f aca="false">IF(ISERROR(N90-O90),"",N90-O90)</f>
        <v/>
      </c>
      <c r="Q90" s="41"/>
      <c r="R90" s="41"/>
      <c r="S90" s="41"/>
      <c r="T90" s="41"/>
      <c r="U90" s="41"/>
      <c r="V90" s="41"/>
      <c r="W90" s="41"/>
      <c r="X90" s="42"/>
      <c r="Y90" s="30"/>
      <c r="Z90" s="43"/>
      <c r="AA90" s="41"/>
      <c r="AB90" s="39"/>
      <c r="AC90" s="41"/>
      <c r="AD90" s="41"/>
      <c r="AE90" s="39"/>
      <c r="AF90" s="41"/>
      <c r="AG90" s="41"/>
      <c r="AH90" s="41"/>
      <c r="AI90" s="86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44"/>
      <c r="HJ90" s="44"/>
      <c r="HK90" s="44"/>
      <c r="HL90" s="44"/>
      <c r="HM90" s="44"/>
      <c r="HN90" s="44"/>
      <c r="HO90" s="44"/>
      <c r="HP90" s="44"/>
      <c r="HQ90" s="44"/>
      <c r="HR90" s="44"/>
      <c r="HS90" s="44"/>
      <c r="HT90" s="44"/>
      <c r="HU90" s="44"/>
      <c r="HV90" s="44"/>
      <c r="HW90" s="44"/>
      <c r="HX90" s="44"/>
      <c r="HY90" s="44"/>
      <c r="HZ90" s="44"/>
      <c r="IA90" s="44"/>
      <c r="IB90" s="44"/>
      <c r="IC90" s="44"/>
      <c r="ID90" s="44"/>
      <c r="IE90" s="44"/>
      <c r="IF90" s="44"/>
      <c r="IG90" s="44"/>
      <c r="IH90" s="44"/>
      <c r="II90" s="44"/>
      <c r="IJ90" s="44"/>
      <c r="IK90" s="44"/>
      <c r="IL90" s="44"/>
      <c r="IM90" s="44"/>
      <c r="IN90" s="44"/>
      <c r="IO90" s="44"/>
      <c r="IP90" s="44"/>
      <c r="IQ90" s="44"/>
      <c r="IR90" s="44"/>
      <c r="IS90" s="44"/>
      <c r="IT90" s="44"/>
      <c r="IU90" s="44"/>
      <c r="IV90" s="44"/>
      <c r="IW90" s="44"/>
    </row>
    <row r="91" customFormat="false" ht="12.75" hidden="true" customHeight="false" outlineLevel="0" collapsed="false">
      <c r="A91" s="45"/>
      <c r="B91" s="46"/>
      <c r="C91" s="47"/>
      <c r="D91" s="48" t="str">
        <f aca="true">IF(B91="","",IF(WEEKDAY(TODAY(),2)=1,TODAY()-3,TODAY()-1))</f>
        <v/>
      </c>
      <c r="E91" s="48"/>
      <c r="F91" s="48"/>
      <c r="G91" s="46"/>
      <c r="H91" s="46"/>
      <c r="I91" s="46"/>
      <c r="J91" s="49"/>
      <c r="K91" s="49"/>
      <c r="L91" s="49"/>
      <c r="M91" s="49"/>
      <c r="N91" s="49" t="str">
        <f aca="false">IF(ISERROR(AVERAGE(J91:K91)),"",AVERAGE(J91:K91))</f>
        <v/>
      </c>
      <c r="O91" s="49"/>
      <c r="P91" s="50" t="str">
        <f aca="false">IF(ISERROR(N91-O91),"",N91-O91)</f>
        <v/>
      </c>
      <c r="Q91" s="51"/>
      <c r="R91" s="51"/>
      <c r="S91" s="51"/>
      <c r="T91" s="51"/>
      <c r="U91" s="51"/>
      <c r="V91" s="51"/>
      <c r="W91" s="51"/>
      <c r="X91" s="52"/>
      <c r="Y91" s="30"/>
      <c r="Z91" s="53"/>
      <c r="AA91" s="51"/>
      <c r="AB91" s="49"/>
      <c r="AC91" s="51"/>
      <c r="AD91" s="51"/>
      <c r="AE91" s="49"/>
      <c r="AF91" s="51"/>
      <c r="AG91" s="51"/>
      <c r="AH91" s="51"/>
      <c r="AI91" s="88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4"/>
      <c r="HA91" s="44"/>
      <c r="HB91" s="44"/>
      <c r="HC91" s="44"/>
      <c r="HD91" s="44"/>
      <c r="HE91" s="44"/>
      <c r="HF91" s="44"/>
      <c r="HG91" s="44"/>
      <c r="HH91" s="44"/>
      <c r="HI91" s="44"/>
      <c r="HJ91" s="44"/>
      <c r="HK91" s="44"/>
      <c r="HL91" s="44"/>
      <c r="HM91" s="44"/>
      <c r="HN91" s="44"/>
      <c r="HO91" s="44"/>
      <c r="HP91" s="44"/>
      <c r="HQ91" s="44"/>
      <c r="HR91" s="44"/>
      <c r="HS91" s="44"/>
      <c r="HT91" s="44"/>
      <c r="HU91" s="44"/>
      <c r="HV91" s="44"/>
      <c r="HW91" s="44"/>
      <c r="HX91" s="44"/>
      <c r="HY91" s="44"/>
      <c r="HZ91" s="44"/>
      <c r="IA91" s="44"/>
      <c r="IB91" s="44"/>
      <c r="IC91" s="44"/>
      <c r="ID91" s="44"/>
      <c r="IE91" s="44"/>
      <c r="IF91" s="44"/>
      <c r="IG91" s="44"/>
      <c r="IH91" s="44"/>
      <c r="II91" s="44"/>
      <c r="IJ91" s="44"/>
      <c r="IK91" s="44"/>
      <c r="IL91" s="44"/>
      <c r="IM91" s="44"/>
      <c r="IN91" s="44"/>
      <c r="IO91" s="44"/>
      <c r="IP91" s="44"/>
      <c r="IQ91" s="44"/>
      <c r="IR91" s="44"/>
      <c r="IS91" s="44"/>
      <c r="IT91" s="44"/>
      <c r="IU91" s="44"/>
      <c r="IV91" s="44"/>
      <c r="IW91" s="44"/>
    </row>
    <row r="92" customFormat="false" ht="12.75" hidden="true" customHeight="false" outlineLevel="0" collapsed="false">
      <c r="A92" s="34"/>
      <c r="B92" s="35"/>
      <c r="C92" s="36"/>
      <c r="D92" s="37" t="str">
        <f aca="true">IF(B92="","",IF(WEEKDAY(TODAY(),2)=1,TODAY()-3,TODAY()-1))</f>
        <v/>
      </c>
      <c r="E92" s="37"/>
      <c r="F92" s="37"/>
      <c r="G92" s="35"/>
      <c r="H92" s="38"/>
      <c r="I92" s="35"/>
      <c r="J92" s="39"/>
      <c r="K92" s="39"/>
      <c r="L92" s="39"/>
      <c r="M92" s="39"/>
      <c r="N92" s="39" t="str">
        <f aca="false">IF(ISERROR(AVERAGE(J92:K92)),"",AVERAGE(J92:K92))</f>
        <v/>
      </c>
      <c r="O92" s="39"/>
      <c r="P92" s="40" t="str">
        <f aca="false">IF(ISERROR(N92-O92),"",N92-O92)</f>
        <v/>
      </c>
      <c r="Q92" s="41"/>
      <c r="R92" s="41"/>
      <c r="S92" s="41"/>
      <c r="T92" s="41"/>
      <c r="U92" s="41"/>
      <c r="V92" s="41"/>
      <c r="W92" s="41"/>
      <c r="X92" s="42"/>
      <c r="Y92" s="30"/>
      <c r="Z92" s="43"/>
      <c r="AA92" s="41"/>
      <c r="AB92" s="39"/>
      <c r="AC92" s="41"/>
      <c r="AD92" s="41"/>
      <c r="AE92" s="39"/>
      <c r="AF92" s="41"/>
      <c r="AG92" s="41"/>
      <c r="AH92" s="41"/>
      <c r="AI92" s="86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44"/>
      <c r="FX92" s="44"/>
      <c r="FY92" s="44"/>
      <c r="FZ92" s="44"/>
      <c r="GA92" s="44"/>
      <c r="GB92" s="44"/>
      <c r="GC92" s="44"/>
      <c r="GD92" s="44"/>
      <c r="GE92" s="44"/>
      <c r="GF92" s="44"/>
      <c r="GG92" s="44"/>
      <c r="GH92" s="44"/>
      <c r="GI92" s="44"/>
      <c r="GJ92" s="44"/>
      <c r="GK92" s="44"/>
      <c r="GL92" s="44"/>
      <c r="GM92" s="44"/>
      <c r="GN92" s="44"/>
      <c r="GO92" s="44"/>
      <c r="GP92" s="44"/>
      <c r="GQ92" s="44"/>
      <c r="GR92" s="44"/>
      <c r="GS92" s="44"/>
      <c r="GT92" s="44"/>
      <c r="GU92" s="44"/>
      <c r="GV92" s="44"/>
      <c r="GW92" s="44"/>
      <c r="GX92" s="44"/>
      <c r="GY92" s="44"/>
      <c r="GZ92" s="44"/>
      <c r="HA92" s="44"/>
      <c r="HB92" s="44"/>
      <c r="HC92" s="44"/>
      <c r="HD92" s="44"/>
      <c r="HE92" s="44"/>
      <c r="HF92" s="44"/>
      <c r="HG92" s="44"/>
      <c r="HH92" s="44"/>
      <c r="HI92" s="44"/>
      <c r="HJ92" s="44"/>
      <c r="HK92" s="44"/>
      <c r="HL92" s="44"/>
      <c r="HM92" s="44"/>
      <c r="HN92" s="44"/>
      <c r="HO92" s="44"/>
      <c r="HP92" s="44"/>
      <c r="HQ92" s="44"/>
      <c r="HR92" s="44"/>
      <c r="HS92" s="44"/>
      <c r="HT92" s="44"/>
      <c r="HU92" s="44"/>
      <c r="HV92" s="44"/>
      <c r="HW92" s="44"/>
      <c r="HX92" s="44"/>
      <c r="HY92" s="44"/>
      <c r="HZ92" s="44"/>
      <c r="IA92" s="44"/>
      <c r="IB92" s="44"/>
      <c r="IC92" s="44"/>
      <c r="ID92" s="44"/>
      <c r="IE92" s="44"/>
      <c r="IF92" s="44"/>
      <c r="IG92" s="44"/>
      <c r="IH92" s="44"/>
      <c r="II92" s="44"/>
      <c r="IJ92" s="44"/>
      <c r="IK92" s="44"/>
      <c r="IL92" s="44"/>
      <c r="IM92" s="44"/>
      <c r="IN92" s="44"/>
      <c r="IO92" s="44"/>
      <c r="IP92" s="44"/>
      <c r="IQ92" s="44"/>
      <c r="IR92" s="44"/>
      <c r="IS92" s="44"/>
      <c r="IT92" s="44"/>
      <c r="IU92" s="44"/>
      <c r="IV92" s="44"/>
      <c r="IW92" s="44"/>
    </row>
    <row r="93" customFormat="false" ht="12.75" hidden="true" customHeight="false" outlineLevel="0" collapsed="false">
      <c r="A93" s="45"/>
      <c r="B93" s="46"/>
      <c r="C93" s="47"/>
      <c r="D93" s="48" t="str">
        <f aca="true">IF(B93="","",IF(WEEKDAY(TODAY(),2)=1,TODAY()-3,TODAY()-1))</f>
        <v/>
      </c>
      <c r="E93" s="48"/>
      <c r="F93" s="48"/>
      <c r="G93" s="46"/>
      <c r="H93" s="46"/>
      <c r="I93" s="46"/>
      <c r="J93" s="49"/>
      <c r="K93" s="49"/>
      <c r="L93" s="49"/>
      <c r="M93" s="49"/>
      <c r="N93" s="49" t="str">
        <f aca="false">IF(ISERROR(AVERAGE(J93:K93)),"",AVERAGE(J93:K93))</f>
        <v/>
      </c>
      <c r="O93" s="49"/>
      <c r="P93" s="50" t="str">
        <f aca="false">IF(ISERROR(N93-O93),"",N93-O93)</f>
        <v/>
      </c>
      <c r="Q93" s="51"/>
      <c r="R93" s="51"/>
      <c r="S93" s="51"/>
      <c r="T93" s="51"/>
      <c r="U93" s="51"/>
      <c r="V93" s="51"/>
      <c r="W93" s="51"/>
      <c r="X93" s="52"/>
      <c r="Y93" s="30"/>
      <c r="Z93" s="53"/>
      <c r="AA93" s="51"/>
      <c r="AB93" s="49"/>
      <c r="AC93" s="51"/>
      <c r="AD93" s="51"/>
      <c r="AE93" s="49"/>
      <c r="AF93" s="51"/>
      <c r="AG93" s="51"/>
      <c r="AH93" s="51"/>
      <c r="AI93" s="88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  <c r="FT93" s="44"/>
      <c r="FU93" s="44"/>
      <c r="FV93" s="44"/>
      <c r="FW93" s="44"/>
      <c r="FX93" s="44"/>
      <c r="FY93" s="44"/>
      <c r="FZ93" s="44"/>
      <c r="GA93" s="44"/>
      <c r="GB93" s="44"/>
      <c r="GC93" s="44"/>
      <c r="GD93" s="44"/>
      <c r="GE93" s="44"/>
      <c r="GF93" s="44"/>
      <c r="GG93" s="44"/>
      <c r="GH93" s="44"/>
      <c r="GI93" s="44"/>
      <c r="GJ93" s="44"/>
      <c r="GK93" s="44"/>
      <c r="GL93" s="44"/>
      <c r="GM93" s="44"/>
      <c r="GN93" s="44"/>
      <c r="GO93" s="44"/>
      <c r="GP93" s="44"/>
      <c r="GQ93" s="44"/>
      <c r="GR93" s="44"/>
      <c r="GS93" s="44"/>
      <c r="GT93" s="44"/>
      <c r="GU93" s="44"/>
      <c r="GV93" s="44"/>
      <c r="GW93" s="44"/>
      <c r="GX93" s="44"/>
      <c r="GY93" s="44"/>
      <c r="GZ93" s="44"/>
      <c r="HA93" s="44"/>
      <c r="HB93" s="44"/>
      <c r="HC93" s="44"/>
      <c r="HD93" s="44"/>
      <c r="HE93" s="44"/>
      <c r="HF93" s="44"/>
      <c r="HG93" s="44"/>
      <c r="HH93" s="44"/>
      <c r="HI93" s="44"/>
      <c r="HJ93" s="44"/>
      <c r="HK93" s="44"/>
      <c r="HL93" s="44"/>
      <c r="HM93" s="44"/>
      <c r="HN93" s="44"/>
      <c r="HO93" s="44"/>
      <c r="HP93" s="44"/>
      <c r="HQ93" s="44"/>
      <c r="HR93" s="44"/>
      <c r="HS93" s="44"/>
      <c r="HT93" s="44"/>
      <c r="HU93" s="44"/>
      <c r="HV93" s="44"/>
      <c r="HW93" s="44"/>
      <c r="HX93" s="44"/>
      <c r="HY93" s="44"/>
      <c r="HZ93" s="44"/>
      <c r="IA93" s="44"/>
      <c r="IB93" s="44"/>
      <c r="IC93" s="44"/>
      <c r="ID93" s="44"/>
      <c r="IE93" s="44"/>
      <c r="IF93" s="44"/>
      <c r="IG93" s="44"/>
      <c r="IH93" s="44"/>
      <c r="II93" s="44"/>
      <c r="IJ93" s="44"/>
      <c r="IK93" s="44"/>
      <c r="IL93" s="44"/>
      <c r="IM93" s="44"/>
      <c r="IN93" s="44"/>
      <c r="IO93" s="44"/>
      <c r="IP93" s="44"/>
      <c r="IQ93" s="44"/>
      <c r="IR93" s="44"/>
      <c r="IS93" s="44"/>
      <c r="IT93" s="44"/>
      <c r="IU93" s="44"/>
      <c r="IV93" s="44"/>
      <c r="IW93" s="44"/>
    </row>
    <row r="94" customFormat="false" ht="12.75" hidden="true" customHeight="false" outlineLevel="0" collapsed="false">
      <c r="A94" s="34"/>
      <c r="B94" s="35"/>
      <c r="C94" s="36"/>
      <c r="D94" s="37" t="str">
        <f aca="true">IF(B94="","",IF(WEEKDAY(TODAY(),2)=1,TODAY()-3,TODAY()-1))</f>
        <v/>
      </c>
      <c r="E94" s="37"/>
      <c r="F94" s="37"/>
      <c r="G94" s="35"/>
      <c r="H94" s="38"/>
      <c r="I94" s="35"/>
      <c r="J94" s="39"/>
      <c r="K94" s="39"/>
      <c r="L94" s="39"/>
      <c r="M94" s="39"/>
      <c r="N94" s="39" t="str">
        <f aca="false">IF(ISERROR(AVERAGE(J94:K94)),"",AVERAGE(J94:K94))</f>
        <v/>
      </c>
      <c r="O94" s="39"/>
      <c r="P94" s="40" t="str">
        <f aca="false">IF(ISERROR(N94-O94),"",N94-O94)</f>
        <v/>
      </c>
      <c r="Q94" s="41"/>
      <c r="R94" s="41"/>
      <c r="S94" s="41"/>
      <c r="T94" s="41"/>
      <c r="U94" s="41"/>
      <c r="V94" s="41"/>
      <c r="W94" s="41"/>
      <c r="X94" s="42"/>
      <c r="Y94" s="30"/>
      <c r="Z94" s="43"/>
      <c r="AA94" s="41"/>
      <c r="AB94" s="39"/>
      <c r="AC94" s="41"/>
      <c r="AD94" s="41"/>
      <c r="AE94" s="39"/>
      <c r="AF94" s="41"/>
      <c r="AG94" s="41"/>
      <c r="AH94" s="41"/>
      <c r="AI94" s="86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4"/>
      <c r="HA94" s="44"/>
      <c r="HB94" s="44"/>
      <c r="HC94" s="44"/>
      <c r="HD94" s="44"/>
      <c r="HE94" s="44"/>
      <c r="HF94" s="44"/>
      <c r="HG94" s="44"/>
      <c r="HH94" s="44"/>
      <c r="HI94" s="44"/>
      <c r="HJ94" s="44"/>
      <c r="HK94" s="44"/>
      <c r="HL94" s="44"/>
      <c r="HM94" s="44"/>
      <c r="HN94" s="44"/>
      <c r="HO94" s="44"/>
      <c r="HP94" s="44"/>
      <c r="HQ94" s="44"/>
      <c r="HR94" s="44"/>
      <c r="HS94" s="44"/>
      <c r="HT94" s="44"/>
      <c r="HU94" s="44"/>
      <c r="HV94" s="44"/>
      <c r="HW94" s="44"/>
      <c r="HX94" s="44"/>
      <c r="HY94" s="44"/>
      <c r="HZ94" s="44"/>
      <c r="IA94" s="44"/>
      <c r="IB94" s="44"/>
      <c r="IC94" s="44"/>
      <c r="ID94" s="44"/>
      <c r="IE94" s="44"/>
      <c r="IF94" s="44"/>
      <c r="IG94" s="44"/>
      <c r="IH94" s="44"/>
      <c r="II94" s="44"/>
      <c r="IJ94" s="44"/>
      <c r="IK94" s="44"/>
      <c r="IL94" s="44"/>
      <c r="IM94" s="44"/>
      <c r="IN94" s="44"/>
      <c r="IO94" s="44"/>
      <c r="IP94" s="44"/>
      <c r="IQ94" s="44"/>
      <c r="IR94" s="44"/>
      <c r="IS94" s="44"/>
      <c r="IT94" s="44"/>
      <c r="IU94" s="44"/>
      <c r="IV94" s="44"/>
      <c r="IW94" s="44"/>
    </row>
    <row r="95" customFormat="false" ht="12.75" hidden="true" customHeight="false" outlineLevel="0" collapsed="false">
      <c r="A95" s="45"/>
      <c r="B95" s="46"/>
      <c r="C95" s="47"/>
      <c r="D95" s="48" t="str">
        <f aca="true">IF(B95="","",IF(WEEKDAY(TODAY(),2)=1,TODAY()-3,TODAY()-1))</f>
        <v/>
      </c>
      <c r="E95" s="48"/>
      <c r="F95" s="48"/>
      <c r="G95" s="46"/>
      <c r="H95" s="46"/>
      <c r="I95" s="46"/>
      <c r="J95" s="49"/>
      <c r="K95" s="49"/>
      <c r="L95" s="49"/>
      <c r="M95" s="49"/>
      <c r="N95" s="49" t="str">
        <f aca="false">IF(ISERROR(AVERAGE(J95:K95)),"",AVERAGE(J95:K95))</f>
        <v/>
      </c>
      <c r="O95" s="49"/>
      <c r="P95" s="50" t="str">
        <f aca="false">IF(ISERROR(N95-O95),"",N95-O95)</f>
        <v/>
      </c>
      <c r="Q95" s="51"/>
      <c r="R95" s="51"/>
      <c r="S95" s="51"/>
      <c r="T95" s="51"/>
      <c r="U95" s="51"/>
      <c r="V95" s="51"/>
      <c r="W95" s="51"/>
      <c r="X95" s="52"/>
      <c r="Y95" s="30"/>
      <c r="Z95" s="53"/>
      <c r="AA95" s="51"/>
      <c r="AB95" s="49"/>
      <c r="AC95" s="51"/>
      <c r="AD95" s="51"/>
      <c r="AE95" s="49"/>
      <c r="AF95" s="51"/>
      <c r="AG95" s="51"/>
      <c r="AH95" s="51"/>
      <c r="AI95" s="88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4"/>
      <c r="HK95" s="44"/>
      <c r="HL95" s="44"/>
      <c r="HM95" s="44"/>
      <c r="HN95" s="44"/>
      <c r="HO95" s="44"/>
      <c r="HP95" s="44"/>
      <c r="HQ95" s="44"/>
      <c r="HR95" s="44"/>
      <c r="HS95" s="44"/>
      <c r="HT95" s="44"/>
      <c r="HU95" s="44"/>
      <c r="HV95" s="44"/>
      <c r="HW95" s="44"/>
      <c r="HX95" s="44"/>
      <c r="HY95" s="44"/>
      <c r="HZ95" s="44"/>
      <c r="IA95" s="44"/>
      <c r="IB95" s="44"/>
      <c r="IC95" s="44"/>
      <c r="ID95" s="44"/>
      <c r="IE95" s="44"/>
      <c r="IF95" s="44"/>
      <c r="IG95" s="44"/>
      <c r="IH95" s="44"/>
      <c r="II95" s="44"/>
      <c r="IJ95" s="44"/>
      <c r="IK95" s="44"/>
      <c r="IL95" s="44"/>
      <c r="IM95" s="44"/>
      <c r="IN95" s="44"/>
      <c r="IO95" s="44"/>
      <c r="IP95" s="44"/>
      <c r="IQ95" s="44"/>
      <c r="IR95" s="44"/>
      <c r="IS95" s="44"/>
      <c r="IT95" s="44"/>
      <c r="IU95" s="44"/>
      <c r="IV95" s="44"/>
      <c r="IW95" s="44"/>
    </row>
    <row r="96" customFormat="false" ht="12.75" hidden="true" customHeight="false" outlineLevel="0" collapsed="false">
      <c r="A96" s="34"/>
      <c r="B96" s="35"/>
      <c r="C96" s="36"/>
      <c r="D96" s="37" t="str">
        <f aca="true">IF(B96="","",IF(WEEKDAY(TODAY(),2)=1,TODAY()-3,TODAY()-1))</f>
        <v/>
      </c>
      <c r="E96" s="37"/>
      <c r="F96" s="37"/>
      <c r="G96" s="35"/>
      <c r="H96" s="38"/>
      <c r="I96" s="35"/>
      <c r="J96" s="39"/>
      <c r="K96" s="39"/>
      <c r="L96" s="39"/>
      <c r="M96" s="39"/>
      <c r="N96" s="39" t="str">
        <f aca="false">IF(ISERROR(AVERAGE(J96:K96)),"",AVERAGE(J96:K96))</f>
        <v/>
      </c>
      <c r="O96" s="39"/>
      <c r="P96" s="40" t="str">
        <f aca="false">IF(ISERROR(N96-O96),"",N96-O96)</f>
        <v/>
      </c>
      <c r="Q96" s="41"/>
      <c r="R96" s="41"/>
      <c r="S96" s="41"/>
      <c r="T96" s="41"/>
      <c r="U96" s="41"/>
      <c r="V96" s="41"/>
      <c r="W96" s="41"/>
      <c r="X96" s="42"/>
      <c r="Y96" s="30"/>
      <c r="Z96" s="43"/>
      <c r="AA96" s="41"/>
      <c r="AB96" s="39"/>
      <c r="AC96" s="41"/>
      <c r="AD96" s="41"/>
      <c r="AE96" s="39"/>
      <c r="AF96" s="41"/>
      <c r="AG96" s="41"/>
      <c r="AH96" s="41"/>
      <c r="AI96" s="86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  <c r="GI96" s="44"/>
      <c r="GJ96" s="44"/>
      <c r="GK96" s="44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4"/>
      <c r="GW96" s="44"/>
      <c r="GX96" s="44"/>
      <c r="GY96" s="44"/>
      <c r="GZ96" s="44"/>
      <c r="HA96" s="44"/>
      <c r="HB96" s="44"/>
      <c r="HC96" s="44"/>
      <c r="HD96" s="44"/>
      <c r="HE96" s="44"/>
      <c r="HF96" s="44"/>
      <c r="HG96" s="44"/>
      <c r="HH96" s="44"/>
      <c r="HI96" s="44"/>
      <c r="HJ96" s="44"/>
      <c r="HK96" s="44"/>
      <c r="HL96" s="44"/>
      <c r="HM96" s="44"/>
      <c r="HN96" s="44"/>
      <c r="HO96" s="44"/>
      <c r="HP96" s="44"/>
      <c r="HQ96" s="44"/>
      <c r="HR96" s="44"/>
      <c r="HS96" s="44"/>
      <c r="HT96" s="44"/>
      <c r="HU96" s="44"/>
      <c r="HV96" s="44"/>
      <c r="HW96" s="44"/>
      <c r="HX96" s="44"/>
      <c r="HY96" s="44"/>
      <c r="HZ96" s="44"/>
      <c r="IA96" s="44"/>
      <c r="IB96" s="44"/>
      <c r="IC96" s="44"/>
      <c r="ID96" s="44"/>
      <c r="IE96" s="44"/>
      <c r="IF96" s="44"/>
      <c r="IG96" s="44"/>
      <c r="IH96" s="44"/>
      <c r="II96" s="44"/>
      <c r="IJ96" s="44"/>
      <c r="IK96" s="44"/>
      <c r="IL96" s="44"/>
      <c r="IM96" s="44"/>
      <c r="IN96" s="44"/>
      <c r="IO96" s="44"/>
      <c r="IP96" s="44"/>
      <c r="IQ96" s="44"/>
      <c r="IR96" s="44"/>
      <c r="IS96" s="44"/>
      <c r="IT96" s="44"/>
      <c r="IU96" s="44"/>
      <c r="IV96" s="44"/>
      <c r="IW96" s="44"/>
    </row>
    <row r="97" customFormat="false" ht="12.75" hidden="true" customHeight="false" outlineLevel="0" collapsed="false">
      <c r="A97" s="45"/>
      <c r="B97" s="46"/>
      <c r="C97" s="47"/>
      <c r="D97" s="48" t="str">
        <f aca="true">IF(B97="","",IF(WEEKDAY(TODAY(),2)=1,TODAY()-3,TODAY()-1))</f>
        <v/>
      </c>
      <c r="E97" s="48"/>
      <c r="F97" s="48"/>
      <c r="G97" s="46"/>
      <c r="H97" s="46"/>
      <c r="I97" s="46"/>
      <c r="J97" s="49"/>
      <c r="K97" s="49"/>
      <c r="L97" s="49"/>
      <c r="M97" s="49"/>
      <c r="N97" s="49" t="str">
        <f aca="false">IF(ISERROR(AVERAGE(J97:K97)),"",AVERAGE(J97:K97))</f>
        <v/>
      </c>
      <c r="O97" s="49"/>
      <c r="P97" s="50" t="str">
        <f aca="false">IF(ISERROR(N97-O97),"",N97-O97)</f>
        <v/>
      </c>
      <c r="Q97" s="51"/>
      <c r="R97" s="51"/>
      <c r="S97" s="51"/>
      <c r="T97" s="51"/>
      <c r="U97" s="51"/>
      <c r="V97" s="51"/>
      <c r="W97" s="51"/>
      <c r="X97" s="52"/>
      <c r="Y97" s="30"/>
      <c r="Z97" s="53"/>
      <c r="AA97" s="51"/>
      <c r="AB97" s="49"/>
      <c r="AC97" s="51"/>
      <c r="AD97" s="51"/>
      <c r="AE97" s="49"/>
      <c r="AF97" s="51"/>
      <c r="AG97" s="51"/>
      <c r="AH97" s="51"/>
      <c r="AI97" s="88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4"/>
      <c r="HA97" s="44"/>
      <c r="HB97" s="44"/>
      <c r="HC97" s="44"/>
      <c r="HD97" s="44"/>
      <c r="HE97" s="44"/>
      <c r="HF97" s="44"/>
      <c r="HG97" s="44"/>
      <c r="HH97" s="44"/>
      <c r="HI97" s="44"/>
      <c r="HJ97" s="44"/>
      <c r="HK97" s="44"/>
      <c r="HL97" s="44"/>
      <c r="HM97" s="44"/>
      <c r="HN97" s="44"/>
      <c r="HO97" s="44"/>
      <c r="HP97" s="44"/>
      <c r="HQ97" s="44"/>
      <c r="HR97" s="44"/>
      <c r="HS97" s="44"/>
      <c r="HT97" s="44"/>
      <c r="HU97" s="44"/>
      <c r="HV97" s="44"/>
      <c r="HW97" s="44"/>
      <c r="HX97" s="44"/>
      <c r="HY97" s="44"/>
      <c r="HZ97" s="44"/>
      <c r="IA97" s="44"/>
      <c r="IB97" s="44"/>
      <c r="IC97" s="44"/>
      <c r="ID97" s="44"/>
      <c r="IE97" s="44"/>
      <c r="IF97" s="44"/>
      <c r="IG97" s="44"/>
      <c r="IH97" s="44"/>
      <c r="II97" s="44"/>
      <c r="IJ97" s="44"/>
      <c r="IK97" s="44"/>
      <c r="IL97" s="44"/>
      <c r="IM97" s="44"/>
      <c r="IN97" s="44"/>
      <c r="IO97" s="44"/>
      <c r="IP97" s="44"/>
      <c r="IQ97" s="44"/>
      <c r="IR97" s="44"/>
      <c r="IS97" s="44"/>
      <c r="IT97" s="44"/>
      <c r="IU97" s="44"/>
      <c r="IV97" s="44"/>
      <c r="IW97" s="44"/>
    </row>
    <row r="98" customFormat="false" ht="12.75" hidden="true" customHeight="false" outlineLevel="0" collapsed="false">
      <c r="A98" s="34"/>
      <c r="B98" s="35"/>
      <c r="C98" s="36"/>
      <c r="D98" s="37" t="str">
        <f aca="true">IF(B98="","",IF(WEEKDAY(TODAY(),2)=1,TODAY()-3,TODAY()-1))</f>
        <v/>
      </c>
      <c r="E98" s="37"/>
      <c r="F98" s="37"/>
      <c r="G98" s="35"/>
      <c r="H98" s="38"/>
      <c r="I98" s="35"/>
      <c r="J98" s="39"/>
      <c r="K98" s="39"/>
      <c r="L98" s="39"/>
      <c r="M98" s="39"/>
      <c r="N98" s="39" t="str">
        <f aca="false">IF(ISERROR(AVERAGE(J98:K98)),"",AVERAGE(J98:K98))</f>
        <v/>
      </c>
      <c r="O98" s="39"/>
      <c r="P98" s="40" t="str">
        <f aca="false">IF(ISERROR(N98-O98),"",N98-O98)</f>
        <v/>
      </c>
      <c r="Q98" s="41"/>
      <c r="R98" s="41"/>
      <c r="S98" s="41"/>
      <c r="T98" s="41"/>
      <c r="U98" s="41"/>
      <c r="V98" s="41"/>
      <c r="W98" s="41"/>
      <c r="X98" s="42"/>
      <c r="Y98" s="30"/>
      <c r="Z98" s="43"/>
      <c r="AA98" s="41"/>
      <c r="AB98" s="39"/>
      <c r="AC98" s="41"/>
      <c r="AD98" s="41"/>
      <c r="AE98" s="39"/>
      <c r="AF98" s="41"/>
      <c r="AG98" s="41"/>
      <c r="AH98" s="41"/>
      <c r="AI98" s="86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  <c r="IT98" s="44"/>
      <c r="IU98" s="44"/>
      <c r="IV98" s="44"/>
      <c r="IW98" s="44"/>
    </row>
    <row r="99" customFormat="false" ht="12.75" hidden="true" customHeight="false" outlineLevel="0" collapsed="false">
      <c r="A99" s="45"/>
      <c r="B99" s="46"/>
      <c r="C99" s="47"/>
      <c r="D99" s="48" t="str">
        <f aca="true">IF(B99="","",IF(WEEKDAY(TODAY(),2)=1,TODAY()-3,TODAY()-1))</f>
        <v/>
      </c>
      <c r="E99" s="48"/>
      <c r="F99" s="48"/>
      <c r="G99" s="46"/>
      <c r="H99" s="46"/>
      <c r="I99" s="46"/>
      <c r="J99" s="49"/>
      <c r="K99" s="49"/>
      <c r="L99" s="49"/>
      <c r="M99" s="49"/>
      <c r="N99" s="49" t="str">
        <f aca="false">IF(ISERROR(AVERAGE(J99:K99)),"",AVERAGE(J99:K99))</f>
        <v/>
      </c>
      <c r="O99" s="49"/>
      <c r="P99" s="50" t="str">
        <f aca="false">IF(ISERROR(N99-O99),"",N99-O99)</f>
        <v/>
      </c>
      <c r="Q99" s="51"/>
      <c r="R99" s="51"/>
      <c r="S99" s="51"/>
      <c r="T99" s="51"/>
      <c r="U99" s="51"/>
      <c r="V99" s="51"/>
      <c r="W99" s="51"/>
      <c r="X99" s="52"/>
      <c r="Y99" s="30"/>
      <c r="Z99" s="53"/>
      <c r="AA99" s="51"/>
      <c r="AB99" s="49"/>
      <c r="AC99" s="51"/>
      <c r="AD99" s="51"/>
      <c r="AE99" s="49"/>
      <c r="AF99" s="51"/>
      <c r="AG99" s="51"/>
      <c r="AH99" s="51"/>
      <c r="AI99" s="88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4"/>
      <c r="HA99" s="44"/>
      <c r="HB99" s="44"/>
      <c r="HC99" s="44"/>
      <c r="HD99" s="44"/>
      <c r="HE99" s="44"/>
      <c r="HF99" s="44"/>
      <c r="HG99" s="44"/>
      <c r="HH99" s="44"/>
      <c r="HI99" s="44"/>
      <c r="HJ99" s="44"/>
      <c r="HK99" s="44"/>
      <c r="HL99" s="44"/>
      <c r="HM99" s="44"/>
      <c r="HN99" s="44"/>
      <c r="HO99" s="44"/>
      <c r="HP99" s="44"/>
      <c r="HQ99" s="44"/>
      <c r="HR99" s="44"/>
      <c r="HS99" s="44"/>
      <c r="HT99" s="44"/>
      <c r="HU99" s="44"/>
      <c r="HV99" s="44"/>
      <c r="HW99" s="44"/>
      <c r="HX99" s="44"/>
      <c r="HY99" s="44"/>
      <c r="HZ99" s="44"/>
      <c r="IA99" s="44"/>
      <c r="IB99" s="44"/>
      <c r="IC99" s="44"/>
      <c r="ID99" s="44"/>
      <c r="IE99" s="44"/>
      <c r="IF99" s="44"/>
      <c r="IG99" s="44"/>
      <c r="IH99" s="44"/>
      <c r="II99" s="44"/>
      <c r="IJ99" s="44"/>
      <c r="IK99" s="44"/>
      <c r="IL99" s="44"/>
      <c r="IM99" s="44"/>
      <c r="IN99" s="44"/>
      <c r="IO99" s="44"/>
      <c r="IP99" s="44"/>
      <c r="IQ99" s="44"/>
      <c r="IR99" s="44"/>
      <c r="IS99" s="44"/>
      <c r="IT99" s="44"/>
      <c r="IU99" s="44"/>
      <c r="IV99" s="44"/>
      <c r="IW99" s="44"/>
    </row>
    <row r="100" customFormat="false" ht="12.75" hidden="true" customHeight="false" outlineLevel="0" collapsed="false">
      <c r="A100" s="34"/>
      <c r="B100" s="35"/>
      <c r="C100" s="36"/>
      <c r="D100" s="37" t="str">
        <f aca="true">IF(B100="","",IF(WEEKDAY(TODAY(),2)=1,TODAY()-3,TODAY()-1))</f>
        <v/>
      </c>
      <c r="E100" s="37"/>
      <c r="F100" s="37"/>
      <c r="G100" s="35"/>
      <c r="H100" s="38"/>
      <c r="I100" s="35"/>
      <c r="J100" s="39"/>
      <c r="K100" s="39"/>
      <c r="L100" s="39"/>
      <c r="M100" s="39"/>
      <c r="N100" s="39" t="str">
        <f aca="false">IF(ISERROR(AVERAGE(J100:K100)),"",AVERAGE(J100:K100))</f>
        <v/>
      </c>
      <c r="O100" s="39"/>
      <c r="P100" s="40" t="str">
        <f aca="false">IF(ISERROR(N100-O100),"",N100-O100)</f>
        <v/>
      </c>
      <c r="Q100" s="41"/>
      <c r="R100" s="41"/>
      <c r="S100" s="41"/>
      <c r="T100" s="41"/>
      <c r="U100" s="41"/>
      <c r="V100" s="41"/>
      <c r="W100" s="41"/>
      <c r="X100" s="42"/>
      <c r="Y100" s="30"/>
      <c r="Z100" s="43"/>
      <c r="AA100" s="41"/>
      <c r="AB100" s="39"/>
      <c r="AC100" s="41"/>
      <c r="AD100" s="41"/>
      <c r="AE100" s="39"/>
      <c r="AF100" s="41"/>
      <c r="AG100" s="41"/>
      <c r="AH100" s="41"/>
      <c r="AI100" s="86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44"/>
      <c r="HP100" s="44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/>
      <c r="IJ100" s="44"/>
      <c r="IK100" s="44"/>
      <c r="IL100" s="44"/>
      <c r="IM100" s="44"/>
      <c r="IN100" s="44"/>
      <c r="IO100" s="44"/>
      <c r="IP100" s="44"/>
      <c r="IQ100" s="44"/>
      <c r="IR100" s="44"/>
      <c r="IS100" s="44"/>
      <c r="IT100" s="44"/>
      <c r="IU100" s="44"/>
      <c r="IV100" s="44"/>
      <c r="IW100" s="44"/>
    </row>
    <row r="101" customFormat="false" ht="12.75" hidden="true" customHeight="false" outlineLevel="0" collapsed="false">
      <c r="A101" s="89"/>
      <c r="B101" s="90"/>
      <c r="C101" s="91"/>
      <c r="D101" s="92" t="str">
        <f aca="true">IF(B101="","",IF(WEEKDAY(TODAY(),2)=1,TODAY()-3,TODAY()-1))</f>
        <v/>
      </c>
      <c r="E101" s="92"/>
      <c r="F101" s="92"/>
      <c r="G101" s="90"/>
      <c r="H101" s="90"/>
      <c r="I101" s="90"/>
      <c r="J101" s="93"/>
      <c r="K101" s="93"/>
      <c r="L101" s="93"/>
      <c r="M101" s="93"/>
      <c r="N101" s="93"/>
      <c r="O101" s="93"/>
      <c r="P101" s="94"/>
      <c r="Q101" s="95"/>
      <c r="R101" s="95"/>
      <c r="S101" s="95"/>
      <c r="T101" s="95"/>
      <c r="U101" s="95"/>
      <c r="V101" s="95"/>
      <c r="W101" s="95"/>
      <c r="X101" s="96"/>
      <c r="Y101" s="30"/>
      <c r="Z101" s="97"/>
      <c r="AA101" s="95"/>
      <c r="AB101" s="93"/>
      <c r="AC101" s="95"/>
      <c r="AD101" s="95"/>
      <c r="AE101" s="93"/>
      <c r="AF101" s="95"/>
      <c r="AG101" s="95"/>
      <c r="AH101" s="95"/>
      <c r="AI101" s="98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  <c r="HU101" s="64"/>
      <c r="HV101" s="64"/>
      <c r="HW101" s="64"/>
      <c r="HX101" s="64"/>
      <c r="HY101" s="64"/>
      <c r="HZ101" s="64"/>
      <c r="IA101" s="64"/>
      <c r="IB101" s="64"/>
      <c r="IC101" s="64"/>
      <c r="ID101" s="64"/>
      <c r="IE101" s="64"/>
      <c r="IF101" s="64"/>
      <c r="IG101" s="64"/>
      <c r="IH101" s="64"/>
      <c r="II101" s="64"/>
      <c r="IJ101" s="64"/>
      <c r="IK101" s="64"/>
      <c r="IL101" s="64"/>
      <c r="IM101" s="64"/>
      <c r="IN101" s="64"/>
      <c r="IO101" s="64"/>
      <c r="IP101" s="64"/>
      <c r="IQ101" s="64"/>
      <c r="IR101" s="64"/>
      <c r="IS101" s="64"/>
      <c r="IT101" s="64"/>
      <c r="IU101" s="64"/>
      <c r="IV101" s="64"/>
      <c r="IW101" s="64"/>
    </row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  <row r="126" customFormat="false" ht="12.75" hidden="true" customHeight="false" outlineLevel="0" collapsed="false"/>
    <row r="127" customFormat="false" ht="12.75" hidden="true" customHeight="false" outlineLevel="0" collapsed="false"/>
    <row r="128" customFormat="false" ht="12.75" hidden="true" customHeight="false" outlineLevel="0" collapsed="false"/>
    <row r="129" customFormat="false" ht="12.75" hidden="true" customHeight="false" outlineLevel="0" collapsed="false"/>
    <row r="130" customFormat="false" ht="12.75" hidden="true" customHeight="false" outlineLevel="0" collapsed="false"/>
  </sheetData>
  <conditionalFormatting sqref="J62:K101 J5:K37">
    <cfRule type="cellIs" priority="2" operator="greaterThan" aboveAverage="0" equalAverage="0" bottom="0" percent="0" rank="0" text="" dxfId="0">
      <formula>L62</formula>
    </cfRule>
    <cfRule type="cellIs" priority="3" operator="lessThan" aboveAverage="0" equalAverage="0" bottom="0" percent="0" rank="0" text="" dxfId="1">
      <formula>L62</formula>
    </cfRule>
  </conditionalFormatting>
  <conditionalFormatting sqref="P4:P101 U5:U27 AI5:AI27 AF5:AF27 X5:X39">
    <cfRule type="cellIs" priority="4" operator="greaterThan" aboveAverage="0" equalAverage="0" bottom="0" percent="0" rank="0" text="" dxfId="2">
      <formula>0</formula>
    </cfRule>
    <cfRule type="cellIs" priority="5" operator="lessThan" aboveAverage="0" equalAverage="0" bottom="0" percent="0" rank="0" text="" dxfId="3">
      <formula>0</formula>
    </cfRule>
  </conditionalFormatting>
  <conditionalFormatting sqref="N5:N101">
    <cfRule type="cellIs" priority="6" operator="greaterThan" aboveAverage="0" equalAverage="0" bottom="0" percent="0" rank="0" text="" dxfId="4">
      <formula>AVERAGE($L5:$M5)</formula>
    </cfRule>
    <cfRule type="cellIs" priority="7" operator="lessThan" aboveAverage="0" equalAverage="0" bottom="0" percent="0" rank="0" text="" dxfId="5">
      <formula>AVERAGE($L5:$M5)</formula>
    </cfRule>
  </conditionalFormatting>
  <conditionalFormatting sqref="S5:S21">
    <cfRule type="cellIs" priority="8" operator="greaterThan" aboveAverage="0" equalAverage="0" bottom="0" percent="0" rank="0" text="" dxfId="6">
      <formula>T5</formula>
    </cfRule>
    <cfRule type="cellIs" priority="9" operator="lessThan" aboveAverage="0" equalAverage="0" bottom="0" percent="0" rank="0" text="" dxfId="7">
      <formula>T5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ImportCurves.curvesQuery">
                <anchor moveWithCells="true" sizeWithCells="false">
                  <from>
                    <xdr:col>0</xdr:col>
                    <xdr:colOff>110520</xdr:colOff>
                    <xdr:row>0</xdr:row>
                    <xdr:rowOff>85320</xdr:rowOff>
                  </from>
                  <to>
                    <xdr:col>7</xdr:col>
                    <xdr:colOff>161280</xdr:colOff>
                    <xdr:row>1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ClearPrice.ClearPrice">
                <anchor moveWithCells="true" sizeWithCells="false">
                  <from>
                    <xdr:col>7</xdr:col>
                    <xdr:colOff>261360</xdr:colOff>
                    <xdr:row>0</xdr:row>
                    <xdr:rowOff>85320</xdr:rowOff>
                  </from>
                  <to>
                    <xdr:col>14</xdr:col>
                    <xdr:colOff>30600</xdr:colOff>
                    <xdr:row>1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2001-11-07T11:12:19Z</dcterms:created>
  <dc:creator>Cory Willis</dc:creator>
  <dc:description/>
  <dc:language>en-US</dc:language>
  <cp:lastModifiedBy>Cory Willis</cp:lastModifiedBy>
  <dcterms:modified xsi:type="dcterms:W3CDTF">2001-11-19T10:12:10Z</dcterms:modified>
  <cp:revision>0</cp:revision>
  <dc:subject/>
  <dc:title/>
</cp:coreProperties>
</file>