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Report" sheetId="1" state="visible" r:id="rId3"/>
    <sheet name="_Wizard" sheetId="2" state="hidden" r:id="rId4"/>
    <sheet name="Px" sheetId="3" state="visible" r:id="rId5"/>
    <sheet name="Outages" sheetId="4" state="visible" r:id="rId6"/>
    <sheet name="Weather" sheetId="5" state="visible" r:id="rId7"/>
    <sheet name="Forecast_Load" sheetId="6" state="visible" r:id="rId8"/>
    <sheet name="Hist_load" sheetId="7" state="visible" r:id="rId9"/>
    <sheet name="Hourly_Demand" sheetId="8" state="visible" r:id="rId10"/>
    <sheet name="Stacks" sheetId="9" state="visible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0" name="_xlnm.Print_Area" vbProcedure="false">'Morning Report'!$A$1:$AC$313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" authorId="0">
      <text>
        <r>
          <rPr>
            <sz val="8"/>
            <color rgb="FF000000"/>
            <rFont val="Tahoma"/>
            <family val="0"/>
          </rPr>
          <t xml:space="preserve">Formatted for dates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</xdr:row>
                <xdr:rowOff>13</xdr:rowOff>
              </xdr:from>
              <xdr:to>
                <xdr:col>3</xdr:col>
                <xdr:colOff>72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<sst xmlns="http://schemas.openxmlformats.org/spreadsheetml/2006/main" count="592" uniqueCount="221">
  <si>
    <t xml:space="preserve">Load Forecast:  Based on Temperature Forecast.</t>
  </si>
  <si>
    <t xml:space="preserve">PJM MORNING REPORT</t>
  </si>
  <si>
    <t xml:space="preserve">REVISED FORECAST</t>
  </si>
  <si>
    <t xml:space="preserve">Represents max peak load.</t>
  </si>
  <si>
    <t xml:space="preserve">&lt;&lt;PJM Actual Load - Last Week</t>
  </si>
  <si>
    <t xml:space="preserve">PJM</t>
  </si>
  <si>
    <t xml:space="preserve">Kevin</t>
  </si>
  <si>
    <t xml:space="preserve">PJM Load Forecast (Kevin Cline)&gt;&gt;</t>
  </si>
  <si>
    <t xml:space="preserve">Date</t>
  </si>
  <si>
    <t xml:space="preserve">Day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</si>
  <si>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</si>
  <si>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</si>
  <si>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</si>
  <si>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</si>
  <si>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</si>
  <si>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</si>
  <si>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</si>
  <si>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</si>
  <si>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</si>
  <si>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</si>
  <si>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</si>
  <si>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</si>
  <si>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</si>
  <si>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</si>
  <si>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</si>
  <si>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</si>
  <si>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</si>
  <si>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</si>
  <si>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</si>
  <si>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</si>
  <si>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</si>
  <si>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</si>
  <si>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</si>
  <si>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</si>
  <si>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24 HR Avg</t>
  </si>
  <si>
    <t xml:space="preserve">16 HR Avg</t>
  </si>
  <si>
    <t xml:space="preserve">8 HR Avg</t>
  </si>
  <si>
    <t xml:space="preserve">Max Peak Load</t>
  </si>
  <si>
    <t xml:space="preserve">Prices</t>
  </si>
  <si>
    <t xml:space="preserve">&lt;&lt;Actual Clearing Prices</t>
  </si>
  <si>
    <t xml:space="preserve">Peak Daily Power Prices Curve&gt;&gt;</t>
  </si>
  <si>
    <t xml:space="preserve">DA 24 HR Avg</t>
  </si>
  <si>
    <t xml:space="preserve">LMP 24 HR Avg</t>
  </si>
  <si>
    <t xml:space="preserve">DA 16 HR Avg</t>
  </si>
  <si>
    <t xml:space="preserve">LMP 16 HR Avg</t>
  </si>
  <si>
    <t xml:space="preserve">DA 8 HR Avg</t>
  </si>
  <si>
    <t xml:space="preserve">LMP 8 HR Avg</t>
  </si>
  <si>
    <t xml:space="preserve">NY - Zone G LMP</t>
  </si>
  <si>
    <t xml:space="preserve">PJM - West Hub LMP</t>
  </si>
  <si>
    <t xml:space="preserve">Transco Zone 6</t>
  </si>
  <si>
    <t xml:space="preserve">PJM Ht Rt - 24 HR Avg</t>
  </si>
  <si>
    <t xml:space="preserve">PJM Ht Rt - 16 HR Avg</t>
  </si>
  <si>
    <t xml:space="preserve">PJM Ht Rt - 8 HR Avg</t>
  </si>
  <si>
    <t xml:space="preserve">&lt;&lt;Actual Temps</t>
  </si>
  <si>
    <t xml:space="preserve">Forecast Temps&gt;&gt;</t>
  </si>
  <si>
    <t xml:space="preserve">Temps</t>
  </si>
  <si>
    <t xml:space="preserve">Philly Hi</t>
  </si>
  <si>
    <t xml:space="preserve">Philly Lo</t>
  </si>
  <si>
    <t xml:space="preserve">Washington DC Hi</t>
  </si>
  <si>
    <t xml:space="preserve">Washington DC Lo</t>
  </si>
  <si>
    <t xml:space="preserve">Philly/DC Aggregate Hi</t>
  </si>
  <si>
    <t xml:space="preserve">Philly/DC Aggregate Lo</t>
  </si>
  <si>
    <t xml:space="preserve">Philly Norm Hi</t>
  </si>
  <si>
    <t xml:space="preserve">Philly Norm Lo</t>
  </si>
  <si>
    <t xml:space="preserve">NY Hi</t>
  </si>
  <si>
    <t xml:space="preserve">NY Lo</t>
  </si>
  <si>
    <t xml:space="preserve">LaGuardia Hi</t>
  </si>
  <si>
    <t xml:space="preserve">LaGuardia Lo</t>
  </si>
  <si>
    <t xml:space="preserve">Stack</t>
  </si>
  <si>
    <t xml:space="preserve">Nuke</t>
  </si>
  <si>
    <t xml:space="preserve">Coal</t>
  </si>
  <si>
    <t xml:space="preserve">Hydro</t>
  </si>
  <si>
    <t xml:space="preserve">Gas - ST/CC/CS/CH</t>
  </si>
  <si>
    <t xml:space="preserve">Gas - GT/CT/IC/JE</t>
  </si>
  <si>
    <t xml:space="preserve">Oil-Fo6</t>
  </si>
  <si>
    <t xml:space="preserve">Oil-Fo2 &amp; Fo1</t>
  </si>
  <si>
    <t xml:space="preserve">Other</t>
  </si>
  <si>
    <t xml:space="preserve">TOTAL</t>
  </si>
  <si>
    <t xml:space="preserve">Interchange (16HR Avg)</t>
  </si>
  <si>
    <t xml:space="preserve">&lt;&lt;Forecast Interchange</t>
  </si>
  <si>
    <t xml:space="preserve">Average of last week and today</t>
  </si>
  <si>
    <t xml:space="preserve">New York</t>
  </si>
  <si>
    <t xml:space="preserve">New Bruswick</t>
  </si>
  <si>
    <t xml:space="preserve">Highgate</t>
  </si>
  <si>
    <t xml:space="preserve">HQ</t>
  </si>
  <si>
    <t xml:space="preserve">NET_IC</t>
  </si>
  <si>
    <t xml:space="preserve">Outages (IIR)</t>
  </si>
  <si>
    <t xml:space="preserve">Gas</t>
  </si>
  <si>
    <t xml:space="preserve">Oil</t>
  </si>
  <si>
    <t xml:space="preserve">Total</t>
  </si>
  <si>
    <t xml:space="preserve">Net Capability</t>
  </si>
  <si>
    <t xml:space="preserve">Interchange</t>
  </si>
  <si>
    <t xml:space="preserve">Today's Stack</t>
  </si>
  <si>
    <t xml:space="preserve">MW</t>
  </si>
  <si>
    <t xml:space="preserve">Total Transfer Capability</t>
  </si>
  <si>
    <t xml:space="preserve">Import</t>
  </si>
  <si>
    <t xml:space="preserve">Export</t>
  </si>
  <si>
    <t xml:space="preserve">New Bruns.</t>
  </si>
  <si>
    <t xml:space="preserve">Phase I/II</t>
  </si>
  <si>
    <t xml:space="preserve">LOAD FORECAST:  Based on Temperatures 3 Degrees Above Forecasted Temps.</t>
  </si>
  <si>
    <t xml:space="preserve">LOAD FORECAST:  Based on Temperatures 3 Degrees Below Forecasted Temps.</t>
  </si>
  <si>
    <t xml:space="preserve">xOTH.TRANSCO.Z6.NY MidPoint Px!$L$1</t>
  </si>
  <si>
    <t xml:space="preserve">x</t>
  </si>
  <si>
    <t xml:space="preserve">xOTH.TRANSCO.Z6.NY</t>
  </si>
  <si>
    <t xml:space="preserve">xMidPoint</t>
  </si>
  <si>
    <t xml:space="preserve">xNo Description</t>
  </si>
  <si>
    <t xml:space="preserve">x0</t>
  </si>
  <si>
    <t xml:space="preserve">x4</t>
  </si>
  <si>
    <t xml:space="preserve">x1</t>
  </si>
  <si>
    <t xml:space="preserve">xPx</t>
  </si>
  <si>
    <t xml:space="preserve">x$L$1</t>
  </si>
  <si>
    <t xml:space="preserve">x|False|year(s)|day(s)|1|1|3/12/2001|7:20am|False|False|7:20am|1/1/1998|True|True|False|False|False|USD|MMBTU|False|</t>
  </si>
  <si>
    <t xml:space="preserve">x|True|True|False|True|False|False|</t>
  </si>
  <si>
    <t xml:space="preserve">xWizard</t>
  </si>
  <si>
    <t xml:space="preserve">xa NaN</t>
  </si>
  <si>
    <t xml:space="preserve">xDate is after 1 day before 3/12/2001</t>
  </si>
  <si>
    <t xml:space="preserve">xFalse</t>
  </si>
  <si>
    <t xml:space="preserve">xTrue</t>
  </si>
  <si>
    <t xml:space="preserve">xMidPoint of OTH.TRANSCO.Z6.NY</t>
  </si>
  <si>
    <t xml:space="preserve">x-1</t>
  </si>
  <si>
    <t xml:space="preserve">xAdjusted Continuous</t>
  </si>
  <si>
    <t xml:space="preserve">xExpiration Day</t>
  </si>
  <si>
    <t xml:space="preserve">x1.0</t>
  </si>
  <si>
    <t xml:space="preserve">xMMBTU</t>
  </si>
  <si>
    <t xml:space="preserve">xUSD</t>
  </si>
  <si>
    <t xml:space="preserve">POWER</t>
  </si>
  <si>
    <t xml:space="preserve">OTH.TRANSCO.Z6.NY(MidPoint)</t>
  </si>
  <si>
    <t xml:space="preserve">HIST</t>
  </si>
  <si>
    <t xml:space="preserve">CURVES</t>
  </si>
  <si>
    <t xml:space="preserve">Day Ahead Avg</t>
  </si>
  <si>
    <t xml:space="preserve">LMP Avg</t>
  </si>
  <si>
    <t xml:space="preserve">16 Hr</t>
  </si>
  <si>
    <t xml:space="preserve">8 Hr</t>
  </si>
  <si>
    <t xml:space="preserve">24 Hr</t>
  </si>
  <si>
    <t xml:space="preserve">NORMS</t>
  </si>
  <si>
    <t xml:space="preserve">HIST/FORECAST</t>
  </si>
  <si>
    <t xml:space="preserve">PHILLY</t>
  </si>
  <si>
    <t xml:space="preserve">WASH DC</t>
  </si>
  <si>
    <t xml:space="preserve">LAGUARDIA NY</t>
  </si>
  <si>
    <t xml:space="preserve">HI</t>
  </si>
  <si>
    <t xml:space="preserve">LO</t>
  </si>
  <si>
    <t xml:space="preserve">YEAR</t>
  </si>
  <si>
    <t xml:space="preserve">MO</t>
  </si>
  <si>
    <t xml:space="preserve">DAY</t>
  </si>
  <si>
    <t xml:space="preserve">DATE</t>
  </si>
  <si>
    <t xml:space="preserve">Year</t>
  </si>
  <si>
    <t xml:space="preserve">Month</t>
  </si>
  <si>
    <t xml:space="preserve">Hour1.Predicted</t>
  </si>
  <si>
    <t xml:space="preserve">Hour2.Predicted</t>
  </si>
  <si>
    <t xml:space="preserve">Hour3.Predicted</t>
  </si>
  <si>
    <t xml:space="preserve">Hour4.Predicted</t>
  </si>
  <si>
    <t xml:space="preserve">Hour5.Predicted</t>
  </si>
  <si>
    <t xml:space="preserve">Hour6.Predicted</t>
  </si>
  <si>
    <t xml:space="preserve">Hour7.Predicted</t>
  </si>
  <si>
    <t xml:space="preserve">Hour8.Predicted</t>
  </si>
  <si>
    <t xml:space="preserve">Hour9.Predicted</t>
  </si>
  <si>
    <t xml:space="preserve">Hour10.Predicted</t>
  </si>
  <si>
    <t xml:space="preserve">Hour11.Predicted</t>
  </si>
  <si>
    <t xml:space="preserve">Hour12.Predicted</t>
  </si>
  <si>
    <t xml:space="preserve">Hour13.Predicted</t>
  </si>
  <si>
    <t xml:space="preserve">Hour14.Predicted</t>
  </si>
  <si>
    <t xml:space="preserve">Hour15.Predicted</t>
  </si>
  <si>
    <t xml:space="preserve">Hour16.Predicted</t>
  </si>
  <si>
    <t xml:space="preserve">Hour17.Predicted</t>
  </si>
  <si>
    <t xml:space="preserve">Hour18.Predicted</t>
  </si>
  <si>
    <t xml:space="preserve">Hour19.Predicted</t>
  </si>
  <si>
    <t xml:space="preserve">Hour20.Predicted</t>
  </si>
  <si>
    <t xml:space="preserve">Hour21.Predicted</t>
  </si>
  <si>
    <t xml:space="preserve">Hour22.Predicted</t>
  </si>
  <si>
    <t xml:space="preserve">Hour23.Predicted</t>
  </si>
  <si>
    <t xml:space="preserve">Hour24.Predicted</t>
  </si>
  <si>
    <t xml:space="preserve">MAX</t>
  </si>
  <si>
    <t xml:space="preserve">Check Load</t>
  </si>
  <si>
    <t xml:space="preserve">PJM TEMP + 3</t>
  </si>
  <si>
    <t xml:space="preserve">PJM TEMP -3</t>
  </si>
  <si>
    <t xml:space="preserve">HE 1</t>
  </si>
  <si>
    <t xml:space="preserve">HE 2</t>
  </si>
  <si>
    <t xml:space="preserve">HE 3</t>
  </si>
  <si>
    <t xml:space="preserve">HE 4</t>
  </si>
  <si>
    <t xml:space="preserve">HE 5</t>
  </si>
  <si>
    <t xml:space="preserve">HE 6</t>
  </si>
  <si>
    <t xml:space="preserve">HE 7</t>
  </si>
  <si>
    <t xml:space="preserve">HE 8</t>
  </si>
  <si>
    <t xml:space="preserve">HE 9</t>
  </si>
  <si>
    <t xml:space="preserve">HE 10</t>
  </si>
  <si>
    <t xml:space="preserve">HE 11</t>
  </si>
  <si>
    <t xml:space="preserve">HE 12</t>
  </si>
  <si>
    <t xml:space="preserve">HE 13</t>
  </si>
  <si>
    <t xml:space="preserve">HE 14</t>
  </si>
  <si>
    <t xml:space="preserve">HE 15</t>
  </si>
  <si>
    <t xml:space="preserve">HE 16</t>
  </si>
  <si>
    <t xml:space="preserve">HE 17</t>
  </si>
  <si>
    <t xml:space="preserve">HE 18</t>
  </si>
  <si>
    <t xml:space="preserve">HE 19</t>
  </si>
  <si>
    <t xml:space="preserve">HE 20</t>
  </si>
  <si>
    <t xml:space="preserve">HE 21</t>
  </si>
  <si>
    <t xml:space="preserve">HE 22</t>
  </si>
  <si>
    <t xml:space="preserve">HE 23</t>
  </si>
  <si>
    <t xml:space="preserve">HE 24</t>
  </si>
  <si>
    <t xml:space="preserve">New England Daily Forecasted Interchange</t>
  </si>
  <si>
    <t xml:space="preserve">Tie</t>
  </si>
  <si>
    <t xml:space="preserve">New Brunswick</t>
  </si>
  <si>
    <t xml:space="preserve">Hydro Quebec DC Tie     Phase II **</t>
  </si>
  <si>
    <t xml:space="preserve">Hydro Quebec DC Tie     Phase I **</t>
  </si>
  <si>
    <t xml:space="preserve">Northern Ties *</t>
  </si>
  <si>
    <t xml:space="preserve">1385 Cable</t>
  </si>
  <si>
    <t xml:space="preserve">Hr End</t>
  </si>
  <si>
    <t xml:space="preserve">Purchases</t>
  </si>
  <si>
    <t xml:space="preserve">Sales</t>
  </si>
  <si>
    <t xml:space="preserve">Net</t>
  </si>
  <si>
    <t xml:space="preserve"> </t>
  </si>
  <si>
    <t xml:space="preserve">* New York Northern Ties</t>
  </si>
  <si>
    <t xml:space="preserve">Pleasant Valley - Long Mountain (398 line)</t>
  </si>
  <si>
    <t xml:space="preserve">Alps - Berkshire (393 line)</t>
  </si>
  <si>
    <t xml:space="preserve">Rotterdam - Bear Swamp (E205W line)</t>
  </si>
  <si>
    <t xml:space="preserve">Plattsburgh - Sand Bar (PV-20 line)</t>
  </si>
  <si>
    <t xml:space="preserve">Whitehall - Blissville (K37 line)</t>
  </si>
  <si>
    <t xml:space="preserve">Hoosick - Bennington (K6 line)</t>
  </si>
  <si>
    <t xml:space="preserve">Smithfield - Salisbury (690 line)</t>
  </si>
  <si>
    <t xml:space="preserve">Send questions or comments to ISO-NE Customer Service Dept. at, custserv@iso-ne.com</t>
  </si>
  <si>
    <t xml:space="preserve">Nets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</si>
</sst>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/d/yy\ h:mm\ AM/PM"/>
    <numFmt numFmtId="166" formatCode="[$-409]m/d/yyyy"/>
    <numFmt numFmtId="167" formatCode="[$-409]mmm\-yy"/>
    <numFmt numFmtId="168" formatCode="ddd"/>
    <numFmt numFmtId="169" formatCode="_(* #,##0.00_);_(* \(#,##0.00\);_(* \-??_);_(@_)"/>
    <numFmt numFmtId="170" formatCode="_(* #,##0_);_(* \(#,##0\);_(* \-??_);_(@_)"/>
    <numFmt numFmtId="171" formatCode="#,##0"/>
    <numFmt numFmtId="172" formatCode="0.00"/>
    <numFmt numFmtId="173" formatCode="0.000"/>
    <numFmt numFmtId="174" formatCode="0"/>
    <numFmt numFmtId="175" formatCode="#,##0.00"/>
    <numFmt numFmtId="176" formatCode="\$#,##0"/>
    <numFmt numFmtId="177" formatCode="m/d/yy"/>
    <numFmt numFmtId="178" formatCode="m/d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i val="true"/>
      <u val="single"/>
      <sz val="12"/>
      <color rgb="FFFFFFFF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Arial"/>
      <family val="2"/>
    </font>
    <font>
      <b val="true"/>
      <sz val="12"/>
      <color rgb="FF008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2"/>
      <color rgb="FF008000"/>
      <name val="Arial"/>
      <family val="2"/>
    </font>
    <font>
      <b val="true"/>
      <u val="single"/>
      <sz val="12"/>
      <name val="Arial"/>
      <family val="2"/>
    </font>
    <font>
      <b val="true"/>
      <sz val="12"/>
      <color rgb="FF003366"/>
      <name val="Arial"/>
      <family val="2"/>
    </font>
    <font>
      <sz val="10"/>
      <color rgb="FFFFFFFF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8.5"/>
      <color rgb="FF000000"/>
      <name val="Arial"/>
      <family val="2"/>
    </font>
    <font>
      <b val="true"/>
      <sz val="14"/>
      <color rgb="FF000000"/>
      <name val="Arial"/>
      <family val="2"/>
    </font>
    <font>
      <sz val="8.25"/>
      <color rgb="FF000000"/>
      <name val="Arial"/>
      <family val="2"/>
    </font>
    <font>
      <sz val="9.75"/>
      <color rgb="FF000000"/>
      <name val="Arial"/>
      <family val="2"/>
    </font>
    <font>
      <b val="true"/>
      <sz val="10.75"/>
      <color rgb="FF000000"/>
      <name val="Arial"/>
      <family val="2"/>
    </font>
    <font>
      <sz val="10"/>
      <color rgb="FF000000"/>
      <name val="Arial"/>
      <family val="2"/>
    </font>
    <font>
      <sz val="8.75"/>
      <color rgb="FF000000"/>
      <name val="Arial"/>
      <family val="2"/>
    </font>
    <font>
      <sz val="9"/>
      <color rgb="FF000000"/>
      <name val="Arial"/>
      <family val="2"/>
    </font>
    <font>
      <b val="true"/>
      <sz val="12"/>
      <color rgb="FF000000"/>
      <name val="Arial"/>
      <family val="2"/>
    </font>
    <font>
      <sz val="10.5"/>
      <color rgb="FF000000"/>
      <name val="Arial"/>
      <family val="2"/>
    </font>
    <font>
      <sz val="11.25"/>
      <color rgb="FF000000"/>
      <name val="Arial"/>
      <family val="2"/>
    </font>
    <font>
      <b val="true"/>
      <sz val="11.25"/>
      <color rgb="FF000000"/>
      <name val="Arial"/>
      <family val="2"/>
    </font>
    <font>
      <sz val="9.25"/>
      <color rgb="FF000000"/>
      <name val="Arial"/>
      <family val="2"/>
    </font>
    <font>
      <sz val="10.25"/>
      <color rgb="FF000000"/>
      <name val="Arial"/>
      <family val="2"/>
    </font>
    <font>
      <sz val="10.75"/>
      <color rgb="FF000000"/>
      <name val="Arial"/>
      <family val="2"/>
    </font>
    <font>
      <b val="true"/>
      <sz val="11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14.5"/>
      <color rgb="FF000000"/>
      <name val="Arial"/>
      <family val="2"/>
    </font>
    <font>
      <sz val="12"/>
      <color rgb="FF000000"/>
      <name val="Arial"/>
      <family val="2"/>
    </font>
    <font>
      <sz val="11.75"/>
      <color rgb="FF00000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i val="true"/>
      <sz val="18"/>
      <name val="Arial"/>
      <family val="2"/>
    </font>
    <font>
      <b val="true"/>
      <sz val="14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b val="true"/>
      <i val="true"/>
      <sz val="12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sz val="9"/>
      <name val="Arial"/>
      <family val="2"/>
    </font>
    <font>
      <sz val="8"/>
      <color rgb="FF000000"/>
      <name val="Tahoma"/>
      <family val="0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8000"/>
        <bgColor rgb="FF008080"/>
      </patternFill>
    </fill>
    <fill>
      <patternFill patternType="solid">
        <fgColor rgb="FF003366"/>
        <bgColor rgb="FF333399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ck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6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6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2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6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6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9" fillId="6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6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1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6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6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6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6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6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6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6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8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6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6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2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6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6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6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6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6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0" fillId="0" borderId="3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0" fillId="7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0" fillId="7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2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1" fillId="2" borderId="3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2" borderId="3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1" fillId="2" borderId="3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2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2" borderId="2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1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1" fillId="2" borderId="18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1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1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13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1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11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11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1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1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1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8"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externalLink" Target="externalLinks/externalLink6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37497547256197"/>
          <c:y val="0.0478678734720538"/>
          <c:w val="0.701419321080515"/>
          <c:h val="0.927591676775217"/>
        </c:manualLayout>
      </c:layout>
      <c:areaChart>
        <c:grouping val="stacked"/>
        <c:ser>
          <c:idx val="0"/>
          <c:order val="0"/>
          <c:tx>
            <c:strRef>
              <c:f>Hourly_Demand!$A$2</c:f>
              <c:strCache>
                <c:ptCount val="1"/>
                <c:pt idx="0">
                  <c:v> Interchange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Hourly_Demand!$B$2:$Y$2</c:f>
              <c:numCache>
                <c:formatCode>_(* #,##0_);_(* \(#,##0\);_(* \-??_);_(@_)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Hourly_Demand!$A$3</c:f>
              <c:strCache>
                <c:ptCount val="1"/>
                <c:pt idx="0">
                  <c:v> Nuke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Hourly_Demand!$B$3:$Y$3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2"/>
          <c:order val="2"/>
          <c:tx>
            <c:strRef>
              <c:f>Hourly_Demand!$A$5</c:f>
              <c:strCache>
                <c:ptCount val="1"/>
                <c:pt idx="0">
                  <c:v> Hydro 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Hourly_Demand!$B$5:$Y$5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3"/>
          <c:order val="3"/>
          <c:tx>
            <c:strRef>
              <c:f>Hourly_Demand!$A$4</c:f>
              <c:strCache>
                <c:ptCount val="1"/>
                <c:pt idx="0">
                  <c:v> Coal 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Hourly_Demand!$B$4:$Y$4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4"/>
          <c:order val="4"/>
          <c:tx>
            <c:strRef>
              <c:f>Hourly_Demand!$A$8</c:f>
              <c:strCache>
                <c:ptCount val="1"/>
                <c:pt idx="0">
                  <c:v> Oil-Fo6 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Hourly_Demand!$B$8:$Y$8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5"/>
          <c:order val="5"/>
          <c:tx>
            <c:strRef>
              <c:f>Hourly_Demand!$A$6</c:f>
              <c:strCache>
                <c:ptCount val="1"/>
                <c:pt idx="0">
                  <c:v> Gas - ST/CC/CS/CH 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Hourly_Demand!$B$6:$Y$6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6"/>
          <c:order val="6"/>
          <c:tx>
            <c:strRef>
              <c:f>Hourly_Demand!$A$7</c:f>
              <c:strCache>
                <c:ptCount val="1"/>
                <c:pt idx="0">
                  <c:v> Gas - GT/CT/IC/JE 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Hourly_Demand!$B$7:$Y$7</c:f>
              <c:numCache>
                <c:formatCode>_(* #,##0_);_(* \(#,##0\);_(* \-??_);_(@_)</c:formatCode>
                <c:ptCount val="24"/>
                <c:pt idx="0">
                  <c:v>5887</c:v>
                </c:pt>
                <c:pt idx="1">
                  <c:v>5887</c:v>
                </c:pt>
                <c:pt idx="2">
                  <c:v>5887</c:v>
                </c:pt>
                <c:pt idx="3">
                  <c:v>5887</c:v>
                </c:pt>
                <c:pt idx="4">
                  <c:v>5887</c:v>
                </c:pt>
                <c:pt idx="5">
                  <c:v>5887</c:v>
                </c:pt>
                <c:pt idx="6">
                  <c:v>5887</c:v>
                </c:pt>
                <c:pt idx="7">
                  <c:v>5887</c:v>
                </c:pt>
                <c:pt idx="8">
                  <c:v>5887</c:v>
                </c:pt>
                <c:pt idx="9">
                  <c:v>5887</c:v>
                </c:pt>
                <c:pt idx="10">
                  <c:v>5887</c:v>
                </c:pt>
                <c:pt idx="11">
                  <c:v>5887</c:v>
                </c:pt>
                <c:pt idx="12">
                  <c:v>5887</c:v>
                </c:pt>
                <c:pt idx="13">
                  <c:v>5887</c:v>
                </c:pt>
                <c:pt idx="14">
                  <c:v>5887</c:v>
                </c:pt>
                <c:pt idx="15">
                  <c:v>5887</c:v>
                </c:pt>
                <c:pt idx="16">
                  <c:v>5887</c:v>
                </c:pt>
                <c:pt idx="17">
                  <c:v>5887</c:v>
                </c:pt>
                <c:pt idx="18">
                  <c:v>5887</c:v>
                </c:pt>
                <c:pt idx="19">
                  <c:v>5887</c:v>
                </c:pt>
                <c:pt idx="20">
                  <c:v>5887</c:v>
                </c:pt>
                <c:pt idx="21">
                  <c:v>5887</c:v>
                </c:pt>
                <c:pt idx="22">
                  <c:v>5887</c:v>
                </c:pt>
                <c:pt idx="23">
                  <c:v>5887</c:v>
                </c:pt>
              </c:numCache>
            </c:numRef>
          </c:val>
        </c:ser>
        <c:ser>
          <c:idx val="7"/>
          <c:order val="7"/>
          <c:tx>
            <c:strRef>
              <c:f>Hourly_Demand!$A$9</c:f>
              <c:strCache>
                <c:ptCount val="1"/>
                <c:pt idx="0">
                  <c:v> Oil-Fo2 &amp; Fo1 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Hourly_Demand!$B$9:$Y$9</c:f>
              <c:numCache>
                <c:formatCode>_(* #,##0_);_(* \(#,##0\);_(* \-??_);_(@_)</c:formatCode>
                <c:ptCount val="24"/>
                <c:pt idx="0">
                  <c:v>5440</c:v>
                </c:pt>
                <c:pt idx="1">
                  <c:v>5440</c:v>
                </c:pt>
                <c:pt idx="2">
                  <c:v>5440</c:v>
                </c:pt>
                <c:pt idx="3">
                  <c:v>5440</c:v>
                </c:pt>
                <c:pt idx="4">
                  <c:v>5440</c:v>
                </c:pt>
                <c:pt idx="5">
                  <c:v>5440</c:v>
                </c:pt>
                <c:pt idx="6">
                  <c:v>5440</c:v>
                </c:pt>
                <c:pt idx="7">
                  <c:v>5440</c:v>
                </c:pt>
                <c:pt idx="8">
                  <c:v>5440</c:v>
                </c:pt>
                <c:pt idx="9">
                  <c:v>5440</c:v>
                </c:pt>
                <c:pt idx="10">
                  <c:v>5440</c:v>
                </c:pt>
                <c:pt idx="11">
                  <c:v>5440</c:v>
                </c:pt>
                <c:pt idx="12">
                  <c:v>5440</c:v>
                </c:pt>
                <c:pt idx="13">
                  <c:v>5440</c:v>
                </c:pt>
                <c:pt idx="14">
                  <c:v>5440</c:v>
                </c:pt>
                <c:pt idx="15">
                  <c:v>5440</c:v>
                </c:pt>
                <c:pt idx="16">
                  <c:v>5440</c:v>
                </c:pt>
                <c:pt idx="17">
                  <c:v>5440</c:v>
                </c:pt>
                <c:pt idx="18">
                  <c:v>5440</c:v>
                </c:pt>
                <c:pt idx="19">
                  <c:v>5440</c:v>
                </c:pt>
                <c:pt idx="20">
                  <c:v>5440</c:v>
                </c:pt>
                <c:pt idx="21">
                  <c:v>5440</c:v>
                </c:pt>
                <c:pt idx="22">
                  <c:v>5440</c:v>
                </c:pt>
                <c:pt idx="23">
                  <c:v>5440</c:v>
                </c:pt>
              </c:numCache>
            </c:numRef>
          </c:val>
        </c:ser>
        <c:ser>
          <c:idx val="8"/>
          <c:order val="8"/>
          <c:tx>
            <c:strRef>
              <c:f>Hourly_Demand!$A$10</c:f>
              <c:strCache>
                <c:ptCount val="1"/>
                <c:pt idx="0">
                  <c:v> Other </c:v>
                </c:pt>
              </c:strCache>
            </c:strRef>
          </c:tx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Hourly_Demand!$B$10:$Y$10</c:f>
              <c:numCache>
                <c:formatCode>_(* #,##0_);_(* \(#,##0\);_(* \-??_);_(@_)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axId val="84597377"/>
        <c:axId val="75967103"/>
      </c:areaChart>
      <c:lineChart>
        <c:grouping val="stacked"/>
        <c:varyColors val="0"/>
        <c:ser>
          <c:idx val="9"/>
          <c:order val="9"/>
          <c:tx>
            <c:strRef>
              <c:f>"Kevin"</c:f>
              <c:strCache>
                <c:ptCount val="1"/>
                <c:pt idx="0">
                  <c:v>Kevin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Report'!$K$8:$K$31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ser>
          <c:idx val="10"/>
          <c:order val="10"/>
          <c:tx>
            <c:strRef>
              <c:f>"NEPOOL"</c:f>
              <c:strCache>
                <c:ptCount val="1"/>
                <c:pt idx="0">
                  <c:v>NEPOOL</c:v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Report'!$J$8:$J$31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1"/>
          <c:order val="11"/>
          <c:tx>
            <c:strRef>
              <c:f>"Kevin +3"</c:f>
              <c:strCache>
                <c:ptCount val="1"/>
                <c:pt idx="0">
                  <c:v>Kevin +3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Report'!$K$221:$K$244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ser>
          <c:idx val="12"/>
          <c:order val="12"/>
          <c:tx>
            <c:strRef>
              <c:f>"Kevin -3"</c:f>
              <c:strCache>
                <c:ptCount val="1"/>
                <c:pt idx="0">
                  <c:v>Kevin -3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Report'!$K$259:$K$282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597377"/>
        <c:axId val="75967103"/>
      </c:lineChart>
      <c:catAx>
        <c:axId val="845973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67103"/>
        <c:crossesAt val="0"/>
        <c:auto val="1"/>
        <c:lblAlgn val="ctr"/>
        <c:lblOffset val="100"/>
        <c:noMultiLvlLbl val="0"/>
      </c:catAx>
      <c:valAx>
        <c:axId val="759671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97377"/>
        <c:crossesAt val="1"/>
        <c:crossBetween val="midCat"/>
        <c:majorUnit val="20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38897246386291"/>
          <c:y val="0.187739106093123"/>
          <c:w val="0.228464909411996"/>
          <c:h val="0.61229821778482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Philly/DC Aggregate Temps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"Philly/DC Hi"</c:f>
              <c:strCache>
                <c:ptCount val="1"/>
                <c:pt idx="0">
                  <c:v>Philly/DC Hi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Report'!$B$6:$AB$6</c:f>
              <c:multiLvlStrCache>
                <c:ptCount val="1"/>
                <c:lvl>
                  <c:pt idx="0">
                    <c:v>10/9/2025</c:v>
                  </c:pt>
                </c:lvl>
                <c:lvl>
                  <c:pt idx="0">
                    <c:v>10/8/2025</c:v>
                  </c:pt>
                </c:lvl>
                <c:lvl>
                  <c:pt idx="0">
                    <c:v>10/7/2025</c:v>
                  </c:pt>
                </c:lvl>
                <c:lvl>
                  <c:pt idx="0">
                    <c:v>10/6/2025</c:v>
                  </c:pt>
                </c:lvl>
                <c:lvl>
                  <c:pt idx="0">
                    <c:v>10/5/2025</c:v>
                  </c:pt>
                </c:lvl>
                <c:lvl>
                  <c:pt idx="0">
                    <c:v>10/4/2025</c:v>
                  </c:pt>
                </c:lvl>
                <c:lvl>
                  <c:pt idx="0">
                    <c:v>10/3/2025</c:v>
                  </c:pt>
                </c:lvl>
                <c:lvl>
                  <c:pt idx="0">
                    <c:v>10/2/2025</c:v>
                  </c:pt>
                </c:lvl>
                <c:lvl>
                  <c:pt idx="0">
                    <c:v>10/1/2025</c:v>
                  </c:pt>
                </c:lvl>
                <c:lvl>
                  <c:pt idx="0">
                    <c:v>9/30/2025</c:v>
                  </c:pt>
                </c:lvl>
                <c:lvl>
                  <c:pt idx="0">
                    <c:v>9/29/2025</c:v>
                  </c:pt>
                </c:lvl>
                <c:lvl>
                  <c:pt idx="0">
                    <c:v>9/28/2025</c:v>
                  </c:pt>
                </c:lvl>
                <c:lvl>
                  <c:pt idx="0">
                    <c:v>9/27/2025</c:v>
                  </c:pt>
                </c:lvl>
                <c:lvl>
                  <c:pt idx="0">
                    <c:v>9/26/2025</c:v>
                  </c:pt>
                </c:lvl>
                <c:lvl>
                  <c:pt idx="0">
                    <c:v>9/25/2025</c:v>
                  </c:pt>
                </c:lvl>
                <c:lvl>
                  <c:pt idx="0">
                    <c:v>9/24/2025</c:v>
                  </c:pt>
                </c:lvl>
                <c:lvl>
                  <c:pt idx="0">
                    <c:v>9/23/2025</c:v>
                  </c:pt>
                </c:lvl>
                <c:lvl>
                  <c:pt idx="0">
                    <c:v>9/22/2025</c:v>
                  </c:pt>
                </c:lvl>
                <c:lvl>
                  <c:pt idx="0">
                    <c:v>9/21/2025</c:v>
                  </c:pt>
                </c:lvl>
                <c:lvl>
                  <c:pt idx="0">
                    <c:v>9/20/2025</c:v>
                  </c:pt>
                </c:lvl>
                <c:lvl>
                  <c:pt idx="0">
                    <c:v>9/19/2025</c:v>
                  </c:pt>
                </c:lvl>
                <c:lvl>
                  <c:pt idx="0">
                    <c:v>9/18/2025</c:v>
                  </c:pt>
                </c:lvl>
              </c:multiLvlStrCache>
            </c:multiLvlStrRef>
          </c:cat>
          <c:val>
            <c:numRef>
              <c:f>'Morning Report'!$B$57:$AB$57</c:f>
              <c:numCache>
                <c:formatCode>0</c:formatCode>
                <c:ptCount val="22"/>
              </c:numCache>
            </c:numRef>
          </c:val>
          <c:smooth val="0"/>
        </c:ser>
        <c:ser>
          <c:idx val="1"/>
          <c:order val="1"/>
          <c:tx>
            <c:strRef>
              <c:f>"Philly/DC Lo"</c:f>
              <c:strCache>
                <c:ptCount val="1"/>
                <c:pt idx="0">
                  <c:v>Philly/DC Lo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Report'!$B$6:$AB$6</c:f>
              <c:multiLvlStrCache>
                <c:ptCount val="1"/>
                <c:lvl>
                  <c:pt idx="0">
                    <c:v>10/9/2025</c:v>
                  </c:pt>
                </c:lvl>
                <c:lvl>
                  <c:pt idx="0">
                    <c:v>10/8/2025</c:v>
                  </c:pt>
                </c:lvl>
                <c:lvl>
                  <c:pt idx="0">
                    <c:v>10/7/2025</c:v>
                  </c:pt>
                </c:lvl>
                <c:lvl>
                  <c:pt idx="0">
                    <c:v>10/6/2025</c:v>
                  </c:pt>
                </c:lvl>
                <c:lvl>
                  <c:pt idx="0">
                    <c:v>10/5/2025</c:v>
                  </c:pt>
                </c:lvl>
                <c:lvl>
                  <c:pt idx="0">
                    <c:v>10/4/2025</c:v>
                  </c:pt>
                </c:lvl>
                <c:lvl>
                  <c:pt idx="0">
                    <c:v>10/3/2025</c:v>
                  </c:pt>
                </c:lvl>
                <c:lvl>
                  <c:pt idx="0">
                    <c:v>10/2/2025</c:v>
                  </c:pt>
                </c:lvl>
                <c:lvl>
                  <c:pt idx="0">
                    <c:v>10/1/2025</c:v>
                  </c:pt>
                </c:lvl>
                <c:lvl>
                  <c:pt idx="0">
                    <c:v>9/30/2025</c:v>
                  </c:pt>
                </c:lvl>
                <c:lvl>
                  <c:pt idx="0">
                    <c:v>9/29/2025</c:v>
                  </c:pt>
                </c:lvl>
                <c:lvl>
                  <c:pt idx="0">
                    <c:v>9/28/2025</c:v>
                  </c:pt>
                </c:lvl>
                <c:lvl>
                  <c:pt idx="0">
                    <c:v>9/27/2025</c:v>
                  </c:pt>
                </c:lvl>
                <c:lvl>
                  <c:pt idx="0">
                    <c:v>9/26/2025</c:v>
                  </c:pt>
                </c:lvl>
                <c:lvl>
                  <c:pt idx="0">
                    <c:v>9/25/2025</c:v>
                  </c:pt>
                </c:lvl>
                <c:lvl>
                  <c:pt idx="0">
                    <c:v>9/24/2025</c:v>
                  </c:pt>
                </c:lvl>
                <c:lvl>
                  <c:pt idx="0">
                    <c:v>9/23/2025</c:v>
                  </c:pt>
                </c:lvl>
                <c:lvl>
                  <c:pt idx="0">
                    <c:v>9/22/2025</c:v>
                  </c:pt>
                </c:lvl>
                <c:lvl>
                  <c:pt idx="0">
                    <c:v>9/21/2025</c:v>
                  </c:pt>
                </c:lvl>
                <c:lvl>
                  <c:pt idx="0">
                    <c:v>9/20/2025</c:v>
                  </c:pt>
                </c:lvl>
                <c:lvl>
                  <c:pt idx="0">
                    <c:v>9/19/2025</c:v>
                  </c:pt>
                </c:lvl>
                <c:lvl>
                  <c:pt idx="0">
                    <c:v>9/18/2025</c:v>
                  </c:pt>
                </c:lvl>
              </c:multiLvlStrCache>
            </c:multiLvlStrRef>
          </c:cat>
          <c:val>
            <c:numRef>
              <c:f>'Morning Report'!$B$58:$AB$58</c:f>
              <c:numCache>
                <c:formatCode>0</c:formatCode>
                <c:ptCount val="22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85832"/>
        <c:axId val="64412203"/>
      </c:lineChart>
      <c:catAx>
        <c:axId val="1685832"/>
        <c:scaling>
          <c:orientation val="minMax"/>
        </c:scaling>
        <c:delete val="0"/>
        <c:axPos val="b"/>
        <c:numFmt formatCode="mm\-dd\-dd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412203"/>
        <c:crossesAt val="0"/>
        <c:auto val="1"/>
        <c:lblAlgn val="ctr"/>
        <c:lblOffset val="100"/>
        <c:noMultiLvlLbl val="0"/>
      </c:catAx>
      <c:valAx>
        <c:axId val="644122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58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Heat Rate - Last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'Morning Report'!$A$41</c:f>
              <c:strCache>
                <c:ptCount val="1"/>
                <c:pt idx="0">
                  <c:v>DA 16 HR Avg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6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Report'!$B$6:$I$6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Report'!$B$41:$I$41</c:f>
              <c:numCache>
                <c:formatCode>0.00</c:formatCode>
                <c:ptCount val="8"/>
              </c:numCache>
            </c:numRef>
          </c:val>
          <c:smooth val="1"/>
        </c:ser>
        <c:ser>
          <c:idx val="1"/>
          <c:order val="1"/>
          <c:tx>
            <c:strRef>
              <c:f>'Morning Report'!$A$47</c:f>
              <c:strCache>
                <c:ptCount val="1"/>
                <c:pt idx="0">
                  <c:v>Transco Zone 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square"/>
            <c:size val="6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Report'!$B$6:$I$6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Report'!$B$47:$I$47</c:f>
              <c:numCache>
                <c:formatCode>0.000</c:formatCode>
                <c:ptCount val="8"/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23604420"/>
        <c:axId val="85412193"/>
      </c:lineChart>
      <c:lineChart>
        <c:grouping val="standard"/>
        <c:varyColors val="0"/>
        <c:ser>
          <c:idx val="2"/>
          <c:order val="2"/>
          <c:tx>
            <c:strRef>
              <c:f>"Heat Rate"</c:f>
              <c:strCache>
                <c:ptCount val="1"/>
                <c:pt idx="0">
                  <c:v>Heat Rate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custDash>
                <a:ds d="151429" sp="151429"/>
              </a:custDash>
              <a:round/>
            </a:ln>
          </c:spPr>
          <c:marker>
            <c:symbol val="triangle"/>
            <c:size val="6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Report'!$B$6:$I$6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Report'!$B$49:$I$49</c:f>
              <c:numCache>
                <c:formatCode>0</c:formatCode>
                <c:ptCount val="8"/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9552798"/>
        <c:axId val="90465078"/>
      </c:lineChart>
      <c:catAx>
        <c:axId val="23604420"/>
        <c:scaling>
          <c:orientation val="minMax"/>
        </c:scaling>
        <c:delete val="0"/>
        <c:axPos val="b"/>
        <c:numFmt formatCode="mm\-dd\-dd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12193"/>
        <c:crossesAt val="0"/>
        <c:auto val="1"/>
        <c:lblAlgn val="ctr"/>
        <c:lblOffset val="100"/>
        <c:noMultiLvlLbl val="0"/>
      </c:catAx>
      <c:valAx>
        <c:axId val="854121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604420"/>
        <c:crossesAt val="1"/>
        <c:crossBetween val="midCat"/>
      </c:valAx>
      <c:catAx>
        <c:axId val="9552798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65078"/>
        <c:auto val="1"/>
        <c:lblAlgn val="ctr"/>
        <c:lblOffset val="100"/>
        <c:noMultiLvlLbl val="0"/>
      </c:catAx>
      <c:valAx>
        <c:axId val="90465078"/>
        <c:scaling>
          <c:orientation val="minMax"/>
        </c:scaling>
        <c:delete val="0"/>
        <c:axPos val="r"/>
        <c:numFmt formatCode="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279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2817764165391"/>
          <c:y val="0.0478678734720538"/>
          <c:w val="0.678346094946401"/>
          <c:h val="0.927591676775217"/>
        </c:manualLayout>
      </c:layout>
      <c:areaChart>
        <c:grouping val="stacked"/>
        <c:ser>
          <c:idx val="0"/>
          <c:order val="0"/>
          <c:tx>
            <c:strRef>
              <c:f>Hourly_Demand!$A$13</c:f>
              <c:strCache>
                <c:ptCount val="1"/>
                <c:pt idx="0">
                  <c:v> Interchange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Hourly_Demand!$B$13:$Y$13</c:f>
              <c:numCache>
                <c:formatCode>_(* #,##0_);_(* \(#,##0\);_(* \-??_);_(@_)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Hourly_Demand!$A$14</c:f>
              <c:strCache>
                <c:ptCount val="1"/>
                <c:pt idx="0">
                  <c:v> Nuke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Hourly_Demand!$B$14:$Y$14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2"/>
          <c:order val="2"/>
          <c:tx>
            <c:strRef>
              <c:f>Hourly_Demand!$A$16</c:f>
              <c:strCache>
                <c:ptCount val="1"/>
                <c:pt idx="0">
                  <c:v> Hydro 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Hourly_Demand!$B$16:$Y$16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3"/>
          <c:order val="3"/>
          <c:tx>
            <c:strRef>
              <c:f>Hourly_Demand!$A$15</c:f>
              <c:strCache>
                <c:ptCount val="1"/>
                <c:pt idx="0">
                  <c:v> Coal 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Hourly_Demand!$B$15:$Y$15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4"/>
          <c:order val="4"/>
          <c:tx>
            <c:strRef>
              <c:f>Hourly_Demand!$A$19</c:f>
              <c:strCache>
                <c:ptCount val="1"/>
                <c:pt idx="0">
                  <c:v> Oil-Fo6 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Hourly_Demand!$B$19:$Y$19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5"/>
          <c:order val="5"/>
          <c:tx>
            <c:strRef>
              <c:f>Hourly_Demand!$A$17</c:f>
              <c:strCache>
                <c:ptCount val="1"/>
                <c:pt idx="0">
                  <c:v> Gas - ST/CC/CS/CH 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Hourly_Demand!$B$17:$Y$17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6"/>
          <c:order val="6"/>
          <c:tx>
            <c:strRef>
              <c:f>Hourly_Demand!$A$18</c:f>
              <c:strCache>
                <c:ptCount val="1"/>
                <c:pt idx="0">
                  <c:v> Gas - GT/CT/IC/JE 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Hourly_Demand!$B$18:$Y$18</c:f>
              <c:numCache>
                <c:formatCode>_(* #,##0_);_(* \(#,##0\);_(* \-??_);_(@_)</c:formatCode>
                <c:ptCount val="24"/>
                <c:pt idx="0">
                  <c:v>5887</c:v>
                </c:pt>
                <c:pt idx="1">
                  <c:v>5887</c:v>
                </c:pt>
                <c:pt idx="2">
                  <c:v>5887</c:v>
                </c:pt>
                <c:pt idx="3">
                  <c:v>5887</c:v>
                </c:pt>
                <c:pt idx="4">
                  <c:v>5887</c:v>
                </c:pt>
                <c:pt idx="5">
                  <c:v>5887</c:v>
                </c:pt>
                <c:pt idx="6">
                  <c:v>5887</c:v>
                </c:pt>
                <c:pt idx="7">
                  <c:v>5887</c:v>
                </c:pt>
                <c:pt idx="8">
                  <c:v>5887</c:v>
                </c:pt>
                <c:pt idx="9">
                  <c:v>5887</c:v>
                </c:pt>
                <c:pt idx="10">
                  <c:v>5887</c:v>
                </c:pt>
                <c:pt idx="11">
                  <c:v>5887</c:v>
                </c:pt>
                <c:pt idx="12">
                  <c:v>5887</c:v>
                </c:pt>
                <c:pt idx="13">
                  <c:v>5887</c:v>
                </c:pt>
                <c:pt idx="14">
                  <c:v>5887</c:v>
                </c:pt>
                <c:pt idx="15">
                  <c:v>5887</c:v>
                </c:pt>
                <c:pt idx="16">
                  <c:v>5887</c:v>
                </c:pt>
                <c:pt idx="17">
                  <c:v>5887</c:v>
                </c:pt>
                <c:pt idx="18">
                  <c:v>5887</c:v>
                </c:pt>
                <c:pt idx="19">
                  <c:v>5887</c:v>
                </c:pt>
                <c:pt idx="20">
                  <c:v>5887</c:v>
                </c:pt>
                <c:pt idx="21">
                  <c:v>5887</c:v>
                </c:pt>
                <c:pt idx="22">
                  <c:v>5887</c:v>
                </c:pt>
                <c:pt idx="23">
                  <c:v>5887</c:v>
                </c:pt>
              </c:numCache>
            </c:numRef>
          </c:val>
        </c:ser>
        <c:ser>
          <c:idx val="7"/>
          <c:order val="7"/>
          <c:tx>
            <c:strRef>
              <c:f>Hourly_Demand!$A$20</c:f>
              <c:strCache>
                <c:ptCount val="1"/>
                <c:pt idx="0">
                  <c:v> Oil-Fo2 &amp; Fo1 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Hourly_Demand!$B$20:$Y$20</c:f>
              <c:numCache>
                <c:formatCode>_(* #,##0_);_(* \(#,##0\);_(* \-??_);_(@_)</c:formatCode>
                <c:ptCount val="24"/>
                <c:pt idx="0">
                  <c:v>5440</c:v>
                </c:pt>
                <c:pt idx="1">
                  <c:v>5440</c:v>
                </c:pt>
                <c:pt idx="2">
                  <c:v>5440</c:v>
                </c:pt>
                <c:pt idx="3">
                  <c:v>5440</c:v>
                </c:pt>
                <c:pt idx="4">
                  <c:v>5440</c:v>
                </c:pt>
                <c:pt idx="5">
                  <c:v>5440</c:v>
                </c:pt>
                <c:pt idx="6">
                  <c:v>5440</c:v>
                </c:pt>
                <c:pt idx="7">
                  <c:v>5440</c:v>
                </c:pt>
                <c:pt idx="8">
                  <c:v>5440</c:v>
                </c:pt>
                <c:pt idx="9">
                  <c:v>5440</c:v>
                </c:pt>
                <c:pt idx="10">
                  <c:v>5440</c:v>
                </c:pt>
                <c:pt idx="11">
                  <c:v>5440</c:v>
                </c:pt>
                <c:pt idx="12">
                  <c:v>5440</c:v>
                </c:pt>
                <c:pt idx="13">
                  <c:v>5440</c:v>
                </c:pt>
                <c:pt idx="14">
                  <c:v>5440</c:v>
                </c:pt>
                <c:pt idx="15">
                  <c:v>5440</c:v>
                </c:pt>
                <c:pt idx="16">
                  <c:v>5440</c:v>
                </c:pt>
                <c:pt idx="17">
                  <c:v>5440</c:v>
                </c:pt>
                <c:pt idx="18">
                  <c:v>5440</c:v>
                </c:pt>
                <c:pt idx="19">
                  <c:v>5440</c:v>
                </c:pt>
                <c:pt idx="20">
                  <c:v>5440</c:v>
                </c:pt>
                <c:pt idx="21">
                  <c:v>5440</c:v>
                </c:pt>
                <c:pt idx="22">
                  <c:v>5440</c:v>
                </c:pt>
                <c:pt idx="23">
                  <c:v>5440</c:v>
                </c:pt>
              </c:numCache>
            </c:numRef>
          </c:val>
        </c:ser>
        <c:ser>
          <c:idx val="8"/>
          <c:order val="8"/>
          <c:tx>
            <c:strRef>
              <c:f>Hourly_Demand!$A$21</c:f>
              <c:strCache>
                <c:ptCount val="1"/>
                <c:pt idx="0">
                  <c:v> Other </c:v>
                </c:pt>
              </c:strCache>
            </c:strRef>
          </c:tx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Hourly_Demand!$B$21:$Y$21</c:f>
              <c:numCache>
                <c:formatCode>_(* #,##0_);_(* \(#,##0\);_(* \-??_);_(@_)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axId val="37030765"/>
        <c:axId val="65914912"/>
      </c:areaChart>
      <c:lineChart>
        <c:grouping val="stacked"/>
        <c:varyColors val="0"/>
        <c:ser>
          <c:idx val="9"/>
          <c:order val="9"/>
          <c:tx>
            <c:strRef>
              <c:f>"Kevin"</c:f>
              <c:strCache>
                <c:ptCount val="1"/>
                <c:pt idx="0">
                  <c:v>Kevin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Report'!$L$8:$L$31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ser>
          <c:idx val="10"/>
          <c:order val="10"/>
          <c:tx>
            <c:strRef>
              <c:f>"Kevin +3"</c:f>
              <c:strCache>
                <c:ptCount val="1"/>
                <c:pt idx="0">
                  <c:v>Kevin +3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Report'!$L$221:$L$244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ser>
          <c:idx val="11"/>
          <c:order val="11"/>
          <c:tx>
            <c:strRef>
              <c:f>"Kevin -3"</c:f>
              <c:strCache>
                <c:ptCount val="1"/>
                <c:pt idx="0">
                  <c:v>Kevin -3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Report'!$L$259:$L$282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030765"/>
        <c:axId val="65914912"/>
      </c:lineChart>
      <c:catAx>
        <c:axId val="370307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14912"/>
        <c:crossesAt val="0"/>
        <c:auto val="1"/>
        <c:lblAlgn val="ctr"/>
        <c:lblOffset val="100"/>
        <c:noMultiLvlLbl val="0"/>
      </c:catAx>
      <c:valAx>
        <c:axId val="659149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30765"/>
        <c:crossesAt val="1"/>
        <c:crossBetween val="midCat"/>
        <c:majorUnit val="20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04808575803982"/>
          <c:y val="0.1749556778949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38861788617886"/>
          <c:y val="0.0478678734720538"/>
          <c:w val="0.686959349593496"/>
          <c:h val="0.927591676775217"/>
        </c:manualLayout>
      </c:layout>
      <c:areaChart>
        <c:grouping val="stacked"/>
        <c:ser>
          <c:idx val="0"/>
          <c:order val="0"/>
          <c:tx>
            <c:strRef>
              <c:f>Hourly_Demand!$A$13</c:f>
              <c:strCache>
                <c:ptCount val="1"/>
                <c:pt idx="0">
                  <c:v> Interchange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Hourly_Demand!$B$24:$Y$24</c:f>
              <c:numCache>
                <c:formatCode>_(* #,##0_);_(* \(#,##0\);_(* \-??_);_(@_)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Hourly_Demand!$A$25</c:f>
              <c:strCache>
                <c:ptCount val="1"/>
                <c:pt idx="0">
                  <c:v> Nuke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Hourly_Demand!$B$25:$Y$25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2"/>
          <c:order val="2"/>
          <c:tx>
            <c:strRef>
              <c:f>Hourly_Demand!$A$27</c:f>
              <c:strCache>
                <c:ptCount val="1"/>
                <c:pt idx="0">
                  <c:v> Hydro 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Hourly_Demand!$B$27:$Y$27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3"/>
          <c:order val="3"/>
          <c:tx>
            <c:strRef>
              <c:f>Hourly_Demand!$A$26</c:f>
              <c:strCache>
                <c:ptCount val="1"/>
                <c:pt idx="0">
                  <c:v> Coal 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Hourly_Demand!$B$26:$Y$26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4"/>
          <c:order val="4"/>
          <c:tx>
            <c:strRef>
              <c:f>Hourly_Demand!$A$30</c:f>
              <c:strCache>
                <c:ptCount val="1"/>
                <c:pt idx="0">
                  <c:v> Oil-Fo6 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Hourly_Demand!$B$30:$Y$30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5"/>
          <c:order val="5"/>
          <c:tx>
            <c:strRef>
              <c:f>Hourly_Demand!$A$28</c:f>
              <c:strCache>
                <c:ptCount val="1"/>
                <c:pt idx="0">
                  <c:v> Gas - ST/CC/CS/CH 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Hourly_Demand!$B$28:$Y$28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6"/>
          <c:order val="6"/>
          <c:tx>
            <c:strRef>
              <c:f>Hourly_Demand!$A$29</c:f>
              <c:strCache>
                <c:ptCount val="1"/>
                <c:pt idx="0">
                  <c:v> Gas - GT/CT/IC/JE 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Hourly_Demand!$B$29:$Y$29</c:f>
              <c:numCache>
                <c:formatCode>_(* #,##0_);_(* \(#,##0\);_(* \-??_);_(@_)</c:formatCode>
                <c:ptCount val="24"/>
                <c:pt idx="0">
                  <c:v>5887</c:v>
                </c:pt>
                <c:pt idx="1">
                  <c:v>5887</c:v>
                </c:pt>
                <c:pt idx="2">
                  <c:v>5887</c:v>
                </c:pt>
                <c:pt idx="3">
                  <c:v>5887</c:v>
                </c:pt>
                <c:pt idx="4">
                  <c:v>5887</c:v>
                </c:pt>
                <c:pt idx="5">
                  <c:v>5887</c:v>
                </c:pt>
                <c:pt idx="6">
                  <c:v>5887</c:v>
                </c:pt>
                <c:pt idx="7">
                  <c:v>5887</c:v>
                </c:pt>
                <c:pt idx="8">
                  <c:v>5887</c:v>
                </c:pt>
                <c:pt idx="9">
                  <c:v>5887</c:v>
                </c:pt>
                <c:pt idx="10">
                  <c:v>5887</c:v>
                </c:pt>
                <c:pt idx="11">
                  <c:v>5887</c:v>
                </c:pt>
                <c:pt idx="12">
                  <c:v>5887</c:v>
                </c:pt>
                <c:pt idx="13">
                  <c:v>5887</c:v>
                </c:pt>
                <c:pt idx="14">
                  <c:v>5887</c:v>
                </c:pt>
                <c:pt idx="15">
                  <c:v>5887</c:v>
                </c:pt>
                <c:pt idx="16">
                  <c:v>5887</c:v>
                </c:pt>
                <c:pt idx="17">
                  <c:v>5887</c:v>
                </c:pt>
                <c:pt idx="18">
                  <c:v>5887</c:v>
                </c:pt>
                <c:pt idx="19">
                  <c:v>5887</c:v>
                </c:pt>
                <c:pt idx="20">
                  <c:v>5887</c:v>
                </c:pt>
                <c:pt idx="21">
                  <c:v>5887</c:v>
                </c:pt>
                <c:pt idx="22">
                  <c:v>5887</c:v>
                </c:pt>
                <c:pt idx="23">
                  <c:v>5887</c:v>
                </c:pt>
              </c:numCache>
            </c:numRef>
          </c:val>
        </c:ser>
        <c:ser>
          <c:idx val="7"/>
          <c:order val="7"/>
          <c:tx>
            <c:strRef>
              <c:f>Hourly_Demand!$A$31</c:f>
              <c:strCache>
                <c:ptCount val="1"/>
                <c:pt idx="0">
                  <c:v> Oil-Fo2 &amp; Fo1 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Hourly_Demand!$B$31:$Y$31</c:f>
              <c:numCache>
                <c:formatCode>_(* #,##0_);_(* \(#,##0\);_(* \-??_);_(@_)</c:formatCode>
                <c:ptCount val="24"/>
                <c:pt idx="0">
                  <c:v>5440</c:v>
                </c:pt>
                <c:pt idx="1">
                  <c:v>5440</c:v>
                </c:pt>
                <c:pt idx="2">
                  <c:v>5440</c:v>
                </c:pt>
                <c:pt idx="3">
                  <c:v>5440</c:v>
                </c:pt>
                <c:pt idx="4">
                  <c:v>5440</c:v>
                </c:pt>
                <c:pt idx="5">
                  <c:v>5440</c:v>
                </c:pt>
                <c:pt idx="6">
                  <c:v>5440</c:v>
                </c:pt>
                <c:pt idx="7">
                  <c:v>5440</c:v>
                </c:pt>
                <c:pt idx="8">
                  <c:v>5440</c:v>
                </c:pt>
                <c:pt idx="9">
                  <c:v>5440</c:v>
                </c:pt>
                <c:pt idx="10">
                  <c:v>5440</c:v>
                </c:pt>
                <c:pt idx="11">
                  <c:v>5440</c:v>
                </c:pt>
                <c:pt idx="12">
                  <c:v>5440</c:v>
                </c:pt>
                <c:pt idx="13">
                  <c:v>5440</c:v>
                </c:pt>
                <c:pt idx="14">
                  <c:v>5440</c:v>
                </c:pt>
                <c:pt idx="15">
                  <c:v>5440</c:v>
                </c:pt>
                <c:pt idx="16">
                  <c:v>5440</c:v>
                </c:pt>
                <c:pt idx="17">
                  <c:v>5440</c:v>
                </c:pt>
                <c:pt idx="18">
                  <c:v>5440</c:v>
                </c:pt>
                <c:pt idx="19">
                  <c:v>5440</c:v>
                </c:pt>
                <c:pt idx="20">
                  <c:v>5440</c:v>
                </c:pt>
                <c:pt idx="21">
                  <c:v>5440</c:v>
                </c:pt>
                <c:pt idx="22">
                  <c:v>5440</c:v>
                </c:pt>
                <c:pt idx="23">
                  <c:v>5440</c:v>
                </c:pt>
              </c:numCache>
            </c:numRef>
          </c:val>
        </c:ser>
        <c:ser>
          <c:idx val="8"/>
          <c:order val="8"/>
          <c:tx>
            <c:strRef>
              <c:f>Hourly_Demand!$A$32</c:f>
              <c:strCache>
                <c:ptCount val="1"/>
                <c:pt idx="0">
                  <c:v> Other </c:v>
                </c:pt>
              </c:strCache>
            </c:strRef>
          </c:tx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Hourly_Demand!$B$32:$Y$32</c:f>
              <c:numCache>
                <c:formatCode>_(* #,##0_);_(* \(#,##0\);_(* \-??_);_(@_)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axId val="63970891"/>
        <c:axId val="95105066"/>
      </c:areaChart>
      <c:lineChart>
        <c:grouping val="stacked"/>
        <c:varyColors val="0"/>
        <c:ser>
          <c:idx val="9"/>
          <c:order val="9"/>
          <c:tx>
            <c:strRef>
              <c:f>"Kevin"</c:f>
              <c:strCache>
                <c:ptCount val="1"/>
                <c:pt idx="0">
                  <c:v>Kevin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Report'!$M$8:$M$31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ser>
          <c:idx val="10"/>
          <c:order val="10"/>
          <c:tx>
            <c:strRef>
              <c:f>"Kevin +3"</c:f>
              <c:strCache>
                <c:ptCount val="1"/>
                <c:pt idx="0">
                  <c:v>Kevin +3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Report'!$M$221:$M$244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ser>
          <c:idx val="11"/>
          <c:order val="11"/>
          <c:tx>
            <c:strRef>
              <c:f>"Kevin -3"</c:f>
              <c:strCache>
                <c:ptCount val="1"/>
                <c:pt idx="0">
                  <c:v>Kevin -3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Report'!$M$259:$M$282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3970891"/>
        <c:axId val="95105066"/>
      </c:lineChart>
      <c:catAx>
        <c:axId val="639708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105066"/>
        <c:crossesAt val="0"/>
        <c:auto val="1"/>
        <c:lblAlgn val="ctr"/>
        <c:lblOffset val="100"/>
        <c:noMultiLvlLbl val="0"/>
      </c:catAx>
      <c:valAx>
        <c:axId val="951050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70891"/>
        <c:crossesAt val="1"/>
        <c:crossBetween val="midCat"/>
        <c:majorUnit val="20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26373983739837"/>
          <c:y val="0.104600167957451"/>
          <c:w val="0.227186991869919"/>
          <c:h val="0.5629373891947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Philly Hi/Lo and Norms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'Morning Report'!$A$53</c:f>
              <c:strCache>
                <c:ptCount val="1"/>
                <c:pt idx="0">
                  <c:v>Philly Hi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Report'!$B$53:$AB$53</c:f>
              <c:numCache>
                <c:formatCode>General</c:formatCode>
                <c:ptCount val="22"/>
              </c:numCache>
            </c:numRef>
          </c:val>
          <c:smooth val="0"/>
        </c:ser>
        <c:ser>
          <c:idx val="1"/>
          <c:order val="1"/>
          <c:tx>
            <c:strRef>
              <c:f>'Morning Report'!$A$54</c:f>
              <c:strCache>
                <c:ptCount val="1"/>
                <c:pt idx="0">
                  <c:v>Philly Lo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Report'!$B$54:$AB$54</c:f>
              <c:numCache>
                <c:formatCode>General</c:formatCode>
                <c:ptCount val="22"/>
              </c:numCache>
            </c:numRef>
          </c:val>
          <c:smooth val="0"/>
        </c:ser>
        <c:ser>
          <c:idx val="2"/>
          <c:order val="2"/>
          <c:tx>
            <c:strRef>
              <c:f>"Norm Hi"</c:f>
              <c:strCache>
                <c:ptCount val="1"/>
                <c:pt idx="0">
                  <c:v>Norm Hi</c:v>
                </c:pt>
              </c:strCache>
            </c:strRef>
          </c:tx>
          <c:spPr>
            <a:solidFill>
              <a:srgbClr val="800000"/>
            </a:solidFill>
            <a:ln w="378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Report'!$B$59:$AB$59</c:f>
              <c:numCache>
                <c:formatCode>General</c:formatCode>
                <c:ptCount val="22"/>
              </c:numCache>
            </c:numRef>
          </c:val>
          <c:smooth val="0"/>
        </c:ser>
        <c:ser>
          <c:idx val="3"/>
          <c:order val="3"/>
          <c:tx>
            <c:strRef>
              <c:f>"Norm Lo"</c:f>
              <c:strCache>
                <c:ptCount val="1"/>
                <c:pt idx="0">
                  <c:v>Norm Lo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Report'!$B$60:$AB$60</c:f>
              <c:numCache>
                <c:formatCode>General</c:formatCode>
                <c:ptCount val="22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337967"/>
        <c:axId val="13715811"/>
      </c:lineChart>
      <c:catAx>
        <c:axId val="46337967"/>
        <c:scaling>
          <c:orientation val="minMax"/>
        </c:scaling>
        <c:delete val="0"/>
        <c:axPos val="b"/>
        <c:numFmt formatCode="mm\-dd\-dd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15811"/>
        <c:crossesAt val="0"/>
        <c:auto val="1"/>
        <c:lblAlgn val="ctr"/>
        <c:lblOffset val="100"/>
        <c:noMultiLvlLbl val="0"/>
      </c:catAx>
      <c:valAx>
        <c:axId val="137158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379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Outages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'Morning Report'!$A$87</c:f>
              <c:strCache>
                <c:ptCount val="1"/>
                <c:pt idx="0">
                  <c:v>Nuke</c:v>
                </c:pt>
              </c:strCache>
            </c:strRef>
          </c:tx>
          <c:spPr>
            <a:solidFill>
              <a:srgbClr val="9999ff"/>
            </a:solidFill>
            <a:ln w="37800">
              <a:solidFill>
                <a:srgbClr val="9999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9999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Report'!$B$87:$AB$87</c:f>
              <c:numCache>
                <c:formatCode>0</c:formatCode>
                <c:ptCount val="22"/>
              </c:numCache>
            </c:numRef>
          </c:val>
        </c:ser>
        <c:ser>
          <c:idx val="1"/>
          <c:order val="1"/>
          <c:tx>
            <c:strRef>
              <c:f>'Morning Report'!$A$85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66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66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Report'!$B$85:$AB$85</c:f>
              <c:numCache>
                <c:formatCode>0</c:formatCode>
                <c:ptCount val="22"/>
              </c:numCache>
            </c:numRef>
          </c:val>
        </c:ser>
        <c:ser>
          <c:idx val="2"/>
          <c:order val="2"/>
          <c:tx>
            <c:strRef>
              <c:f>'Morning Report'!$A$88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c0c0c0"/>
            </a:solidFill>
            <a:ln w="37800">
              <a:solidFill>
                <a:srgbClr val="c0c0c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c0c0c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Report'!$B$88:$AB$88</c:f>
              <c:numCache>
                <c:formatCode>0</c:formatCode>
                <c:ptCount val="22"/>
              </c:numCache>
            </c:numRef>
          </c:val>
        </c:ser>
        <c:ser>
          <c:idx val="3"/>
          <c:order val="3"/>
          <c:tx>
            <c:strRef>
              <c:f>'Morning Report'!$A$86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Report'!$B$86:$AB$86</c:f>
              <c:numCache>
                <c:formatCode>0</c:formatCode>
                <c:ptCount val="22"/>
              </c:numCache>
            </c:numRef>
          </c:val>
        </c:ser>
        <c:ser>
          <c:idx val="4"/>
          <c:order val="4"/>
          <c:tx>
            <c:strRef>
              <c:f>'Morning Report'!$A$89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f99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Report'!$B$89:$AB$89</c:f>
              <c:numCache>
                <c:formatCode>0</c:formatCode>
                <c:ptCount val="22"/>
              </c:numCache>
            </c:numRef>
          </c:val>
        </c:ser>
        <c:gapWidth val="50"/>
        <c:overlap val="100"/>
        <c:axId val="29288316"/>
        <c:axId val="47214378"/>
      </c:barChart>
      <c:catAx>
        <c:axId val="29288316"/>
        <c:scaling>
          <c:orientation val="minMax"/>
        </c:scaling>
        <c:delete val="0"/>
        <c:axPos val="b"/>
        <c:numFmt formatCode="mm\-dd\-dd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14378"/>
        <c:crossesAt val="0"/>
        <c:auto val="1"/>
        <c:lblAlgn val="ctr"/>
        <c:lblOffset val="100"/>
        <c:noMultiLvlLbl val="0"/>
      </c:catAx>
      <c:valAx>
        <c:axId val="472143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2883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Power Prices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'Morning Report'!$A$41</c:f>
              <c:strCache>
                <c:ptCount val="1"/>
                <c:pt idx="0">
                  <c:v>DA 16 HR Avg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6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Report'!$B$41:$AB$41</c:f>
              <c:numCache>
                <c:formatCode>0.00</c:formatCode>
                <c:ptCount val="22"/>
              </c:numCache>
            </c:numRef>
          </c:val>
          <c:smooth val="0"/>
        </c:ser>
        <c:ser>
          <c:idx val="1"/>
          <c:order val="1"/>
          <c:tx>
            <c:strRef>
              <c:f>'Morning Report'!$A$45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square"/>
            <c:size val="6"/>
            <c:spPr>
              <a:solidFill>
                <a:srgbClr val="ff0000"/>
              </a:solidFill>
            </c:spPr>
          </c:marker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Report'!$B$45:$AA$45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'Morning Report'!$A$46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triangle"/>
            <c:size val="6"/>
            <c:spPr>
              <a:solidFill>
                <a:srgbClr val="008000"/>
              </a:solidFill>
            </c:spPr>
          </c:marker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Report'!$B$46:$AA$46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"LMP 16 HR Avg"</c:f>
              <c:strCache>
                <c:ptCount val="1"/>
                <c:pt idx="0">
                  <c:v>LMP 16 HR Avg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Report'!$B$6:$AB$6</c:f>
              <c:strCache>
                <c:ptCount val="22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  <c:pt idx="8">
                  <c:v>9/26/2025</c:v>
                </c:pt>
                <c:pt idx="9">
                  <c:v>9/27/2025</c:v>
                </c:pt>
                <c:pt idx="10">
                  <c:v>9/28/2025</c:v>
                </c:pt>
                <c:pt idx="11">
                  <c:v>9/29/2025</c:v>
                </c:pt>
                <c:pt idx="12">
                  <c:v>9/30/2025</c:v>
                </c:pt>
                <c:pt idx="13">
                  <c:v>10/1/2025</c:v>
                </c:pt>
                <c:pt idx="14">
                  <c:v>10/2/2025</c:v>
                </c:pt>
                <c:pt idx="15">
                  <c:v>10/3/2025</c:v>
                </c:pt>
                <c:pt idx="16">
                  <c:v>10/4/2025</c:v>
                </c:pt>
                <c:pt idx="17">
                  <c:v>10/5/2025</c:v>
                </c:pt>
                <c:pt idx="18">
                  <c:v>10/6/2025</c:v>
                </c:pt>
                <c:pt idx="19">
                  <c:v>10/7/2025</c:v>
                </c:pt>
                <c:pt idx="20">
                  <c:v>10/8/2025</c:v>
                </c:pt>
                <c:pt idx="21">
                  <c:v>10/9/2025</c:v>
                </c:pt>
              </c:strCache>
            </c:strRef>
          </c:cat>
          <c:val>
            <c:numRef>
              <c:f>'Morning Report'!$B$42:$H$42</c:f>
              <c:numCache>
                <c:formatCode>0.00</c:formatCode>
                <c:ptCount val="7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991672"/>
        <c:axId val="87406352"/>
      </c:lineChart>
      <c:catAx>
        <c:axId val="40991672"/>
        <c:scaling>
          <c:orientation val="minMax"/>
        </c:scaling>
        <c:delete val="0"/>
        <c:axPos val="b"/>
        <c:numFmt formatCode="mm\-dd\-dd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06352"/>
        <c:crossesAt val="0"/>
        <c:auto val="1"/>
        <c:lblAlgn val="ctr"/>
        <c:lblOffset val="100"/>
        <c:noMultiLvlLbl val="0"/>
      </c:catAx>
      <c:valAx>
        <c:axId val="874063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916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Historical Load Statistics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92913206688659"/>
          <c:y val="0.141123159087231"/>
          <c:w val="0.663007621431009"/>
          <c:h val="0.837514160867454"/>
        </c:manualLayout>
      </c:layout>
      <c:lineChart>
        <c:grouping val="standard"/>
        <c:varyColors val="0"/>
        <c:ser>
          <c:idx val="0"/>
          <c:order val="0"/>
          <c:tx>
            <c:strRef>
              <c:f>'Morning Report'!$A$36</c:f>
              <c:strCache>
                <c:ptCount val="1"/>
                <c:pt idx="0">
                  <c:v>Max Peak Load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marker>
            <c:symbol val="diamond"/>
            <c:size val="4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Report'!$B$6:$I$6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Report'!$B$36:$I$36</c:f>
              <c:numCache>
                <c:formatCode>_(* #,##0_);_(* \(#,##0\);_(* \-??_);_(@_)</c:formatCode>
                <c:ptCount val="8"/>
              </c:numCache>
            </c:numRef>
          </c:val>
          <c:smooth val="0"/>
        </c:ser>
        <c:ser>
          <c:idx val="1"/>
          <c:order val="1"/>
          <c:tx>
            <c:strRef>
              <c:f>'Morning Report'!$A$34</c:f>
              <c:strCache>
                <c:ptCount val="1"/>
                <c:pt idx="0">
                  <c:v>16 HR Avg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3"/>
            <c:marker>
              <c:symbol val="none"/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Report'!$B$6:$I$6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Report'!$B$34:$I$34</c:f>
              <c:numCache>
                <c:formatCode>_(* #,##0_);_(* \(#,##0\);_(* \-??_);_(@_)</c:formatCode>
                <c:ptCount val="8"/>
              </c:numCache>
            </c:numRef>
          </c:val>
          <c:smooth val="0"/>
        </c:ser>
        <c:ser>
          <c:idx val="2"/>
          <c:order val="2"/>
          <c:tx>
            <c:strRef>
              <c:f>'Morning Report'!$A$33</c:f>
              <c:strCache>
                <c:ptCount val="1"/>
                <c:pt idx="0">
                  <c:v>24 HR Avg</c:v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round/>
            </a:ln>
          </c:spPr>
          <c:marker>
            <c:symbol val="none"/>
          </c:marker>
          <c:dPt>
            <c:idx val="3"/>
            <c:marker>
              <c:symbol val="none"/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Report'!$B$6:$I$6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Report'!$B$33:$I$33</c:f>
              <c:numCache>
                <c:formatCode>_(* #,##0_);_(* \(#,##0\);_(* \-??_);_(@_)</c:formatCode>
                <c:ptCount val="8"/>
              </c:numCache>
            </c:numRef>
          </c:val>
          <c:smooth val="0"/>
        </c:ser>
        <c:ser>
          <c:idx val="3"/>
          <c:order val="3"/>
          <c:tx>
            <c:strRef>
              <c:f>'Morning Report'!$A$35</c:f>
              <c:strCache>
                <c:ptCount val="1"/>
                <c:pt idx="0">
                  <c:v>8 HR Avg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Pt>
            <c:idx val="3"/>
            <c:marker>
              <c:symbol val="none"/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'Morning Report'!$B$6:$I$6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Report'!$B$35:$I$35</c:f>
              <c:numCache>
                <c:formatCode>_(* #,##0_);_(* \(#,##0\);_(* \-??_);_(@_)</c:formatCode>
                <c:ptCount val="8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290513"/>
        <c:axId val="73149820"/>
      </c:lineChart>
      <c:catAx>
        <c:axId val="58290513"/>
        <c:scaling>
          <c:orientation val="minMax"/>
        </c:scaling>
        <c:delete val="0"/>
        <c:axPos val="b"/>
        <c:numFmt formatCode="mm\-dd\-dd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49820"/>
        <c:crossesAt val="0"/>
        <c:auto val="1"/>
        <c:lblAlgn val="ctr"/>
        <c:lblOffset val="100"/>
        <c:noMultiLvlLbl val="0"/>
      </c:catAx>
      <c:valAx>
        <c:axId val="73149820"/>
        <c:scaling>
          <c:orientation val="minMax"/>
          <c:min val="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9051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3609373222614"/>
          <c:y val="0.375708043372714"/>
          <c:w val="0.238766920714367"/>
          <c:h val="0.188379996763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Interchange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'Morning Report'!$A$78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cat>
            <c:strRef>
              <c:f>'Morning Report'!$B$92:$J$92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Report'!$B$78:$J$78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'Morning Report'!$A$79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'Morning Report'!$B$92:$J$92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Report'!$B$79:$J$79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'Morning Report'!$A$80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cat>
            <c:strRef>
              <c:f>'Morning Report'!$B$92:$J$92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Report'!$B$80:$J$80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'Morning Report'!$A$81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round/>
            </a:ln>
          </c:spPr>
          <c:marker>
            <c:symbol val="none"/>
          </c:marker>
          <c:cat>
            <c:strRef>
              <c:f>'Morning Report'!$B$92:$J$92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Report'!$B$81:$J$81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'Morning Report'!$A$82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cat>
            <c:strRef>
              <c:f>'Morning Report'!$B$92:$J$92</c:f>
              <c:strCache>
                <c:ptCount val="8"/>
                <c:pt idx="0">
                  <c:v>9/18/2025</c:v>
                </c:pt>
                <c:pt idx="1">
                  <c:v>9/19/2025</c:v>
                </c:pt>
                <c:pt idx="2">
                  <c:v>9/20/2025</c:v>
                </c:pt>
                <c:pt idx="3">
                  <c:v>9/21/2025</c:v>
                </c:pt>
                <c:pt idx="4">
                  <c:v>9/22/2025</c:v>
                </c:pt>
                <c:pt idx="5">
                  <c:v>9/23/2025</c:v>
                </c:pt>
                <c:pt idx="6">
                  <c:v>9/24/2025</c:v>
                </c:pt>
                <c:pt idx="7">
                  <c:v>9/25/2025</c:v>
                </c:pt>
              </c:strCache>
            </c:strRef>
          </c:cat>
          <c:val>
            <c:numRef>
              <c:f>'Morning Report'!$B$82:$J$82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471142"/>
        <c:axId val="34076727"/>
      </c:lineChart>
      <c:catAx>
        <c:axId val="65471142"/>
        <c:scaling>
          <c:orientation val="minMax"/>
        </c:scaling>
        <c:delete val="0"/>
        <c:axPos val="b"/>
        <c:numFmt formatCode="mm\-dd\-dd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76727"/>
        <c:crossesAt val="0"/>
        <c:auto val="1"/>
        <c:lblAlgn val="ctr"/>
        <c:lblOffset val="100"/>
        <c:noMultiLvlLbl val="0"/>
      </c:catAx>
      <c:valAx>
        <c:axId val="340767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711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5767250257467"/>
          <c:y val="0.0504805449286181"/>
          <c:w val="0.644146927566083"/>
          <c:h val="0.923019501726229"/>
        </c:manualLayout>
      </c:layout>
      <c:areaChart>
        <c:grouping val="stacked"/>
        <c:ser>
          <c:idx val="0"/>
          <c:order val="0"/>
          <c:tx>
            <c:strRef>
              <c:f>Hourly_Demand!$A$35</c:f>
              <c:strCache>
                <c:ptCount val="1"/>
                <c:pt idx="0">
                  <c:v> Interchange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Hourly_Demand!$B$35:$Y$35</c:f>
              <c:numCache>
                <c:formatCode>_(* #,##0_);_(* \(#,##0\);_(* \-??_);_(@_)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Hourly_Demand!$A$36</c:f>
              <c:strCache>
                <c:ptCount val="1"/>
                <c:pt idx="0">
                  <c:v> Nuke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Hourly_Demand!$B$36:$Y$36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2"/>
          <c:order val="2"/>
          <c:tx>
            <c:strRef>
              <c:f>Hourly_Demand!$A$38</c:f>
              <c:strCache>
                <c:ptCount val="1"/>
                <c:pt idx="0">
                  <c:v> Hydro 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Hourly_Demand!$B$38:$Y$38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3"/>
          <c:order val="3"/>
          <c:tx>
            <c:strRef>
              <c:f>Hourly_Demand!$A$37</c:f>
              <c:strCache>
                <c:ptCount val="1"/>
                <c:pt idx="0">
                  <c:v> Coal 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Hourly_Demand!$B$37:$Y$37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4"/>
          <c:order val="4"/>
          <c:tx>
            <c:strRef>
              <c:f>Hourly_Demand!$A$39</c:f>
              <c:strCache>
                <c:ptCount val="1"/>
                <c:pt idx="0">
                  <c:v> Gas - ST/CC/CS/CH 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Hourly_Demand!$B$39:$Y$39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5"/>
          <c:order val="5"/>
          <c:tx>
            <c:strRef>
              <c:f>Hourly_Demand!$A$41</c:f>
              <c:strCache>
                <c:ptCount val="1"/>
                <c:pt idx="0">
                  <c:v> Oil-Fo6 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Hourly_Demand!$B$41:$Y$41</c:f>
              <c:numCache>
                <c:formatCode>_(* #,##0_);_(* \(#,##0\);_(* \-??_);_(@_)</c:formatCode>
                <c:ptCount val="24"/>
              </c:numCache>
            </c:numRef>
          </c:val>
        </c:ser>
        <c:ser>
          <c:idx val="6"/>
          <c:order val="6"/>
          <c:tx>
            <c:strRef>
              <c:f>Hourly_Demand!$A$40</c:f>
              <c:strCache>
                <c:ptCount val="1"/>
                <c:pt idx="0">
                  <c:v> Gas - GT/CT/IC/JE 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Hourly_Demand!$B$40:$Y$40</c:f>
              <c:numCache>
                <c:formatCode>_(* #,##0_);_(* \(#,##0\);_(* \-??_);_(@_)</c:formatCode>
                <c:ptCount val="24"/>
                <c:pt idx="0">
                  <c:v>5887</c:v>
                </c:pt>
                <c:pt idx="1">
                  <c:v>5887</c:v>
                </c:pt>
                <c:pt idx="2">
                  <c:v>5887</c:v>
                </c:pt>
                <c:pt idx="3">
                  <c:v>5887</c:v>
                </c:pt>
                <c:pt idx="4">
                  <c:v>5887</c:v>
                </c:pt>
                <c:pt idx="5">
                  <c:v>5887</c:v>
                </c:pt>
                <c:pt idx="6">
                  <c:v>5887</c:v>
                </c:pt>
                <c:pt idx="7">
                  <c:v>5887</c:v>
                </c:pt>
                <c:pt idx="8">
                  <c:v>5887</c:v>
                </c:pt>
                <c:pt idx="9">
                  <c:v>5887</c:v>
                </c:pt>
                <c:pt idx="10">
                  <c:v>5887</c:v>
                </c:pt>
                <c:pt idx="11">
                  <c:v>5887</c:v>
                </c:pt>
                <c:pt idx="12">
                  <c:v>5887</c:v>
                </c:pt>
                <c:pt idx="13">
                  <c:v>5887</c:v>
                </c:pt>
                <c:pt idx="14">
                  <c:v>5887</c:v>
                </c:pt>
                <c:pt idx="15">
                  <c:v>5887</c:v>
                </c:pt>
                <c:pt idx="16">
                  <c:v>5887</c:v>
                </c:pt>
                <c:pt idx="17">
                  <c:v>5887</c:v>
                </c:pt>
                <c:pt idx="18">
                  <c:v>5887</c:v>
                </c:pt>
                <c:pt idx="19">
                  <c:v>5887</c:v>
                </c:pt>
                <c:pt idx="20">
                  <c:v>5887</c:v>
                </c:pt>
                <c:pt idx="21">
                  <c:v>5887</c:v>
                </c:pt>
                <c:pt idx="22">
                  <c:v>5887</c:v>
                </c:pt>
                <c:pt idx="23">
                  <c:v>5887</c:v>
                </c:pt>
              </c:numCache>
            </c:numRef>
          </c:val>
        </c:ser>
        <c:ser>
          <c:idx val="7"/>
          <c:order val="7"/>
          <c:tx>
            <c:strRef>
              <c:f>Hourly_Demand!$A$42</c:f>
              <c:strCache>
                <c:ptCount val="1"/>
                <c:pt idx="0">
                  <c:v> Oil-Fo2 &amp; Fo1 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Hourly_Demand!$B$42:$Y$42</c:f>
              <c:numCache>
                <c:formatCode>_(* #,##0_);_(* \(#,##0\);_(* \-??_);_(@_)</c:formatCode>
                <c:ptCount val="24"/>
                <c:pt idx="0">
                  <c:v>5440</c:v>
                </c:pt>
                <c:pt idx="1">
                  <c:v>5440</c:v>
                </c:pt>
                <c:pt idx="2">
                  <c:v>5440</c:v>
                </c:pt>
                <c:pt idx="3">
                  <c:v>5440</c:v>
                </c:pt>
                <c:pt idx="4">
                  <c:v>5440</c:v>
                </c:pt>
                <c:pt idx="5">
                  <c:v>5440</c:v>
                </c:pt>
                <c:pt idx="6">
                  <c:v>5440</c:v>
                </c:pt>
                <c:pt idx="7">
                  <c:v>5440</c:v>
                </c:pt>
                <c:pt idx="8">
                  <c:v>5440</c:v>
                </c:pt>
                <c:pt idx="9">
                  <c:v>5440</c:v>
                </c:pt>
                <c:pt idx="10">
                  <c:v>5440</c:v>
                </c:pt>
                <c:pt idx="11">
                  <c:v>5440</c:v>
                </c:pt>
                <c:pt idx="12">
                  <c:v>5440</c:v>
                </c:pt>
                <c:pt idx="13">
                  <c:v>5440</c:v>
                </c:pt>
                <c:pt idx="14">
                  <c:v>5440</c:v>
                </c:pt>
                <c:pt idx="15">
                  <c:v>5440</c:v>
                </c:pt>
                <c:pt idx="16">
                  <c:v>5440</c:v>
                </c:pt>
                <c:pt idx="17">
                  <c:v>5440</c:v>
                </c:pt>
                <c:pt idx="18">
                  <c:v>5440</c:v>
                </c:pt>
                <c:pt idx="19">
                  <c:v>5440</c:v>
                </c:pt>
                <c:pt idx="20">
                  <c:v>5440</c:v>
                </c:pt>
                <c:pt idx="21">
                  <c:v>5440</c:v>
                </c:pt>
                <c:pt idx="22">
                  <c:v>5440</c:v>
                </c:pt>
                <c:pt idx="23">
                  <c:v>5440</c:v>
                </c:pt>
              </c:numCache>
            </c:numRef>
          </c:val>
        </c:ser>
        <c:ser>
          <c:idx val="8"/>
          <c:order val="8"/>
          <c:tx>
            <c:strRef>
              <c:f>Hourly_Demand!$A$43</c:f>
              <c:strCache>
                <c:ptCount val="1"/>
                <c:pt idx="0">
                  <c:v> Other </c:v>
                </c:pt>
              </c:strCache>
            </c:strRef>
          </c:tx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Hourly_Demand!$B$43:$Y$43</c:f>
              <c:numCache>
                <c:formatCode>_(* #,##0_);_(* \(#,##0\);_(* \-??_);_(@_)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axId val="61254353"/>
        <c:axId val="33987661"/>
      </c:areaChart>
      <c:lineChart>
        <c:grouping val="stacked"/>
        <c:varyColors val="0"/>
        <c:ser>
          <c:idx val="9"/>
          <c:order val="9"/>
          <c:tx>
            <c:strRef>
              <c:f>"Kevin"</c:f>
              <c:strCache>
                <c:ptCount val="1"/>
                <c:pt idx="0">
                  <c:v>Kevin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Report'!$N$8:$N$31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ser>
          <c:idx val="10"/>
          <c:order val="10"/>
          <c:tx>
            <c:strRef>
              <c:f>"Kevin +3"</c:f>
              <c:strCache>
                <c:ptCount val="1"/>
                <c:pt idx="0">
                  <c:v>Kevin +3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Report'!$N$221:$N$244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ser>
          <c:idx val="11"/>
          <c:order val="11"/>
          <c:tx>
            <c:strRef>
              <c:f>"Kevin -3"</c:f>
              <c:strCache>
                <c:ptCount val="1"/>
                <c:pt idx="0">
                  <c:v>Kevin -3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'Morning Report'!$A$8:$A$31</c:f>
              <c:multiLvlStrCache>
                <c:ptCount val="1"/>
                <c:lvl>
                  <c:pt idx="0">
                    <c:v>HE24</c:v>
                  </c:pt>
                </c:lvl>
                <c:lvl>
                  <c:pt idx="0">
                    <c:v>HE23</c:v>
                  </c:pt>
                </c:lvl>
                <c:lvl>
                  <c:pt idx="0">
                    <c:v>HE22</c:v>
                  </c:pt>
                </c:lvl>
                <c:lvl>
                  <c:pt idx="0">
                    <c:v>HE21</c:v>
                  </c:pt>
                </c:lvl>
                <c:lvl>
                  <c:pt idx="0">
                    <c:v>HE20</c:v>
                  </c:pt>
                </c:lvl>
                <c:lvl>
                  <c:pt idx="0">
                    <c:v>HE19</c:v>
                  </c:pt>
                </c:lvl>
                <c:lvl>
                  <c:pt idx="0">
                    <c:v>HE18</c:v>
                  </c:pt>
                </c:lvl>
                <c:lvl>
                  <c:pt idx="0">
                    <c:v>HE17</c:v>
                  </c:pt>
                </c:lvl>
                <c:lvl>
                  <c:pt idx="0">
                    <c:v>HE16</c:v>
                  </c:pt>
                </c:lvl>
                <c:lvl>
                  <c:pt idx="0">
                    <c:v>HE15</c:v>
                  </c:pt>
                </c:lvl>
                <c:lvl>
                  <c:pt idx="0">
                    <c:v>HE14</c:v>
                  </c:pt>
                </c:lvl>
                <c:lvl>
                  <c:pt idx="0">
                    <c:v>HE13</c:v>
                  </c:pt>
                </c:lvl>
                <c:lvl>
                  <c:pt idx="0">
                    <c:v>HE12</c:v>
                  </c:pt>
                </c:lvl>
                <c:lvl>
                  <c:pt idx="0">
                    <c:v>HE11</c:v>
                  </c:pt>
                </c:lvl>
                <c:lvl>
                  <c:pt idx="0">
                    <c:v>HE10</c:v>
                  </c:pt>
                </c:lvl>
                <c:lvl>
                  <c:pt idx="0">
                    <c:v>HE9</c:v>
                  </c:pt>
                </c:lvl>
                <c:lvl>
                  <c:pt idx="0">
                    <c:v>HE8</c:v>
                  </c:pt>
                </c:lvl>
                <c:lvl>
                  <c:pt idx="0">
                    <c:v>HE7</c:v>
                  </c:pt>
                </c:lvl>
                <c:lvl>
                  <c:pt idx="0">
                    <c:v>HE6</c:v>
                  </c:pt>
                </c:lvl>
                <c:lvl>
                  <c:pt idx="0">
                    <c:v>HE5</c:v>
                  </c:pt>
                </c:lvl>
                <c:lvl>
                  <c:pt idx="0">
                    <c:v>HE4</c:v>
                  </c:pt>
                </c:lvl>
                <c:lvl>
                  <c:pt idx="0">
                    <c:v>HE3</c:v>
                  </c:pt>
                </c:lvl>
                <c:lvl>
                  <c:pt idx="0">
                    <c:v>HE2</c:v>
                  </c:pt>
                </c:lvl>
                <c:lvl>
                  <c:pt idx="0">
                    <c:v>HE1</c:v>
                  </c:pt>
                </c:lvl>
              </c:multiLvlStrCache>
            </c:multiLvlStrRef>
          </c:cat>
          <c:val>
            <c:numRef>
              <c:f>'Morning Report'!$N$259:$N$282</c:f>
              <c:numCache>
                <c:formatCode>_(* #,##0_);_(* \(#,##0\);_(* \-??_);_(@_)</c:formatCode>
                <c:ptCount val="24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1254353"/>
        <c:axId val="33987661"/>
      </c:lineChart>
      <c:catAx>
        <c:axId val="612543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87661"/>
        <c:crossesAt val="0"/>
        <c:auto val="1"/>
        <c:lblAlgn val="ctr"/>
        <c:lblOffset val="100"/>
        <c:noMultiLvlLbl val="0"/>
      </c:catAx>
      <c:valAx>
        <c:axId val="339876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54353"/>
        <c:crossesAt val="1"/>
        <c:crossBetween val="midCat"/>
        <c:majorUnit val="20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32715413662891"/>
          <c:y val="0.209013716525147"/>
          <c:w val="0.239821489872983"/>
          <c:h val="0.6024073901278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131400</xdr:colOff>
      <xdr:row>105</xdr:row>
      <xdr:rowOff>28440</xdr:rowOff>
    </xdr:from>
    <xdr:to>
      <xdr:col>4</xdr:col>
      <xdr:colOff>734760</xdr:colOff>
      <xdr:row>128</xdr:row>
      <xdr:rowOff>162000</xdr:rowOff>
    </xdr:to>
    <xdr:graphicFrame>
      <xdr:nvGraphicFramePr>
        <xdr:cNvPr id="0" name="Chart 43"/>
        <xdr:cNvGraphicFramePr/>
      </xdr:nvGraphicFramePr>
      <xdr:xfrm>
        <a:off x="131400" y="18935640"/>
        <a:ext cx="5503680" cy="38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105</xdr:row>
      <xdr:rowOff>28440</xdr:rowOff>
    </xdr:from>
    <xdr:to>
      <xdr:col>12</xdr:col>
      <xdr:colOff>81720</xdr:colOff>
      <xdr:row>128</xdr:row>
      <xdr:rowOff>162000</xdr:rowOff>
    </xdr:to>
    <xdr:graphicFrame>
      <xdr:nvGraphicFramePr>
        <xdr:cNvPr id="1" name="Chart 44"/>
        <xdr:cNvGraphicFramePr/>
      </xdr:nvGraphicFramePr>
      <xdr:xfrm>
        <a:off x="5785560" y="18935640"/>
        <a:ext cx="5876640" cy="38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221760</xdr:colOff>
      <xdr:row>105</xdr:row>
      <xdr:rowOff>28440</xdr:rowOff>
    </xdr:from>
    <xdr:to>
      <xdr:col>18</xdr:col>
      <xdr:colOff>131400</xdr:colOff>
      <xdr:row>128</xdr:row>
      <xdr:rowOff>162000</xdr:rowOff>
    </xdr:to>
    <xdr:graphicFrame>
      <xdr:nvGraphicFramePr>
        <xdr:cNvPr id="2" name="Chart 45"/>
        <xdr:cNvGraphicFramePr/>
      </xdr:nvGraphicFramePr>
      <xdr:xfrm>
        <a:off x="11802240" y="18935640"/>
        <a:ext cx="5534640" cy="38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684000</xdr:colOff>
      <xdr:row>130</xdr:row>
      <xdr:rowOff>114480</xdr:rowOff>
    </xdr:from>
    <xdr:to>
      <xdr:col>16</xdr:col>
      <xdr:colOff>785880</xdr:colOff>
      <xdr:row>157</xdr:row>
      <xdr:rowOff>114480</xdr:rowOff>
    </xdr:to>
    <xdr:graphicFrame>
      <xdr:nvGraphicFramePr>
        <xdr:cNvPr id="3" name="Chart 46"/>
        <xdr:cNvGraphicFramePr/>
      </xdr:nvGraphicFramePr>
      <xdr:xfrm>
        <a:off x="9216000" y="23069880"/>
        <a:ext cx="6944040" cy="43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131400</xdr:colOff>
      <xdr:row>130</xdr:row>
      <xdr:rowOff>114480</xdr:rowOff>
    </xdr:from>
    <xdr:to>
      <xdr:col>8</xdr:col>
      <xdr:colOff>463680</xdr:colOff>
      <xdr:row>157</xdr:row>
      <xdr:rowOff>105120</xdr:rowOff>
    </xdr:to>
    <xdr:graphicFrame>
      <xdr:nvGraphicFramePr>
        <xdr:cNvPr id="4" name="Chart 47"/>
        <xdr:cNvGraphicFramePr/>
      </xdr:nvGraphicFramePr>
      <xdr:xfrm>
        <a:off x="131400" y="23069880"/>
        <a:ext cx="886428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704520</xdr:colOff>
      <xdr:row>159</xdr:row>
      <xdr:rowOff>66240</xdr:rowOff>
    </xdr:from>
    <xdr:to>
      <xdr:col>16</xdr:col>
      <xdr:colOff>785880</xdr:colOff>
      <xdr:row>186</xdr:row>
      <xdr:rowOff>142920</xdr:rowOff>
    </xdr:to>
    <xdr:graphicFrame>
      <xdr:nvGraphicFramePr>
        <xdr:cNvPr id="5" name="Chart 48"/>
        <xdr:cNvGraphicFramePr/>
      </xdr:nvGraphicFramePr>
      <xdr:xfrm>
        <a:off x="9236520" y="27717480"/>
        <a:ext cx="6923520" cy="444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80640</xdr:colOff>
      <xdr:row>159</xdr:row>
      <xdr:rowOff>66240</xdr:rowOff>
    </xdr:from>
    <xdr:to>
      <xdr:col>23</xdr:col>
      <xdr:colOff>915840</xdr:colOff>
      <xdr:row>186</xdr:row>
      <xdr:rowOff>142920</xdr:rowOff>
    </xdr:to>
    <xdr:graphicFrame>
      <xdr:nvGraphicFramePr>
        <xdr:cNvPr id="6" name="Chart 49"/>
        <xdr:cNvGraphicFramePr/>
      </xdr:nvGraphicFramePr>
      <xdr:xfrm>
        <a:off x="16370280" y="27717480"/>
        <a:ext cx="6329160" cy="444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573120</xdr:colOff>
      <xdr:row>289</xdr:row>
      <xdr:rowOff>0</xdr:rowOff>
    </xdr:from>
    <xdr:to>
      <xdr:col>12</xdr:col>
      <xdr:colOff>31680</xdr:colOff>
      <xdr:row>312</xdr:row>
      <xdr:rowOff>162000</xdr:rowOff>
    </xdr:to>
    <xdr:graphicFrame>
      <xdr:nvGraphicFramePr>
        <xdr:cNvPr id="7" name="Chart 50"/>
        <xdr:cNvGraphicFramePr/>
      </xdr:nvGraphicFramePr>
      <xdr:xfrm>
        <a:off x="2817720" y="47634480"/>
        <a:ext cx="87944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18</xdr:col>
      <xdr:colOff>251280</xdr:colOff>
      <xdr:row>105</xdr:row>
      <xdr:rowOff>28440</xdr:rowOff>
    </xdr:from>
    <xdr:to>
      <xdr:col>28</xdr:col>
      <xdr:colOff>360</xdr:colOff>
      <xdr:row>128</xdr:row>
      <xdr:rowOff>162000</xdr:rowOff>
    </xdr:to>
    <xdr:graphicFrame>
      <xdr:nvGraphicFramePr>
        <xdr:cNvPr id="8" name="Chart 51"/>
        <xdr:cNvGraphicFramePr/>
      </xdr:nvGraphicFramePr>
      <xdr:xfrm>
        <a:off x="17456760" y="18935640"/>
        <a:ext cx="5243040" cy="38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17</xdr:col>
      <xdr:colOff>80640</xdr:colOff>
      <xdr:row>130</xdr:row>
      <xdr:rowOff>114480</xdr:rowOff>
    </xdr:from>
    <xdr:to>
      <xdr:col>23</xdr:col>
      <xdr:colOff>915840</xdr:colOff>
      <xdr:row>157</xdr:row>
      <xdr:rowOff>114480</xdr:rowOff>
    </xdr:to>
    <xdr:graphicFrame>
      <xdr:nvGraphicFramePr>
        <xdr:cNvPr id="9" name="Chart 56"/>
        <xdr:cNvGraphicFramePr/>
      </xdr:nvGraphicFramePr>
      <xdr:xfrm>
        <a:off x="16370280" y="23069880"/>
        <a:ext cx="6329160" cy="43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131400</xdr:colOff>
      <xdr:row>159</xdr:row>
      <xdr:rowOff>66240</xdr:rowOff>
    </xdr:from>
    <xdr:to>
      <xdr:col>8</xdr:col>
      <xdr:colOff>474120</xdr:colOff>
      <xdr:row>186</xdr:row>
      <xdr:rowOff>142920</xdr:rowOff>
    </xdr:to>
    <xdr:graphicFrame>
      <xdr:nvGraphicFramePr>
        <xdr:cNvPr id="10" name="Chart 58"/>
        <xdr:cNvGraphicFramePr/>
      </xdr:nvGraphicFramePr>
      <xdr:xfrm>
        <a:off x="131400" y="27717480"/>
        <a:ext cx="8874720" cy="444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Region/R1E_042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lectric/MetrixND/PJM/Historical%20Weathe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lectric/MetrixND/NYPP/Historical%20Weather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lectric/MetrixND/Daily%20Forecasts/First%20Forecast/PJM%20Loa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PJM_Forecast_+3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PJM_Forecast_-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egion"/>
    </sheetNames>
    <sheetDataSet>
      <sheetData sheetId="0">
        <row r="7">
          <cell r="A7">
            <v>37002</v>
          </cell>
          <cell r="B7">
            <v>36.75</v>
          </cell>
          <cell r="C7">
            <v>37</v>
          </cell>
          <cell r="D7">
            <v>37.25</v>
          </cell>
        </row>
        <row r="7">
          <cell r="F7">
            <v>23.375</v>
          </cell>
          <cell r="G7">
            <v>23.5</v>
          </cell>
        </row>
        <row r="8">
          <cell r="A8">
            <v>37003</v>
          </cell>
          <cell r="B8">
            <v>36.75</v>
          </cell>
          <cell r="C8">
            <v>37</v>
          </cell>
          <cell r="D8">
            <v>37.25</v>
          </cell>
        </row>
        <row r="8">
          <cell r="F8">
            <v>23.375</v>
          </cell>
          <cell r="G8">
            <v>23.5</v>
          </cell>
        </row>
        <row r="9">
          <cell r="A9">
            <v>37004</v>
          </cell>
          <cell r="B9">
            <v>53.75</v>
          </cell>
          <cell r="C9">
            <v>54</v>
          </cell>
          <cell r="D9">
            <v>54.25</v>
          </cell>
        </row>
        <row r="9">
          <cell r="F9">
            <v>23.375</v>
          </cell>
          <cell r="G9">
            <v>23.5</v>
          </cell>
        </row>
        <row r="10">
          <cell r="A10">
            <v>37005</v>
          </cell>
          <cell r="B10">
            <v>54.25</v>
          </cell>
          <cell r="C10">
            <v>54.5</v>
          </cell>
          <cell r="D10">
            <v>54.75</v>
          </cell>
        </row>
        <row r="10">
          <cell r="F10">
            <v>23.375</v>
          </cell>
          <cell r="G10">
            <v>23.5</v>
          </cell>
        </row>
        <row r="11">
          <cell r="A11">
            <v>37006</v>
          </cell>
          <cell r="B11">
            <v>46.8699989318848</v>
          </cell>
          <cell r="C11">
            <v>47.1199989318848</v>
          </cell>
          <cell r="D11">
            <v>47.3699989318848</v>
          </cell>
        </row>
        <row r="11">
          <cell r="F11">
            <v>23.375</v>
          </cell>
          <cell r="G11">
            <v>23.5</v>
          </cell>
        </row>
        <row r="12">
          <cell r="A12">
            <v>37007</v>
          </cell>
          <cell r="B12">
            <v>45.8699989318848</v>
          </cell>
          <cell r="C12">
            <v>46.1199989318848</v>
          </cell>
          <cell r="D12">
            <v>46.3699989318848</v>
          </cell>
        </row>
        <row r="12">
          <cell r="F12">
            <v>23.375</v>
          </cell>
          <cell r="G12">
            <v>23.5</v>
          </cell>
        </row>
        <row r="13">
          <cell r="A13">
            <v>37008</v>
          </cell>
          <cell r="B13">
            <v>42.8699989318848</v>
          </cell>
          <cell r="C13">
            <v>43.1199989318848</v>
          </cell>
          <cell r="D13">
            <v>43.3699989318848</v>
          </cell>
        </row>
        <row r="13">
          <cell r="F13">
            <v>23.375</v>
          </cell>
          <cell r="G13">
            <v>23.5</v>
          </cell>
        </row>
        <row r="14">
          <cell r="A14">
            <v>37009</v>
          </cell>
          <cell r="B14">
            <v>31.75</v>
          </cell>
          <cell r="C14">
            <v>32</v>
          </cell>
          <cell r="D14">
            <v>32.25</v>
          </cell>
        </row>
        <row r="14">
          <cell r="F14">
            <v>23.375</v>
          </cell>
          <cell r="G14">
            <v>23.5</v>
          </cell>
        </row>
        <row r="15">
          <cell r="A15">
            <v>37010</v>
          </cell>
          <cell r="B15">
            <v>31.75</v>
          </cell>
          <cell r="C15">
            <v>32</v>
          </cell>
          <cell r="D15">
            <v>32.25</v>
          </cell>
        </row>
        <row r="15">
          <cell r="F15">
            <v>23.375</v>
          </cell>
          <cell r="G15">
            <v>23.5</v>
          </cell>
        </row>
        <row r="16">
          <cell r="A16">
            <v>37011</v>
          </cell>
          <cell r="B16">
            <v>47.8699989318848</v>
          </cell>
          <cell r="C16">
            <v>48.1199989318848</v>
          </cell>
          <cell r="D16">
            <v>48.3699989318848</v>
          </cell>
        </row>
        <row r="16">
          <cell r="F16">
            <v>23.375</v>
          </cell>
          <cell r="G16">
            <v>23.5</v>
          </cell>
        </row>
        <row r="17">
          <cell r="A17">
            <v>37012</v>
          </cell>
          <cell r="B17">
            <v>50.4499969482422</v>
          </cell>
          <cell r="C17">
            <v>51.2499969482422</v>
          </cell>
          <cell r="D17">
            <v>52.0499969482422</v>
          </cell>
        </row>
        <row r="17">
          <cell r="F17">
            <v>21.6</v>
          </cell>
          <cell r="G17">
            <v>22</v>
          </cell>
        </row>
        <row r="18">
          <cell r="A18">
            <v>37013</v>
          </cell>
          <cell r="B18">
            <v>50.4499969482422</v>
          </cell>
          <cell r="C18">
            <v>51.2499969482422</v>
          </cell>
          <cell r="D18">
            <v>52.0499969482422</v>
          </cell>
        </row>
        <row r="18">
          <cell r="F18">
            <v>21.6</v>
          </cell>
          <cell r="G18">
            <v>22</v>
          </cell>
        </row>
        <row r="19">
          <cell r="A19">
            <v>37014</v>
          </cell>
          <cell r="B19">
            <v>50.4499969482422</v>
          </cell>
          <cell r="C19">
            <v>51.2499969482422</v>
          </cell>
          <cell r="D19">
            <v>52.0499969482422</v>
          </cell>
        </row>
        <row r="19">
          <cell r="F19">
            <v>21.6</v>
          </cell>
          <cell r="G19">
            <v>22</v>
          </cell>
        </row>
        <row r="20">
          <cell r="A20">
            <v>37015</v>
          </cell>
          <cell r="B20">
            <v>50.4499969482422</v>
          </cell>
          <cell r="C20">
            <v>51.2499969482422</v>
          </cell>
          <cell r="D20">
            <v>52.0499969482422</v>
          </cell>
        </row>
        <row r="20">
          <cell r="F20">
            <v>21.6</v>
          </cell>
          <cell r="G20">
            <v>22</v>
          </cell>
        </row>
        <row r="21">
          <cell r="A21">
            <v>37016</v>
          </cell>
          <cell r="B21">
            <v>29.2</v>
          </cell>
          <cell r="C21">
            <v>30</v>
          </cell>
          <cell r="D21">
            <v>30.8</v>
          </cell>
        </row>
        <row r="21">
          <cell r="F21">
            <v>21.6</v>
          </cell>
          <cell r="G21">
            <v>22</v>
          </cell>
        </row>
        <row r="22">
          <cell r="A22">
            <v>37017</v>
          </cell>
          <cell r="B22">
            <v>29.2</v>
          </cell>
          <cell r="C22">
            <v>30</v>
          </cell>
          <cell r="D22">
            <v>30.8</v>
          </cell>
        </row>
        <row r="22">
          <cell r="F22">
            <v>21.6</v>
          </cell>
          <cell r="G22">
            <v>22</v>
          </cell>
        </row>
        <row r="23">
          <cell r="A23">
            <v>37018</v>
          </cell>
          <cell r="B23">
            <v>50.4499969482422</v>
          </cell>
          <cell r="C23">
            <v>51.2499969482422</v>
          </cell>
          <cell r="D23">
            <v>52.0499969482422</v>
          </cell>
        </row>
        <row r="23">
          <cell r="F23">
            <v>21.6</v>
          </cell>
          <cell r="G23">
            <v>22</v>
          </cell>
        </row>
        <row r="24">
          <cell r="A24">
            <v>37019</v>
          </cell>
          <cell r="B24">
            <v>50.4499969482422</v>
          </cell>
          <cell r="C24">
            <v>51.2499969482422</v>
          </cell>
          <cell r="D24">
            <v>52.0499969482422</v>
          </cell>
        </row>
        <row r="24">
          <cell r="F24">
            <v>21.6</v>
          </cell>
          <cell r="G24">
            <v>22</v>
          </cell>
        </row>
        <row r="25">
          <cell r="A25">
            <v>37020</v>
          </cell>
          <cell r="B25">
            <v>50.4499969482422</v>
          </cell>
          <cell r="C25">
            <v>51.2499969482422</v>
          </cell>
          <cell r="D25">
            <v>52.0499969482422</v>
          </cell>
        </row>
        <row r="25">
          <cell r="F25">
            <v>21.6</v>
          </cell>
          <cell r="G25">
            <v>22</v>
          </cell>
        </row>
        <row r="26">
          <cell r="A26">
            <v>37021</v>
          </cell>
          <cell r="B26">
            <v>50.4499969482422</v>
          </cell>
          <cell r="C26">
            <v>51.2499969482422</v>
          </cell>
          <cell r="D26">
            <v>52.0499969482422</v>
          </cell>
        </row>
        <row r="26">
          <cell r="F26">
            <v>21.6</v>
          </cell>
          <cell r="G26">
            <v>22</v>
          </cell>
        </row>
        <row r="27">
          <cell r="A27">
            <v>37022</v>
          </cell>
          <cell r="B27">
            <v>50.4499969482422</v>
          </cell>
          <cell r="C27">
            <v>51.2499969482422</v>
          </cell>
          <cell r="D27">
            <v>52.0499969482422</v>
          </cell>
        </row>
        <row r="27">
          <cell r="F27">
            <v>21.6</v>
          </cell>
          <cell r="G27">
            <v>22</v>
          </cell>
        </row>
        <row r="28">
          <cell r="A28">
            <v>37023</v>
          </cell>
          <cell r="B28">
            <v>29.2</v>
          </cell>
          <cell r="C28">
            <v>30</v>
          </cell>
          <cell r="D28">
            <v>30.8</v>
          </cell>
        </row>
        <row r="28">
          <cell r="F28">
            <v>21.6</v>
          </cell>
          <cell r="G28">
            <v>22</v>
          </cell>
        </row>
        <row r="29">
          <cell r="A29">
            <v>37024</v>
          </cell>
          <cell r="B29">
            <v>29.2</v>
          </cell>
          <cell r="C29">
            <v>30</v>
          </cell>
          <cell r="D29">
            <v>30.8</v>
          </cell>
        </row>
        <row r="29">
          <cell r="F29">
            <v>21.6</v>
          </cell>
          <cell r="G29">
            <v>22</v>
          </cell>
        </row>
        <row r="30">
          <cell r="A30">
            <v>37025</v>
          </cell>
          <cell r="B30">
            <v>50.4499969482422</v>
          </cell>
          <cell r="C30">
            <v>51.2499969482422</v>
          </cell>
          <cell r="D30">
            <v>52.0499969482422</v>
          </cell>
        </row>
        <row r="30">
          <cell r="F30">
            <v>21.6</v>
          </cell>
          <cell r="G30">
            <v>22</v>
          </cell>
        </row>
        <row r="31">
          <cell r="A31">
            <v>37026</v>
          </cell>
          <cell r="B31">
            <v>50.4499969482422</v>
          </cell>
          <cell r="C31">
            <v>51.2499969482422</v>
          </cell>
          <cell r="D31">
            <v>52.0499969482422</v>
          </cell>
        </row>
        <row r="31">
          <cell r="F31">
            <v>21.6</v>
          </cell>
          <cell r="G31">
            <v>22</v>
          </cell>
        </row>
        <row r="32">
          <cell r="A32">
            <v>37027</v>
          </cell>
          <cell r="B32">
            <v>50.4499969482422</v>
          </cell>
          <cell r="C32">
            <v>51.2499969482422</v>
          </cell>
          <cell r="D32">
            <v>52.0499969482422</v>
          </cell>
        </row>
        <row r="32">
          <cell r="F32">
            <v>21.6</v>
          </cell>
          <cell r="G32">
            <v>22</v>
          </cell>
        </row>
        <row r="33">
          <cell r="A33">
            <v>37028</v>
          </cell>
          <cell r="B33">
            <v>50.4499969482422</v>
          </cell>
          <cell r="C33">
            <v>51.2499969482422</v>
          </cell>
          <cell r="D33">
            <v>52.0499969482422</v>
          </cell>
        </row>
        <row r="33">
          <cell r="F33">
            <v>21.6</v>
          </cell>
          <cell r="G33">
            <v>22</v>
          </cell>
        </row>
        <row r="34">
          <cell r="A34">
            <v>37029</v>
          </cell>
          <cell r="B34">
            <v>50.4499969482422</v>
          </cell>
          <cell r="C34">
            <v>51.2499969482422</v>
          </cell>
          <cell r="D34">
            <v>52.0499969482422</v>
          </cell>
        </row>
        <row r="34">
          <cell r="F34">
            <v>21.6</v>
          </cell>
          <cell r="G34">
            <v>22</v>
          </cell>
        </row>
        <row r="35">
          <cell r="A35">
            <v>37030</v>
          </cell>
          <cell r="B35">
            <v>29.2</v>
          </cell>
          <cell r="C35">
            <v>30</v>
          </cell>
          <cell r="D35">
            <v>30.8</v>
          </cell>
        </row>
        <row r="35">
          <cell r="F35">
            <v>21.6</v>
          </cell>
          <cell r="G35">
            <v>22</v>
          </cell>
        </row>
        <row r="36">
          <cell r="A36">
            <v>37031</v>
          </cell>
          <cell r="B36">
            <v>29.1999980926514</v>
          </cell>
          <cell r="C36">
            <v>29.9999980926514</v>
          </cell>
          <cell r="D36">
            <v>30.7999980926514</v>
          </cell>
        </row>
        <row r="36">
          <cell r="F36">
            <v>21.6</v>
          </cell>
          <cell r="G36">
            <v>22</v>
          </cell>
        </row>
        <row r="37">
          <cell r="A37">
            <v>37032</v>
          </cell>
          <cell r="B37">
            <v>50.4500007629395</v>
          </cell>
          <cell r="C37">
            <v>51.2500007629395</v>
          </cell>
          <cell r="D37">
            <v>52.0500007629395</v>
          </cell>
        </row>
        <row r="37">
          <cell r="F37">
            <v>21.6</v>
          </cell>
          <cell r="G37">
            <v>22</v>
          </cell>
        </row>
        <row r="38">
          <cell r="A38">
            <v>37042</v>
          </cell>
          <cell r="B38">
            <v>50.45</v>
          </cell>
          <cell r="C38">
            <v>51.25</v>
          </cell>
          <cell r="D38">
            <v>52.05</v>
          </cell>
        </row>
        <row r="38">
          <cell r="F38">
            <v>21.6</v>
          </cell>
          <cell r="G38">
            <v>22</v>
          </cell>
        </row>
        <row r="39">
          <cell r="A39">
            <v>37043</v>
          </cell>
          <cell r="B39">
            <v>73.2</v>
          </cell>
          <cell r="C39">
            <v>75.5</v>
          </cell>
          <cell r="D39">
            <v>77.8</v>
          </cell>
        </row>
        <row r="39">
          <cell r="F39">
            <v>22.85</v>
          </cell>
          <cell r="G39">
            <v>24</v>
          </cell>
        </row>
        <row r="40">
          <cell r="A40">
            <v>37073</v>
          </cell>
          <cell r="B40">
            <v>114</v>
          </cell>
          <cell r="C40">
            <v>117</v>
          </cell>
          <cell r="D40">
            <v>120</v>
          </cell>
        </row>
        <row r="40">
          <cell r="F40">
            <v>21.5</v>
          </cell>
          <cell r="G40">
            <v>23</v>
          </cell>
        </row>
        <row r="41">
          <cell r="A41">
            <v>37104</v>
          </cell>
          <cell r="B41">
            <v>114</v>
          </cell>
          <cell r="C41">
            <v>117</v>
          </cell>
          <cell r="D41">
            <v>120</v>
          </cell>
        </row>
        <row r="41">
          <cell r="F41">
            <v>21.4999980926514</v>
          </cell>
          <cell r="G41">
            <v>22.9999980926514</v>
          </cell>
        </row>
        <row r="42">
          <cell r="A42">
            <v>37135</v>
          </cell>
          <cell r="B42">
            <v>46.05</v>
          </cell>
          <cell r="C42">
            <v>46.75</v>
          </cell>
          <cell r="D42">
            <v>47.45</v>
          </cell>
        </row>
        <row r="42">
          <cell r="F42">
            <v>20.6499980926514</v>
          </cell>
          <cell r="G42">
            <v>20.9999980926514</v>
          </cell>
        </row>
        <row r="43">
          <cell r="A43">
            <v>37165</v>
          </cell>
          <cell r="B43">
            <v>42.45</v>
          </cell>
          <cell r="C43">
            <v>43</v>
          </cell>
          <cell r="D43">
            <v>43.55</v>
          </cell>
        </row>
        <row r="43">
          <cell r="F43">
            <v>20.475</v>
          </cell>
          <cell r="G43">
            <v>20.75</v>
          </cell>
        </row>
        <row r="44">
          <cell r="A44">
            <v>37196</v>
          </cell>
          <cell r="B44">
            <v>42.45</v>
          </cell>
          <cell r="C44">
            <v>43</v>
          </cell>
          <cell r="D44">
            <v>43.55</v>
          </cell>
        </row>
        <row r="44">
          <cell r="F44">
            <v>20.475</v>
          </cell>
          <cell r="G44">
            <v>20.75</v>
          </cell>
        </row>
        <row r="45">
          <cell r="A45">
            <v>37226</v>
          </cell>
          <cell r="B45">
            <v>42.45</v>
          </cell>
          <cell r="C45">
            <v>43</v>
          </cell>
          <cell r="D45">
            <v>43.55</v>
          </cell>
        </row>
        <row r="45">
          <cell r="F45">
            <v>23.475</v>
          </cell>
          <cell r="G45">
            <v>23.75</v>
          </cell>
        </row>
        <row r="46">
          <cell r="A46">
            <v>37257</v>
          </cell>
          <cell r="B46">
            <v>47.8</v>
          </cell>
          <cell r="C46">
            <v>48.5</v>
          </cell>
          <cell r="D46">
            <v>49.2</v>
          </cell>
        </row>
        <row r="46">
          <cell r="F46">
            <v>23.3999980926514</v>
          </cell>
          <cell r="G46">
            <v>23.7499980926514</v>
          </cell>
        </row>
        <row r="47">
          <cell r="A47">
            <v>37288</v>
          </cell>
          <cell r="B47">
            <v>47.8</v>
          </cell>
          <cell r="C47">
            <v>48.5</v>
          </cell>
          <cell r="D47">
            <v>49.2</v>
          </cell>
        </row>
        <row r="47">
          <cell r="F47">
            <v>23.3999980926514</v>
          </cell>
          <cell r="G47">
            <v>23.7499980926514</v>
          </cell>
        </row>
        <row r="48">
          <cell r="A48">
            <v>37316</v>
          </cell>
          <cell r="B48">
            <v>40.55</v>
          </cell>
          <cell r="C48">
            <v>41</v>
          </cell>
          <cell r="D48">
            <v>41.45</v>
          </cell>
        </row>
        <row r="48">
          <cell r="F48">
            <v>23.525</v>
          </cell>
          <cell r="G48">
            <v>23.75</v>
          </cell>
        </row>
        <row r="49">
          <cell r="A49">
            <v>37347</v>
          </cell>
          <cell r="B49">
            <v>39.2</v>
          </cell>
          <cell r="C49">
            <v>39.5</v>
          </cell>
          <cell r="D49">
            <v>39.8</v>
          </cell>
        </row>
        <row r="49">
          <cell r="F49">
            <v>21.6</v>
          </cell>
          <cell r="G49">
            <v>21.75</v>
          </cell>
        </row>
        <row r="50">
          <cell r="A50">
            <v>37377</v>
          </cell>
          <cell r="B50">
            <v>42</v>
          </cell>
          <cell r="C50">
            <v>43</v>
          </cell>
          <cell r="D50">
            <v>44</v>
          </cell>
        </row>
        <row r="50">
          <cell r="F50">
            <v>21.25</v>
          </cell>
          <cell r="G50">
            <v>21.75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hiladelphiaPA"/>
      <sheetName val="WashingtonD.C."/>
      <sheetName val="Allentown"/>
      <sheetName val="PJM_West"/>
      <sheetName val="PJMTotal"/>
    </sheetNames>
    <sheetDataSet>
      <sheetData sheetId="0">
        <row r="1463">
          <cell r="A1463">
            <v>2001</v>
          </cell>
          <cell r="B1463">
            <v>1</v>
          </cell>
          <cell r="C1463">
            <v>1</v>
          </cell>
        </row>
        <row r="1463">
          <cell r="E1463">
            <v>35</v>
          </cell>
          <cell r="F1463">
            <v>19</v>
          </cell>
        </row>
        <row r="1464">
          <cell r="A1464">
            <v>2001</v>
          </cell>
          <cell r="B1464">
            <v>1</v>
          </cell>
          <cell r="C1464">
            <v>2</v>
          </cell>
        </row>
        <row r="1464">
          <cell r="E1464">
            <v>29</v>
          </cell>
          <cell r="F1464">
            <v>18</v>
          </cell>
        </row>
        <row r="1465">
          <cell r="A1465">
            <v>2001</v>
          </cell>
          <cell r="B1465">
            <v>1</v>
          </cell>
          <cell r="C1465">
            <v>3</v>
          </cell>
        </row>
        <row r="1465">
          <cell r="E1465">
            <v>31</v>
          </cell>
          <cell r="F1465">
            <v>15</v>
          </cell>
        </row>
        <row r="1466">
          <cell r="A1466">
            <v>2001</v>
          </cell>
          <cell r="B1466">
            <v>1</v>
          </cell>
          <cell r="C1466">
            <v>4</v>
          </cell>
        </row>
        <row r="1466">
          <cell r="E1466">
            <v>35</v>
          </cell>
          <cell r="F1466">
            <v>22</v>
          </cell>
        </row>
        <row r="1467">
          <cell r="A1467">
            <v>2001</v>
          </cell>
          <cell r="B1467">
            <v>1</v>
          </cell>
          <cell r="C1467">
            <v>5</v>
          </cell>
        </row>
        <row r="1467">
          <cell r="E1467">
            <v>32</v>
          </cell>
          <cell r="F1467">
            <v>19</v>
          </cell>
        </row>
        <row r="1468">
          <cell r="A1468">
            <v>2001</v>
          </cell>
          <cell r="B1468">
            <v>1</v>
          </cell>
          <cell r="C1468">
            <v>6</v>
          </cell>
        </row>
        <row r="1468">
          <cell r="E1468">
            <v>38</v>
          </cell>
          <cell r="F1468">
            <v>23</v>
          </cell>
        </row>
        <row r="1469">
          <cell r="A1469">
            <v>2001</v>
          </cell>
          <cell r="B1469">
            <v>1</v>
          </cell>
          <cell r="C1469">
            <v>7</v>
          </cell>
        </row>
        <row r="1469">
          <cell r="E1469">
            <v>42</v>
          </cell>
          <cell r="F1469">
            <v>23</v>
          </cell>
        </row>
        <row r="1470">
          <cell r="A1470">
            <v>2001</v>
          </cell>
          <cell r="B1470">
            <v>1</v>
          </cell>
          <cell r="C1470">
            <v>8</v>
          </cell>
        </row>
        <row r="1470">
          <cell r="E1470">
            <v>40</v>
          </cell>
          <cell r="F1470">
            <v>32</v>
          </cell>
        </row>
        <row r="1471">
          <cell r="A1471">
            <v>2001</v>
          </cell>
          <cell r="B1471">
            <v>1</v>
          </cell>
          <cell r="C1471">
            <v>9</v>
          </cell>
        </row>
        <row r="1471">
          <cell r="E1471">
            <v>32</v>
          </cell>
          <cell r="F1471">
            <v>25</v>
          </cell>
        </row>
        <row r="1472">
          <cell r="A1472">
            <v>2001</v>
          </cell>
          <cell r="B1472">
            <v>1</v>
          </cell>
          <cell r="C1472">
            <v>10</v>
          </cell>
        </row>
        <row r="1472">
          <cell r="E1472">
            <v>36</v>
          </cell>
          <cell r="F1472">
            <v>25</v>
          </cell>
        </row>
        <row r="1473">
          <cell r="A1473">
            <v>2001</v>
          </cell>
          <cell r="B1473">
            <v>1</v>
          </cell>
          <cell r="C1473">
            <v>11</v>
          </cell>
        </row>
        <row r="1473">
          <cell r="E1473">
            <v>50</v>
          </cell>
          <cell r="F1473">
            <v>26</v>
          </cell>
        </row>
        <row r="1474">
          <cell r="A1474">
            <v>2001</v>
          </cell>
          <cell r="B1474">
            <v>1</v>
          </cell>
          <cell r="C1474">
            <v>12</v>
          </cell>
        </row>
        <row r="1474">
          <cell r="E1474">
            <v>41</v>
          </cell>
          <cell r="F1474">
            <v>28</v>
          </cell>
        </row>
        <row r="1475">
          <cell r="A1475">
            <v>2001</v>
          </cell>
          <cell r="B1475">
            <v>1</v>
          </cell>
          <cell r="C1475">
            <v>13</v>
          </cell>
        </row>
        <row r="1475">
          <cell r="E1475">
            <v>41</v>
          </cell>
          <cell r="F1475">
            <v>22</v>
          </cell>
        </row>
        <row r="1476">
          <cell r="A1476">
            <v>2001</v>
          </cell>
          <cell r="B1476">
            <v>1</v>
          </cell>
          <cell r="C1476">
            <v>14</v>
          </cell>
        </row>
        <row r="1476">
          <cell r="E1476">
            <v>44</v>
          </cell>
          <cell r="F1476">
            <v>27</v>
          </cell>
        </row>
        <row r="1477">
          <cell r="A1477">
            <v>2001</v>
          </cell>
          <cell r="B1477">
            <v>1</v>
          </cell>
          <cell r="C1477">
            <v>15</v>
          </cell>
        </row>
        <row r="1477">
          <cell r="E1477">
            <v>39</v>
          </cell>
          <cell r="F1477">
            <v>36</v>
          </cell>
        </row>
        <row r="1478">
          <cell r="A1478">
            <v>2001</v>
          </cell>
          <cell r="B1478">
            <v>1</v>
          </cell>
          <cell r="C1478">
            <v>16</v>
          </cell>
        </row>
        <row r="1478">
          <cell r="E1478">
            <v>45</v>
          </cell>
          <cell r="F1478">
            <v>33</v>
          </cell>
        </row>
        <row r="1479">
          <cell r="A1479">
            <v>2001</v>
          </cell>
          <cell r="B1479">
            <v>1</v>
          </cell>
          <cell r="C1479">
            <v>17</v>
          </cell>
        </row>
        <row r="1479">
          <cell r="E1479">
            <v>43</v>
          </cell>
          <cell r="F1479">
            <v>30</v>
          </cell>
        </row>
        <row r="1480">
          <cell r="A1480">
            <v>2001</v>
          </cell>
          <cell r="B1480">
            <v>1</v>
          </cell>
          <cell r="C1480">
            <v>18</v>
          </cell>
        </row>
        <row r="1480">
          <cell r="E1480">
            <v>36</v>
          </cell>
          <cell r="F1480">
            <v>30</v>
          </cell>
        </row>
        <row r="1481">
          <cell r="A1481">
            <v>2001</v>
          </cell>
          <cell r="B1481">
            <v>1</v>
          </cell>
          <cell r="C1481">
            <v>19</v>
          </cell>
        </row>
        <row r="1481">
          <cell r="E1481">
            <v>42</v>
          </cell>
          <cell r="F1481">
            <v>35</v>
          </cell>
        </row>
        <row r="1482">
          <cell r="A1482">
            <v>2001</v>
          </cell>
          <cell r="B1482">
            <v>1</v>
          </cell>
          <cell r="C1482">
            <v>20</v>
          </cell>
        </row>
        <row r="1482">
          <cell r="E1482">
            <v>39</v>
          </cell>
          <cell r="F1482">
            <v>31</v>
          </cell>
        </row>
        <row r="1483">
          <cell r="A1483">
            <v>2001</v>
          </cell>
          <cell r="B1483">
            <v>1</v>
          </cell>
          <cell r="C1483">
            <v>21</v>
          </cell>
        </row>
        <row r="1483">
          <cell r="E1483">
            <v>31</v>
          </cell>
          <cell r="F1483">
            <v>21</v>
          </cell>
        </row>
        <row r="1484">
          <cell r="A1484">
            <v>2001</v>
          </cell>
          <cell r="B1484">
            <v>1</v>
          </cell>
          <cell r="C1484">
            <v>22</v>
          </cell>
        </row>
        <row r="1484">
          <cell r="E1484">
            <v>34</v>
          </cell>
          <cell r="F1484">
            <v>18</v>
          </cell>
        </row>
        <row r="1485">
          <cell r="A1485">
            <v>2001</v>
          </cell>
          <cell r="B1485">
            <v>1</v>
          </cell>
          <cell r="C1485">
            <v>23</v>
          </cell>
        </row>
        <row r="1485">
          <cell r="E1485">
            <v>37</v>
          </cell>
          <cell r="F1485">
            <v>17</v>
          </cell>
        </row>
        <row r="1486">
          <cell r="A1486">
            <v>2001</v>
          </cell>
          <cell r="B1486">
            <v>1</v>
          </cell>
          <cell r="C1486">
            <v>24</v>
          </cell>
        </row>
        <row r="1486">
          <cell r="E1486">
            <v>41</v>
          </cell>
          <cell r="F1486">
            <v>24</v>
          </cell>
        </row>
        <row r="1487">
          <cell r="A1487">
            <v>2001</v>
          </cell>
          <cell r="B1487">
            <v>1</v>
          </cell>
          <cell r="C1487">
            <v>25</v>
          </cell>
        </row>
        <row r="1487">
          <cell r="E1487">
            <v>39</v>
          </cell>
          <cell r="F1487">
            <v>26</v>
          </cell>
        </row>
        <row r="1488">
          <cell r="A1488">
            <v>2001</v>
          </cell>
          <cell r="B1488">
            <v>1</v>
          </cell>
          <cell r="C1488">
            <v>26</v>
          </cell>
        </row>
        <row r="1488">
          <cell r="E1488">
            <v>34</v>
          </cell>
          <cell r="F1488">
            <v>23</v>
          </cell>
        </row>
        <row r="1489">
          <cell r="A1489">
            <v>2001</v>
          </cell>
          <cell r="B1489">
            <v>1</v>
          </cell>
          <cell r="C1489">
            <v>27</v>
          </cell>
        </row>
        <row r="1489">
          <cell r="E1489">
            <v>42</v>
          </cell>
          <cell r="F1489">
            <v>29</v>
          </cell>
        </row>
        <row r="1490">
          <cell r="A1490">
            <v>2001</v>
          </cell>
          <cell r="B1490">
            <v>1</v>
          </cell>
          <cell r="C1490">
            <v>28</v>
          </cell>
        </row>
        <row r="1490">
          <cell r="E1490">
            <v>38</v>
          </cell>
          <cell r="F1490">
            <v>29</v>
          </cell>
        </row>
        <row r="1491">
          <cell r="A1491">
            <v>2001</v>
          </cell>
          <cell r="B1491">
            <v>1</v>
          </cell>
          <cell r="C1491">
            <v>29</v>
          </cell>
        </row>
        <row r="1491">
          <cell r="E1491">
            <v>38</v>
          </cell>
          <cell r="F1491">
            <v>24</v>
          </cell>
        </row>
        <row r="1492">
          <cell r="A1492">
            <v>2001</v>
          </cell>
          <cell r="B1492">
            <v>1</v>
          </cell>
          <cell r="C1492">
            <v>30</v>
          </cell>
        </row>
        <row r="1492">
          <cell r="E1492">
            <v>58</v>
          </cell>
          <cell r="F1492">
            <v>33</v>
          </cell>
        </row>
        <row r="1493">
          <cell r="A1493">
            <v>2001</v>
          </cell>
          <cell r="B1493">
            <v>1</v>
          </cell>
          <cell r="C1493">
            <v>31</v>
          </cell>
        </row>
        <row r="1493">
          <cell r="E1493">
            <v>52</v>
          </cell>
          <cell r="F1493">
            <v>31</v>
          </cell>
        </row>
        <row r="1494">
          <cell r="A1494">
            <v>2001</v>
          </cell>
          <cell r="B1494">
            <v>2</v>
          </cell>
          <cell r="C1494">
            <v>1</v>
          </cell>
        </row>
        <row r="1494">
          <cell r="E1494">
            <v>49</v>
          </cell>
          <cell r="F1494">
            <v>34</v>
          </cell>
        </row>
        <row r="1495">
          <cell r="A1495">
            <v>2001</v>
          </cell>
          <cell r="B1495">
            <v>2</v>
          </cell>
          <cell r="C1495">
            <v>2</v>
          </cell>
        </row>
        <row r="1495">
          <cell r="E1495">
            <v>48</v>
          </cell>
          <cell r="F1495">
            <v>29</v>
          </cell>
        </row>
        <row r="1496">
          <cell r="A1496">
            <v>2001</v>
          </cell>
          <cell r="B1496">
            <v>2</v>
          </cell>
          <cell r="C1496">
            <v>3</v>
          </cell>
        </row>
        <row r="1496">
          <cell r="E1496">
            <v>33</v>
          </cell>
          <cell r="F1496">
            <v>26</v>
          </cell>
        </row>
        <row r="1497">
          <cell r="A1497">
            <v>2001</v>
          </cell>
          <cell r="B1497">
            <v>2</v>
          </cell>
          <cell r="C1497">
            <v>4</v>
          </cell>
        </row>
        <row r="1497">
          <cell r="E1497">
            <v>43</v>
          </cell>
          <cell r="F1497">
            <v>25</v>
          </cell>
        </row>
        <row r="1498">
          <cell r="A1498">
            <v>2001</v>
          </cell>
          <cell r="B1498">
            <v>2</v>
          </cell>
          <cell r="C1498">
            <v>5</v>
          </cell>
        </row>
        <row r="1498">
          <cell r="E1498">
            <v>37</v>
          </cell>
          <cell r="F1498">
            <v>33</v>
          </cell>
        </row>
        <row r="1499">
          <cell r="A1499">
            <v>2001</v>
          </cell>
          <cell r="B1499">
            <v>2</v>
          </cell>
          <cell r="C1499">
            <v>6</v>
          </cell>
        </row>
        <row r="1499">
          <cell r="E1499">
            <v>42</v>
          </cell>
          <cell r="F1499">
            <v>33</v>
          </cell>
        </row>
        <row r="1500">
          <cell r="A1500">
            <v>2001</v>
          </cell>
          <cell r="B1500">
            <v>2</v>
          </cell>
          <cell r="C1500">
            <v>7</v>
          </cell>
        </row>
        <row r="1500">
          <cell r="E1500">
            <v>46</v>
          </cell>
          <cell r="F1500">
            <v>32</v>
          </cell>
        </row>
        <row r="1501">
          <cell r="A1501">
            <v>2001</v>
          </cell>
          <cell r="B1501">
            <v>2</v>
          </cell>
          <cell r="C1501">
            <v>8</v>
          </cell>
        </row>
        <row r="1501">
          <cell r="E1501">
            <v>47</v>
          </cell>
          <cell r="F1501">
            <v>29</v>
          </cell>
        </row>
        <row r="1502">
          <cell r="A1502">
            <v>2001</v>
          </cell>
          <cell r="B1502">
            <v>2</v>
          </cell>
          <cell r="C1502">
            <v>9</v>
          </cell>
        </row>
        <row r="1502">
          <cell r="E1502">
            <v>60</v>
          </cell>
          <cell r="F1502">
            <v>34</v>
          </cell>
        </row>
        <row r="1503">
          <cell r="A1503">
            <v>2001</v>
          </cell>
          <cell r="B1503">
            <v>2</v>
          </cell>
          <cell r="C1503">
            <v>10</v>
          </cell>
        </row>
        <row r="1503">
          <cell r="E1503">
            <v>61</v>
          </cell>
          <cell r="F1503">
            <v>27</v>
          </cell>
        </row>
        <row r="1504">
          <cell r="A1504">
            <v>2001</v>
          </cell>
          <cell r="B1504">
            <v>2</v>
          </cell>
          <cell r="C1504">
            <v>11</v>
          </cell>
        </row>
        <row r="1504">
          <cell r="E1504">
            <v>39</v>
          </cell>
          <cell r="F1504">
            <v>24</v>
          </cell>
        </row>
        <row r="1505">
          <cell r="A1505">
            <v>2001</v>
          </cell>
          <cell r="B1505">
            <v>2</v>
          </cell>
          <cell r="C1505">
            <v>12</v>
          </cell>
        </row>
        <row r="1505">
          <cell r="E1505">
            <v>37</v>
          </cell>
          <cell r="F1505">
            <v>20</v>
          </cell>
        </row>
        <row r="1506">
          <cell r="A1506">
            <v>2001</v>
          </cell>
          <cell r="B1506">
            <v>2</v>
          </cell>
          <cell r="C1506">
            <v>13</v>
          </cell>
        </row>
        <row r="1506">
          <cell r="E1506">
            <v>52</v>
          </cell>
          <cell r="F1506">
            <v>33</v>
          </cell>
        </row>
        <row r="1507">
          <cell r="A1507">
            <v>2001</v>
          </cell>
          <cell r="B1507">
            <v>2</v>
          </cell>
          <cell r="C1507">
            <v>14</v>
          </cell>
        </row>
        <row r="1507">
          <cell r="E1507">
            <v>47</v>
          </cell>
          <cell r="F1507">
            <v>36</v>
          </cell>
        </row>
        <row r="1508">
          <cell r="A1508">
            <v>2001</v>
          </cell>
          <cell r="B1508">
            <v>2</v>
          </cell>
          <cell r="C1508">
            <v>15</v>
          </cell>
        </row>
        <row r="1508">
          <cell r="E1508">
            <v>50</v>
          </cell>
          <cell r="F1508">
            <v>40</v>
          </cell>
        </row>
        <row r="1509">
          <cell r="A1509">
            <v>2001</v>
          </cell>
          <cell r="B1509">
            <v>2</v>
          </cell>
          <cell r="C1509">
            <v>16</v>
          </cell>
        </row>
        <row r="1509">
          <cell r="E1509">
            <v>42</v>
          </cell>
          <cell r="F1509">
            <v>39</v>
          </cell>
        </row>
        <row r="1510">
          <cell r="A1510">
            <v>2001</v>
          </cell>
          <cell r="B1510">
            <v>2</v>
          </cell>
          <cell r="C1510">
            <v>17</v>
          </cell>
        </row>
        <row r="1510">
          <cell r="E1510">
            <v>41</v>
          </cell>
          <cell r="F1510">
            <v>25</v>
          </cell>
        </row>
        <row r="1511">
          <cell r="A1511">
            <v>2001</v>
          </cell>
          <cell r="B1511">
            <v>2</v>
          </cell>
          <cell r="C1511">
            <v>18</v>
          </cell>
        </row>
        <row r="1511">
          <cell r="E1511">
            <v>33</v>
          </cell>
          <cell r="F1511">
            <v>20</v>
          </cell>
        </row>
        <row r="1512">
          <cell r="A1512">
            <v>2001</v>
          </cell>
          <cell r="B1512">
            <v>2</v>
          </cell>
          <cell r="C1512">
            <v>19</v>
          </cell>
        </row>
        <row r="1512">
          <cell r="E1512">
            <v>44</v>
          </cell>
          <cell r="F1512">
            <v>22</v>
          </cell>
        </row>
        <row r="1513">
          <cell r="A1513">
            <v>2001</v>
          </cell>
          <cell r="B1513">
            <v>2</v>
          </cell>
          <cell r="C1513">
            <v>20</v>
          </cell>
        </row>
        <row r="1513">
          <cell r="E1513">
            <v>60</v>
          </cell>
          <cell r="F1513">
            <v>37</v>
          </cell>
        </row>
        <row r="1514">
          <cell r="A1514">
            <v>2001</v>
          </cell>
          <cell r="B1514">
            <v>2</v>
          </cell>
          <cell r="C1514">
            <v>21</v>
          </cell>
        </row>
        <row r="1514">
          <cell r="E1514">
            <v>50</v>
          </cell>
          <cell r="F1514">
            <v>25</v>
          </cell>
        </row>
        <row r="1515">
          <cell r="A1515">
            <v>2001</v>
          </cell>
          <cell r="B1515">
            <v>2</v>
          </cell>
          <cell r="C1515">
            <v>22</v>
          </cell>
        </row>
        <row r="1515">
          <cell r="E1515">
            <v>25</v>
          </cell>
          <cell r="F1515">
            <v>19</v>
          </cell>
        </row>
        <row r="1516">
          <cell r="A1516">
            <v>2001</v>
          </cell>
          <cell r="B1516">
            <v>2</v>
          </cell>
          <cell r="C1516">
            <v>23</v>
          </cell>
        </row>
        <row r="1516">
          <cell r="E1516">
            <v>40</v>
          </cell>
          <cell r="F1516">
            <v>23</v>
          </cell>
        </row>
        <row r="1517">
          <cell r="A1517">
            <v>2001</v>
          </cell>
          <cell r="B1517">
            <v>2</v>
          </cell>
          <cell r="C1517">
            <v>24</v>
          </cell>
        </row>
        <row r="1517">
          <cell r="E1517">
            <v>36</v>
          </cell>
          <cell r="F1517">
            <v>26</v>
          </cell>
        </row>
        <row r="1518">
          <cell r="A1518">
            <v>2001</v>
          </cell>
          <cell r="B1518">
            <v>2</v>
          </cell>
          <cell r="C1518">
            <v>25</v>
          </cell>
        </row>
        <row r="1518">
          <cell r="E1518">
            <v>57</v>
          </cell>
          <cell r="F1518">
            <v>31</v>
          </cell>
        </row>
        <row r="1519">
          <cell r="A1519">
            <v>2001</v>
          </cell>
          <cell r="B1519">
            <v>2</v>
          </cell>
          <cell r="C1519">
            <v>26</v>
          </cell>
        </row>
        <row r="1519">
          <cell r="E1519">
            <v>54</v>
          </cell>
          <cell r="F1519">
            <v>38</v>
          </cell>
        </row>
        <row r="1520">
          <cell r="A1520">
            <v>2001</v>
          </cell>
          <cell r="B1520">
            <v>2</v>
          </cell>
          <cell r="C1520">
            <v>27</v>
          </cell>
        </row>
        <row r="1520">
          <cell r="E1520">
            <v>52</v>
          </cell>
          <cell r="F1520">
            <v>34</v>
          </cell>
        </row>
        <row r="1521">
          <cell r="A1521">
            <v>2001</v>
          </cell>
          <cell r="B1521">
            <v>2</v>
          </cell>
          <cell r="C1521">
            <v>28</v>
          </cell>
        </row>
        <row r="1521">
          <cell r="E1521">
            <v>42</v>
          </cell>
          <cell r="F1521">
            <v>31</v>
          </cell>
        </row>
        <row r="1522">
          <cell r="A1522">
            <v>2001</v>
          </cell>
          <cell r="B1522">
            <v>3</v>
          </cell>
          <cell r="C1522">
            <v>1</v>
          </cell>
        </row>
        <row r="1522">
          <cell r="E1522">
            <v>41</v>
          </cell>
          <cell r="F1522">
            <v>25</v>
          </cell>
        </row>
        <row r="1523">
          <cell r="A1523">
            <v>2001</v>
          </cell>
          <cell r="B1523">
            <v>3</v>
          </cell>
          <cell r="C1523">
            <v>2</v>
          </cell>
        </row>
        <row r="1523">
          <cell r="E1523">
            <v>50</v>
          </cell>
          <cell r="F1523">
            <v>33</v>
          </cell>
        </row>
        <row r="1524">
          <cell r="A1524">
            <v>2001</v>
          </cell>
          <cell r="B1524">
            <v>3</v>
          </cell>
          <cell r="C1524">
            <v>3</v>
          </cell>
        </row>
        <row r="1524">
          <cell r="E1524">
            <v>52</v>
          </cell>
          <cell r="F1524">
            <v>39</v>
          </cell>
        </row>
        <row r="1525">
          <cell r="A1525">
            <v>2001</v>
          </cell>
          <cell r="B1525">
            <v>3</v>
          </cell>
          <cell r="C1525">
            <v>4</v>
          </cell>
        </row>
        <row r="1525">
          <cell r="E1525">
            <v>41</v>
          </cell>
          <cell r="F1525">
            <v>32</v>
          </cell>
        </row>
        <row r="1526">
          <cell r="A1526">
            <v>2001</v>
          </cell>
          <cell r="B1526">
            <v>3</v>
          </cell>
          <cell r="C1526">
            <v>5</v>
          </cell>
        </row>
        <row r="1526">
          <cell r="E1526">
            <v>34</v>
          </cell>
          <cell r="F1526">
            <v>29</v>
          </cell>
        </row>
        <row r="1527">
          <cell r="A1527">
            <v>2001</v>
          </cell>
          <cell r="B1527">
            <v>3</v>
          </cell>
          <cell r="C1527">
            <v>6</v>
          </cell>
        </row>
        <row r="1527">
          <cell r="E1527">
            <v>38</v>
          </cell>
          <cell r="F1527">
            <v>23</v>
          </cell>
        </row>
        <row r="1528">
          <cell r="A1528">
            <v>2001</v>
          </cell>
          <cell r="B1528">
            <v>3</v>
          </cell>
          <cell r="C1528">
            <v>7</v>
          </cell>
        </row>
        <row r="1528">
          <cell r="E1528">
            <v>48</v>
          </cell>
          <cell r="F1528">
            <v>32</v>
          </cell>
        </row>
        <row r="1529">
          <cell r="A1529">
            <v>2001</v>
          </cell>
          <cell r="B1529">
            <v>3</v>
          </cell>
          <cell r="C1529">
            <v>8</v>
          </cell>
        </row>
        <row r="1529">
          <cell r="E1529">
            <v>47</v>
          </cell>
          <cell r="F1529">
            <v>29</v>
          </cell>
        </row>
        <row r="1530">
          <cell r="A1530">
            <v>2001</v>
          </cell>
          <cell r="B1530">
            <v>3</v>
          </cell>
          <cell r="C1530">
            <v>9</v>
          </cell>
        </row>
        <row r="1530">
          <cell r="E1530">
            <v>44</v>
          </cell>
          <cell r="F1530">
            <v>35</v>
          </cell>
        </row>
        <row r="1531">
          <cell r="A1531">
            <v>2001</v>
          </cell>
          <cell r="B1531">
            <v>3</v>
          </cell>
          <cell r="C1531">
            <v>10</v>
          </cell>
        </row>
        <row r="1531">
          <cell r="E1531">
            <v>45</v>
          </cell>
          <cell r="F1531">
            <v>32</v>
          </cell>
        </row>
        <row r="1532">
          <cell r="A1532">
            <v>2001</v>
          </cell>
          <cell r="B1532">
            <v>3</v>
          </cell>
          <cell r="C1532">
            <v>11</v>
          </cell>
        </row>
        <row r="1532">
          <cell r="E1532">
            <v>57</v>
          </cell>
          <cell r="F1532">
            <v>29</v>
          </cell>
        </row>
        <row r="1533">
          <cell r="A1533">
            <v>2001</v>
          </cell>
          <cell r="B1533">
            <v>3</v>
          </cell>
          <cell r="C1533">
            <v>12</v>
          </cell>
        </row>
        <row r="1533">
          <cell r="E1533">
            <v>55</v>
          </cell>
          <cell r="F1533">
            <v>31</v>
          </cell>
        </row>
        <row r="1534">
          <cell r="A1534">
            <v>2001</v>
          </cell>
          <cell r="B1534">
            <v>3</v>
          </cell>
          <cell r="C1534">
            <v>13</v>
          </cell>
        </row>
        <row r="1534">
          <cell r="E1534">
            <v>54</v>
          </cell>
          <cell r="F1534">
            <v>38</v>
          </cell>
        </row>
        <row r="1535">
          <cell r="A1535">
            <v>2001</v>
          </cell>
          <cell r="B1535">
            <v>3</v>
          </cell>
          <cell r="C1535">
            <v>14</v>
          </cell>
        </row>
        <row r="1535">
          <cell r="E1535">
            <v>52</v>
          </cell>
          <cell r="F1535">
            <v>41</v>
          </cell>
        </row>
        <row r="1536">
          <cell r="A1536">
            <v>2001</v>
          </cell>
          <cell r="B1536">
            <v>3</v>
          </cell>
          <cell r="C1536">
            <v>15</v>
          </cell>
        </row>
        <row r="1536">
          <cell r="E1536">
            <v>55</v>
          </cell>
          <cell r="F1536">
            <v>33</v>
          </cell>
        </row>
        <row r="1537">
          <cell r="A1537">
            <v>2001</v>
          </cell>
          <cell r="B1537">
            <v>3</v>
          </cell>
          <cell r="C1537">
            <v>16</v>
          </cell>
        </row>
        <row r="1537">
          <cell r="E1537">
            <v>48</v>
          </cell>
          <cell r="F1537">
            <v>40</v>
          </cell>
        </row>
        <row r="1538">
          <cell r="A1538">
            <v>2001</v>
          </cell>
          <cell r="B1538">
            <v>3</v>
          </cell>
          <cell r="C1538">
            <v>17</v>
          </cell>
        </row>
        <row r="1538">
          <cell r="E1538">
            <v>45</v>
          </cell>
          <cell r="F1538">
            <v>35</v>
          </cell>
        </row>
        <row r="1539">
          <cell r="A1539">
            <v>2001</v>
          </cell>
          <cell r="B1539">
            <v>3</v>
          </cell>
          <cell r="C1539">
            <v>18</v>
          </cell>
        </row>
        <row r="1539">
          <cell r="E1539">
            <v>46</v>
          </cell>
          <cell r="F1539">
            <v>32</v>
          </cell>
        </row>
        <row r="1540">
          <cell r="A1540">
            <v>2001</v>
          </cell>
          <cell r="B1540">
            <v>3</v>
          </cell>
          <cell r="C1540">
            <v>19</v>
          </cell>
        </row>
        <row r="1540">
          <cell r="E1540">
            <v>54</v>
          </cell>
          <cell r="F1540">
            <v>35</v>
          </cell>
        </row>
        <row r="1541">
          <cell r="A1541">
            <v>2001</v>
          </cell>
          <cell r="B1541">
            <v>3</v>
          </cell>
          <cell r="C1541">
            <v>20</v>
          </cell>
        </row>
        <row r="1541">
          <cell r="E1541">
            <v>56</v>
          </cell>
          <cell r="F1541">
            <v>35</v>
          </cell>
        </row>
        <row r="1542">
          <cell r="A1542">
            <v>2001</v>
          </cell>
          <cell r="B1542">
            <v>3</v>
          </cell>
          <cell r="C1542">
            <v>21</v>
          </cell>
        </row>
        <row r="1542">
          <cell r="E1542">
            <v>46</v>
          </cell>
          <cell r="F1542">
            <v>43</v>
          </cell>
        </row>
        <row r="1543">
          <cell r="A1543">
            <v>2001</v>
          </cell>
          <cell r="B1543">
            <v>3</v>
          </cell>
          <cell r="C1543">
            <v>22</v>
          </cell>
        </row>
        <row r="1543">
          <cell r="E1543">
            <v>48</v>
          </cell>
          <cell r="F1543">
            <v>42</v>
          </cell>
        </row>
        <row r="1544">
          <cell r="A1544">
            <v>2001</v>
          </cell>
          <cell r="B1544">
            <v>3</v>
          </cell>
          <cell r="C1544">
            <v>23</v>
          </cell>
        </row>
        <row r="1544">
          <cell r="E1544">
            <v>58</v>
          </cell>
          <cell r="F1544">
            <v>42</v>
          </cell>
        </row>
        <row r="1545">
          <cell r="A1545">
            <v>2001</v>
          </cell>
          <cell r="B1545">
            <v>3</v>
          </cell>
          <cell r="C1545">
            <v>24</v>
          </cell>
        </row>
        <row r="1545">
          <cell r="E1545">
            <v>53</v>
          </cell>
          <cell r="F1545">
            <v>35</v>
          </cell>
        </row>
        <row r="1546">
          <cell r="A1546">
            <v>2001</v>
          </cell>
          <cell r="B1546">
            <v>3</v>
          </cell>
          <cell r="C1546">
            <v>25</v>
          </cell>
        </row>
        <row r="1546">
          <cell r="E1546">
            <v>45</v>
          </cell>
          <cell r="F1546">
            <v>30</v>
          </cell>
        </row>
        <row r="1547">
          <cell r="A1547">
            <v>2001</v>
          </cell>
          <cell r="B1547">
            <v>3</v>
          </cell>
          <cell r="C1547">
            <v>26</v>
          </cell>
        </row>
        <row r="1547">
          <cell r="E1547">
            <v>39</v>
          </cell>
          <cell r="F1547">
            <v>29</v>
          </cell>
        </row>
        <row r="1548">
          <cell r="A1548">
            <v>2001</v>
          </cell>
          <cell r="B1548">
            <v>3</v>
          </cell>
          <cell r="C1548">
            <v>27</v>
          </cell>
        </row>
        <row r="1548">
          <cell r="E1548">
            <v>42</v>
          </cell>
          <cell r="F1548">
            <v>25</v>
          </cell>
        </row>
        <row r="1549">
          <cell r="A1549">
            <v>2001</v>
          </cell>
          <cell r="B1549">
            <v>3</v>
          </cell>
          <cell r="C1549">
            <v>28</v>
          </cell>
        </row>
        <row r="1549">
          <cell r="E1549">
            <v>48</v>
          </cell>
          <cell r="F1549">
            <v>26</v>
          </cell>
        </row>
        <row r="1550">
          <cell r="A1550">
            <v>2001</v>
          </cell>
          <cell r="B1550">
            <v>3</v>
          </cell>
          <cell r="C1550">
            <v>29</v>
          </cell>
        </row>
        <row r="1550">
          <cell r="E1550">
            <v>49</v>
          </cell>
          <cell r="F1550">
            <v>33</v>
          </cell>
        </row>
        <row r="1551">
          <cell r="A1551">
            <v>2001</v>
          </cell>
          <cell r="B1551">
            <v>3</v>
          </cell>
          <cell r="C1551">
            <v>30</v>
          </cell>
        </row>
        <row r="1551">
          <cell r="E1551">
            <v>47</v>
          </cell>
          <cell r="F1551">
            <v>41</v>
          </cell>
        </row>
        <row r="1552">
          <cell r="A1552">
            <v>2001</v>
          </cell>
          <cell r="B1552">
            <v>3</v>
          </cell>
          <cell r="C1552">
            <v>31</v>
          </cell>
        </row>
        <row r="1552">
          <cell r="E1552">
            <v>48</v>
          </cell>
          <cell r="F1552">
            <v>37</v>
          </cell>
        </row>
        <row r="1553">
          <cell r="A1553">
            <v>2001</v>
          </cell>
          <cell r="B1553">
            <v>4</v>
          </cell>
          <cell r="C1553">
            <v>1</v>
          </cell>
        </row>
        <row r="1553">
          <cell r="E1553">
            <v>51</v>
          </cell>
          <cell r="F1553">
            <v>40</v>
          </cell>
        </row>
        <row r="1554">
          <cell r="A1554">
            <v>2001</v>
          </cell>
          <cell r="B1554">
            <v>4</v>
          </cell>
          <cell r="C1554">
            <v>2</v>
          </cell>
        </row>
        <row r="1554">
          <cell r="E1554">
            <v>50</v>
          </cell>
          <cell r="F1554">
            <v>40</v>
          </cell>
        </row>
        <row r="1555">
          <cell r="A1555">
            <v>2001</v>
          </cell>
          <cell r="B1555">
            <v>4</v>
          </cell>
          <cell r="C1555">
            <v>3</v>
          </cell>
        </row>
        <row r="1555">
          <cell r="E1555">
            <v>59</v>
          </cell>
          <cell r="F1555">
            <v>34</v>
          </cell>
        </row>
        <row r="1556">
          <cell r="A1556">
            <v>2001</v>
          </cell>
          <cell r="B1556">
            <v>4</v>
          </cell>
          <cell r="C1556">
            <v>4</v>
          </cell>
        </row>
        <row r="1556">
          <cell r="E1556">
            <v>58</v>
          </cell>
          <cell r="F1556">
            <v>41</v>
          </cell>
        </row>
        <row r="1557">
          <cell r="A1557">
            <v>2001</v>
          </cell>
          <cell r="B1557">
            <v>4</v>
          </cell>
          <cell r="C1557">
            <v>5</v>
          </cell>
        </row>
        <row r="1557">
          <cell r="E1557">
            <v>63</v>
          </cell>
          <cell r="F1557">
            <v>36</v>
          </cell>
        </row>
        <row r="1558">
          <cell r="A1558">
            <v>2001</v>
          </cell>
          <cell r="B1558">
            <v>4</v>
          </cell>
          <cell r="C1558">
            <v>6</v>
          </cell>
        </row>
        <row r="1558">
          <cell r="E1558">
            <v>58</v>
          </cell>
          <cell r="F1558">
            <v>46</v>
          </cell>
        </row>
        <row r="1559">
          <cell r="A1559">
            <v>2001</v>
          </cell>
          <cell r="B1559">
            <v>4</v>
          </cell>
          <cell r="C1559">
            <v>7</v>
          </cell>
        </row>
        <row r="1559">
          <cell r="E1559">
            <v>58</v>
          </cell>
          <cell r="F1559">
            <v>44</v>
          </cell>
        </row>
        <row r="1560">
          <cell r="A1560">
            <v>2001</v>
          </cell>
          <cell r="B1560">
            <v>4</v>
          </cell>
          <cell r="C1560">
            <v>8</v>
          </cell>
        </row>
        <row r="1560">
          <cell r="E1560">
            <v>52</v>
          </cell>
          <cell r="F1560">
            <v>43</v>
          </cell>
        </row>
        <row r="1561">
          <cell r="A1561">
            <v>2001</v>
          </cell>
          <cell r="B1561">
            <v>4</v>
          </cell>
          <cell r="C1561">
            <v>9</v>
          </cell>
        </row>
        <row r="1561">
          <cell r="E1561">
            <v>83</v>
          </cell>
          <cell r="F1561">
            <v>46</v>
          </cell>
        </row>
        <row r="1562">
          <cell r="A1562">
            <v>2001</v>
          </cell>
          <cell r="B1562">
            <v>4</v>
          </cell>
          <cell r="C1562">
            <v>10</v>
          </cell>
        </row>
        <row r="1562">
          <cell r="E1562">
            <v>64</v>
          </cell>
          <cell r="F1562">
            <v>50</v>
          </cell>
        </row>
        <row r="1563">
          <cell r="A1563">
            <v>2001</v>
          </cell>
          <cell r="B1563">
            <v>4</v>
          </cell>
          <cell r="C1563">
            <v>11</v>
          </cell>
        </row>
        <row r="1563">
          <cell r="E1563">
            <v>52</v>
          </cell>
          <cell r="F1563">
            <v>48</v>
          </cell>
        </row>
        <row r="1564">
          <cell r="A1564">
            <v>2001</v>
          </cell>
          <cell r="B1564">
            <v>4</v>
          </cell>
          <cell r="C1564">
            <v>12</v>
          </cell>
        </row>
        <row r="1564">
          <cell r="E1564">
            <v>65</v>
          </cell>
          <cell r="F1564">
            <v>50</v>
          </cell>
        </row>
        <row r="1565">
          <cell r="A1565">
            <v>2001</v>
          </cell>
          <cell r="B1565">
            <v>4</v>
          </cell>
          <cell r="C1565">
            <v>13</v>
          </cell>
        </row>
        <row r="1565">
          <cell r="E1565">
            <v>74</v>
          </cell>
          <cell r="F1565">
            <v>56</v>
          </cell>
        </row>
        <row r="1566">
          <cell r="A1566">
            <v>2001</v>
          </cell>
          <cell r="B1566">
            <v>4</v>
          </cell>
          <cell r="C1566">
            <v>14</v>
          </cell>
        </row>
        <row r="1566">
          <cell r="E1566">
            <v>67</v>
          </cell>
          <cell r="F1566">
            <v>48</v>
          </cell>
        </row>
        <row r="1567">
          <cell r="A1567">
            <v>2001</v>
          </cell>
          <cell r="B1567">
            <v>4</v>
          </cell>
          <cell r="C1567">
            <v>15</v>
          </cell>
        </row>
        <row r="1567">
          <cell r="E1567">
            <v>68</v>
          </cell>
          <cell r="F1567">
            <v>46</v>
          </cell>
        </row>
        <row r="1568">
          <cell r="A1568">
            <v>2001</v>
          </cell>
          <cell r="B1568">
            <v>4</v>
          </cell>
          <cell r="C1568">
            <v>16</v>
          </cell>
        </row>
        <row r="1568">
          <cell r="E1568">
            <v>57</v>
          </cell>
          <cell r="F1568">
            <v>46</v>
          </cell>
        </row>
        <row r="1569">
          <cell r="A1569">
            <v>2001</v>
          </cell>
          <cell r="B1569">
            <v>4</v>
          </cell>
          <cell r="C1569">
            <v>17</v>
          </cell>
        </row>
        <row r="1569">
          <cell r="E1569">
            <v>51</v>
          </cell>
          <cell r="F1569">
            <v>39</v>
          </cell>
        </row>
        <row r="1570">
          <cell r="A1570">
            <v>2001</v>
          </cell>
          <cell r="B1570">
            <v>4</v>
          </cell>
          <cell r="C1570">
            <v>18</v>
          </cell>
        </row>
        <row r="1570">
          <cell r="E1570">
            <v>51</v>
          </cell>
          <cell r="F1570">
            <v>35</v>
          </cell>
        </row>
        <row r="1571">
          <cell r="A1571">
            <v>2001</v>
          </cell>
          <cell r="B1571">
            <v>4</v>
          </cell>
          <cell r="C1571">
            <v>19</v>
          </cell>
        </row>
        <row r="1571">
          <cell r="E1571">
            <v>57</v>
          </cell>
          <cell r="F1571">
            <v>33</v>
          </cell>
        </row>
        <row r="1572">
          <cell r="A1572">
            <v>2001</v>
          </cell>
          <cell r="B1572">
            <v>4</v>
          </cell>
          <cell r="C1572">
            <v>20</v>
          </cell>
        </row>
        <row r="1572">
          <cell r="E1572">
            <v>66</v>
          </cell>
          <cell r="F1572">
            <v>41</v>
          </cell>
        </row>
        <row r="1573">
          <cell r="A1573">
            <v>2001</v>
          </cell>
          <cell r="B1573">
            <v>4</v>
          </cell>
          <cell r="C1573">
            <v>21</v>
          </cell>
        </row>
        <row r="1573">
          <cell r="E1573">
            <v>72</v>
          </cell>
          <cell r="F1573">
            <v>54</v>
          </cell>
        </row>
        <row r="1574">
          <cell r="A1574">
            <v>2001</v>
          </cell>
          <cell r="B1574">
            <v>4</v>
          </cell>
          <cell r="C1574">
            <v>22</v>
          </cell>
        </row>
        <row r="1574">
          <cell r="E1574">
            <v>85</v>
          </cell>
          <cell r="F1574">
            <v>61</v>
          </cell>
        </row>
        <row r="1575">
          <cell r="A1575">
            <v>2001</v>
          </cell>
          <cell r="B1575">
            <v>4</v>
          </cell>
          <cell r="C1575">
            <v>23</v>
          </cell>
        </row>
        <row r="1575">
          <cell r="E1575">
            <v>88</v>
          </cell>
          <cell r="F1575">
            <v>58</v>
          </cell>
        </row>
        <row r="1576">
          <cell r="A1576">
            <v>2001</v>
          </cell>
          <cell r="B1576">
            <v>4</v>
          </cell>
          <cell r="C1576">
            <v>24</v>
          </cell>
        </row>
        <row r="1576">
          <cell r="E1576">
            <v>86</v>
          </cell>
          <cell r="F1576">
            <v>55</v>
          </cell>
        </row>
        <row r="1577">
          <cell r="A1577">
            <v>2001</v>
          </cell>
          <cell r="B1577">
            <v>4</v>
          </cell>
          <cell r="C1577">
            <v>25</v>
          </cell>
        </row>
        <row r="1577">
          <cell r="E1577">
            <v>56</v>
          </cell>
          <cell r="F1577">
            <v>45</v>
          </cell>
        </row>
        <row r="1578">
          <cell r="A1578">
            <v>2001</v>
          </cell>
          <cell r="B1578">
            <v>4</v>
          </cell>
          <cell r="C1578">
            <v>26</v>
          </cell>
        </row>
        <row r="1578">
          <cell r="E1578">
            <v>64</v>
          </cell>
          <cell r="F1578">
            <v>43</v>
          </cell>
        </row>
        <row r="1579">
          <cell r="A1579">
            <v>2001</v>
          </cell>
          <cell r="B1579">
            <v>4</v>
          </cell>
          <cell r="C1579">
            <v>27</v>
          </cell>
        </row>
        <row r="1579">
          <cell r="E1579">
            <v>75</v>
          </cell>
          <cell r="F1579">
            <v>41</v>
          </cell>
        </row>
        <row r="1580">
          <cell r="A1580">
            <v>2001</v>
          </cell>
          <cell r="B1580">
            <v>4</v>
          </cell>
          <cell r="C1580">
            <v>28</v>
          </cell>
        </row>
        <row r="1580">
          <cell r="E1580">
            <v>65</v>
          </cell>
          <cell r="F1580">
            <v>50</v>
          </cell>
        </row>
        <row r="1581">
          <cell r="A1581">
            <v>2001</v>
          </cell>
          <cell r="B1581">
            <v>4</v>
          </cell>
          <cell r="C1581">
            <v>29</v>
          </cell>
        </row>
        <row r="1581">
          <cell r="E1581">
            <v>65</v>
          </cell>
          <cell r="F1581">
            <v>43</v>
          </cell>
        </row>
        <row r="1582">
          <cell r="A1582">
            <v>2001</v>
          </cell>
          <cell r="B1582">
            <v>4</v>
          </cell>
          <cell r="C1582">
            <v>30</v>
          </cell>
        </row>
        <row r="1582">
          <cell r="E1582">
            <v>74</v>
          </cell>
          <cell r="F1582">
            <v>44</v>
          </cell>
        </row>
        <row r="1583">
          <cell r="A1583">
            <v>2001</v>
          </cell>
          <cell r="B1583">
            <v>5</v>
          </cell>
          <cell r="C1583">
            <v>1</v>
          </cell>
        </row>
        <row r="1583">
          <cell r="E1583">
            <v>84</v>
          </cell>
          <cell r="F1583">
            <v>50</v>
          </cell>
        </row>
        <row r="1584">
          <cell r="A1584">
            <v>2001</v>
          </cell>
          <cell r="B1584">
            <v>5</v>
          </cell>
          <cell r="C1584">
            <v>2</v>
          </cell>
        </row>
        <row r="1584">
          <cell r="E1584">
            <v>87</v>
          </cell>
          <cell r="F1584">
            <v>56</v>
          </cell>
        </row>
        <row r="1585">
          <cell r="A1585">
            <v>2001</v>
          </cell>
          <cell r="B1585">
            <v>5</v>
          </cell>
          <cell r="C1585">
            <v>3</v>
          </cell>
        </row>
        <row r="1585">
          <cell r="E1585">
            <v>90</v>
          </cell>
          <cell r="F1585">
            <v>60</v>
          </cell>
        </row>
        <row r="1586">
          <cell r="A1586">
            <v>2001</v>
          </cell>
          <cell r="B1586">
            <v>5</v>
          </cell>
          <cell r="C1586">
            <v>4</v>
          </cell>
        </row>
        <row r="1586">
          <cell r="E1586">
            <v>91</v>
          </cell>
          <cell r="F1586">
            <v>62</v>
          </cell>
        </row>
        <row r="1587">
          <cell r="A1587">
            <v>2001</v>
          </cell>
          <cell r="B1587">
            <v>5</v>
          </cell>
          <cell r="C1587">
            <v>5</v>
          </cell>
        </row>
        <row r="1587">
          <cell r="E1587">
            <v>77</v>
          </cell>
          <cell r="F1587">
            <v>56</v>
          </cell>
        </row>
        <row r="1588">
          <cell r="A1588">
            <v>2001</v>
          </cell>
          <cell r="B1588">
            <v>5</v>
          </cell>
          <cell r="C1588">
            <v>6</v>
          </cell>
        </row>
        <row r="1588">
          <cell r="E1588">
            <v>67</v>
          </cell>
          <cell r="F1588">
            <v>48</v>
          </cell>
        </row>
        <row r="1589">
          <cell r="A1589">
            <v>2001</v>
          </cell>
          <cell r="B1589">
            <v>5</v>
          </cell>
          <cell r="C1589">
            <v>7</v>
          </cell>
        </row>
        <row r="1589">
          <cell r="E1589">
            <v>69</v>
          </cell>
          <cell r="F1589">
            <v>45</v>
          </cell>
        </row>
        <row r="1590">
          <cell r="A1590">
            <v>2001</v>
          </cell>
          <cell r="B1590">
            <v>5</v>
          </cell>
          <cell r="C1590">
            <v>8</v>
          </cell>
        </row>
        <row r="1590">
          <cell r="E1590">
            <v>71</v>
          </cell>
          <cell r="F1590">
            <v>46</v>
          </cell>
        </row>
        <row r="1591">
          <cell r="A1591">
            <v>2001</v>
          </cell>
          <cell r="B1591">
            <v>5</v>
          </cell>
          <cell r="C1591">
            <v>9</v>
          </cell>
        </row>
        <row r="1591">
          <cell r="E1591">
            <v>76</v>
          </cell>
          <cell r="F1591">
            <v>51</v>
          </cell>
        </row>
        <row r="1592">
          <cell r="A1592">
            <v>2001</v>
          </cell>
          <cell r="B1592">
            <v>5</v>
          </cell>
          <cell r="C1592">
            <v>10</v>
          </cell>
        </row>
        <row r="1592">
          <cell r="E1592">
            <v>83</v>
          </cell>
          <cell r="F1592">
            <v>56</v>
          </cell>
        </row>
        <row r="1593">
          <cell r="A1593">
            <v>2001</v>
          </cell>
          <cell r="B1593">
            <v>5</v>
          </cell>
          <cell r="C1593">
            <v>11</v>
          </cell>
        </row>
        <row r="1593">
          <cell r="E1593">
            <v>87</v>
          </cell>
          <cell r="F1593">
            <v>58</v>
          </cell>
        </row>
        <row r="1594">
          <cell r="A1594">
            <v>2001</v>
          </cell>
          <cell r="B1594">
            <v>5</v>
          </cell>
          <cell r="C1594">
            <v>12</v>
          </cell>
        </row>
        <row r="1594">
          <cell r="E1594">
            <v>85</v>
          </cell>
          <cell r="F1594">
            <v>60</v>
          </cell>
        </row>
        <row r="1595">
          <cell r="A1595">
            <v>2001</v>
          </cell>
          <cell r="B1595">
            <v>5</v>
          </cell>
          <cell r="C1595">
            <v>13</v>
          </cell>
        </row>
        <row r="1595">
          <cell r="E1595">
            <v>72</v>
          </cell>
          <cell r="F1595">
            <v>55</v>
          </cell>
        </row>
        <row r="1596">
          <cell r="A1596">
            <v>2001</v>
          </cell>
          <cell r="B1596">
            <v>5</v>
          </cell>
          <cell r="C1596">
            <v>14</v>
          </cell>
        </row>
        <row r="1596">
          <cell r="E1596">
            <v>70</v>
          </cell>
          <cell r="F1596">
            <v>50</v>
          </cell>
        </row>
        <row r="1597">
          <cell r="A1597">
            <v>2001</v>
          </cell>
          <cell r="B1597">
            <v>5</v>
          </cell>
          <cell r="C1597">
            <v>15</v>
          </cell>
        </row>
        <row r="1597">
          <cell r="E1597">
            <v>74</v>
          </cell>
          <cell r="F1597">
            <v>50</v>
          </cell>
        </row>
        <row r="1598">
          <cell r="A1598">
            <v>2001</v>
          </cell>
          <cell r="B1598">
            <v>5</v>
          </cell>
          <cell r="C1598">
            <v>16</v>
          </cell>
        </row>
        <row r="1598">
          <cell r="E1598">
            <v>70</v>
          </cell>
          <cell r="F1598">
            <v>52</v>
          </cell>
        </row>
        <row r="1599">
          <cell r="A1599">
            <v>2001</v>
          </cell>
          <cell r="B1599">
            <v>5</v>
          </cell>
          <cell r="C1599">
            <v>17</v>
          </cell>
        </row>
        <row r="1599">
          <cell r="E1599">
            <v>67</v>
          </cell>
          <cell r="F1599">
            <v>53</v>
          </cell>
        </row>
        <row r="1600">
          <cell r="A1600">
            <v>2001</v>
          </cell>
          <cell r="B1600">
            <v>5</v>
          </cell>
          <cell r="C1600">
            <v>18</v>
          </cell>
        </row>
        <row r="1600">
          <cell r="E1600">
            <v>62</v>
          </cell>
          <cell r="F1600">
            <v>56</v>
          </cell>
        </row>
        <row r="1601">
          <cell r="A1601">
            <v>2001</v>
          </cell>
          <cell r="B1601">
            <v>5</v>
          </cell>
          <cell r="C1601">
            <v>19</v>
          </cell>
        </row>
        <row r="1601">
          <cell r="E1601">
            <v>79</v>
          </cell>
          <cell r="F1601">
            <v>60</v>
          </cell>
        </row>
        <row r="1602">
          <cell r="A1602">
            <v>2001</v>
          </cell>
          <cell r="B1602">
            <v>5</v>
          </cell>
          <cell r="C1602">
            <v>20</v>
          </cell>
        </row>
        <row r="1602">
          <cell r="E1602">
            <v>69</v>
          </cell>
          <cell r="F1602">
            <v>53</v>
          </cell>
        </row>
        <row r="1603">
          <cell r="A1603">
            <v>2001</v>
          </cell>
          <cell r="B1603">
            <v>5</v>
          </cell>
          <cell r="C1603">
            <v>21</v>
          </cell>
        </row>
        <row r="1603">
          <cell r="E1603">
            <v>60</v>
          </cell>
          <cell r="F1603">
            <v>53</v>
          </cell>
        </row>
        <row r="1604">
          <cell r="A1604">
            <v>2001</v>
          </cell>
          <cell r="B1604">
            <v>5</v>
          </cell>
          <cell r="C1604">
            <v>22</v>
          </cell>
        </row>
        <row r="1604">
          <cell r="E1604">
            <v>74</v>
          </cell>
          <cell r="F1604">
            <v>59</v>
          </cell>
        </row>
        <row r="1605">
          <cell r="A1605">
            <v>2001</v>
          </cell>
          <cell r="B1605">
            <v>5</v>
          </cell>
          <cell r="C1605">
            <v>23</v>
          </cell>
        </row>
        <row r="1605">
          <cell r="E1605">
            <v>74</v>
          </cell>
          <cell r="F1605">
            <v>59</v>
          </cell>
        </row>
        <row r="1606">
          <cell r="A1606">
            <v>2001</v>
          </cell>
          <cell r="B1606">
            <v>5</v>
          </cell>
          <cell r="C1606">
            <v>24</v>
          </cell>
        </row>
        <row r="1606">
          <cell r="E1606">
            <v>78</v>
          </cell>
          <cell r="F1606">
            <v>61</v>
          </cell>
        </row>
        <row r="1607">
          <cell r="A1607">
            <v>2001</v>
          </cell>
          <cell r="B1607">
            <v>5</v>
          </cell>
          <cell r="C1607">
            <v>25</v>
          </cell>
        </row>
        <row r="1607">
          <cell r="E1607">
            <v>68</v>
          </cell>
          <cell r="F1607">
            <v>59</v>
          </cell>
        </row>
        <row r="1608">
          <cell r="A1608">
            <v>2001</v>
          </cell>
          <cell r="B1608">
            <v>5</v>
          </cell>
          <cell r="C1608">
            <v>26</v>
          </cell>
        </row>
        <row r="1608">
          <cell r="E1608">
            <v>62</v>
          </cell>
          <cell r="F1608">
            <v>58</v>
          </cell>
        </row>
        <row r="1609">
          <cell r="A1609">
            <v>2001</v>
          </cell>
          <cell r="B1609">
            <v>5</v>
          </cell>
          <cell r="C1609">
            <v>27</v>
          </cell>
        </row>
        <row r="1609">
          <cell r="E1609">
            <v>74</v>
          </cell>
          <cell r="F1609">
            <v>60</v>
          </cell>
        </row>
        <row r="1610">
          <cell r="A1610">
            <v>2001</v>
          </cell>
          <cell r="B1610">
            <v>5</v>
          </cell>
          <cell r="C1610">
            <v>28</v>
          </cell>
        </row>
        <row r="1610">
          <cell r="E1610">
            <v>76</v>
          </cell>
          <cell r="F1610">
            <v>58</v>
          </cell>
        </row>
        <row r="1611">
          <cell r="A1611">
            <v>2001</v>
          </cell>
          <cell r="B1611">
            <v>5</v>
          </cell>
          <cell r="C1611">
            <v>29</v>
          </cell>
        </row>
        <row r="1611">
          <cell r="E1611">
            <v>75</v>
          </cell>
          <cell r="F1611">
            <v>55</v>
          </cell>
        </row>
        <row r="1612">
          <cell r="A1612">
            <v>2001</v>
          </cell>
          <cell r="B1612">
            <v>5</v>
          </cell>
          <cell r="C1612">
            <v>30</v>
          </cell>
        </row>
        <row r="1612">
          <cell r="E1612">
            <v>69</v>
          </cell>
          <cell r="F1612">
            <v>57</v>
          </cell>
        </row>
        <row r="1613">
          <cell r="A1613">
            <v>2001</v>
          </cell>
          <cell r="B1613">
            <v>5</v>
          </cell>
          <cell r="C1613">
            <v>31</v>
          </cell>
        </row>
        <row r="1613">
          <cell r="E1613">
            <v>70</v>
          </cell>
          <cell r="F1613">
            <v>50</v>
          </cell>
        </row>
        <row r="1614">
          <cell r="A1614">
            <v>2001</v>
          </cell>
          <cell r="B1614">
            <v>6</v>
          </cell>
          <cell r="C1614">
            <v>1</v>
          </cell>
        </row>
        <row r="1614">
          <cell r="E1614">
            <v>70</v>
          </cell>
          <cell r="F1614">
            <v>52</v>
          </cell>
        </row>
        <row r="1615">
          <cell r="A1615">
            <v>2001</v>
          </cell>
          <cell r="B1615">
            <v>6</v>
          </cell>
          <cell r="C1615">
            <v>2</v>
          </cell>
        </row>
        <row r="1615">
          <cell r="E1615">
            <v>74</v>
          </cell>
          <cell r="F1615">
            <v>63</v>
          </cell>
        </row>
        <row r="1616">
          <cell r="A1616">
            <v>2001</v>
          </cell>
          <cell r="B1616">
            <v>6</v>
          </cell>
          <cell r="C1616">
            <v>3</v>
          </cell>
        </row>
        <row r="1616">
          <cell r="E1616">
            <v>72</v>
          </cell>
          <cell r="F1616">
            <v>58</v>
          </cell>
        </row>
        <row r="1617">
          <cell r="A1617">
            <v>2001</v>
          </cell>
          <cell r="B1617">
            <v>6</v>
          </cell>
          <cell r="C1617">
            <v>4</v>
          </cell>
        </row>
        <row r="1617">
          <cell r="E1617">
            <v>75</v>
          </cell>
          <cell r="F1617">
            <v>55</v>
          </cell>
        </row>
        <row r="1618">
          <cell r="A1618">
            <v>2001</v>
          </cell>
          <cell r="B1618">
            <v>6</v>
          </cell>
          <cell r="C1618">
            <v>5</v>
          </cell>
        </row>
        <row r="1618">
          <cell r="E1618">
            <v>80</v>
          </cell>
          <cell r="F1618">
            <v>63</v>
          </cell>
        </row>
        <row r="1619">
          <cell r="A1619">
            <v>2001</v>
          </cell>
          <cell r="B1619">
            <v>6</v>
          </cell>
          <cell r="C1619">
            <v>6</v>
          </cell>
        </row>
        <row r="1619">
          <cell r="E1619">
            <v>75</v>
          </cell>
          <cell r="F1619">
            <v>67</v>
          </cell>
        </row>
        <row r="1620">
          <cell r="A1620">
            <v>2001</v>
          </cell>
          <cell r="B1620">
            <v>6</v>
          </cell>
          <cell r="C1620">
            <v>7</v>
          </cell>
        </row>
        <row r="1620">
          <cell r="E1620">
            <v>79</v>
          </cell>
          <cell r="F1620">
            <v>65</v>
          </cell>
        </row>
        <row r="1621">
          <cell r="A1621">
            <v>2001</v>
          </cell>
          <cell r="B1621">
            <v>6</v>
          </cell>
          <cell r="C1621">
            <v>8</v>
          </cell>
        </row>
        <row r="1621">
          <cell r="E1621">
            <v>81</v>
          </cell>
          <cell r="F1621">
            <v>60</v>
          </cell>
        </row>
        <row r="1622">
          <cell r="A1622">
            <v>2001</v>
          </cell>
          <cell r="B1622">
            <v>6</v>
          </cell>
          <cell r="C1622">
            <v>9</v>
          </cell>
        </row>
        <row r="1622">
          <cell r="E1622">
            <v>82</v>
          </cell>
          <cell r="F1622">
            <v>60</v>
          </cell>
        </row>
        <row r="1623">
          <cell r="A1623">
            <v>2001</v>
          </cell>
          <cell r="B1623">
            <v>6</v>
          </cell>
          <cell r="C1623">
            <v>10</v>
          </cell>
        </row>
        <row r="1623">
          <cell r="E1623">
            <v>83</v>
          </cell>
          <cell r="F1623">
            <v>60</v>
          </cell>
        </row>
        <row r="1624">
          <cell r="A1624">
            <v>2001</v>
          </cell>
          <cell r="B1624">
            <v>6</v>
          </cell>
          <cell r="C1624">
            <v>11</v>
          </cell>
        </row>
        <row r="1624">
          <cell r="E1624">
            <v>87</v>
          </cell>
          <cell r="F1624">
            <v>65</v>
          </cell>
        </row>
        <row r="1625">
          <cell r="A1625">
            <v>2001</v>
          </cell>
          <cell r="B1625">
            <v>6</v>
          </cell>
          <cell r="C1625">
            <v>12</v>
          </cell>
        </row>
        <row r="1625">
          <cell r="E1625">
            <v>86</v>
          </cell>
          <cell r="F1625">
            <v>67</v>
          </cell>
        </row>
        <row r="1626">
          <cell r="A1626">
            <v>2001</v>
          </cell>
          <cell r="B1626">
            <v>6</v>
          </cell>
          <cell r="C1626">
            <v>13</v>
          </cell>
        </row>
        <row r="1626">
          <cell r="E1626">
            <v>89</v>
          </cell>
          <cell r="F1626">
            <v>71</v>
          </cell>
        </row>
        <row r="1627">
          <cell r="A1627">
            <v>2001</v>
          </cell>
          <cell r="B1627">
            <v>6</v>
          </cell>
          <cell r="C1627">
            <v>14</v>
          </cell>
        </row>
        <row r="1627">
          <cell r="E1627">
            <v>84</v>
          </cell>
          <cell r="F1627">
            <v>71</v>
          </cell>
        </row>
        <row r="1628">
          <cell r="A1628">
            <v>2001</v>
          </cell>
          <cell r="B1628">
            <v>6</v>
          </cell>
          <cell r="C1628">
            <v>15</v>
          </cell>
        </row>
        <row r="1628">
          <cell r="E1628">
            <v>83</v>
          </cell>
          <cell r="F1628">
            <v>70</v>
          </cell>
        </row>
        <row r="1629">
          <cell r="A1629">
            <v>2001</v>
          </cell>
          <cell r="B1629">
            <v>6</v>
          </cell>
          <cell r="C1629">
            <v>16</v>
          </cell>
        </row>
        <row r="1629">
          <cell r="E1629">
            <v>87</v>
          </cell>
          <cell r="F1629">
            <v>70</v>
          </cell>
        </row>
        <row r="1630">
          <cell r="A1630">
            <v>2001</v>
          </cell>
          <cell r="B1630">
            <v>6</v>
          </cell>
          <cell r="C1630">
            <v>17</v>
          </cell>
        </row>
        <row r="1630">
          <cell r="E1630">
            <v>86</v>
          </cell>
          <cell r="F1630">
            <v>68</v>
          </cell>
        </row>
        <row r="1631">
          <cell r="A1631">
            <v>2001</v>
          </cell>
          <cell r="B1631">
            <v>6</v>
          </cell>
          <cell r="C1631">
            <v>18</v>
          </cell>
        </row>
        <row r="1631">
          <cell r="E1631">
            <v>81</v>
          </cell>
          <cell r="F1631">
            <v>63</v>
          </cell>
        </row>
        <row r="1632">
          <cell r="A1632">
            <v>2001</v>
          </cell>
          <cell r="B1632">
            <v>6</v>
          </cell>
          <cell r="C1632">
            <v>19</v>
          </cell>
        </row>
        <row r="1632">
          <cell r="E1632">
            <v>79</v>
          </cell>
          <cell r="F1632">
            <v>59</v>
          </cell>
        </row>
        <row r="1633">
          <cell r="A1633">
            <v>2001</v>
          </cell>
          <cell r="B1633">
            <v>6</v>
          </cell>
          <cell r="C1633">
            <v>20</v>
          </cell>
        </row>
        <row r="1633">
          <cell r="E1633">
            <v>82</v>
          </cell>
          <cell r="F1633">
            <v>61</v>
          </cell>
        </row>
        <row r="1634">
          <cell r="A1634">
            <v>2001</v>
          </cell>
          <cell r="B1634">
            <v>6</v>
          </cell>
          <cell r="C1634">
            <v>21</v>
          </cell>
        </row>
        <row r="1634">
          <cell r="E1634">
            <v>84</v>
          </cell>
          <cell r="F1634">
            <v>64</v>
          </cell>
        </row>
        <row r="1635">
          <cell r="A1635">
            <v>2001</v>
          </cell>
          <cell r="B1635">
            <v>6</v>
          </cell>
          <cell r="C1635">
            <v>22</v>
          </cell>
        </row>
        <row r="1635">
          <cell r="E1635">
            <v>82</v>
          </cell>
          <cell r="F1635">
            <v>64</v>
          </cell>
        </row>
        <row r="1636">
          <cell r="A1636">
            <v>2001</v>
          </cell>
          <cell r="B1636">
            <v>6</v>
          </cell>
          <cell r="C1636">
            <v>23</v>
          </cell>
        </row>
        <row r="1636">
          <cell r="E1636">
            <v>80</v>
          </cell>
          <cell r="F1636">
            <v>62</v>
          </cell>
        </row>
        <row r="1637">
          <cell r="A1637">
            <v>2001</v>
          </cell>
          <cell r="B1637">
            <v>6</v>
          </cell>
          <cell r="C1637">
            <v>24</v>
          </cell>
        </row>
        <row r="1637">
          <cell r="E1637">
            <v>80</v>
          </cell>
          <cell r="F1637">
            <v>60</v>
          </cell>
        </row>
        <row r="1638">
          <cell r="A1638">
            <v>2001</v>
          </cell>
          <cell r="B1638">
            <v>6</v>
          </cell>
          <cell r="C1638">
            <v>25</v>
          </cell>
        </row>
        <row r="1638">
          <cell r="E1638">
            <v>86</v>
          </cell>
          <cell r="F1638">
            <v>66</v>
          </cell>
        </row>
        <row r="1639">
          <cell r="A1639">
            <v>2001</v>
          </cell>
          <cell r="B1639">
            <v>6</v>
          </cell>
          <cell r="C1639">
            <v>26</v>
          </cell>
        </row>
        <row r="1639">
          <cell r="E1639">
            <v>85</v>
          </cell>
          <cell r="F1639">
            <v>67</v>
          </cell>
        </row>
        <row r="1640">
          <cell r="A1640">
            <v>2001</v>
          </cell>
          <cell r="B1640">
            <v>6</v>
          </cell>
          <cell r="C1640">
            <v>27</v>
          </cell>
        </row>
        <row r="1640">
          <cell r="E1640">
            <v>82</v>
          </cell>
          <cell r="F1640">
            <v>65</v>
          </cell>
        </row>
        <row r="1641">
          <cell r="A1641">
            <v>2001</v>
          </cell>
          <cell r="B1641">
            <v>6</v>
          </cell>
          <cell r="C1641">
            <v>28</v>
          </cell>
        </row>
        <row r="1641">
          <cell r="E1641">
            <v>84</v>
          </cell>
          <cell r="F1641">
            <v>62</v>
          </cell>
        </row>
        <row r="1642">
          <cell r="A1642">
            <v>2001</v>
          </cell>
          <cell r="B1642">
            <v>6</v>
          </cell>
          <cell r="C1642">
            <v>29</v>
          </cell>
        </row>
        <row r="1642">
          <cell r="E1642">
            <v>84</v>
          </cell>
          <cell r="F1642">
            <v>64</v>
          </cell>
        </row>
        <row r="1643">
          <cell r="A1643">
            <v>2001</v>
          </cell>
          <cell r="B1643">
            <v>6</v>
          </cell>
          <cell r="C1643">
            <v>30</v>
          </cell>
        </row>
        <row r="1644">
          <cell r="A1644">
            <v>2001</v>
          </cell>
          <cell r="B1644">
            <v>7</v>
          </cell>
          <cell r="C1644">
            <v>1</v>
          </cell>
        </row>
        <row r="1645">
          <cell r="A1645">
            <v>2001</v>
          </cell>
          <cell r="B1645">
            <v>7</v>
          </cell>
          <cell r="C1645">
            <v>2</v>
          </cell>
        </row>
        <row r="1646">
          <cell r="A1646">
            <v>2001</v>
          </cell>
          <cell r="B1646">
            <v>7</v>
          </cell>
          <cell r="C1646">
            <v>3</v>
          </cell>
        </row>
        <row r="1647">
          <cell r="A1647">
            <v>2001</v>
          </cell>
          <cell r="B1647">
            <v>7</v>
          </cell>
          <cell r="C1647">
            <v>4</v>
          </cell>
        </row>
        <row r="1648">
          <cell r="A1648">
            <v>2001</v>
          </cell>
          <cell r="B1648">
            <v>7</v>
          </cell>
          <cell r="C1648">
            <v>5</v>
          </cell>
        </row>
        <row r="1649">
          <cell r="A1649">
            <v>2001</v>
          </cell>
          <cell r="B1649">
            <v>7</v>
          </cell>
          <cell r="C1649">
            <v>6</v>
          </cell>
        </row>
        <row r="1650">
          <cell r="A1650">
            <v>2001</v>
          </cell>
          <cell r="B1650">
            <v>7</v>
          </cell>
          <cell r="C1650">
            <v>7</v>
          </cell>
        </row>
        <row r="1651">
          <cell r="A1651">
            <v>2001</v>
          </cell>
          <cell r="B1651">
            <v>7</v>
          </cell>
          <cell r="C1651">
            <v>8</v>
          </cell>
        </row>
        <row r="1652">
          <cell r="A1652">
            <v>2001</v>
          </cell>
          <cell r="B1652">
            <v>7</v>
          </cell>
          <cell r="C1652">
            <v>9</v>
          </cell>
        </row>
        <row r="1653">
          <cell r="A1653">
            <v>2001</v>
          </cell>
          <cell r="B1653">
            <v>7</v>
          </cell>
          <cell r="C1653">
            <v>10</v>
          </cell>
        </row>
        <row r="1654">
          <cell r="A1654">
            <v>2001</v>
          </cell>
          <cell r="B1654">
            <v>7</v>
          </cell>
          <cell r="C1654">
            <v>11</v>
          </cell>
        </row>
        <row r="1655">
          <cell r="A1655">
            <v>2001</v>
          </cell>
          <cell r="B1655">
            <v>7</v>
          </cell>
          <cell r="C1655">
            <v>12</v>
          </cell>
        </row>
        <row r="1656">
          <cell r="A1656">
            <v>2001</v>
          </cell>
          <cell r="B1656">
            <v>7</v>
          </cell>
          <cell r="C1656">
            <v>13</v>
          </cell>
        </row>
        <row r="1657">
          <cell r="A1657">
            <v>2001</v>
          </cell>
          <cell r="B1657">
            <v>7</v>
          </cell>
          <cell r="C1657">
            <v>14</v>
          </cell>
        </row>
        <row r="1658">
          <cell r="A1658">
            <v>2001</v>
          </cell>
          <cell r="B1658">
            <v>7</v>
          </cell>
          <cell r="C1658">
            <v>15</v>
          </cell>
        </row>
        <row r="1659">
          <cell r="A1659">
            <v>2001</v>
          </cell>
          <cell r="B1659">
            <v>7</v>
          </cell>
          <cell r="C1659">
            <v>16</v>
          </cell>
        </row>
        <row r="1660">
          <cell r="A1660">
            <v>2001</v>
          </cell>
          <cell r="B1660">
            <v>7</v>
          </cell>
          <cell r="C1660">
            <v>17</v>
          </cell>
        </row>
        <row r="1661">
          <cell r="A1661">
            <v>2001</v>
          </cell>
          <cell r="B1661">
            <v>7</v>
          </cell>
          <cell r="C1661">
            <v>18</v>
          </cell>
        </row>
        <row r="1662">
          <cell r="A1662">
            <v>2001</v>
          </cell>
          <cell r="B1662">
            <v>7</v>
          </cell>
          <cell r="C1662">
            <v>19</v>
          </cell>
        </row>
        <row r="1663">
          <cell r="A1663">
            <v>2001</v>
          </cell>
          <cell r="B1663">
            <v>7</v>
          </cell>
          <cell r="C1663">
            <v>20</v>
          </cell>
        </row>
        <row r="1664">
          <cell r="A1664">
            <v>2001</v>
          </cell>
          <cell r="B1664">
            <v>7</v>
          </cell>
          <cell r="C1664">
            <v>21</v>
          </cell>
        </row>
        <row r="1665">
          <cell r="A1665">
            <v>2001</v>
          </cell>
          <cell r="B1665">
            <v>7</v>
          </cell>
          <cell r="C1665">
            <v>22</v>
          </cell>
        </row>
        <row r="1666">
          <cell r="A1666">
            <v>2001</v>
          </cell>
          <cell r="B1666">
            <v>7</v>
          </cell>
          <cell r="C1666">
            <v>23</v>
          </cell>
        </row>
        <row r="1667">
          <cell r="A1667">
            <v>2001</v>
          </cell>
          <cell r="B1667">
            <v>7</v>
          </cell>
          <cell r="C1667">
            <v>24</v>
          </cell>
        </row>
        <row r="1668">
          <cell r="A1668">
            <v>2001</v>
          </cell>
          <cell r="B1668">
            <v>7</v>
          </cell>
          <cell r="C1668">
            <v>25</v>
          </cell>
        </row>
        <row r="1669">
          <cell r="A1669">
            <v>2001</v>
          </cell>
          <cell r="B1669">
            <v>7</v>
          </cell>
          <cell r="C1669">
            <v>26</v>
          </cell>
        </row>
        <row r="1670">
          <cell r="A1670">
            <v>2001</v>
          </cell>
          <cell r="B1670">
            <v>7</v>
          </cell>
          <cell r="C1670">
            <v>27</v>
          </cell>
        </row>
        <row r="1671">
          <cell r="A1671">
            <v>2001</v>
          </cell>
          <cell r="B1671">
            <v>7</v>
          </cell>
          <cell r="C1671">
            <v>28</v>
          </cell>
        </row>
        <row r="1672">
          <cell r="A1672">
            <v>2001</v>
          </cell>
          <cell r="B1672">
            <v>7</v>
          </cell>
          <cell r="C1672">
            <v>29</v>
          </cell>
        </row>
        <row r="1673">
          <cell r="A1673">
            <v>2001</v>
          </cell>
          <cell r="B1673">
            <v>7</v>
          </cell>
          <cell r="C1673">
            <v>30</v>
          </cell>
        </row>
        <row r="1674">
          <cell r="A1674">
            <v>2001</v>
          </cell>
          <cell r="B1674">
            <v>7</v>
          </cell>
          <cell r="C1674">
            <v>31</v>
          </cell>
        </row>
        <row r="1675">
          <cell r="A1675">
            <v>2001</v>
          </cell>
          <cell r="B1675">
            <v>8</v>
          </cell>
          <cell r="C1675">
            <v>1</v>
          </cell>
        </row>
        <row r="1676">
          <cell r="A1676">
            <v>2001</v>
          </cell>
          <cell r="B1676">
            <v>8</v>
          </cell>
          <cell r="C1676">
            <v>2</v>
          </cell>
        </row>
        <row r="1677">
          <cell r="A1677">
            <v>2001</v>
          </cell>
          <cell r="B1677">
            <v>8</v>
          </cell>
          <cell r="C1677">
            <v>3</v>
          </cell>
        </row>
        <row r="1678">
          <cell r="A1678">
            <v>2001</v>
          </cell>
          <cell r="B1678">
            <v>8</v>
          </cell>
          <cell r="C1678">
            <v>4</v>
          </cell>
        </row>
        <row r="1679">
          <cell r="A1679">
            <v>2001</v>
          </cell>
          <cell r="B1679">
            <v>8</v>
          </cell>
          <cell r="C1679">
            <v>5</v>
          </cell>
        </row>
        <row r="1680">
          <cell r="A1680">
            <v>2001</v>
          </cell>
          <cell r="B1680">
            <v>8</v>
          </cell>
          <cell r="C1680">
            <v>6</v>
          </cell>
        </row>
        <row r="1681">
          <cell r="A1681">
            <v>2001</v>
          </cell>
          <cell r="B1681">
            <v>8</v>
          </cell>
          <cell r="C1681">
            <v>7</v>
          </cell>
        </row>
        <row r="1682">
          <cell r="A1682">
            <v>2001</v>
          </cell>
          <cell r="B1682">
            <v>8</v>
          </cell>
          <cell r="C1682">
            <v>8</v>
          </cell>
        </row>
        <row r="1683">
          <cell r="A1683">
            <v>2001</v>
          </cell>
          <cell r="B1683">
            <v>8</v>
          </cell>
          <cell r="C1683">
            <v>9</v>
          </cell>
        </row>
        <row r="1684">
          <cell r="A1684">
            <v>2001</v>
          </cell>
          <cell r="B1684">
            <v>8</v>
          </cell>
          <cell r="C1684">
            <v>10</v>
          </cell>
        </row>
        <row r="1685">
          <cell r="A1685">
            <v>2001</v>
          </cell>
          <cell r="B1685">
            <v>8</v>
          </cell>
          <cell r="C1685">
            <v>11</v>
          </cell>
        </row>
        <row r="1686">
          <cell r="A1686">
            <v>2001</v>
          </cell>
          <cell r="B1686">
            <v>8</v>
          </cell>
          <cell r="C1686">
            <v>12</v>
          </cell>
        </row>
        <row r="1687">
          <cell r="A1687">
            <v>2001</v>
          </cell>
          <cell r="B1687">
            <v>8</v>
          </cell>
          <cell r="C1687">
            <v>13</v>
          </cell>
        </row>
        <row r="1688">
          <cell r="A1688">
            <v>2001</v>
          </cell>
          <cell r="B1688">
            <v>8</v>
          </cell>
          <cell r="C1688">
            <v>14</v>
          </cell>
        </row>
        <row r="1689">
          <cell r="A1689">
            <v>2001</v>
          </cell>
          <cell r="B1689">
            <v>8</v>
          </cell>
          <cell r="C1689">
            <v>15</v>
          </cell>
        </row>
        <row r="1690">
          <cell r="A1690">
            <v>2001</v>
          </cell>
          <cell r="B1690">
            <v>8</v>
          </cell>
          <cell r="C1690">
            <v>16</v>
          </cell>
        </row>
        <row r="1691">
          <cell r="A1691">
            <v>2001</v>
          </cell>
          <cell r="B1691">
            <v>8</v>
          </cell>
          <cell r="C1691">
            <v>17</v>
          </cell>
        </row>
        <row r="1692">
          <cell r="A1692">
            <v>2001</v>
          </cell>
          <cell r="B1692">
            <v>8</v>
          </cell>
          <cell r="C1692">
            <v>18</v>
          </cell>
        </row>
        <row r="1693">
          <cell r="A1693">
            <v>2001</v>
          </cell>
          <cell r="B1693">
            <v>8</v>
          </cell>
          <cell r="C1693">
            <v>19</v>
          </cell>
        </row>
        <row r="1694">
          <cell r="A1694">
            <v>2001</v>
          </cell>
          <cell r="B1694">
            <v>8</v>
          </cell>
          <cell r="C1694">
            <v>20</v>
          </cell>
        </row>
        <row r="1695">
          <cell r="A1695">
            <v>2001</v>
          </cell>
          <cell r="B1695">
            <v>8</v>
          </cell>
          <cell r="C1695">
            <v>21</v>
          </cell>
        </row>
        <row r="1696">
          <cell r="A1696">
            <v>2001</v>
          </cell>
          <cell r="B1696">
            <v>8</v>
          </cell>
          <cell r="C1696">
            <v>22</v>
          </cell>
        </row>
        <row r="1697">
          <cell r="A1697">
            <v>2001</v>
          </cell>
          <cell r="B1697">
            <v>8</v>
          </cell>
          <cell r="C1697">
            <v>23</v>
          </cell>
        </row>
        <row r="1698">
          <cell r="A1698">
            <v>2001</v>
          </cell>
          <cell r="B1698">
            <v>8</v>
          </cell>
          <cell r="C1698">
            <v>24</v>
          </cell>
        </row>
        <row r="1699">
          <cell r="A1699">
            <v>2001</v>
          </cell>
          <cell r="B1699">
            <v>8</v>
          </cell>
          <cell r="C1699">
            <v>25</v>
          </cell>
        </row>
        <row r="1700">
          <cell r="A1700">
            <v>2001</v>
          </cell>
          <cell r="B1700">
            <v>8</v>
          </cell>
          <cell r="C1700">
            <v>26</v>
          </cell>
        </row>
        <row r="1701">
          <cell r="A1701">
            <v>2001</v>
          </cell>
          <cell r="B1701">
            <v>8</v>
          </cell>
          <cell r="C1701">
            <v>27</v>
          </cell>
        </row>
        <row r="1702">
          <cell r="A1702">
            <v>2001</v>
          </cell>
          <cell r="B1702">
            <v>8</v>
          </cell>
          <cell r="C1702">
            <v>28</v>
          </cell>
        </row>
        <row r="1703">
          <cell r="A1703">
            <v>2001</v>
          </cell>
          <cell r="B1703">
            <v>8</v>
          </cell>
          <cell r="C1703">
            <v>29</v>
          </cell>
        </row>
        <row r="1704">
          <cell r="A1704">
            <v>2001</v>
          </cell>
          <cell r="B1704">
            <v>8</v>
          </cell>
          <cell r="C1704">
            <v>30</v>
          </cell>
        </row>
        <row r="1705">
          <cell r="A1705">
            <v>2001</v>
          </cell>
          <cell r="B1705">
            <v>8</v>
          </cell>
          <cell r="C1705">
            <v>31</v>
          </cell>
        </row>
        <row r="1706">
          <cell r="A1706">
            <v>2001</v>
          </cell>
          <cell r="B1706">
            <v>9</v>
          </cell>
          <cell r="C1706">
            <v>1</v>
          </cell>
        </row>
        <row r="1707">
          <cell r="A1707">
            <v>2001</v>
          </cell>
          <cell r="B1707">
            <v>9</v>
          </cell>
          <cell r="C1707">
            <v>2</v>
          </cell>
        </row>
        <row r="1708">
          <cell r="A1708">
            <v>2001</v>
          </cell>
          <cell r="B1708">
            <v>9</v>
          </cell>
          <cell r="C1708">
            <v>3</v>
          </cell>
        </row>
        <row r="1709">
          <cell r="A1709">
            <v>2001</v>
          </cell>
          <cell r="B1709">
            <v>9</v>
          </cell>
          <cell r="C1709">
            <v>4</v>
          </cell>
        </row>
        <row r="1710">
          <cell r="A1710">
            <v>2001</v>
          </cell>
          <cell r="B1710">
            <v>9</v>
          </cell>
          <cell r="C1710">
            <v>5</v>
          </cell>
        </row>
        <row r="1711">
          <cell r="A1711">
            <v>2001</v>
          </cell>
          <cell r="B1711">
            <v>9</v>
          </cell>
          <cell r="C1711">
            <v>6</v>
          </cell>
        </row>
        <row r="1712">
          <cell r="A1712">
            <v>2001</v>
          </cell>
          <cell r="B1712">
            <v>9</v>
          </cell>
          <cell r="C1712">
            <v>7</v>
          </cell>
        </row>
        <row r="1713">
          <cell r="A1713">
            <v>2001</v>
          </cell>
          <cell r="B1713">
            <v>9</v>
          </cell>
          <cell r="C1713">
            <v>8</v>
          </cell>
        </row>
        <row r="1714">
          <cell r="A1714">
            <v>2001</v>
          </cell>
          <cell r="B1714">
            <v>9</v>
          </cell>
          <cell r="C1714">
            <v>9</v>
          </cell>
        </row>
        <row r="1715">
          <cell r="A1715">
            <v>2001</v>
          </cell>
          <cell r="B1715">
            <v>9</v>
          </cell>
          <cell r="C1715">
            <v>10</v>
          </cell>
        </row>
        <row r="1716">
          <cell r="A1716">
            <v>2001</v>
          </cell>
          <cell r="B1716">
            <v>9</v>
          </cell>
          <cell r="C1716">
            <v>11</v>
          </cell>
        </row>
        <row r="1717">
          <cell r="A1717">
            <v>2001</v>
          </cell>
          <cell r="B1717">
            <v>9</v>
          </cell>
          <cell r="C1717">
            <v>12</v>
          </cell>
        </row>
        <row r="1718">
          <cell r="A1718">
            <v>2001</v>
          </cell>
          <cell r="B1718">
            <v>9</v>
          </cell>
          <cell r="C1718">
            <v>13</v>
          </cell>
        </row>
        <row r="1719">
          <cell r="A1719">
            <v>2001</v>
          </cell>
          <cell r="B1719">
            <v>9</v>
          </cell>
          <cell r="C1719">
            <v>14</v>
          </cell>
        </row>
        <row r="1720">
          <cell r="A1720">
            <v>2001</v>
          </cell>
          <cell r="B1720">
            <v>9</v>
          </cell>
          <cell r="C1720">
            <v>15</v>
          </cell>
        </row>
        <row r="1721">
          <cell r="A1721">
            <v>2001</v>
          </cell>
          <cell r="B1721">
            <v>9</v>
          </cell>
          <cell r="C1721">
            <v>16</v>
          </cell>
        </row>
        <row r="1722">
          <cell r="A1722">
            <v>2001</v>
          </cell>
          <cell r="B1722">
            <v>9</v>
          </cell>
          <cell r="C1722">
            <v>17</v>
          </cell>
        </row>
        <row r="1723">
          <cell r="A1723">
            <v>2001</v>
          </cell>
          <cell r="B1723">
            <v>9</v>
          </cell>
          <cell r="C1723">
            <v>18</v>
          </cell>
        </row>
        <row r="1724">
          <cell r="A1724">
            <v>2001</v>
          </cell>
          <cell r="B1724">
            <v>9</v>
          </cell>
          <cell r="C1724">
            <v>19</v>
          </cell>
        </row>
        <row r="1725">
          <cell r="A1725">
            <v>2001</v>
          </cell>
          <cell r="B1725">
            <v>9</v>
          </cell>
          <cell r="C1725">
            <v>20</v>
          </cell>
        </row>
        <row r="1726">
          <cell r="A1726">
            <v>2001</v>
          </cell>
          <cell r="B1726">
            <v>9</v>
          </cell>
          <cell r="C1726">
            <v>21</v>
          </cell>
        </row>
        <row r="1727">
          <cell r="A1727">
            <v>2001</v>
          </cell>
          <cell r="B1727">
            <v>9</v>
          </cell>
          <cell r="C1727">
            <v>22</v>
          </cell>
        </row>
        <row r="1728">
          <cell r="A1728">
            <v>2001</v>
          </cell>
          <cell r="B1728">
            <v>9</v>
          </cell>
          <cell r="C1728">
            <v>23</v>
          </cell>
        </row>
        <row r="1729">
          <cell r="A1729">
            <v>2001</v>
          </cell>
          <cell r="B1729">
            <v>9</v>
          </cell>
          <cell r="C1729">
            <v>24</v>
          </cell>
        </row>
        <row r="1730">
          <cell r="A1730">
            <v>2001</v>
          </cell>
          <cell r="B1730">
            <v>9</v>
          </cell>
          <cell r="C1730">
            <v>25</v>
          </cell>
        </row>
        <row r="1731">
          <cell r="A1731">
            <v>2001</v>
          </cell>
          <cell r="B1731">
            <v>9</v>
          </cell>
          <cell r="C1731">
            <v>26</v>
          </cell>
        </row>
        <row r="1732">
          <cell r="A1732">
            <v>2001</v>
          </cell>
          <cell r="B1732">
            <v>9</v>
          </cell>
          <cell r="C1732">
            <v>27</v>
          </cell>
        </row>
        <row r="1733">
          <cell r="A1733">
            <v>2001</v>
          </cell>
          <cell r="B1733">
            <v>9</v>
          </cell>
          <cell r="C1733">
            <v>28</v>
          </cell>
        </row>
        <row r="1734">
          <cell r="A1734">
            <v>2001</v>
          </cell>
          <cell r="B1734">
            <v>9</v>
          </cell>
          <cell r="C1734">
            <v>29</v>
          </cell>
        </row>
        <row r="1735">
          <cell r="A1735">
            <v>2001</v>
          </cell>
          <cell r="B1735">
            <v>9</v>
          </cell>
          <cell r="C1735">
            <v>30</v>
          </cell>
        </row>
        <row r="1736">
          <cell r="A1736">
            <v>2001</v>
          </cell>
          <cell r="B1736">
            <v>10</v>
          </cell>
          <cell r="C1736">
            <v>1</v>
          </cell>
        </row>
        <row r="1737">
          <cell r="A1737">
            <v>2001</v>
          </cell>
          <cell r="B1737">
            <v>10</v>
          </cell>
          <cell r="C1737">
            <v>2</v>
          </cell>
        </row>
        <row r="1738">
          <cell r="A1738">
            <v>2001</v>
          </cell>
          <cell r="B1738">
            <v>10</v>
          </cell>
          <cell r="C1738">
            <v>3</v>
          </cell>
        </row>
        <row r="1739">
          <cell r="A1739">
            <v>2001</v>
          </cell>
          <cell r="B1739">
            <v>10</v>
          </cell>
          <cell r="C1739">
            <v>4</v>
          </cell>
        </row>
        <row r="1740">
          <cell r="A1740">
            <v>2001</v>
          </cell>
          <cell r="B1740">
            <v>10</v>
          </cell>
          <cell r="C1740">
            <v>5</v>
          </cell>
        </row>
        <row r="1741">
          <cell r="A1741">
            <v>2001</v>
          </cell>
          <cell r="B1741">
            <v>10</v>
          </cell>
          <cell r="C1741">
            <v>6</v>
          </cell>
        </row>
        <row r="1742">
          <cell r="A1742">
            <v>2001</v>
          </cell>
          <cell r="B1742">
            <v>10</v>
          </cell>
          <cell r="C1742">
            <v>7</v>
          </cell>
        </row>
        <row r="1743">
          <cell r="A1743">
            <v>2001</v>
          </cell>
          <cell r="B1743">
            <v>10</v>
          </cell>
          <cell r="C1743">
            <v>8</v>
          </cell>
        </row>
        <row r="1744">
          <cell r="A1744">
            <v>2001</v>
          </cell>
          <cell r="B1744">
            <v>10</v>
          </cell>
          <cell r="C1744">
            <v>9</v>
          </cell>
        </row>
        <row r="1745">
          <cell r="A1745">
            <v>2001</v>
          </cell>
          <cell r="B1745">
            <v>10</v>
          </cell>
          <cell r="C1745">
            <v>10</v>
          </cell>
        </row>
        <row r="1746">
          <cell r="A1746">
            <v>2001</v>
          </cell>
          <cell r="B1746">
            <v>10</v>
          </cell>
          <cell r="C1746">
            <v>11</v>
          </cell>
        </row>
        <row r="1747">
          <cell r="A1747">
            <v>2001</v>
          </cell>
          <cell r="B1747">
            <v>10</v>
          </cell>
          <cell r="C1747">
            <v>12</v>
          </cell>
        </row>
        <row r="1748">
          <cell r="A1748">
            <v>2001</v>
          </cell>
          <cell r="B1748">
            <v>10</v>
          </cell>
          <cell r="C1748">
            <v>13</v>
          </cell>
        </row>
        <row r="1749">
          <cell r="A1749">
            <v>2001</v>
          </cell>
          <cell r="B1749">
            <v>10</v>
          </cell>
          <cell r="C1749">
            <v>14</v>
          </cell>
        </row>
        <row r="1750">
          <cell r="A1750">
            <v>2001</v>
          </cell>
          <cell r="B1750">
            <v>10</v>
          </cell>
          <cell r="C1750">
            <v>15</v>
          </cell>
        </row>
        <row r="1751">
          <cell r="A1751">
            <v>2001</v>
          </cell>
          <cell r="B1751">
            <v>10</v>
          </cell>
          <cell r="C1751">
            <v>16</v>
          </cell>
        </row>
        <row r="1752">
          <cell r="A1752">
            <v>2001</v>
          </cell>
          <cell r="B1752">
            <v>10</v>
          </cell>
          <cell r="C1752">
            <v>17</v>
          </cell>
        </row>
        <row r="1753">
          <cell r="A1753">
            <v>2001</v>
          </cell>
          <cell r="B1753">
            <v>10</v>
          </cell>
          <cell r="C1753">
            <v>18</v>
          </cell>
        </row>
        <row r="1754">
          <cell r="A1754">
            <v>2001</v>
          </cell>
          <cell r="B1754">
            <v>10</v>
          </cell>
          <cell r="C1754">
            <v>19</v>
          </cell>
        </row>
        <row r="1755">
          <cell r="A1755">
            <v>2001</v>
          </cell>
          <cell r="B1755">
            <v>10</v>
          </cell>
          <cell r="C1755">
            <v>20</v>
          </cell>
        </row>
        <row r="1756">
          <cell r="A1756">
            <v>2001</v>
          </cell>
          <cell r="B1756">
            <v>10</v>
          </cell>
          <cell r="C1756">
            <v>21</v>
          </cell>
        </row>
        <row r="1757">
          <cell r="A1757">
            <v>2001</v>
          </cell>
          <cell r="B1757">
            <v>10</v>
          </cell>
          <cell r="C1757">
            <v>22</v>
          </cell>
        </row>
        <row r="1758">
          <cell r="A1758">
            <v>2001</v>
          </cell>
          <cell r="B1758">
            <v>10</v>
          </cell>
          <cell r="C1758">
            <v>23</v>
          </cell>
        </row>
        <row r="1759">
          <cell r="A1759">
            <v>2001</v>
          </cell>
          <cell r="B1759">
            <v>10</v>
          </cell>
          <cell r="C1759">
            <v>24</v>
          </cell>
        </row>
        <row r="1760">
          <cell r="A1760">
            <v>2001</v>
          </cell>
          <cell r="B1760">
            <v>10</v>
          </cell>
          <cell r="C1760">
            <v>25</v>
          </cell>
        </row>
        <row r="1761">
          <cell r="A1761">
            <v>2001</v>
          </cell>
          <cell r="B1761">
            <v>10</v>
          </cell>
          <cell r="C1761">
            <v>26</v>
          </cell>
        </row>
        <row r="1762">
          <cell r="A1762">
            <v>2001</v>
          </cell>
          <cell r="B1762">
            <v>10</v>
          </cell>
          <cell r="C1762">
            <v>27</v>
          </cell>
        </row>
        <row r="1763">
          <cell r="A1763">
            <v>2001</v>
          </cell>
          <cell r="B1763">
            <v>10</v>
          </cell>
          <cell r="C1763">
            <v>28</v>
          </cell>
        </row>
        <row r="1764">
          <cell r="A1764">
            <v>2001</v>
          </cell>
          <cell r="B1764">
            <v>10</v>
          </cell>
          <cell r="C1764">
            <v>29</v>
          </cell>
        </row>
        <row r="1765">
          <cell r="A1765">
            <v>2001</v>
          </cell>
          <cell r="B1765">
            <v>10</v>
          </cell>
          <cell r="C1765">
            <v>30</v>
          </cell>
        </row>
        <row r="1766">
          <cell r="A1766">
            <v>2001</v>
          </cell>
          <cell r="B1766">
            <v>10</v>
          </cell>
          <cell r="C1766">
            <v>31</v>
          </cell>
        </row>
        <row r="1767">
          <cell r="A1767">
            <v>2001</v>
          </cell>
          <cell r="B1767">
            <v>11</v>
          </cell>
          <cell r="C1767">
            <v>1</v>
          </cell>
        </row>
        <row r="1768">
          <cell r="A1768">
            <v>2001</v>
          </cell>
          <cell r="B1768">
            <v>11</v>
          </cell>
          <cell r="C1768">
            <v>2</v>
          </cell>
        </row>
        <row r="1769">
          <cell r="A1769">
            <v>2001</v>
          </cell>
          <cell r="B1769">
            <v>11</v>
          </cell>
          <cell r="C1769">
            <v>3</v>
          </cell>
        </row>
        <row r="1770">
          <cell r="A1770">
            <v>2001</v>
          </cell>
          <cell r="B1770">
            <v>11</v>
          </cell>
          <cell r="C1770">
            <v>4</v>
          </cell>
        </row>
        <row r="1771">
          <cell r="A1771">
            <v>2001</v>
          </cell>
          <cell r="B1771">
            <v>11</v>
          </cell>
          <cell r="C1771">
            <v>5</v>
          </cell>
        </row>
        <row r="1772">
          <cell r="A1772">
            <v>2001</v>
          </cell>
          <cell r="B1772">
            <v>11</v>
          </cell>
          <cell r="C1772">
            <v>6</v>
          </cell>
        </row>
        <row r="1773">
          <cell r="A1773">
            <v>2001</v>
          </cell>
          <cell r="B1773">
            <v>11</v>
          </cell>
          <cell r="C1773">
            <v>7</v>
          </cell>
        </row>
        <row r="1774">
          <cell r="A1774">
            <v>2001</v>
          </cell>
          <cell r="B1774">
            <v>11</v>
          </cell>
          <cell r="C1774">
            <v>8</v>
          </cell>
        </row>
        <row r="1775">
          <cell r="A1775">
            <v>2001</v>
          </cell>
          <cell r="B1775">
            <v>11</v>
          </cell>
          <cell r="C1775">
            <v>9</v>
          </cell>
        </row>
        <row r="1776">
          <cell r="A1776">
            <v>2001</v>
          </cell>
          <cell r="B1776">
            <v>11</v>
          </cell>
          <cell r="C1776">
            <v>10</v>
          </cell>
        </row>
        <row r="1777">
          <cell r="A1777">
            <v>2001</v>
          </cell>
          <cell r="B1777">
            <v>11</v>
          </cell>
          <cell r="C1777">
            <v>11</v>
          </cell>
        </row>
        <row r="1778">
          <cell r="A1778">
            <v>2001</v>
          </cell>
          <cell r="B1778">
            <v>11</v>
          </cell>
          <cell r="C1778">
            <v>12</v>
          </cell>
        </row>
        <row r="1779">
          <cell r="A1779">
            <v>2001</v>
          </cell>
          <cell r="B1779">
            <v>11</v>
          </cell>
          <cell r="C1779">
            <v>13</v>
          </cell>
        </row>
        <row r="1780">
          <cell r="A1780">
            <v>2001</v>
          </cell>
          <cell r="B1780">
            <v>11</v>
          </cell>
          <cell r="C1780">
            <v>14</v>
          </cell>
        </row>
        <row r="1781">
          <cell r="A1781">
            <v>2001</v>
          </cell>
          <cell r="B1781">
            <v>11</v>
          </cell>
          <cell r="C1781">
            <v>15</v>
          </cell>
        </row>
        <row r="1782">
          <cell r="A1782">
            <v>2001</v>
          </cell>
          <cell r="B1782">
            <v>11</v>
          </cell>
          <cell r="C1782">
            <v>16</v>
          </cell>
        </row>
        <row r="1783">
          <cell r="A1783">
            <v>2001</v>
          </cell>
          <cell r="B1783">
            <v>11</v>
          </cell>
          <cell r="C1783">
            <v>17</v>
          </cell>
        </row>
        <row r="1784">
          <cell r="A1784">
            <v>2001</v>
          </cell>
          <cell r="B1784">
            <v>11</v>
          </cell>
          <cell r="C1784">
            <v>18</v>
          </cell>
        </row>
        <row r="1785">
          <cell r="A1785">
            <v>2001</v>
          </cell>
          <cell r="B1785">
            <v>11</v>
          </cell>
          <cell r="C1785">
            <v>19</v>
          </cell>
        </row>
        <row r="1786">
          <cell r="A1786">
            <v>2001</v>
          </cell>
          <cell r="B1786">
            <v>11</v>
          </cell>
          <cell r="C1786">
            <v>20</v>
          </cell>
        </row>
        <row r="1787">
          <cell r="A1787">
            <v>2001</v>
          </cell>
          <cell r="B1787">
            <v>11</v>
          </cell>
          <cell r="C1787">
            <v>21</v>
          </cell>
        </row>
        <row r="1788">
          <cell r="A1788">
            <v>2001</v>
          </cell>
          <cell r="B1788">
            <v>11</v>
          </cell>
          <cell r="C1788">
            <v>22</v>
          </cell>
        </row>
        <row r="1789">
          <cell r="A1789">
            <v>2001</v>
          </cell>
          <cell r="B1789">
            <v>11</v>
          </cell>
          <cell r="C1789">
            <v>23</v>
          </cell>
        </row>
        <row r="1790">
          <cell r="A1790">
            <v>2001</v>
          </cell>
          <cell r="B1790">
            <v>11</v>
          </cell>
          <cell r="C1790">
            <v>24</v>
          </cell>
        </row>
        <row r="1791">
          <cell r="A1791">
            <v>2001</v>
          </cell>
          <cell r="B1791">
            <v>11</v>
          </cell>
          <cell r="C1791">
            <v>25</v>
          </cell>
        </row>
        <row r="1792">
          <cell r="A1792">
            <v>2001</v>
          </cell>
          <cell r="B1792">
            <v>11</v>
          </cell>
          <cell r="C1792">
            <v>26</v>
          </cell>
        </row>
        <row r="1793">
          <cell r="A1793">
            <v>2001</v>
          </cell>
          <cell r="B1793">
            <v>11</v>
          </cell>
          <cell r="C1793">
            <v>27</v>
          </cell>
        </row>
        <row r="1794">
          <cell r="A1794">
            <v>2001</v>
          </cell>
          <cell r="B1794">
            <v>11</v>
          </cell>
          <cell r="C1794">
            <v>28</v>
          </cell>
        </row>
        <row r="1795">
          <cell r="A1795">
            <v>2001</v>
          </cell>
          <cell r="B1795">
            <v>11</v>
          </cell>
          <cell r="C1795">
            <v>29</v>
          </cell>
        </row>
        <row r="1796">
          <cell r="A1796">
            <v>2001</v>
          </cell>
          <cell r="B1796">
            <v>11</v>
          </cell>
          <cell r="C1796">
            <v>30</v>
          </cell>
        </row>
        <row r="1797">
          <cell r="A1797">
            <v>2001</v>
          </cell>
          <cell r="B1797">
            <v>12</v>
          </cell>
          <cell r="C1797">
            <v>1</v>
          </cell>
        </row>
        <row r="1798">
          <cell r="A1798">
            <v>2001</v>
          </cell>
          <cell r="B1798">
            <v>12</v>
          </cell>
          <cell r="C1798">
            <v>2</v>
          </cell>
        </row>
        <row r="1799">
          <cell r="A1799">
            <v>2001</v>
          </cell>
          <cell r="B1799">
            <v>12</v>
          </cell>
          <cell r="C1799">
            <v>3</v>
          </cell>
        </row>
        <row r="1800">
          <cell r="A1800">
            <v>2001</v>
          </cell>
          <cell r="B1800">
            <v>12</v>
          </cell>
          <cell r="C1800">
            <v>4</v>
          </cell>
        </row>
        <row r="1801">
          <cell r="A1801">
            <v>2001</v>
          </cell>
          <cell r="B1801">
            <v>12</v>
          </cell>
          <cell r="C1801">
            <v>5</v>
          </cell>
        </row>
        <row r="1802">
          <cell r="A1802">
            <v>2001</v>
          </cell>
          <cell r="B1802">
            <v>12</v>
          </cell>
          <cell r="C1802">
            <v>6</v>
          </cell>
        </row>
        <row r="1803">
          <cell r="A1803">
            <v>2001</v>
          </cell>
          <cell r="B1803">
            <v>12</v>
          </cell>
          <cell r="C1803">
            <v>7</v>
          </cell>
        </row>
        <row r="1804">
          <cell r="A1804">
            <v>2001</v>
          </cell>
          <cell r="B1804">
            <v>12</v>
          </cell>
          <cell r="C1804">
            <v>8</v>
          </cell>
        </row>
        <row r="1805">
          <cell r="A1805">
            <v>2001</v>
          </cell>
          <cell r="B1805">
            <v>12</v>
          </cell>
          <cell r="C1805">
            <v>9</v>
          </cell>
        </row>
        <row r="1806">
          <cell r="A1806">
            <v>2001</v>
          </cell>
          <cell r="B1806">
            <v>12</v>
          </cell>
          <cell r="C1806">
            <v>10</v>
          </cell>
        </row>
        <row r="1807">
          <cell r="A1807">
            <v>2001</v>
          </cell>
          <cell r="B1807">
            <v>12</v>
          </cell>
          <cell r="C1807">
            <v>11</v>
          </cell>
        </row>
        <row r="1808">
          <cell r="A1808">
            <v>2001</v>
          </cell>
          <cell r="B1808">
            <v>12</v>
          </cell>
          <cell r="C1808">
            <v>12</v>
          </cell>
        </row>
        <row r="1809">
          <cell r="A1809">
            <v>2001</v>
          </cell>
          <cell r="B1809">
            <v>12</v>
          </cell>
          <cell r="C1809">
            <v>13</v>
          </cell>
        </row>
        <row r="1810">
          <cell r="A1810">
            <v>2001</v>
          </cell>
          <cell r="B1810">
            <v>12</v>
          </cell>
          <cell r="C1810">
            <v>14</v>
          </cell>
        </row>
        <row r="1811">
          <cell r="A1811">
            <v>2001</v>
          </cell>
          <cell r="B1811">
            <v>12</v>
          </cell>
          <cell r="C1811">
            <v>15</v>
          </cell>
        </row>
        <row r="1812">
          <cell r="A1812">
            <v>2001</v>
          </cell>
          <cell r="B1812">
            <v>12</v>
          </cell>
          <cell r="C1812">
            <v>16</v>
          </cell>
        </row>
        <row r="1813">
          <cell r="A1813">
            <v>2001</v>
          </cell>
          <cell r="B1813">
            <v>12</v>
          </cell>
          <cell r="C1813">
            <v>17</v>
          </cell>
        </row>
        <row r="1814">
          <cell r="A1814">
            <v>2001</v>
          </cell>
          <cell r="B1814">
            <v>12</v>
          </cell>
          <cell r="C1814">
            <v>18</v>
          </cell>
        </row>
        <row r="1815">
          <cell r="A1815">
            <v>2001</v>
          </cell>
          <cell r="B1815">
            <v>12</v>
          </cell>
          <cell r="C1815">
            <v>19</v>
          </cell>
        </row>
        <row r="1816">
          <cell r="A1816">
            <v>2001</v>
          </cell>
          <cell r="B1816">
            <v>12</v>
          </cell>
          <cell r="C1816">
            <v>20</v>
          </cell>
        </row>
        <row r="1817">
          <cell r="A1817">
            <v>2001</v>
          </cell>
          <cell r="B1817">
            <v>12</v>
          </cell>
          <cell r="C1817">
            <v>21</v>
          </cell>
        </row>
        <row r="1818">
          <cell r="A1818">
            <v>2001</v>
          </cell>
          <cell r="B1818">
            <v>12</v>
          </cell>
          <cell r="C1818">
            <v>22</v>
          </cell>
        </row>
        <row r="1819">
          <cell r="A1819">
            <v>2001</v>
          </cell>
          <cell r="B1819">
            <v>12</v>
          </cell>
          <cell r="C1819">
            <v>23</v>
          </cell>
        </row>
        <row r="1820">
          <cell r="A1820">
            <v>2001</v>
          </cell>
          <cell r="B1820">
            <v>12</v>
          </cell>
          <cell r="C1820">
            <v>24</v>
          </cell>
        </row>
        <row r="1821">
          <cell r="A1821">
            <v>2001</v>
          </cell>
          <cell r="B1821">
            <v>12</v>
          </cell>
          <cell r="C1821">
            <v>25</v>
          </cell>
        </row>
        <row r="1822">
          <cell r="A1822">
            <v>2001</v>
          </cell>
          <cell r="B1822">
            <v>12</v>
          </cell>
          <cell r="C1822">
            <v>26</v>
          </cell>
        </row>
        <row r="1823">
          <cell r="A1823">
            <v>2001</v>
          </cell>
          <cell r="B1823">
            <v>12</v>
          </cell>
          <cell r="C1823">
            <v>27</v>
          </cell>
        </row>
        <row r="1824">
          <cell r="A1824">
            <v>2001</v>
          </cell>
          <cell r="B1824">
            <v>12</v>
          </cell>
          <cell r="C1824">
            <v>28</v>
          </cell>
        </row>
        <row r="1825">
          <cell r="A1825">
            <v>2001</v>
          </cell>
          <cell r="B1825">
            <v>12</v>
          </cell>
          <cell r="C1825">
            <v>29</v>
          </cell>
        </row>
        <row r="1826">
          <cell r="A1826">
            <v>2001</v>
          </cell>
          <cell r="B1826">
            <v>12</v>
          </cell>
          <cell r="C1826">
            <v>30</v>
          </cell>
        </row>
        <row r="1827">
          <cell r="A1827">
            <v>2001</v>
          </cell>
          <cell r="B1827">
            <v>12</v>
          </cell>
          <cell r="C1827">
            <v>31</v>
          </cell>
        </row>
      </sheetData>
      <sheetData sheetId="1">
        <row r="1463">
          <cell r="A1463">
            <v>2001</v>
          </cell>
          <cell r="B1463">
            <v>1</v>
          </cell>
          <cell r="C1463">
            <v>1</v>
          </cell>
        </row>
        <row r="1463">
          <cell r="E1463">
            <v>37</v>
          </cell>
          <cell r="F1463">
            <v>23</v>
          </cell>
        </row>
        <row r="1464">
          <cell r="A1464">
            <v>2001</v>
          </cell>
          <cell r="B1464">
            <v>1</v>
          </cell>
          <cell r="C1464">
            <v>2</v>
          </cell>
        </row>
        <row r="1464">
          <cell r="E1464">
            <v>33</v>
          </cell>
          <cell r="F1464">
            <v>23</v>
          </cell>
        </row>
        <row r="1465">
          <cell r="A1465">
            <v>2001</v>
          </cell>
          <cell r="B1465">
            <v>1</v>
          </cell>
          <cell r="C1465">
            <v>3</v>
          </cell>
        </row>
        <row r="1465">
          <cell r="E1465">
            <v>35</v>
          </cell>
          <cell r="F1465">
            <v>20</v>
          </cell>
        </row>
        <row r="1466">
          <cell r="A1466">
            <v>2001</v>
          </cell>
          <cell r="B1466">
            <v>1</v>
          </cell>
          <cell r="C1466">
            <v>4</v>
          </cell>
        </row>
        <row r="1466">
          <cell r="E1466">
            <v>38</v>
          </cell>
          <cell r="F1466">
            <v>23</v>
          </cell>
        </row>
        <row r="1467">
          <cell r="A1467">
            <v>2001</v>
          </cell>
          <cell r="B1467">
            <v>1</v>
          </cell>
          <cell r="C1467">
            <v>5</v>
          </cell>
        </row>
        <row r="1467">
          <cell r="E1467">
            <v>33</v>
          </cell>
          <cell r="F1467">
            <v>22</v>
          </cell>
        </row>
        <row r="1468">
          <cell r="A1468">
            <v>2001</v>
          </cell>
          <cell r="B1468">
            <v>1</v>
          </cell>
          <cell r="C1468">
            <v>6</v>
          </cell>
        </row>
        <row r="1468">
          <cell r="E1468">
            <v>42</v>
          </cell>
          <cell r="F1468">
            <v>28</v>
          </cell>
        </row>
        <row r="1469">
          <cell r="A1469">
            <v>2001</v>
          </cell>
          <cell r="B1469">
            <v>1</v>
          </cell>
          <cell r="C1469">
            <v>7</v>
          </cell>
        </row>
        <row r="1469">
          <cell r="E1469">
            <v>42</v>
          </cell>
          <cell r="F1469">
            <v>26</v>
          </cell>
        </row>
        <row r="1470">
          <cell r="A1470">
            <v>2001</v>
          </cell>
          <cell r="B1470">
            <v>1</v>
          </cell>
          <cell r="C1470">
            <v>8</v>
          </cell>
        </row>
        <row r="1470">
          <cell r="E1470">
            <v>37</v>
          </cell>
          <cell r="F1470">
            <v>30</v>
          </cell>
        </row>
        <row r="1471">
          <cell r="A1471">
            <v>2001</v>
          </cell>
          <cell r="B1471">
            <v>1</v>
          </cell>
          <cell r="C1471">
            <v>9</v>
          </cell>
        </row>
        <row r="1471">
          <cell r="E1471">
            <v>33</v>
          </cell>
          <cell r="F1471">
            <v>28</v>
          </cell>
        </row>
        <row r="1472">
          <cell r="A1472">
            <v>2001</v>
          </cell>
          <cell r="B1472">
            <v>1</v>
          </cell>
          <cell r="C1472">
            <v>10</v>
          </cell>
        </row>
        <row r="1472">
          <cell r="E1472">
            <v>49</v>
          </cell>
          <cell r="F1472">
            <v>29</v>
          </cell>
        </row>
        <row r="1473">
          <cell r="A1473">
            <v>2001</v>
          </cell>
          <cell r="B1473">
            <v>1</v>
          </cell>
          <cell r="C1473">
            <v>11</v>
          </cell>
        </row>
        <row r="1473">
          <cell r="E1473">
            <v>59</v>
          </cell>
          <cell r="F1473">
            <v>25</v>
          </cell>
        </row>
        <row r="1474">
          <cell r="A1474">
            <v>2001</v>
          </cell>
          <cell r="B1474">
            <v>1</v>
          </cell>
          <cell r="C1474">
            <v>12</v>
          </cell>
        </row>
        <row r="1474">
          <cell r="E1474">
            <v>45</v>
          </cell>
          <cell r="F1474">
            <v>32</v>
          </cell>
        </row>
        <row r="1475">
          <cell r="A1475">
            <v>2001</v>
          </cell>
          <cell r="B1475">
            <v>1</v>
          </cell>
          <cell r="C1475">
            <v>13</v>
          </cell>
        </row>
        <row r="1475">
          <cell r="E1475">
            <v>44</v>
          </cell>
          <cell r="F1475">
            <v>27</v>
          </cell>
        </row>
        <row r="1476">
          <cell r="A1476">
            <v>2001</v>
          </cell>
          <cell r="B1476">
            <v>1</v>
          </cell>
          <cell r="C1476">
            <v>14</v>
          </cell>
        </row>
        <row r="1476">
          <cell r="E1476">
            <v>48</v>
          </cell>
          <cell r="F1476">
            <v>32</v>
          </cell>
        </row>
        <row r="1477">
          <cell r="A1477">
            <v>2001</v>
          </cell>
          <cell r="B1477">
            <v>1</v>
          </cell>
          <cell r="C1477">
            <v>15</v>
          </cell>
        </row>
        <row r="1477">
          <cell r="E1477">
            <v>43</v>
          </cell>
          <cell r="F1477">
            <v>37</v>
          </cell>
        </row>
        <row r="1478">
          <cell r="A1478">
            <v>2001</v>
          </cell>
          <cell r="B1478">
            <v>1</v>
          </cell>
          <cell r="C1478">
            <v>16</v>
          </cell>
        </row>
        <row r="1478">
          <cell r="E1478">
            <v>49</v>
          </cell>
          <cell r="F1478">
            <v>34</v>
          </cell>
        </row>
        <row r="1479">
          <cell r="A1479">
            <v>2001</v>
          </cell>
          <cell r="B1479">
            <v>1</v>
          </cell>
          <cell r="C1479">
            <v>17</v>
          </cell>
        </row>
        <row r="1479">
          <cell r="E1479">
            <v>45</v>
          </cell>
          <cell r="F1479">
            <v>33</v>
          </cell>
        </row>
        <row r="1480">
          <cell r="A1480">
            <v>2001</v>
          </cell>
          <cell r="B1480">
            <v>1</v>
          </cell>
          <cell r="C1480">
            <v>18</v>
          </cell>
        </row>
        <row r="1480">
          <cell r="E1480">
            <v>40</v>
          </cell>
          <cell r="F1480">
            <v>34</v>
          </cell>
        </row>
        <row r="1481">
          <cell r="A1481">
            <v>2001</v>
          </cell>
          <cell r="B1481">
            <v>1</v>
          </cell>
          <cell r="C1481">
            <v>19</v>
          </cell>
        </row>
        <row r="1481">
          <cell r="E1481">
            <v>41</v>
          </cell>
          <cell r="F1481">
            <v>36</v>
          </cell>
        </row>
        <row r="1482">
          <cell r="A1482">
            <v>2001</v>
          </cell>
          <cell r="B1482">
            <v>1</v>
          </cell>
          <cell r="C1482">
            <v>20</v>
          </cell>
        </row>
        <row r="1482">
          <cell r="E1482">
            <v>39</v>
          </cell>
          <cell r="F1482">
            <v>33</v>
          </cell>
        </row>
        <row r="1483">
          <cell r="A1483">
            <v>2001</v>
          </cell>
          <cell r="B1483">
            <v>1</v>
          </cell>
          <cell r="C1483">
            <v>21</v>
          </cell>
        </row>
        <row r="1483">
          <cell r="E1483">
            <v>33</v>
          </cell>
          <cell r="F1483">
            <v>24</v>
          </cell>
        </row>
        <row r="1484">
          <cell r="A1484">
            <v>2001</v>
          </cell>
          <cell r="B1484">
            <v>1</v>
          </cell>
          <cell r="C1484">
            <v>22</v>
          </cell>
        </row>
        <row r="1484">
          <cell r="E1484">
            <v>36</v>
          </cell>
          <cell r="F1484">
            <v>21</v>
          </cell>
        </row>
        <row r="1485">
          <cell r="A1485">
            <v>2001</v>
          </cell>
          <cell r="B1485">
            <v>1</v>
          </cell>
          <cell r="C1485">
            <v>23</v>
          </cell>
        </row>
        <row r="1485">
          <cell r="E1485">
            <v>43</v>
          </cell>
          <cell r="F1485">
            <v>21</v>
          </cell>
        </row>
        <row r="1486">
          <cell r="A1486">
            <v>2001</v>
          </cell>
          <cell r="B1486">
            <v>1</v>
          </cell>
          <cell r="C1486">
            <v>24</v>
          </cell>
        </row>
        <row r="1486">
          <cell r="E1486">
            <v>47</v>
          </cell>
          <cell r="F1486">
            <v>27</v>
          </cell>
        </row>
        <row r="1487">
          <cell r="A1487">
            <v>2001</v>
          </cell>
          <cell r="B1487">
            <v>1</v>
          </cell>
          <cell r="C1487">
            <v>25</v>
          </cell>
        </row>
        <row r="1487">
          <cell r="E1487">
            <v>42</v>
          </cell>
          <cell r="F1487">
            <v>28</v>
          </cell>
        </row>
        <row r="1488">
          <cell r="A1488">
            <v>2001</v>
          </cell>
          <cell r="B1488">
            <v>1</v>
          </cell>
          <cell r="C1488">
            <v>26</v>
          </cell>
        </row>
        <row r="1488">
          <cell r="E1488">
            <v>39</v>
          </cell>
          <cell r="F1488">
            <v>23</v>
          </cell>
        </row>
        <row r="1489">
          <cell r="A1489">
            <v>2001</v>
          </cell>
          <cell r="B1489">
            <v>1</v>
          </cell>
          <cell r="C1489">
            <v>27</v>
          </cell>
        </row>
        <row r="1489">
          <cell r="E1489">
            <v>48</v>
          </cell>
          <cell r="F1489">
            <v>35</v>
          </cell>
        </row>
        <row r="1490">
          <cell r="A1490">
            <v>2001</v>
          </cell>
          <cell r="B1490">
            <v>1</v>
          </cell>
          <cell r="C1490">
            <v>28</v>
          </cell>
        </row>
        <row r="1490">
          <cell r="E1490">
            <v>46</v>
          </cell>
          <cell r="F1490">
            <v>28</v>
          </cell>
        </row>
        <row r="1491">
          <cell r="A1491">
            <v>2001</v>
          </cell>
          <cell r="B1491">
            <v>1</v>
          </cell>
          <cell r="C1491">
            <v>29</v>
          </cell>
        </row>
        <row r="1491">
          <cell r="E1491">
            <v>47</v>
          </cell>
          <cell r="F1491">
            <v>30</v>
          </cell>
        </row>
        <row r="1492">
          <cell r="A1492">
            <v>2001</v>
          </cell>
          <cell r="B1492">
            <v>1</v>
          </cell>
          <cell r="C1492">
            <v>30</v>
          </cell>
        </row>
        <row r="1492">
          <cell r="E1492">
            <v>53</v>
          </cell>
          <cell r="F1492">
            <v>36</v>
          </cell>
        </row>
        <row r="1493">
          <cell r="A1493">
            <v>2001</v>
          </cell>
          <cell r="B1493">
            <v>1</v>
          </cell>
          <cell r="C1493">
            <v>31</v>
          </cell>
        </row>
        <row r="1493">
          <cell r="E1493">
            <v>57</v>
          </cell>
          <cell r="F1493">
            <v>39</v>
          </cell>
        </row>
        <row r="1494">
          <cell r="A1494">
            <v>2001</v>
          </cell>
          <cell r="B1494">
            <v>2</v>
          </cell>
          <cell r="C1494">
            <v>1</v>
          </cell>
        </row>
        <row r="1494">
          <cell r="E1494">
            <v>51</v>
          </cell>
          <cell r="F1494">
            <v>35</v>
          </cell>
        </row>
        <row r="1495">
          <cell r="A1495">
            <v>2001</v>
          </cell>
          <cell r="B1495">
            <v>2</v>
          </cell>
          <cell r="C1495">
            <v>2</v>
          </cell>
        </row>
        <row r="1495">
          <cell r="E1495">
            <v>52</v>
          </cell>
          <cell r="F1495">
            <v>28</v>
          </cell>
        </row>
        <row r="1496">
          <cell r="A1496">
            <v>2001</v>
          </cell>
          <cell r="B1496">
            <v>2</v>
          </cell>
          <cell r="C1496">
            <v>3</v>
          </cell>
        </row>
        <row r="1496">
          <cell r="E1496">
            <v>38</v>
          </cell>
          <cell r="F1496">
            <v>25</v>
          </cell>
        </row>
        <row r="1497">
          <cell r="A1497">
            <v>2001</v>
          </cell>
          <cell r="B1497">
            <v>2</v>
          </cell>
          <cell r="C1497">
            <v>4</v>
          </cell>
        </row>
        <row r="1497">
          <cell r="E1497">
            <v>45</v>
          </cell>
          <cell r="F1497">
            <v>26</v>
          </cell>
        </row>
        <row r="1498">
          <cell r="A1498">
            <v>2001</v>
          </cell>
          <cell r="B1498">
            <v>2</v>
          </cell>
          <cell r="C1498">
            <v>5</v>
          </cell>
        </row>
        <row r="1498">
          <cell r="E1498">
            <v>42</v>
          </cell>
          <cell r="F1498">
            <v>34</v>
          </cell>
        </row>
        <row r="1499">
          <cell r="A1499">
            <v>2001</v>
          </cell>
          <cell r="B1499">
            <v>2</v>
          </cell>
          <cell r="C1499">
            <v>6</v>
          </cell>
        </row>
        <row r="1499">
          <cell r="E1499">
            <v>50</v>
          </cell>
          <cell r="F1499">
            <v>33</v>
          </cell>
        </row>
        <row r="1500">
          <cell r="A1500">
            <v>2001</v>
          </cell>
          <cell r="B1500">
            <v>2</v>
          </cell>
          <cell r="C1500">
            <v>7</v>
          </cell>
        </row>
        <row r="1500">
          <cell r="E1500">
            <v>54</v>
          </cell>
          <cell r="F1500">
            <v>31</v>
          </cell>
        </row>
        <row r="1501">
          <cell r="A1501">
            <v>2001</v>
          </cell>
          <cell r="B1501">
            <v>2</v>
          </cell>
          <cell r="C1501">
            <v>8</v>
          </cell>
        </row>
        <row r="1501">
          <cell r="E1501">
            <v>56</v>
          </cell>
          <cell r="F1501">
            <v>33</v>
          </cell>
        </row>
        <row r="1502">
          <cell r="A1502">
            <v>2001</v>
          </cell>
          <cell r="B1502">
            <v>2</v>
          </cell>
          <cell r="C1502">
            <v>9</v>
          </cell>
        </row>
        <row r="1502">
          <cell r="E1502">
            <v>70</v>
          </cell>
          <cell r="F1502">
            <v>36</v>
          </cell>
        </row>
        <row r="1503">
          <cell r="A1503">
            <v>2001</v>
          </cell>
          <cell r="B1503">
            <v>2</v>
          </cell>
          <cell r="C1503">
            <v>10</v>
          </cell>
        </row>
        <row r="1503">
          <cell r="E1503">
            <v>64</v>
          </cell>
          <cell r="F1503">
            <v>34</v>
          </cell>
        </row>
        <row r="1504">
          <cell r="A1504">
            <v>2001</v>
          </cell>
          <cell r="B1504">
            <v>2</v>
          </cell>
          <cell r="C1504">
            <v>11</v>
          </cell>
        </row>
        <row r="1504">
          <cell r="E1504">
            <v>39</v>
          </cell>
          <cell r="F1504">
            <v>27</v>
          </cell>
        </row>
        <row r="1505">
          <cell r="A1505">
            <v>2001</v>
          </cell>
          <cell r="B1505">
            <v>2</v>
          </cell>
          <cell r="C1505">
            <v>12</v>
          </cell>
        </row>
        <row r="1505">
          <cell r="E1505">
            <v>41</v>
          </cell>
          <cell r="F1505">
            <v>30</v>
          </cell>
        </row>
        <row r="1506">
          <cell r="A1506">
            <v>2001</v>
          </cell>
          <cell r="B1506">
            <v>2</v>
          </cell>
          <cell r="C1506">
            <v>13</v>
          </cell>
        </row>
        <row r="1506">
          <cell r="E1506">
            <v>54</v>
          </cell>
          <cell r="F1506">
            <v>33</v>
          </cell>
        </row>
        <row r="1507">
          <cell r="A1507">
            <v>2001</v>
          </cell>
          <cell r="B1507">
            <v>2</v>
          </cell>
          <cell r="C1507">
            <v>14</v>
          </cell>
        </row>
        <row r="1507">
          <cell r="E1507">
            <v>51</v>
          </cell>
          <cell r="F1507">
            <v>43</v>
          </cell>
        </row>
        <row r="1508">
          <cell r="A1508">
            <v>2001</v>
          </cell>
          <cell r="B1508">
            <v>2</v>
          </cell>
          <cell r="C1508">
            <v>15</v>
          </cell>
        </row>
        <row r="1508">
          <cell r="E1508">
            <v>55</v>
          </cell>
          <cell r="F1508">
            <v>43</v>
          </cell>
        </row>
        <row r="1509">
          <cell r="A1509">
            <v>2001</v>
          </cell>
          <cell r="B1509">
            <v>2</v>
          </cell>
          <cell r="C1509">
            <v>16</v>
          </cell>
        </row>
        <row r="1509">
          <cell r="E1509">
            <v>44</v>
          </cell>
          <cell r="F1509">
            <v>40</v>
          </cell>
        </row>
        <row r="1510">
          <cell r="A1510">
            <v>2001</v>
          </cell>
          <cell r="B1510">
            <v>2</v>
          </cell>
          <cell r="C1510">
            <v>17</v>
          </cell>
        </row>
        <row r="1510">
          <cell r="E1510">
            <v>45</v>
          </cell>
          <cell r="F1510">
            <v>26</v>
          </cell>
        </row>
        <row r="1511">
          <cell r="A1511">
            <v>2001</v>
          </cell>
          <cell r="B1511">
            <v>2</v>
          </cell>
          <cell r="C1511">
            <v>18</v>
          </cell>
        </row>
        <row r="1511">
          <cell r="E1511">
            <v>38</v>
          </cell>
          <cell r="F1511">
            <v>21</v>
          </cell>
        </row>
        <row r="1512">
          <cell r="A1512">
            <v>2001</v>
          </cell>
          <cell r="B1512">
            <v>2</v>
          </cell>
          <cell r="C1512">
            <v>19</v>
          </cell>
        </row>
        <row r="1512">
          <cell r="E1512">
            <v>51</v>
          </cell>
          <cell r="F1512">
            <v>24</v>
          </cell>
        </row>
        <row r="1513">
          <cell r="A1513">
            <v>2001</v>
          </cell>
          <cell r="B1513">
            <v>2</v>
          </cell>
          <cell r="C1513">
            <v>20</v>
          </cell>
        </row>
        <row r="1513">
          <cell r="E1513">
            <v>65</v>
          </cell>
          <cell r="F1513">
            <v>37</v>
          </cell>
        </row>
        <row r="1514">
          <cell r="A1514">
            <v>2001</v>
          </cell>
          <cell r="B1514">
            <v>2</v>
          </cell>
          <cell r="C1514">
            <v>21</v>
          </cell>
        </row>
        <row r="1514">
          <cell r="E1514">
            <v>57</v>
          </cell>
          <cell r="F1514">
            <v>29</v>
          </cell>
        </row>
        <row r="1515">
          <cell r="A1515">
            <v>2001</v>
          </cell>
          <cell r="B1515">
            <v>2</v>
          </cell>
          <cell r="C1515">
            <v>22</v>
          </cell>
        </row>
        <row r="1515">
          <cell r="E1515">
            <v>29</v>
          </cell>
          <cell r="F1515">
            <v>23</v>
          </cell>
        </row>
        <row r="1516">
          <cell r="A1516">
            <v>2001</v>
          </cell>
          <cell r="B1516">
            <v>2</v>
          </cell>
          <cell r="C1516">
            <v>23</v>
          </cell>
        </row>
        <row r="1516">
          <cell r="E1516">
            <v>47</v>
          </cell>
          <cell r="F1516">
            <v>23</v>
          </cell>
        </row>
        <row r="1517">
          <cell r="A1517">
            <v>2001</v>
          </cell>
          <cell r="B1517">
            <v>2</v>
          </cell>
          <cell r="C1517">
            <v>24</v>
          </cell>
        </row>
        <row r="1517">
          <cell r="E1517">
            <v>43</v>
          </cell>
          <cell r="F1517">
            <v>31</v>
          </cell>
        </row>
        <row r="1518">
          <cell r="A1518">
            <v>2001</v>
          </cell>
          <cell r="B1518">
            <v>2</v>
          </cell>
          <cell r="C1518">
            <v>25</v>
          </cell>
        </row>
        <row r="1518">
          <cell r="E1518">
            <v>55</v>
          </cell>
          <cell r="F1518">
            <v>36</v>
          </cell>
        </row>
        <row r="1519">
          <cell r="A1519">
            <v>2001</v>
          </cell>
          <cell r="B1519">
            <v>2</v>
          </cell>
          <cell r="C1519">
            <v>26</v>
          </cell>
        </row>
        <row r="1519">
          <cell r="E1519">
            <v>56</v>
          </cell>
          <cell r="F1519">
            <v>40</v>
          </cell>
        </row>
        <row r="1520">
          <cell r="A1520">
            <v>2001</v>
          </cell>
          <cell r="B1520">
            <v>2</v>
          </cell>
          <cell r="C1520">
            <v>27</v>
          </cell>
        </row>
        <row r="1520">
          <cell r="E1520">
            <v>58</v>
          </cell>
          <cell r="F1520">
            <v>35</v>
          </cell>
        </row>
        <row r="1521">
          <cell r="A1521">
            <v>2001</v>
          </cell>
          <cell r="B1521">
            <v>2</v>
          </cell>
          <cell r="C1521">
            <v>28</v>
          </cell>
        </row>
        <row r="1521">
          <cell r="E1521">
            <v>48</v>
          </cell>
          <cell r="F1521">
            <v>34</v>
          </cell>
        </row>
        <row r="1522">
          <cell r="A1522">
            <v>2001</v>
          </cell>
          <cell r="B1522">
            <v>3</v>
          </cell>
          <cell r="C1522">
            <v>1</v>
          </cell>
        </row>
        <row r="1522">
          <cell r="E1522">
            <v>50</v>
          </cell>
          <cell r="F1522">
            <v>28</v>
          </cell>
        </row>
        <row r="1523">
          <cell r="A1523">
            <v>2001</v>
          </cell>
          <cell r="B1523">
            <v>3</v>
          </cell>
          <cell r="C1523">
            <v>2</v>
          </cell>
        </row>
        <row r="1523">
          <cell r="E1523">
            <v>58</v>
          </cell>
          <cell r="F1523">
            <v>36</v>
          </cell>
        </row>
        <row r="1524">
          <cell r="A1524">
            <v>2001</v>
          </cell>
          <cell r="B1524">
            <v>3</v>
          </cell>
          <cell r="C1524">
            <v>3</v>
          </cell>
        </row>
        <row r="1524">
          <cell r="E1524">
            <v>59</v>
          </cell>
          <cell r="F1524">
            <v>38</v>
          </cell>
        </row>
        <row r="1525">
          <cell r="A1525">
            <v>2001</v>
          </cell>
          <cell r="B1525">
            <v>3</v>
          </cell>
          <cell r="C1525">
            <v>4</v>
          </cell>
        </row>
        <row r="1525">
          <cell r="E1525">
            <v>47</v>
          </cell>
          <cell r="F1525">
            <v>37</v>
          </cell>
        </row>
        <row r="1526">
          <cell r="A1526">
            <v>2001</v>
          </cell>
          <cell r="B1526">
            <v>3</v>
          </cell>
          <cell r="C1526">
            <v>5</v>
          </cell>
        </row>
        <row r="1526">
          <cell r="E1526">
            <v>43</v>
          </cell>
          <cell r="F1526">
            <v>28</v>
          </cell>
        </row>
        <row r="1527">
          <cell r="A1527">
            <v>2001</v>
          </cell>
          <cell r="B1527">
            <v>3</v>
          </cell>
          <cell r="C1527">
            <v>6</v>
          </cell>
        </row>
        <row r="1527">
          <cell r="E1527">
            <v>39</v>
          </cell>
          <cell r="F1527">
            <v>25</v>
          </cell>
        </row>
        <row r="1528">
          <cell r="A1528">
            <v>2001</v>
          </cell>
          <cell r="B1528">
            <v>3</v>
          </cell>
          <cell r="C1528">
            <v>7</v>
          </cell>
        </row>
        <row r="1528">
          <cell r="E1528">
            <v>51</v>
          </cell>
          <cell r="F1528">
            <v>34</v>
          </cell>
        </row>
        <row r="1529">
          <cell r="A1529">
            <v>2001</v>
          </cell>
          <cell r="B1529">
            <v>3</v>
          </cell>
          <cell r="C1529">
            <v>8</v>
          </cell>
        </row>
        <row r="1529">
          <cell r="E1529">
            <v>50</v>
          </cell>
          <cell r="F1529">
            <v>30</v>
          </cell>
        </row>
        <row r="1530">
          <cell r="A1530">
            <v>2001</v>
          </cell>
          <cell r="B1530">
            <v>3</v>
          </cell>
          <cell r="C1530">
            <v>9</v>
          </cell>
        </row>
        <row r="1530">
          <cell r="E1530">
            <v>46</v>
          </cell>
          <cell r="F1530">
            <v>34</v>
          </cell>
        </row>
        <row r="1531">
          <cell r="A1531">
            <v>2001</v>
          </cell>
          <cell r="B1531">
            <v>3</v>
          </cell>
          <cell r="C1531">
            <v>10</v>
          </cell>
        </row>
        <row r="1531">
          <cell r="E1531">
            <v>49</v>
          </cell>
          <cell r="F1531">
            <v>31</v>
          </cell>
        </row>
        <row r="1532">
          <cell r="A1532">
            <v>2001</v>
          </cell>
          <cell r="B1532">
            <v>3</v>
          </cell>
          <cell r="C1532">
            <v>11</v>
          </cell>
        </row>
        <row r="1532">
          <cell r="E1532">
            <v>66</v>
          </cell>
          <cell r="F1532">
            <v>32</v>
          </cell>
        </row>
        <row r="1533">
          <cell r="A1533">
            <v>2001</v>
          </cell>
          <cell r="B1533">
            <v>3</v>
          </cell>
          <cell r="C1533">
            <v>12</v>
          </cell>
        </row>
        <row r="1533">
          <cell r="E1533">
            <v>55</v>
          </cell>
          <cell r="F1533">
            <v>35</v>
          </cell>
        </row>
        <row r="1534">
          <cell r="A1534">
            <v>2001</v>
          </cell>
          <cell r="B1534">
            <v>3</v>
          </cell>
          <cell r="C1534">
            <v>13</v>
          </cell>
        </row>
        <row r="1534">
          <cell r="E1534">
            <v>63</v>
          </cell>
          <cell r="F1534">
            <v>40</v>
          </cell>
        </row>
        <row r="1535">
          <cell r="A1535">
            <v>2001</v>
          </cell>
          <cell r="B1535">
            <v>3</v>
          </cell>
          <cell r="C1535">
            <v>14</v>
          </cell>
        </row>
        <row r="1535">
          <cell r="E1535">
            <v>61</v>
          </cell>
          <cell r="F1535">
            <v>43</v>
          </cell>
        </row>
        <row r="1536">
          <cell r="A1536">
            <v>2001</v>
          </cell>
          <cell r="B1536">
            <v>3</v>
          </cell>
          <cell r="C1536">
            <v>15</v>
          </cell>
        </row>
        <row r="1536">
          <cell r="E1536">
            <v>53</v>
          </cell>
          <cell r="F1536">
            <v>39</v>
          </cell>
        </row>
        <row r="1537">
          <cell r="A1537">
            <v>2001</v>
          </cell>
          <cell r="B1537">
            <v>3</v>
          </cell>
          <cell r="C1537">
            <v>16</v>
          </cell>
        </row>
        <row r="1537">
          <cell r="E1537">
            <v>51</v>
          </cell>
          <cell r="F1537">
            <v>43</v>
          </cell>
        </row>
        <row r="1538">
          <cell r="A1538">
            <v>2001</v>
          </cell>
          <cell r="B1538">
            <v>3</v>
          </cell>
          <cell r="C1538">
            <v>17</v>
          </cell>
        </row>
        <row r="1538">
          <cell r="E1538">
            <v>46</v>
          </cell>
          <cell r="F1538">
            <v>36</v>
          </cell>
        </row>
        <row r="1539">
          <cell r="A1539">
            <v>2001</v>
          </cell>
          <cell r="B1539">
            <v>3</v>
          </cell>
          <cell r="C1539">
            <v>18</v>
          </cell>
        </row>
        <row r="1539">
          <cell r="E1539">
            <v>50</v>
          </cell>
          <cell r="F1539">
            <v>34</v>
          </cell>
        </row>
        <row r="1540">
          <cell r="A1540">
            <v>2001</v>
          </cell>
          <cell r="B1540">
            <v>3</v>
          </cell>
          <cell r="C1540">
            <v>19</v>
          </cell>
        </row>
        <row r="1540">
          <cell r="E1540">
            <v>55</v>
          </cell>
          <cell r="F1540">
            <v>32</v>
          </cell>
        </row>
        <row r="1541">
          <cell r="A1541">
            <v>2001</v>
          </cell>
          <cell r="B1541">
            <v>3</v>
          </cell>
          <cell r="C1541">
            <v>20</v>
          </cell>
        </row>
        <row r="1541">
          <cell r="E1541">
            <v>53</v>
          </cell>
          <cell r="F1541">
            <v>34</v>
          </cell>
        </row>
        <row r="1542">
          <cell r="A1542">
            <v>2001</v>
          </cell>
          <cell r="B1542">
            <v>3</v>
          </cell>
          <cell r="C1542">
            <v>21</v>
          </cell>
        </row>
        <row r="1542">
          <cell r="E1542">
            <v>49</v>
          </cell>
          <cell r="F1542">
            <v>43</v>
          </cell>
        </row>
        <row r="1543">
          <cell r="A1543">
            <v>2001</v>
          </cell>
          <cell r="B1543">
            <v>3</v>
          </cell>
          <cell r="C1543">
            <v>22</v>
          </cell>
        </row>
        <row r="1543">
          <cell r="E1543">
            <v>54</v>
          </cell>
          <cell r="F1543">
            <v>42</v>
          </cell>
        </row>
        <row r="1544">
          <cell r="A1544">
            <v>2001</v>
          </cell>
          <cell r="B1544">
            <v>3</v>
          </cell>
          <cell r="C1544">
            <v>23</v>
          </cell>
        </row>
        <row r="1544">
          <cell r="E1544">
            <v>61</v>
          </cell>
          <cell r="F1544">
            <v>39</v>
          </cell>
        </row>
        <row r="1545">
          <cell r="A1545">
            <v>2001</v>
          </cell>
          <cell r="B1545">
            <v>3</v>
          </cell>
          <cell r="C1545">
            <v>24</v>
          </cell>
        </row>
        <row r="1545">
          <cell r="E1545">
            <v>66</v>
          </cell>
          <cell r="F1545">
            <v>37</v>
          </cell>
        </row>
        <row r="1546">
          <cell r="A1546">
            <v>2001</v>
          </cell>
          <cell r="B1546">
            <v>3</v>
          </cell>
          <cell r="C1546">
            <v>25</v>
          </cell>
        </row>
        <row r="1546">
          <cell r="E1546">
            <v>50</v>
          </cell>
          <cell r="F1546">
            <v>32</v>
          </cell>
        </row>
        <row r="1547">
          <cell r="A1547">
            <v>2001</v>
          </cell>
          <cell r="B1547">
            <v>3</v>
          </cell>
          <cell r="C1547">
            <v>26</v>
          </cell>
        </row>
        <row r="1547">
          <cell r="E1547">
            <v>40</v>
          </cell>
          <cell r="F1547">
            <v>29</v>
          </cell>
        </row>
        <row r="1548">
          <cell r="A1548">
            <v>2001</v>
          </cell>
          <cell r="B1548">
            <v>3</v>
          </cell>
          <cell r="C1548">
            <v>27</v>
          </cell>
        </row>
        <row r="1548">
          <cell r="E1548">
            <v>43</v>
          </cell>
          <cell r="F1548">
            <v>25</v>
          </cell>
        </row>
        <row r="1549">
          <cell r="A1549">
            <v>2001</v>
          </cell>
          <cell r="B1549">
            <v>3</v>
          </cell>
          <cell r="C1549">
            <v>28</v>
          </cell>
        </row>
        <row r="1549">
          <cell r="E1549">
            <v>50</v>
          </cell>
          <cell r="F1549">
            <v>28</v>
          </cell>
        </row>
        <row r="1550">
          <cell r="A1550">
            <v>2001</v>
          </cell>
          <cell r="B1550">
            <v>3</v>
          </cell>
          <cell r="C1550">
            <v>29</v>
          </cell>
        </row>
        <row r="1550">
          <cell r="E1550">
            <v>44</v>
          </cell>
          <cell r="F1550">
            <v>38</v>
          </cell>
        </row>
        <row r="1551">
          <cell r="A1551">
            <v>2001</v>
          </cell>
          <cell r="B1551">
            <v>3</v>
          </cell>
          <cell r="C1551">
            <v>30</v>
          </cell>
        </row>
        <row r="1551">
          <cell r="E1551">
            <v>57</v>
          </cell>
          <cell r="F1551">
            <v>42</v>
          </cell>
        </row>
        <row r="1552">
          <cell r="A1552">
            <v>2001</v>
          </cell>
          <cell r="B1552">
            <v>3</v>
          </cell>
          <cell r="C1552">
            <v>31</v>
          </cell>
        </row>
        <row r="1552">
          <cell r="E1552">
            <v>50</v>
          </cell>
          <cell r="F1552">
            <v>42</v>
          </cell>
        </row>
        <row r="1553">
          <cell r="A1553">
            <v>2001</v>
          </cell>
          <cell r="B1553">
            <v>4</v>
          </cell>
          <cell r="C1553">
            <v>1</v>
          </cell>
        </row>
        <row r="1553">
          <cell r="E1553">
            <v>49</v>
          </cell>
          <cell r="F1553">
            <v>44</v>
          </cell>
        </row>
        <row r="1554">
          <cell r="A1554">
            <v>2001</v>
          </cell>
          <cell r="B1554">
            <v>4</v>
          </cell>
          <cell r="C1554">
            <v>2</v>
          </cell>
        </row>
        <row r="1554">
          <cell r="E1554">
            <v>58</v>
          </cell>
          <cell r="F1554">
            <v>40</v>
          </cell>
        </row>
        <row r="1555">
          <cell r="A1555">
            <v>2001</v>
          </cell>
          <cell r="B1555">
            <v>4</v>
          </cell>
          <cell r="C1555">
            <v>3</v>
          </cell>
        </row>
        <row r="1555">
          <cell r="E1555">
            <v>62</v>
          </cell>
          <cell r="F1555">
            <v>36</v>
          </cell>
        </row>
        <row r="1556">
          <cell r="A1556">
            <v>2001</v>
          </cell>
          <cell r="B1556">
            <v>4</v>
          </cell>
          <cell r="C1556">
            <v>4</v>
          </cell>
        </row>
        <row r="1556">
          <cell r="E1556">
            <v>60</v>
          </cell>
          <cell r="F1556">
            <v>45</v>
          </cell>
        </row>
        <row r="1557">
          <cell r="A1557">
            <v>2001</v>
          </cell>
          <cell r="B1557">
            <v>4</v>
          </cell>
          <cell r="C1557">
            <v>5</v>
          </cell>
        </row>
        <row r="1557">
          <cell r="E1557">
            <v>64</v>
          </cell>
          <cell r="F1557">
            <v>40</v>
          </cell>
        </row>
        <row r="1558">
          <cell r="A1558">
            <v>2001</v>
          </cell>
          <cell r="B1558">
            <v>4</v>
          </cell>
          <cell r="C1558">
            <v>6</v>
          </cell>
        </row>
        <row r="1558">
          <cell r="E1558">
            <v>70</v>
          </cell>
          <cell r="F1558">
            <v>49</v>
          </cell>
        </row>
        <row r="1559">
          <cell r="A1559">
            <v>2001</v>
          </cell>
          <cell r="B1559">
            <v>4</v>
          </cell>
          <cell r="C1559">
            <v>7</v>
          </cell>
        </row>
        <row r="1559">
          <cell r="E1559">
            <v>67</v>
          </cell>
          <cell r="F1559">
            <v>47</v>
          </cell>
        </row>
        <row r="1560">
          <cell r="A1560">
            <v>2001</v>
          </cell>
          <cell r="B1560">
            <v>4</v>
          </cell>
          <cell r="C1560">
            <v>8</v>
          </cell>
        </row>
        <row r="1560">
          <cell r="E1560">
            <v>70</v>
          </cell>
          <cell r="F1560">
            <v>45</v>
          </cell>
        </row>
        <row r="1561">
          <cell r="A1561">
            <v>2001</v>
          </cell>
          <cell r="B1561">
            <v>4</v>
          </cell>
          <cell r="C1561">
            <v>9</v>
          </cell>
        </row>
        <row r="1561">
          <cell r="E1561">
            <v>89</v>
          </cell>
          <cell r="F1561">
            <v>53</v>
          </cell>
        </row>
        <row r="1562">
          <cell r="A1562">
            <v>2001</v>
          </cell>
          <cell r="B1562">
            <v>4</v>
          </cell>
          <cell r="C1562">
            <v>10</v>
          </cell>
        </row>
        <row r="1562">
          <cell r="E1562">
            <v>68</v>
          </cell>
          <cell r="F1562">
            <v>53</v>
          </cell>
        </row>
        <row r="1563">
          <cell r="A1563">
            <v>2001</v>
          </cell>
          <cell r="B1563">
            <v>4</v>
          </cell>
          <cell r="C1563">
            <v>11</v>
          </cell>
        </row>
        <row r="1563">
          <cell r="E1563">
            <v>55</v>
          </cell>
          <cell r="F1563">
            <v>51</v>
          </cell>
        </row>
        <row r="1564">
          <cell r="A1564">
            <v>2001</v>
          </cell>
          <cell r="B1564">
            <v>4</v>
          </cell>
          <cell r="C1564">
            <v>12</v>
          </cell>
        </row>
        <row r="1564">
          <cell r="E1564">
            <v>77</v>
          </cell>
          <cell r="F1564">
            <v>53</v>
          </cell>
        </row>
        <row r="1565">
          <cell r="A1565">
            <v>2001</v>
          </cell>
          <cell r="B1565">
            <v>4</v>
          </cell>
          <cell r="C1565">
            <v>13</v>
          </cell>
        </row>
        <row r="1565">
          <cell r="E1565">
            <v>79</v>
          </cell>
          <cell r="F1565">
            <v>58</v>
          </cell>
        </row>
        <row r="1566">
          <cell r="A1566">
            <v>2001</v>
          </cell>
          <cell r="B1566">
            <v>4</v>
          </cell>
          <cell r="C1566">
            <v>14</v>
          </cell>
        </row>
        <row r="1566">
          <cell r="E1566">
            <v>73</v>
          </cell>
          <cell r="F1566">
            <v>53</v>
          </cell>
        </row>
        <row r="1567">
          <cell r="A1567">
            <v>2001</v>
          </cell>
          <cell r="B1567">
            <v>4</v>
          </cell>
          <cell r="C1567">
            <v>15</v>
          </cell>
        </row>
        <row r="1567">
          <cell r="E1567">
            <v>71</v>
          </cell>
          <cell r="F1567">
            <v>50</v>
          </cell>
        </row>
        <row r="1568">
          <cell r="A1568">
            <v>2001</v>
          </cell>
          <cell r="B1568">
            <v>4</v>
          </cell>
          <cell r="C1568">
            <v>16</v>
          </cell>
        </row>
        <row r="1568">
          <cell r="E1568">
            <v>55</v>
          </cell>
          <cell r="F1568">
            <v>43</v>
          </cell>
        </row>
        <row r="1569">
          <cell r="A1569">
            <v>2001</v>
          </cell>
          <cell r="B1569">
            <v>4</v>
          </cell>
          <cell r="C1569">
            <v>17</v>
          </cell>
        </row>
        <row r="1569">
          <cell r="E1569">
            <v>52</v>
          </cell>
          <cell r="F1569">
            <v>39</v>
          </cell>
        </row>
        <row r="1570">
          <cell r="A1570">
            <v>2001</v>
          </cell>
          <cell r="B1570">
            <v>4</v>
          </cell>
          <cell r="C1570">
            <v>18</v>
          </cell>
        </row>
        <row r="1570">
          <cell r="E1570">
            <v>51</v>
          </cell>
          <cell r="F1570">
            <v>37</v>
          </cell>
        </row>
        <row r="1571">
          <cell r="A1571">
            <v>2001</v>
          </cell>
          <cell r="B1571">
            <v>4</v>
          </cell>
          <cell r="C1571">
            <v>19</v>
          </cell>
        </row>
        <row r="1571">
          <cell r="E1571">
            <v>62</v>
          </cell>
          <cell r="F1571">
            <v>34</v>
          </cell>
        </row>
        <row r="1572">
          <cell r="A1572">
            <v>2001</v>
          </cell>
          <cell r="B1572">
            <v>4</v>
          </cell>
          <cell r="C1572">
            <v>20</v>
          </cell>
        </row>
        <row r="1572">
          <cell r="E1572">
            <v>69</v>
          </cell>
          <cell r="F1572">
            <v>44</v>
          </cell>
        </row>
        <row r="1573">
          <cell r="A1573">
            <v>2001</v>
          </cell>
          <cell r="B1573">
            <v>4</v>
          </cell>
          <cell r="C1573">
            <v>21</v>
          </cell>
        </row>
        <row r="1573">
          <cell r="E1573">
            <v>72</v>
          </cell>
          <cell r="F1573">
            <v>55</v>
          </cell>
        </row>
        <row r="1574">
          <cell r="A1574">
            <v>2001</v>
          </cell>
          <cell r="B1574">
            <v>4</v>
          </cell>
          <cell r="C1574">
            <v>22</v>
          </cell>
        </row>
        <row r="1574">
          <cell r="E1574">
            <v>87</v>
          </cell>
          <cell r="F1574">
            <v>58</v>
          </cell>
        </row>
        <row r="1575">
          <cell r="A1575">
            <v>2001</v>
          </cell>
          <cell r="B1575">
            <v>4</v>
          </cell>
          <cell r="C1575">
            <v>23</v>
          </cell>
        </row>
        <row r="1575">
          <cell r="E1575">
            <v>84</v>
          </cell>
          <cell r="F1575">
            <v>60</v>
          </cell>
        </row>
        <row r="1576">
          <cell r="A1576">
            <v>2001</v>
          </cell>
          <cell r="B1576">
            <v>4</v>
          </cell>
          <cell r="C1576">
            <v>24</v>
          </cell>
        </row>
        <row r="1576">
          <cell r="E1576">
            <v>86</v>
          </cell>
          <cell r="F1576">
            <v>56</v>
          </cell>
        </row>
        <row r="1577">
          <cell r="A1577">
            <v>2001</v>
          </cell>
          <cell r="B1577">
            <v>4</v>
          </cell>
          <cell r="C1577">
            <v>25</v>
          </cell>
        </row>
        <row r="1577">
          <cell r="E1577">
            <v>57</v>
          </cell>
          <cell r="F1577">
            <v>46</v>
          </cell>
        </row>
        <row r="1578">
          <cell r="A1578">
            <v>2001</v>
          </cell>
          <cell r="B1578">
            <v>4</v>
          </cell>
          <cell r="C1578">
            <v>26</v>
          </cell>
        </row>
        <row r="1578">
          <cell r="E1578">
            <v>66</v>
          </cell>
          <cell r="F1578">
            <v>41</v>
          </cell>
        </row>
        <row r="1579">
          <cell r="A1579">
            <v>2001</v>
          </cell>
          <cell r="B1579">
            <v>4</v>
          </cell>
          <cell r="C1579">
            <v>27</v>
          </cell>
        </row>
        <row r="1579">
          <cell r="E1579">
            <v>79</v>
          </cell>
          <cell r="F1579">
            <v>43</v>
          </cell>
        </row>
        <row r="1580">
          <cell r="A1580">
            <v>2001</v>
          </cell>
          <cell r="B1580">
            <v>4</v>
          </cell>
          <cell r="C1580">
            <v>28</v>
          </cell>
        </row>
        <row r="1580">
          <cell r="E1580">
            <v>67</v>
          </cell>
          <cell r="F1580">
            <v>52</v>
          </cell>
        </row>
        <row r="1581">
          <cell r="A1581">
            <v>2001</v>
          </cell>
          <cell r="B1581">
            <v>4</v>
          </cell>
          <cell r="C1581">
            <v>29</v>
          </cell>
        </row>
        <row r="1581">
          <cell r="E1581">
            <v>66</v>
          </cell>
          <cell r="F1581">
            <v>45</v>
          </cell>
        </row>
        <row r="1582">
          <cell r="A1582">
            <v>2001</v>
          </cell>
          <cell r="B1582">
            <v>4</v>
          </cell>
          <cell r="C1582">
            <v>30</v>
          </cell>
        </row>
        <row r="1582">
          <cell r="E1582">
            <v>75</v>
          </cell>
          <cell r="F1582">
            <v>45</v>
          </cell>
        </row>
        <row r="1583">
          <cell r="A1583">
            <v>2001</v>
          </cell>
          <cell r="B1583">
            <v>5</v>
          </cell>
          <cell r="C1583">
            <v>1</v>
          </cell>
        </row>
        <row r="1583">
          <cell r="E1583">
            <v>82</v>
          </cell>
          <cell r="F1583">
            <v>54</v>
          </cell>
        </row>
        <row r="1584">
          <cell r="A1584">
            <v>2001</v>
          </cell>
          <cell r="B1584">
            <v>5</v>
          </cell>
          <cell r="C1584">
            <v>2</v>
          </cell>
        </row>
        <row r="1584">
          <cell r="E1584">
            <v>85</v>
          </cell>
          <cell r="F1584">
            <v>59</v>
          </cell>
        </row>
        <row r="1585">
          <cell r="A1585">
            <v>2001</v>
          </cell>
          <cell r="B1585">
            <v>5</v>
          </cell>
          <cell r="C1585">
            <v>3</v>
          </cell>
        </row>
        <row r="1585">
          <cell r="E1585">
            <v>87</v>
          </cell>
          <cell r="F1585">
            <v>62</v>
          </cell>
        </row>
        <row r="1586">
          <cell r="A1586">
            <v>2001</v>
          </cell>
          <cell r="B1586">
            <v>5</v>
          </cell>
          <cell r="C1586">
            <v>4</v>
          </cell>
        </row>
        <row r="1586">
          <cell r="E1586">
            <v>87</v>
          </cell>
          <cell r="F1586">
            <v>63</v>
          </cell>
        </row>
        <row r="1587">
          <cell r="A1587">
            <v>2001</v>
          </cell>
          <cell r="B1587">
            <v>5</v>
          </cell>
          <cell r="C1587">
            <v>5</v>
          </cell>
        </row>
        <row r="1587">
          <cell r="E1587">
            <v>85</v>
          </cell>
          <cell r="F1587">
            <v>65</v>
          </cell>
        </row>
        <row r="1588">
          <cell r="A1588">
            <v>2001</v>
          </cell>
          <cell r="B1588">
            <v>5</v>
          </cell>
          <cell r="C1588">
            <v>6</v>
          </cell>
        </row>
        <row r="1588">
          <cell r="E1588">
            <v>67</v>
          </cell>
          <cell r="F1588">
            <v>50</v>
          </cell>
        </row>
        <row r="1589">
          <cell r="A1589">
            <v>2001</v>
          </cell>
          <cell r="B1589">
            <v>5</v>
          </cell>
          <cell r="C1589">
            <v>7</v>
          </cell>
        </row>
        <row r="1589">
          <cell r="E1589">
            <v>67</v>
          </cell>
          <cell r="F1589">
            <v>46</v>
          </cell>
        </row>
        <row r="1590">
          <cell r="A1590">
            <v>2001</v>
          </cell>
          <cell r="B1590">
            <v>5</v>
          </cell>
          <cell r="C1590">
            <v>8</v>
          </cell>
        </row>
        <row r="1590">
          <cell r="E1590">
            <v>71</v>
          </cell>
          <cell r="F1590">
            <v>49</v>
          </cell>
        </row>
        <row r="1591">
          <cell r="A1591">
            <v>2001</v>
          </cell>
          <cell r="B1591">
            <v>5</v>
          </cell>
          <cell r="C1591">
            <v>9</v>
          </cell>
        </row>
        <row r="1591">
          <cell r="E1591">
            <v>77</v>
          </cell>
          <cell r="F1591">
            <v>57</v>
          </cell>
        </row>
        <row r="1592">
          <cell r="A1592">
            <v>2001</v>
          </cell>
          <cell r="B1592">
            <v>5</v>
          </cell>
          <cell r="C1592">
            <v>10</v>
          </cell>
        </row>
        <row r="1592">
          <cell r="E1592">
            <v>84</v>
          </cell>
          <cell r="F1592">
            <v>57</v>
          </cell>
        </row>
        <row r="1593">
          <cell r="A1593">
            <v>2001</v>
          </cell>
          <cell r="B1593">
            <v>5</v>
          </cell>
          <cell r="C1593">
            <v>11</v>
          </cell>
        </row>
        <row r="1593">
          <cell r="E1593">
            <v>88</v>
          </cell>
          <cell r="F1593">
            <v>61</v>
          </cell>
        </row>
        <row r="1594">
          <cell r="A1594">
            <v>2001</v>
          </cell>
          <cell r="B1594">
            <v>5</v>
          </cell>
          <cell r="C1594">
            <v>12</v>
          </cell>
        </row>
        <row r="1594">
          <cell r="E1594">
            <v>83</v>
          </cell>
          <cell r="F1594">
            <v>59</v>
          </cell>
        </row>
        <row r="1595">
          <cell r="A1595">
            <v>2001</v>
          </cell>
          <cell r="B1595">
            <v>5</v>
          </cell>
          <cell r="C1595">
            <v>13</v>
          </cell>
        </row>
        <row r="1595">
          <cell r="E1595">
            <v>72</v>
          </cell>
          <cell r="F1595">
            <v>53</v>
          </cell>
        </row>
        <row r="1596">
          <cell r="A1596">
            <v>2001</v>
          </cell>
          <cell r="B1596">
            <v>5</v>
          </cell>
          <cell r="C1596">
            <v>14</v>
          </cell>
        </row>
        <row r="1596">
          <cell r="E1596">
            <v>71</v>
          </cell>
          <cell r="F1596">
            <v>49</v>
          </cell>
        </row>
        <row r="1597">
          <cell r="A1597">
            <v>2001</v>
          </cell>
          <cell r="B1597">
            <v>5</v>
          </cell>
          <cell r="C1597">
            <v>15</v>
          </cell>
        </row>
        <row r="1597">
          <cell r="E1597">
            <v>74</v>
          </cell>
          <cell r="F1597">
            <v>50</v>
          </cell>
        </row>
        <row r="1598">
          <cell r="A1598">
            <v>2001</v>
          </cell>
          <cell r="B1598">
            <v>5</v>
          </cell>
          <cell r="C1598">
            <v>16</v>
          </cell>
        </row>
        <row r="1598">
          <cell r="E1598">
            <v>72</v>
          </cell>
          <cell r="F1598">
            <v>51</v>
          </cell>
        </row>
        <row r="1599">
          <cell r="A1599">
            <v>2001</v>
          </cell>
          <cell r="B1599">
            <v>5</v>
          </cell>
          <cell r="C1599">
            <v>17</v>
          </cell>
        </row>
        <row r="1599">
          <cell r="E1599">
            <v>65</v>
          </cell>
          <cell r="F1599">
            <v>55</v>
          </cell>
        </row>
        <row r="1600">
          <cell r="A1600">
            <v>2001</v>
          </cell>
          <cell r="B1600">
            <v>5</v>
          </cell>
          <cell r="C1600">
            <v>18</v>
          </cell>
        </row>
        <row r="1600">
          <cell r="E1600">
            <v>67</v>
          </cell>
          <cell r="F1600">
            <v>59</v>
          </cell>
        </row>
        <row r="1601">
          <cell r="A1601">
            <v>2001</v>
          </cell>
          <cell r="B1601">
            <v>5</v>
          </cell>
          <cell r="C1601">
            <v>19</v>
          </cell>
        </row>
        <row r="1601">
          <cell r="E1601">
            <v>75</v>
          </cell>
          <cell r="F1601">
            <v>62</v>
          </cell>
        </row>
        <row r="1602">
          <cell r="A1602">
            <v>2001</v>
          </cell>
          <cell r="B1602">
            <v>5</v>
          </cell>
          <cell r="C1602">
            <v>20</v>
          </cell>
        </row>
        <row r="1602">
          <cell r="E1602">
            <v>68</v>
          </cell>
          <cell r="F1602">
            <v>57</v>
          </cell>
        </row>
        <row r="1603">
          <cell r="A1603">
            <v>2001</v>
          </cell>
          <cell r="B1603">
            <v>5</v>
          </cell>
          <cell r="C1603">
            <v>21</v>
          </cell>
        </row>
        <row r="1603">
          <cell r="E1603">
            <v>63</v>
          </cell>
          <cell r="F1603">
            <v>57</v>
          </cell>
        </row>
        <row r="1604">
          <cell r="A1604">
            <v>2001</v>
          </cell>
          <cell r="B1604">
            <v>5</v>
          </cell>
          <cell r="C1604">
            <v>22</v>
          </cell>
        </row>
        <row r="1604">
          <cell r="E1604">
            <v>78</v>
          </cell>
          <cell r="F1604">
            <v>61</v>
          </cell>
        </row>
        <row r="1605">
          <cell r="A1605">
            <v>2001</v>
          </cell>
          <cell r="B1605">
            <v>5</v>
          </cell>
          <cell r="C1605">
            <v>23</v>
          </cell>
        </row>
        <row r="1605">
          <cell r="E1605">
            <v>76</v>
          </cell>
          <cell r="F1605">
            <v>56</v>
          </cell>
        </row>
        <row r="1606">
          <cell r="A1606">
            <v>2001</v>
          </cell>
          <cell r="B1606">
            <v>5</v>
          </cell>
          <cell r="C1606">
            <v>24</v>
          </cell>
        </row>
        <row r="1606">
          <cell r="E1606">
            <v>79</v>
          </cell>
          <cell r="F1606">
            <v>55</v>
          </cell>
        </row>
        <row r="1607">
          <cell r="A1607">
            <v>2001</v>
          </cell>
          <cell r="B1607">
            <v>5</v>
          </cell>
          <cell r="C1607">
            <v>25</v>
          </cell>
        </row>
        <row r="1607">
          <cell r="E1607">
            <v>74</v>
          </cell>
          <cell r="F1607">
            <v>62</v>
          </cell>
        </row>
        <row r="1608">
          <cell r="A1608">
            <v>2001</v>
          </cell>
          <cell r="B1608">
            <v>5</v>
          </cell>
          <cell r="C1608">
            <v>26</v>
          </cell>
        </row>
        <row r="1608">
          <cell r="E1608">
            <v>65</v>
          </cell>
          <cell r="F1608">
            <v>52</v>
          </cell>
        </row>
        <row r="1609">
          <cell r="A1609">
            <v>2001</v>
          </cell>
          <cell r="B1609">
            <v>5</v>
          </cell>
          <cell r="C1609">
            <v>27</v>
          </cell>
        </row>
        <row r="1609">
          <cell r="E1609">
            <v>75</v>
          </cell>
          <cell r="F1609">
            <v>61</v>
          </cell>
        </row>
        <row r="1610">
          <cell r="A1610">
            <v>2001</v>
          </cell>
          <cell r="B1610">
            <v>5</v>
          </cell>
          <cell r="C1610">
            <v>28</v>
          </cell>
        </row>
        <row r="1610">
          <cell r="E1610">
            <v>74</v>
          </cell>
          <cell r="F1610">
            <v>59</v>
          </cell>
        </row>
        <row r="1611">
          <cell r="A1611">
            <v>2001</v>
          </cell>
          <cell r="B1611">
            <v>5</v>
          </cell>
          <cell r="C1611">
            <v>29</v>
          </cell>
        </row>
        <row r="1611">
          <cell r="E1611">
            <v>77</v>
          </cell>
          <cell r="F1611">
            <v>60</v>
          </cell>
        </row>
        <row r="1612">
          <cell r="A1612">
            <v>2001</v>
          </cell>
          <cell r="B1612">
            <v>5</v>
          </cell>
          <cell r="C1612">
            <v>30</v>
          </cell>
        </row>
        <row r="1612">
          <cell r="E1612">
            <v>71</v>
          </cell>
          <cell r="F1612">
            <v>59</v>
          </cell>
        </row>
        <row r="1613">
          <cell r="A1613">
            <v>2001</v>
          </cell>
          <cell r="B1613">
            <v>5</v>
          </cell>
          <cell r="C1613">
            <v>31</v>
          </cell>
        </row>
        <row r="1613">
          <cell r="E1613">
            <v>70</v>
          </cell>
          <cell r="F1613">
            <v>50</v>
          </cell>
        </row>
        <row r="1614">
          <cell r="A1614">
            <v>2001</v>
          </cell>
          <cell r="B1614">
            <v>6</v>
          </cell>
          <cell r="C1614">
            <v>1</v>
          </cell>
        </row>
        <row r="1614">
          <cell r="E1614">
            <v>67</v>
          </cell>
          <cell r="F1614">
            <v>54</v>
          </cell>
        </row>
        <row r="1615">
          <cell r="A1615">
            <v>2001</v>
          </cell>
          <cell r="B1615">
            <v>6</v>
          </cell>
          <cell r="C1615">
            <v>2</v>
          </cell>
        </row>
        <row r="1615">
          <cell r="E1615">
            <v>78</v>
          </cell>
          <cell r="F1615">
            <v>65</v>
          </cell>
        </row>
        <row r="1616">
          <cell r="A1616">
            <v>2001</v>
          </cell>
          <cell r="B1616">
            <v>6</v>
          </cell>
          <cell r="C1616">
            <v>3</v>
          </cell>
        </row>
        <row r="1616">
          <cell r="E1616">
            <v>73</v>
          </cell>
          <cell r="F1616">
            <v>58</v>
          </cell>
        </row>
        <row r="1617">
          <cell r="A1617">
            <v>2001</v>
          </cell>
          <cell r="B1617">
            <v>6</v>
          </cell>
          <cell r="C1617">
            <v>4</v>
          </cell>
        </row>
        <row r="1617">
          <cell r="E1617">
            <v>77</v>
          </cell>
          <cell r="F1617">
            <v>58</v>
          </cell>
        </row>
        <row r="1618">
          <cell r="A1618">
            <v>2001</v>
          </cell>
          <cell r="B1618">
            <v>6</v>
          </cell>
          <cell r="C1618">
            <v>5</v>
          </cell>
        </row>
        <row r="1618">
          <cell r="E1618">
            <v>80</v>
          </cell>
          <cell r="F1618">
            <v>63</v>
          </cell>
        </row>
        <row r="1619">
          <cell r="A1619">
            <v>2001</v>
          </cell>
          <cell r="B1619">
            <v>6</v>
          </cell>
          <cell r="C1619">
            <v>6</v>
          </cell>
        </row>
        <row r="1619">
          <cell r="E1619">
            <v>81</v>
          </cell>
          <cell r="F1619">
            <v>68</v>
          </cell>
        </row>
        <row r="1620">
          <cell r="A1620">
            <v>2001</v>
          </cell>
          <cell r="B1620">
            <v>6</v>
          </cell>
          <cell r="C1620">
            <v>7</v>
          </cell>
        </row>
        <row r="1620">
          <cell r="E1620">
            <v>76</v>
          </cell>
          <cell r="F1620">
            <v>63</v>
          </cell>
        </row>
        <row r="1621">
          <cell r="A1621">
            <v>2001</v>
          </cell>
          <cell r="B1621">
            <v>6</v>
          </cell>
          <cell r="C1621">
            <v>8</v>
          </cell>
        </row>
        <row r="1621">
          <cell r="E1621">
            <v>81</v>
          </cell>
          <cell r="F1621">
            <v>61</v>
          </cell>
        </row>
        <row r="1622">
          <cell r="A1622">
            <v>2001</v>
          </cell>
          <cell r="B1622">
            <v>6</v>
          </cell>
          <cell r="C1622">
            <v>9</v>
          </cell>
        </row>
        <row r="1622">
          <cell r="E1622">
            <v>81</v>
          </cell>
          <cell r="F1622">
            <v>60</v>
          </cell>
        </row>
        <row r="1623">
          <cell r="A1623">
            <v>2001</v>
          </cell>
          <cell r="B1623">
            <v>6</v>
          </cell>
          <cell r="C1623">
            <v>10</v>
          </cell>
        </row>
        <row r="1623">
          <cell r="E1623">
            <v>83</v>
          </cell>
          <cell r="F1623">
            <v>62</v>
          </cell>
        </row>
        <row r="1624">
          <cell r="A1624">
            <v>2001</v>
          </cell>
          <cell r="B1624">
            <v>6</v>
          </cell>
          <cell r="C1624">
            <v>11</v>
          </cell>
        </row>
        <row r="1624">
          <cell r="E1624">
            <v>85</v>
          </cell>
          <cell r="F1624">
            <v>64</v>
          </cell>
        </row>
        <row r="1625">
          <cell r="A1625">
            <v>2001</v>
          </cell>
          <cell r="B1625">
            <v>6</v>
          </cell>
          <cell r="C1625">
            <v>12</v>
          </cell>
        </row>
        <row r="1625">
          <cell r="E1625">
            <v>88</v>
          </cell>
          <cell r="F1625">
            <v>70</v>
          </cell>
        </row>
        <row r="1626">
          <cell r="A1626">
            <v>2001</v>
          </cell>
          <cell r="B1626">
            <v>6</v>
          </cell>
          <cell r="C1626">
            <v>13</v>
          </cell>
        </row>
        <row r="1626">
          <cell r="E1626">
            <v>89</v>
          </cell>
          <cell r="F1626">
            <v>73</v>
          </cell>
        </row>
        <row r="1627">
          <cell r="A1627">
            <v>2001</v>
          </cell>
          <cell r="B1627">
            <v>6</v>
          </cell>
          <cell r="C1627">
            <v>14</v>
          </cell>
        </row>
        <row r="1627">
          <cell r="E1627">
            <v>82</v>
          </cell>
          <cell r="F1627">
            <v>72</v>
          </cell>
        </row>
        <row r="1628">
          <cell r="A1628">
            <v>2001</v>
          </cell>
          <cell r="B1628">
            <v>6</v>
          </cell>
          <cell r="C1628">
            <v>15</v>
          </cell>
        </row>
        <row r="1628">
          <cell r="E1628">
            <v>82</v>
          </cell>
          <cell r="F1628">
            <v>71</v>
          </cell>
        </row>
        <row r="1629">
          <cell r="A1629">
            <v>2001</v>
          </cell>
          <cell r="B1629">
            <v>6</v>
          </cell>
          <cell r="C1629">
            <v>16</v>
          </cell>
        </row>
        <row r="1629">
          <cell r="E1629">
            <v>87</v>
          </cell>
          <cell r="F1629">
            <v>71</v>
          </cell>
        </row>
        <row r="1630">
          <cell r="A1630">
            <v>2001</v>
          </cell>
          <cell r="B1630">
            <v>6</v>
          </cell>
          <cell r="C1630">
            <v>17</v>
          </cell>
        </row>
        <row r="1630">
          <cell r="E1630">
            <v>88</v>
          </cell>
          <cell r="F1630">
            <v>70</v>
          </cell>
        </row>
        <row r="1631">
          <cell r="A1631">
            <v>2001</v>
          </cell>
          <cell r="B1631">
            <v>6</v>
          </cell>
          <cell r="C1631">
            <v>18</v>
          </cell>
        </row>
        <row r="1631">
          <cell r="E1631">
            <v>83</v>
          </cell>
          <cell r="F1631">
            <v>66</v>
          </cell>
        </row>
        <row r="1632">
          <cell r="A1632">
            <v>2001</v>
          </cell>
          <cell r="B1632">
            <v>6</v>
          </cell>
          <cell r="C1632">
            <v>19</v>
          </cell>
        </row>
        <row r="1632">
          <cell r="E1632">
            <v>82</v>
          </cell>
          <cell r="F1632">
            <v>64</v>
          </cell>
        </row>
        <row r="1633">
          <cell r="A1633">
            <v>2001</v>
          </cell>
          <cell r="B1633">
            <v>6</v>
          </cell>
          <cell r="C1633">
            <v>20</v>
          </cell>
        </row>
        <row r="1633">
          <cell r="E1633">
            <v>84</v>
          </cell>
          <cell r="F1633">
            <v>66</v>
          </cell>
        </row>
        <row r="1634">
          <cell r="A1634">
            <v>2001</v>
          </cell>
          <cell r="B1634">
            <v>6</v>
          </cell>
          <cell r="C1634">
            <v>21</v>
          </cell>
        </row>
        <row r="1634">
          <cell r="E1634">
            <v>85</v>
          </cell>
          <cell r="F1634">
            <v>68</v>
          </cell>
        </row>
        <row r="1635">
          <cell r="A1635">
            <v>2001</v>
          </cell>
          <cell r="B1635">
            <v>6</v>
          </cell>
          <cell r="C1635">
            <v>22</v>
          </cell>
        </row>
        <row r="1635">
          <cell r="E1635">
            <v>84</v>
          </cell>
          <cell r="F1635">
            <v>68</v>
          </cell>
        </row>
        <row r="1636">
          <cell r="A1636">
            <v>2001</v>
          </cell>
          <cell r="B1636">
            <v>6</v>
          </cell>
          <cell r="C1636">
            <v>23</v>
          </cell>
        </row>
        <row r="1636">
          <cell r="E1636">
            <v>82</v>
          </cell>
          <cell r="F1636">
            <v>66</v>
          </cell>
        </row>
        <row r="1637">
          <cell r="A1637">
            <v>2001</v>
          </cell>
          <cell r="B1637">
            <v>6</v>
          </cell>
          <cell r="C1637">
            <v>24</v>
          </cell>
        </row>
        <row r="1637">
          <cell r="E1637">
            <v>82</v>
          </cell>
          <cell r="F1637">
            <v>65</v>
          </cell>
        </row>
        <row r="1638">
          <cell r="A1638">
            <v>2001</v>
          </cell>
          <cell r="B1638">
            <v>6</v>
          </cell>
          <cell r="C1638">
            <v>25</v>
          </cell>
        </row>
        <row r="1638">
          <cell r="E1638">
            <v>88</v>
          </cell>
          <cell r="F1638">
            <v>69</v>
          </cell>
        </row>
        <row r="1639">
          <cell r="A1639">
            <v>2001</v>
          </cell>
          <cell r="B1639">
            <v>6</v>
          </cell>
          <cell r="C1639">
            <v>26</v>
          </cell>
        </row>
        <row r="1639">
          <cell r="E1639">
            <v>89</v>
          </cell>
          <cell r="F1639">
            <v>70</v>
          </cell>
        </row>
        <row r="1640">
          <cell r="A1640">
            <v>2001</v>
          </cell>
          <cell r="B1640">
            <v>6</v>
          </cell>
          <cell r="C1640">
            <v>27</v>
          </cell>
        </row>
        <row r="1640">
          <cell r="E1640">
            <v>85</v>
          </cell>
          <cell r="F1640">
            <v>67</v>
          </cell>
        </row>
        <row r="1641">
          <cell r="A1641">
            <v>2001</v>
          </cell>
          <cell r="B1641">
            <v>6</v>
          </cell>
          <cell r="C1641">
            <v>28</v>
          </cell>
        </row>
        <row r="1641">
          <cell r="E1641">
            <v>86</v>
          </cell>
          <cell r="F1641">
            <v>68</v>
          </cell>
        </row>
        <row r="1642">
          <cell r="A1642">
            <v>2001</v>
          </cell>
          <cell r="B1642">
            <v>6</v>
          </cell>
          <cell r="C1642">
            <v>29</v>
          </cell>
        </row>
        <row r="1642">
          <cell r="E1642">
            <v>86</v>
          </cell>
          <cell r="F1642">
            <v>68</v>
          </cell>
        </row>
        <row r="1643">
          <cell r="A1643">
            <v>2001</v>
          </cell>
          <cell r="B1643">
            <v>6</v>
          </cell>
          <cell r="C1643">
            <v>30</v>
          </cell>
        </row>
        <row r="1644">
          <cell r="A1644">
            <v>2001</v>
          </cell>
          <cell r="B1644">
            <v>7</v>
          </cell>
          <cell r="C1644">
            <v>1</v>
          </cell>
        </row>
        <row r="1645">
          <cell r="A1645">
            <v>2001</v>
          </cell>
          <cell r="B1645">
            <v>7</v>
          </cell>
          <cell r="C1645">
            <v>2</v>
          </cell>
        </row>
        <row r="1646">
          <cell r="A1646">
            <v>2001</v>
          </cell>
          <cell r="B1646">
            <v>7</v>
          </cell>
          <cell r="C1646">
            <v>3</v>
          </cell>
        </row>
        <row r="1647">
          <cell r="A1647">
            <v>2001</v>
          </cell>
          <cell r="B1647">
            <v>7</v>
          </cell>
          <cell r="C1647">
            <v>4</v>
          </cell>
        </row>
        <row r="1648">
          <cell r="A1648">
            <v>2001</v>
          </cell>
          <cell r="B1648">
            <v>7</v>
          </cell>
          <cell r="C1648">
            <v>5</v>
          </cell>
        </row>
        <row r="1649">
          <cell r="A1649">
            <v>2001</v>
          </cell>
          <cell r="B1649">
            <v>7</v>
          </cell>
          <cell r="C1649">
            <v>6</v>
          </cell>
        </row>
        <row r="1650">
          <cell r="A1650">
            <v>2001</v>
          </cell>
          <cell r="B1650">
            <v>7</v>
          </cell>
          <cell r="C1650">
            <v>7</v>
          </cell>
        </row>
        <row r="1651">
          <cell r="A1651">
            <v>2001</v>
          </cell>
          <cell r="B1651">
            <v>7</v>
          </cell>
          <cell r="C1651">
            <v>8</v>
          </cell>
        </row>
        <row r="1652">
          <cell r="A1652">
            <v>2001</v>
          </cell>
          <cell r="B1652">
            <v>7</v>
          </cell>
          <cell r="C1652">
            <v>9</v>
          </cell>
        </row>
        <row r="1653">
          <cell r="A1653">
            <v>2001</v>
          </cell>
          <cell r="B1653">
            <v>7</v>
          </cell>
          <cell r="C1653">
            <v>10</v>
          </cell>
        </row>
        <row r="1654">
          <cell r="A1654">
            <v>2001</v>
          </cell>
          <cell r="B1654">
            <v>7</v>
          </cell>
          <cell r="C1654">
            <v>11</v>
          </cell>
        </row>
        <row r="1655">
          <cell r="A1655">
            <v>2001</v>
          </cell>
          <cell r="B1655">
            <v>7</v>
          </cell>
          <cell r="C1655">
            <v>12</v>
          </cell>
        </row>
        <row r="1656">
          <cell r="A1656">
            <v>2001</v>
          </cell>
          <cell r="B1656">
            <v>7</v>
          </cell>
          <cell r="C1656">
            <v>13</v>
          </cell>
        </row>
        <row r="1657">
          <cell r="A1657">
            <v>2001</v>
          </cell>
          <cell r="B1657">
            <v>7</v>
          </cell>
          <cell r="C1657">
            <v>14</v>
          </cell>
        </row>
        <row r="1658">
          <cell r="A1658">
            <v>2001</v>
          </cell>
          <cell r="B1658">
            <v>7</v>
          </cell>
          <cell r="C1658">
            <v>15</v>
          </cell>
        </row>
        <row r="1659">
          <cell r="A1659">
            <v>2001</v>
          </cell>
          <cell r="B1659">
            <v>7</v>
          </cell>
          <cell r="C1659">
            <v>16</v>
          </cell>
        </row>
        <row r="1660">
          <cell r="A1660">
            <v>2001</v>
          </cell>
          <cell r="B1660">
            <v>7</v>
          </cell>
          <cell r="C1660">
            <v>17</v>
          </cell>
        </row>
        <row r="1661">
          <cell r="A1661">
            <v>2001</v>
          </cell>
          <cell r="B1661">
            <v>7</v>
          </cell>
          <cell r="C1661">
            <v>18</v>
          </cell>
        </row>
        <row r="1662">
          <cell r="A1662">
            <v>2001</v>
          </cell>
          <cell r="B1662">
            <v>7</v>
          </cell>
          <cell r="C1662">
            <v>19</v>
          </cell>
        </row>
        <row r="1663">
          <cell r="A1663">
            <v>2001</v>
          </cell>
          <cell r="B1663">
            <v>7</v>
          </cell>
          <cell r="C1663">
            <v>20</v>
          </cell>
        </row>
        <row r="1664">
          <cell r="A1664">
            <v>2001</v>
          </cell>
          <cell r="B1664">
            <v>7</v>
          </cell>
          <cell r="C1664">
            <v>21</v>
          </cell>
        </row>
        <row r="1665">
          <cell r="A1665">
            <v>2001</v>
          </cell>
          <cell r="B1665">
            <v>7</v>
          </cell>
          <cell r="C1665">
            <v>22</v>
          </cell>
        </row>
        <row r="1666">
          <cell r="A1666">
            <v>2001</v>
          </cell>
          <cell r="B1666">
            <v>7</v>
          </cell>
          <cell r="C1666">
            <v>23</v>
          </cell>
        </row>
        <row r="1667">
          <cell r="A1667">
            <v>2001</v>
          </cell>
          <cell r="B1667">
            <v>7</v>
          </cell>
          <cell r="C1667">
            <v>24</v>
          </cell>
        </row>
        <row r="1668">
          <cell r="A1668">
            <v>2001</v>
          </cell>
          <cell r="B1668">
            <v>7</v>
          </cell>
          <cell r="C1668">
            <v>25</v>
          </cell>
        </row>
        <row r="1669">
          <cell r="A1669">
            <v>2001</v>
          </cell>
          <cell r="B1669">
            <v>7</v>
          </cell>
          <cell r="C1669">
            <v>26</v>
          </cell>
        </row>
        <row r="1670">
          <cell r="A1670">
            <v>2001</v>
          </cell>
          <cell r="B1670">
            <v>7</v>
          </cell>
          <cell r="C1670">
            <v>27</v>
          </cell>
        </row>
        <row r="1671">
          <cell r="A1671">
            <v>2001</v>
          </cell>
          <cell r="B1671">
            <v>7</v>
          </cell>
          <cell r="C1671">
            <v>28</v>
          </cell>
        </row>
        <row r="1672">
          <cell r="A1672">
            <v>2001</v>
          </cell>
          <cell r="B1672">
            <v>7</v>
          </cell>
          <cell r="C1672">
            <v>29</v>
          </cell>
        </row>
        <row r="1673">
          <cell r="A1673">
            <v>2001</v>
          </cell>
          <cell r="B1673">
            <v>7</v>
          </cell>
          <cell r="C1673">
            <v>30</v>
          </cell>
        </row>
        <row r="1674">
          <cell r="A1674">
            <v>2001</v>
          </cell>
          <cell r="B1674">
            <v>7</v>
          </cell>
          <cell r="C1674">
            <v>31</v>
          </cell>
        </row>
        <row r="1675">
          <cell r="A1675">
            <v>2001</v>
          </cell>
          <cell r="B1675">
            <v>8</v>
          </cell>
          <cell r="C1675">
            <v>1</v>
          </cell>
        </row>
        <row r="1676">
          <cell r="A1676">
            <v>2001</v>
          </cell>
          <cell r="B1676">
            <v>8</v>
          </cell>
          <cell r="C1676">
            <v>2</v>
          </cell>
        </row>
        <row r="1677">
          <cell r="A1677">
            <v>2001</v>
          </cell>
          <cell r="B1677">
            <v>8</v>
          </cell>
          <cell r="C1677">
            <v>3</v>
          </cell>
        </row>
        <row r="1678">
          <cell r="A1678">
            <v>2001</v>
          </cell>
          <cell r="B1678">
            <v>8</v>
          </cell>
          <cell r="C1678">
            <v>4</v>
          </cell>
        </row>
        <row r="1679">
          <cell r="A1679">
            <v>2001</v>
          </cell>
          <cell r="B1679">
            <v>8</v>
          </cell>
          <cell r="C1679">
            <v>5</v>
          </cell>
        </row>
        <row r="1680">
          <cell r="A1680">
            <v>2001</v>
          </cell>
          <cell r="B1680">
            <v>8</v>
          </cell>
          <cell r="C1680">
            <v>6</v>
          </cell>
        </row>
        <row r="1681">
          <cell r="A1681">
            <v>2001</v>
          </cell>
          <cell r="B1681">
            <v>8</v>
          </cell>
          <cell r="C1681">
            <v>7</v>
          </cell>
        </row>
        <row r="1682">
          <cell r="A1682">
            <v>2001</v>
          </cell>
          <cell r="B1682">
            <v>8</v>
          </cell>
          <cell r="C1682">
            <v>8</v>
          </cell>
        </row>
        <row r="1683">
          <cell r="A1683">
            <v>2001</v>
          </cell>
          <cell r="B1683">
            <v>8</v>
          </cell>
          <cell r="C1683">
            <v>9</v>
          </cell>
        </row>
        <row r="1684">
          <cell r="A1684">
            <v>2001</v>
          </cell>
          <cell r="B1684">
            <v>8</v>
          </cell>
          <cell r="C1684">
            <v>10</v>
          </cell>
        </row>
        <row r="1685">
          <cell r="A1685">
            <v>2001</v>
          </cell>
          <cell r="B1685">
            <v>8</v>
          </cell>
          <cell r="C1685">
            <v>11</v>
          </cell>
        </row>
        <row r="1686">
          <cell r="A1686">
            <v>2001</v>
          </cell>
          <cell r="B1686">
            <v>8</v>
          </cell>
          <cell r="C1686">
            <v>12</v>
          </cell>
        </row>
        <row r="1687">
          <cell r="A1687">
            <v>2001</v>
          </cell>
          <cell r="B1687">
            <v>8</v>
          </cell>
          <cell r="C1687">
            <v>13</v>
          </cell>
        </row>
        <row r="1688">
          <cell r="A1688">
            <v>2001</v>
          </cell>
          <cell r="B1688">
            <v>8</v>
          </cell>
          <cell r="C1688">
            <v>14</v>
          </cell>
        </row>
        <row r="1689">
          <cell r="A1689">
            <v>2001</v>
          </cell>
          <cell r="B1689">
            <v>8</v>
          </cell>
          <cell r="C1689">
            <v>15</v>
          </cell>
        </row>
        <row r="1690">
          <cell r="A1690">
            <v>2001</v>
          </cell>
          <cell r="B1690">
            <v>8</v>
          </cell>
          <cell r="C1690">
            <v>16</v>
          </cell>
        </row>
        <row r="1691">
          <cell r="A1691">
            <v>2001</v>
          </cell>
          <cell r="B1691">
            <v>8</v>
          </cell>
          <cell r="C1691">
            <v>17</v>
          </cell>
        </row>
        <row r="1692">
          <cell r="A1692">
            <v>2001</v>
          </cell>
          <cell r="B1692">
            <v>8</v>
          </cell>
          <cell r="C1692">
            <v>18</v>
          </cell>
        </row>
        <row r="1693">
          <cell r="A1693">
            <v>2001</v>
          </cell>
          <cell r="B1693">
            <v>8</v>
          </cell>
          <cell r="C1693">
            <v>19</v>
          </cell>
        </row>
        <row r="1694">
          <cell r="A1694">
            <v>2001</v>
          </cell>
          <cell r="B1694">
            <v>8</v>
          </cell>
          <cell r="C1694">
            <v>20</v>
          </cell>
        </row>
        <row r="1695">
          <cell r="A1695">
            <v>2001</v>
          </cell>
          <cell r="B1695">
            <v>8</v>
          </cell>
          <cell r="C1695">
            <v>21</v>
          </cell>
        </row>
        <row r="1696">
          <cell r="A1696">
            <v>2001</v>
          </cell>
          <cell r="B1696">
            <v>8</v>
          </cell>
          <cell r="C1696">
            <v>22</v>
          </cell>
        </row>
        <row r="1697">
          <cell r="A1697">
            <v>2001</v>
          </cell>
          <cell r="B1697">
            <v>8</v>
          </cell>
          <cell r="C1697">
            <v>23</v>
          </cell>
        </row>
        <row r="1698">
          <cell r="A1698">
            <v>2001</v>
          </cell>
          <cell r="B1698">
            <v>8</v>
          </cell>
          <cell r="C1698">
            <v>24</v>
          </cell>
        </row>
        <row r="1699">
          <cell r="A1699">
            <v>2001</v>
          </cell>
          <cell r="B1699">
            <v>8</v>
          </cell>
          <cell r="C1699">
            <v>25</v>
          </cell>
        </row>
        <row r="1700">
          <cell r="A1700">
            <v>2001</v>
          </cell>
          <cell r="B1700">
            <v>8</v>
          </cell>
          <cell r="C1700">
            <v>26</v>
          </cell>
        </row>
        <row r="1701">
          <cell r="A1701">
            <v>2001</v>
          </cell>
          <cell r="B1701">
            <v>8</v>
          </cell>
          <cell r="C1701">
            <v>27</v>
          </cell>
        </row>
        <row r="1702">
          <cell r="A1702">
            <v>2001</v>
          </cell>
          <cell r="B1702">
            <v>8</v>
          </cell>
          <cell r="C1702">
            <v>28</v>
          </cell>
        </row>
        <row r="1703">
          <cell r="A1703">
            <v>2001</v>
          </cell>
          <cell r="B1703">
            <v>8</v>
          </cell>
          <cell r="C1703">
            <v>29</v>
          </cell>
        </row>
        <row r="1704">
          <cell r="A1704">
            <v>2001</v>
          </cell>
          <cell r="B1704">
            <v>8</v>
          </cell>
          <cell r="C1704">
            <v>30</v>
          </cell>
        </row>
        <row r="1705">
          <cell r="A1705">
            <v>2001</v>
          </cell>
          <cell r="B1705">
            <v>8</v>
          </cell>
          <cell r="C1705">
            <v>31</v>
          </cell>
        </row>
        <row r="1706">
          <cell r="A1706">
            <v>2001</v>
          </cell>
          <cell r="B1706">
            <v>9</v>
          </cell>
          <cell r="C1706">
            <v>1</v>
          </cell>
        </row>
        <row r="1707">
          <cell r="A1707">
            <v>2001</v>
          </cell>
          <cell r="B1707">
            <v>9</v>
          </cell>
          <cell r="C1707">
            <v>2</v>
          </cell>
        </row>
        <row r="1708">
          <cell r="A1708">
            <v>2001</v>
          </cell>
          <cell r="B1708">
            <v>9</v>
          </cell>
          <cell r="C1708">
            <v>3</v>
          </cell>
        </row>
        <row r="1709">
          <cell r="A1709">
            <v>2001</v>
          </cell>
          <cell r="B1709">
            <v>9</v>
          </cell>
          <cell r="C1709">
            <v>4</v>
          </cell>
        </row>
        <row r="1710">
          <cell r="A1710">
            <v>2001</v>
          </cell>
          <cell r="B1710">
            <v>9</v>
          </cell>
          <cell r="C1710">
            <v>5</v>
          </cell>
        </row>
        <row r="1711">
          <cell r="A1711">
            <v>2001</v>
          </cell>
          <cell r="B1711">
            <v>9</v>
          </cell>
          <cell r="C1711">
            <v>6</v>
          </cell>
        </row>
        <row r="1712">
          <cell r="A1712">
            <v>2001</v>
          </cell>
          <cell r="B1712">
            <v>9</v>
          </cell>
          <cell r="C1712">
            <v>7</v>
          </cell>
        </row>
        <row r="1713">
          <cell r="A1713">
            <v>2001</v>
          </cell>
          <cell r="B1713">
            <v>9</v>
          </cell>
          <cell r="C1713">
            <v>8</v>
          </cell>
        </row>
        <row r="1714">
          <cell r="A1714">
            <v>2001</v>
          </cell>
          <cell r="B1714">
            <v>9</v>
          </cell>
          <cell r="C1714">
            <v>9</v>
          </cell>
        </row>
        <row r="1715">
          <cell r="A1715">
            <v>2001</v>
          </cell>
          <cell r="B1715">
            <v>9</v>
          </cell>
          <cell r="C1715">
            <v>10</v>
          </cell>
        </row>
        <row r="1716">
          <cell r="A1716">
            <v>2001</v>
          </cell>
          <cell r="B1716">
            <v>9</v>
          </cell>
          <cell r="C1716">
            <v>11</v>
          </cell>
        </row>
        <row r="1717">
          <cell r="A1717">
            <v>2001</v>
          </cell>
          <cell r="B1717">
            <v>9</v>
          </cell>
          <cell r="C1717">
            <v>12</v>
          </cell>
        </row>
        <row r="1718">
          <cell r="A1718">
            <v>2001</v>
          </cell>
          <cell r="B1718">
            <v>9</v>
          </cell>
          <cell r="C1718">
            <v>13</v>
          </cell>
        </row>
        <row r="1719">
          <cell r="A1719">
            <v>2001</v>
          </cell>
          <cell r="B1719">
            <v>9</v>
          </cell>
          <cell r="C1719">
            <v>14</v>
          </cell>
        </row>
        <row r="1720">
          <cell r="A1720">
            <v>2001</v>
          </cell>
          <cell r="B1720">
            <v>9</v>
          </cell>
          <cell r="C1720">
            <v>15</v>
          </cell>
        </row>
        <row r="1721">
          <cell r="A1721">
            <v>2001</v>
          </cell>
          <cell r="B1721">
            <v>9</v>
          </cell>
          <cell r="C1721">
            <v>16</v>
          </cell>
        </row>
        <row r="1722">
          <cell r="A1722">
            <v>2001</v>
          </cell>
          <cell r="B1722">
            <v>9</v>
          </cell>
          <cell r="C1722">
            <v>17</v>
          </cell>
        </row>
        <row r="1723">
          <cell r="A1723">
            <v>2001</v>
          </cell>
          <cell r="B1723">
            <v>9</v>
          </cell>
          <cell r="C1723">
            <v>18</v>
          </cell>
        </row>
        <row r="1724">
          <cell r="A1724">
            <v>2001</v>
          </cell>
          <cell r="B1724">
            <v>9</v>
          </cell>
          <cell r="C1724">
            <v>19</v>
          </cell>
        </row>
        <row r="1725">
          <cell r="A1725">
            <v>2001</v>
          </cell>
          <cell r="B1725">
            <v>9</v>
          </cell>
          <cell r="C1725">
            <v>20</v>
          </cell>
        </row>
        <row r="1726">
          <cell r="A1726">
            <v>2001</v>
          </cell>
          <cell r="B1726">
            <v>9</v>
          </cell>
          <cell r="C1726">
            <v>21</v>
          </cell>
        </row>
        <row r="1727">
          <cell r="A1727">
            <v>2001</v>
          </cell>
          <cell r="B1727">
            <v>9</v>
          </cell>
          <cell r="C1727">
            <v>22</v>
          </cell>
        </row>
        <row r="1728">
          <cell r="A1728">
            <v>2001</v>
          </cell>
          <cell r="B1728">
            <v>9</v>
          </cell>
          <cell r="C1728">
            <v>23</v>
          </cell>
        </row>
        <row r="1729">
          <cell r="A1729">
            <v>2001</v>
          </cell>
          <cell r="B1729">
            <v>9</v>
          </cell>
          <cell r="C1729">
            <v>24</v>
          </cell>
        </row>
        <row r="1730">
          <cell r="A1730">
            <v>2001</v>
          </cell>
          <cell r="B1730">
            <v>9</v>
          </cell>
          <cell r="C1730">
            <v>25</v>
          </cell>
        </row>
        <row r="1731">
          <cell r="A1731">
            <v>2001</v>
          </cell>
          <cell r="B1731">
            <v>9</v>
          </cell>
          <cell r="C1731">
            <v>26</v>
          </cell>
        </row>
        <row r="1732">
          <cell r="A1732">
            <v>2001</v>
          </cell>
          <cell r="B1732">
            <v>9</v>
          </cell>
          <cell r="C1732">
            <v>27</v>
          </cell>
        </row>
        <row r="1733">
          <cell r="A1733">
            <v>2001</v>
          </cell>
          <cell r="B1733">
            <v>9</v>
          </cell>
          <cell r="C1733">
            <v>28</v>
          </cell>
        </row>
        <row r="1734">
          <cell r="A1734">
            <v>2001</v>
          </cell>
          <cell r="B1734">
            <v>9</v>
          </cell>
          <cell r="C1734">
            <v>29</v>
          </cell>
        </row>
        <row r="1735">
          <cell r="A1735">
            <v>2001</v>
          </cell>
          <cell r="B1735">
            <v>9</v>
          </cell>
          <cell r="C1735">
            <v>30</v>
          </cell>
        </row>
        <row r="1736">
          <cell r="A1736">
            <v>2001</v>
          </cell>
          <cell r="B1736">
            <v>10</v>
          </cell>
          <cell r="C1736">
            <v>1</v>
          </cell>
        </row>
        <row r="1737">
          <cell r="A1737">
            <v>2001</v>
          </cell>
          <cell r="B1737">
            <v>10</v>
          </cell>
          <cell r="C1737">
            <v>2</v>
          </cell>
        </row>
        <row r="1738">
          <cell r="A1738">
            <v>2001</v>
          </cell>
          <cell r="B1738">
            <v>10</v>
          </cell>
          <cell r="C1738">
            <v>3</v>
          </cell>
        </row>
        <row r="1739">
          <cell r="A1739">
            <v>2001</v>
          </cell>
          <cell r="B1739">
            <v>10</v>
          </cell>
          <cell r="C1739">
            <v>4</v>
          </cell>
        </row>
        <row r="1740">
          <cell r="A1740">
            <v>2001</v>
          </cell>
          <cell r="B1740">
            <v>10</v>
          </cell>
          <cell r="C1740">
            <v>5</v>
          </cell>
        </row>
        <row r="1741">
          <cell r="A1741">
            <v>2001</v>
          </cell>
          <cell r="B1741">
            <v>10</v>
          </cell>
          <cell r="C1741">
            <v>6</v>
          </cell>
        </row>
        <row r="1742">
          <cell r="A1742">
            <v>2001</v>
          </cell>
          <cell r="B1742">
            <v>10</v>
          </cell>
          <cell r="C1742">
            <v>7</v>
          </cell>
        </row>
        <row r="1743">
          <cell r="A1743">
            <v>2001</v>
          </cell>
          <cell r="B1743">
            <v>10</v>
          </cell>
          <cell r="C1743">
            <v>8</v>
          </cell>
        </row>
        <row r="1744">
          <cell r="A1744">
            <v>2001</v>
          </cell>
          <cell r="B1744">
            <v>10</v>
          </cell>
          <cell r="C1744">
            <v>9</v>
          </cell>
        </row>
        <row r="1745">
          <cell r="A1745">
            <v>2001</v>
          </cell>
          <cell r="B1745">
            <v>10</v>
          </cell>
          <cell r="C1745">
            <v>10</v>
          </cell>
        </row>
        <row r="1746">
          <cell r="A1746">
            <v>2001</v>
          </cell>
          <cell r="B1746">
            <v>10</v>
          </cell>
          <cell r="C1746">
            <v>11</v>
          </cell>
        </row>
        <row r="1747">
          <cell r="A1747">
            <v>2001</v>
          </cell>
          <cell r="B1747">
            <v>10</v>
          </cell>
          <cell r="C1747">
            <v>12</v>
          </cell>
        </row>
        <row r="1748">
          <cell r="A1748">
            <v>2001</v>
          </cell>
          <cell r="B1748">
            <v>10</v>
          </cell>
          <cell r="C1748">
            <v>13</v>
          </cell>
        </row>
        <row r="1749">
          <cell r="A1749">
            <v>2001</v>
          </cell>
          <cell r="B1749">
            <v>10</v>
          </cell>
          <cell r="C1749">
            <v>14</v>
          </cell>
        </row>
        <row r="1750">
          <cell r="A1750">
            <v>2001</v>
          </cell>
          <cell r="B1750">
            <v>10</v>
          </cell>
          <cell r="C1750">
            <v>15</v>
          </cell>
        </row>
        <row r="1751">
          <cell r="A1751">
            <v>2001</v>
          </cell>
          <cell r="B1751">
            <v>10</v>
          </cell>
          <cell r="C1751">
            <v>16</v>
          </cell>
        </row>
        <row r="1752">
          <cell r="A1752">
            <v>2001</v>
          </cell>
          <cell r="B1752">
            <v>10</v>
          </cell>
          <cell r="C1752">
            <v>17</v>
          </cell>
        </row>
        <row r="1753">
          <cell r="A1753">
            <v>2001</v>
          </cell>
          <cell r="B1753">
            <v>10</v>
          </cell>
          <cell r="C1753">
            <v>18</v>
          </cell>
        </row>
        <row r="1754">
          <cell r="A1754">
            <v>2001</v>
          </cell>
          <cell r="B1754">
            <v>10</v>
          </cell>
          <cell r="C1754">
            <v>19</v>
          </cell>
        </row>
        <row r="1755">
          <cell r="A1755">
            <v>2001</v>
          </cell>
          <cell r="B1755">
            <v>10</v>
          </cell>
          <cell r="C1755">
            <v>20</v>
          </cell>
        </row>
        <row r="1756">
          <cell r="A1756">
            <v>2001</v>
          </cell>
          <cell r="B1756">
            <v>10</v>
          </cell>
          <cell r="C1756">
            <v>21</v>
          </cell>
        </row>
        <row r="1757">
          <cell r="A1757">
            <v>2001</v>
          </cell>
          <cell r="B1757">
            <v>10</v>
          </cell>
          <cell r="C1757">
            <v>22</v>
          </cell>
        </row>
        <row r="1758">
          <cell r="A1758">
            <v>2001</v>
          </cell>
          <cell r="B1758">
            <v>10</v>
          </cell>
          <cell r="C1758">
            <v>23</v>
          </cell>
        </row>
        <row r="1759">
          <cell r="A1759">
            <v>2001</v>
          </cell>
          <cell r="B1759">
            <v>10</v>
          </cell>
          <cell r="C1759">
            <v>24</v>
          </cell>
        </row>
        <row r="1760">
          <cell r="A1760">
            <v>2001</v>
          </cell>
          <cell r="B1760">
            <v>10</v>
          </cell>
          <cell r="C1760">
            <v>25</v>
          </cell>
        </row>
        <row r="1761">
          <cell r="A1761">
            <v>2001</v>
          </cell>
          <cell r="B1761">
            <v>10</v>
          </cell>
          <cell r="C1761">
            <v>26</v>
          </cell>
        </row>
        <row r="1762">
          <cell r="A1762">
            <v>2001</v>
          </cell>
          <cell r="B1762">
            <v>10</v>
          </cell>
          <cell r="C1762">
            <v>27</v>
          </cell>
        </row>
        <row r="1763">
          <cell r="A1763">
            <v>2001</v>
          </cell>
          <cell r="B1763">
            <v>10</v>
          </cell>
          <cell r="C1763">
            <v>28</v>
          </cell>
        </row>
        <row r="1764">
          <cell r="A1764">
            <v>2001</v>
          </cell>
          <cell r="B1764">
            <v>10</v>
          </cell>
          <cell r="C1764">
            <v>29</v>
          </cell>
        </row>
        <row r="1765">
          <cell r="A1765">
            <v>2001</v>
          </cell>
          <cell r="B1765">
            <v>10</v>
          </cell>
          <cell r="C1765">
            <v>30</v>
          </cell>
        </row>
        <row r="1766">
          <cell r="A1766">
            <v>2001</v>
          </cell>
          <cell r="B1766">
            <v>10</v>
          </cell>
          <cell r="C1766">
            <v>31</v>
          </cell>
        </row>
        <row r="1767">
          <cell r="A1767">
            <v>2001</v>
          </cell>
          <cell r="B1767">
            <v>11</v>
          </cell>
          <cell r="C1767">
            <v>1</v>
          </cell>
        </row>
        <row r="1768">
          <cell r="A1768">
            <v>2001</v>
          </cell>
          <cell r="B1768">
            <v>11</v>
          </cell>
          <cell r="C1768">
            <v>2</v>
          </cell>
        </row>
        <row r="1769">
          <cell r="A1769">
            <v>2001</v>
          </cell>
          <cell r="B1769">
            <v>11</v>
          </cell>
          <cell r="C1769">
            <v>3</v>
          </cell>
        </row>
        <row r="1770">
          <cell r="A1770">
            <v>2001</v>
          </cell>
          <cell r="B1770">
            <v>11</v>
          </cell>
          <cell r="C1770">
            <v>4</v>
          </cell>
        </row>
        <row r="1771">
          <cell r="A1771">
            <v>2001</v>
          </cell>
          <cell r="B1771">
            <v>11</v>
          </cell>
          <cell r="C1771">
            <v>5</v>
          </cell>
        </row>
        <row r="1772">
          <cell r="A1772">
            <v>2001</v>
          </cell>
          <cell r="B1772">
            <v>11</v>
          </cell>
          <cell r="C1772">
            <v>6</v>
          </cell>
        </row>
        <row r="1773">
          <cell r="A1773">
            <v>2001</v>
          </cell>
          <cell r="B1773">
            <v>11</v>
          </cell>
          <cell r="C1773">
            <v>7</v>
          </cell>
        </row>
        <row r="1774">
          <cell r="A1774">
            <v>2001</v>
          </cell>
          <cell r="B1774">
            <v>11</v>
          </cell>
          <cell r="C1774">
            <v>8</v>
          </cell>
        </row>
        <row r="1775">
          <cell r="A1775">
            <v>2001</v>
          </cell>
          <cell r="B1775">
            <v>11</v>
          </cell>
          <cell r="C1775">
            <v>9</v>
          </cell>
        </row>
        <row r="1776">
          <cell r="A1776">
            <v>2001</v>
          </cell>
          <cell r="B1776">
            <v>11</v>
          </cell>
          <cell r="C1776">
            <v>10</v>
          </cell>
        </row>
        <row r="1777">
          <cell r="A1777">
            <v>2001</v>
          </cell>
          <cell r="B1777">
            <v>11</v>
          </cell>
          <cell r="C1777">
            <v>11</v>
          </cell>
        </row>
        <row r="1778">
          <cell r="A1778">
            <v>2001</v>
          </cell>
          <cell r="B1778">
            <v>11</v>
          </cell>
          <cell r="C1778">
            <v>12</v>
          </cell>
        </row>
        <row r="1779">
          <cell r="A1779">
            <v>2001</v>
          </cell>
          <cell r="B1779">
            <v>11</v>
          </cell>
          <cell r="C1779">
            <v>13</v>
          </cell>
        </row>
        <row r="1780">
          <cell r="A1780">
            <v>2001</v>
          </cell>
          <cell r="B1780">
            <v>11</v>
          </cell>
          <cell r="C1780">
            <v>14</v>
          </cell>
        </row>
        <row r="1781">
          <cell r="A1781">
            <v>2001</v>
          </cell>
          <cell r="B1781">
            <v>11</v>
          </cell>
          <cell r="C1781">
            <v>15</v>
          </cell>
        </row>
        <row r="1782">
          <cell r="A1782">
            <v>2001</v>
          </cell>
          <cell r="B1782">
            <v>11</v>
          </cell>
          <cell r="C1782">
            <v>16</v>
          </cell>
        </row>
        <row r="1783">
          <cell r="A1783">
            <v>2001</v>
          </cell>
          <cell r="B1783">
            <v>11</v>
          </cell>
          <cell r="C1783">
            <v>17</v>
          </cell>
        </row>
        <row r="1784">
          <cell r="A1784">
            <v>2001</v>
          </cell>
          <cell r="B1784">
            <v>11</v>
          </cell>
          <cell r="C1784">
            <v>18</v>
          </cell>
        </row>
        <row r="1785">
          <cell r="A1785">
            <v>2001</v>
          </cell>
          <cell r="B1785">
            <v>11</v>
          </cell>
          <cell r="C1785">
            <v>19</v>
          </cell>
        </row>
        <row r="1786">
          <cell r="A1786">
            <v>2001</v>
          </cell>
          <cell r="B1786">
            <v>11</v>
          </cell>
          <cell r="C1786">
            <v>20</v>
          </cell>
        </row>
        <row r="1787">
          <cell r="A1787">
            <v>2001</v>
          </cell>
          <cell r="B1787">
            <v>11</v>
          </cell>
          <cell r="C1787">
            <v>21</v>
          </cell>
        </row>
        <row r="1788">
          <cell r="A1788">
            <v>2001</v>
          </cell>
          <cell r="B1788">
            <v>11</v>
          </cell>
          <cell r="C1788">
            <v>22</v>
          </cell>
        </row>
        <row r="1789">
          <cell r="A1789">
            <v>2001</v>
          </cell>
          <cell r="B1789">
            <v>11</v>
          </cell>
          <cell r="C1789">
            <v>23</v>
          </cell>
        </row>
        <row r="1790">
          <cell r="A1790">
            <v>2001</v>
          </cell>
          <cell r="B1790">
            <v>11</v>
          </cell>
          <cell r="C1790">
            <v>24</v>
          </cell>
        </row>
        <row r="1791">
          <cell r="A1791">
            <v>2001</v>
          </cell>
          <cell r="B1791">
            <v>11</v>
          </cell>
          <cell r="C1791">
            <v>25</v>
          </cell>
        </row>
        <row r="1792">
          <cell r="A1792">
            <v>2001</v>
          </cell>
          <cell r="B1792">
            <v>11</v>
          </cell>
          <cell r="C1792">
            <v>26</v>
          </cell>
        </row>
        <row r="1793">
          <cell r="A1793">
            <v>2001</v>
          </cell>
          <cell r="B1793">
            <v>11</v>
          </cell>
          <cell r="C1793">
            <v>27</v>
          </cell>
        </row>
        <row r="1794">
          <cell r="A1794">
            <v>2001</v>
          </cell>
          <cell r="B1794">
            <v>11</v>
          </cell>
          <cell r="C1794">
            <v>28</v>
          </cell>
        </row>
        <row r="1795">
          <cell r="A1795">
            <v>2001</v>
          </cell>
          <cell r="B1795">
            <v>11</v>
          </cell>
          <cell r="C1795">
            <v>29</v>
          </cell>
        </row>
        <row r="1796">
          <cell r="A1796">
            <v>2001</v>
          </cell>
          <cell r="B1796">
            <v>11</v>
          </cell>
          <cell r="C1796">
            <v>30</v>
          </cell>
        </row>
        <row r="1797">
          <cell r="A1797">
            <v>2001</v>
          </cell>
          <cell r="B1797">
            <v>12</v>
          </cell>
          <cell r="C1797">
            <v>1</v>
          </cell>
        </row>
        <row r="1798">
          <cell r="A1798">
            <v>2001</v>
          </cell>
          <cell r="B1798">
            <v>12</v>
          </cell>
          <cell r="C1798">
            <v>2</v>
          </cell>
        </row>
        <row r="1799">
          <cell r="A1799">
            <v>2001</v>
          </cell>
          <cell r="B1799">
            <v>12</v>
          </cell>
          <cell r="C1799">
            <v>3</v>
          </cell>
        </row>
        <row r="1800">
          <cell r="A1800">
            <v>2001</v>
          </cell>
          <cell r="B1800">
            <v>12</v>
          </cell>
          <cell r="C1800">
            <v>4</v>
          </cell>
        </row>
        <row r="1801">
          <cell r="A1801">
            <v>2001</v>
          </cell>
          <cell r="B1801">
            <v>12</v>
          </cell>
          <cell r="C1801">
            <v>5</v>
          </cell>
        </row>
        <row r="1802">
          <cell r="A1802">
            <v>2001</v>
          </cell>
          <cell r="B1802">
            <v>12</v>
          </cell>
          <cell r="C1802">
            <v>6</v>
          </cell>
        </row>
        <row r="1803">
          <cell r="A1803">
            <v>2001</v>
          </cell>
          <cell r="B1803">
            <v>12</v>
          </cell>
          <cell r="C1803">
            <v>7</v>
          </cell>
        </row>
        <row r="1804">
          <cell r="A1804">
            <v>2001</v>
          </cell>
          <cell r="B1804">
            <v>12</v>
          </cell>
          <cell r="C1804">
            <v>8</v>
          </cell>
        </row>
        <row r="1805">
          <cell r="A1805">
            <v>2001</v>
          </cell>
          <cell r="B1805">
            <v>12</v>
          </cell>
          <cell r="C1805">
            <v>9</v>
          </cell>
        </row>
        <row r="1806">
          <cell r="A1806">
            <v>2001</v>
          </cell>
          <cell r="B1806">
            <v>12</v>
          </cell>
          <cell r="C1806">
            <v>10</v>
          </cell>
        </row>
        <row r="1807">
          <cell r="A1807">
            <v>2001</v>
          </cell>
          <cell r="B1807">
            <v>12</v>
          </cell>
          <cell r="C1807">
            <v>11</v>
          </cell>
        </row>
        <row r="1808">
          <cell r="A1808">
            <v>2001</v>
          </cell>
          <cell r="B1808">
            <v>12</v>
          </cell>
          <cell r="C1808">
            <v>12</v>
          </cell>
        </row>
        <row r="1809">
          <cell r="A1809">
            <v>2001</v>
          </cell>
          <cell r="B1809">
            <v>12</v>
          </cell>
          <cell r="C1809">
            <v>13</v>
          </cell>
        </row>
        <row r="1810">
          <cell r="A1810">
            <v>2001</v>
          </cell>
          <cell r="B1810">
            <v>12</v>
          </cell>
          <cell r="C1810">
            <v>14</v>
          </cell>
        </row>
        <row r="1811">
          <cell r="A1811">
            <v>2001</v>
          </cell>
          <cell r="B1811">
            <v>12</v>
          </cell>
          <cell r="C1811">
            <v>15</v>
          </cell>
        </row>
        <row r="1812">
          <cell r="A1812">
            <v>2001</v>
          </cell>
          <cell r="B1812">
            <v>12</v>
          </cell>
          <cell r="C1812">
            <v>16</v>
          </cell>
        </row>
        <row r="1813">
          <cell r="A1813">
            <v>2001</v>
          </cell>
          <cell r="B1813">
            <v>12</v>
          </cell>
          <cell r="C1813">
            <v>17</v>
          </cell>
        </row>
        <row r="1814">
          <cell r="A1814">
            <v>2001</v>
          </cell>
          <cell r="B1814">
            <v>12</v>
          </cell>
          <cell r="C1814">
            <v>18</v>
          </cell>
        </row>
        <row r="1815">
          <cell r="A1815">
            <v>2001</v>
          </cell>
          <cell r="B1815">
            <v>12</v>
          </cell>
          <cell r="C1815">
            <v>19</v>
          </cell>
        </row>
        <row r="1816">
          <cell r="A1816">
            <v>2001</v>
          </cell>
          <cell r="B1816">
            <v>12</v>
          </cell>
          <cell r="C1816">
            <v>20</v>
          </cell>
        </row>
        <row r="1817">
          <cell r="A1817">
            <v>2001</v>
          </cell>
          <cell r="B1817">
            <v>12</v>
          </cell>
          <cell r="C1817">
            <v>21</v>
          </cell>
        </row>
        <row r="1818">
          <cell r="A1818">
            <v>2001</v>
          </cell>
          <cell r="B1818">
            <v>12</v>
          </cell>
          <cell r="C1818">
            <v>22</v>
          </cell>
        </row>
        <row r="1819">
          <cell r="A1819">
            <v>2001</v>
          </cell>
          <cell r="B1819">
            <v>12</v>
          </cell>
          <cell r="C1819">
            <v>23</v>
          </cell>
        </row>
        <row r="1820">
          <cell r="A1820">
            <v>2001</v>
          </cell>
          <cell r="B1820">
            <v>12</v>
          </cell>
          <cell r="C1820">
            <v>24</v>
          </cell>
        </row>
        <row r="1821">
          <cell r="A1821">
            <v>2001</v>
          </cell>
          <cell r="B1821">
            <v>12</v>
          </cell>
          <cell r="C1821">
            <v>25</v>
          </cell>
        </row>
        <row r="1822">
          <cell r="A1822">
            <v>2001</v>
          </cell>
          <cell r="B1822">
            <v>12</v>
          </cell>
          <cell r="C1822">
            <v>26</v>
          </cell>
        </row>
        <row r="1823">
          <cell r="A1823">
            <v>2001</v>
          </cell>
          <cell r="B1823">
            <v>12</v>
          </cell>
          <cell r="C1823">
            <v>27</v>
          </cell>
        </row>
        <row r="1824">
          <cell r="A1824">
            <v>2001</v>
          </cell>
          <cell r="B1824">
            <v>12</v>
          </cell>
          <cell r="C1824">
            <v>28</v>
          </cell>
        </row>
        <row r="1825">
          <cell r="A1825">
            <v>2001</v>
          </cell>
          <cell r="B1825">
            <v>12</v>
          </cell>
          <cell r="C1825">
            <v>29</v>
          </cell>
        </row>
        <row r="1826">
          <cell r="A1826">
            <v>2001</v>
          </cell>
          <cell r="B1826">
            <v>12</v>
          </cell>
          <cell r="C1826">
            <v>30</v>
          </cell>
        </row>
        <row r="1827">
          <cell r="A1827">
            <v>2001</v>
          </cell>
          <cell r="B1827">
            <v>12</v>
          </cell>
          <cell r="C1827">
            <v>31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lbany"/>
      <sheetName val="Buffalo"/>
      <sheetName val="LaGuardia"/>
      <sheetName val="Rochester"/>
      <sheetName val="NYPPTotal"/>
      <sheetName val="East"/>
      <sheetName val="West"/>
    </sheetNames>
    <sheetDataSet>
      <sheetData sheetId="0"/>
      <sheetData sheetId="1"/>
      <sheetData sheetId="2">
        <row r="1465">
          <cell r="A1465">
            <v>2001</v>
          </cell>
          <cell r="B1465">
            <v>1</v>
          </cell>
          <cell r="C1465">
            <v>1</v>
          </cell>
        </row>
        <row r="1465">
          <cell r="E1465">
            <v>35</v>
          </cell>
          <cell r="F1465">
            <v>24</v>
          </cell>
        </row>
        <row r="1466">
          <cell r="A1466">
            <v>2001</v>
          </cell>
          <cell r="B1466">
            <v>1</v>
          </cell>
          <cell r="C1466">
            <v>2</v>
          </cell>
        </row>
        <row r="1466">
          <cell r="E1466">
            <v>28</v>
          </cell>
          <cell r="F1466">
            <v>21</v>
          </cell>
        </row>
        <row r="1467">
          <cell r="A1467">
            <v>2001</v>
          </cell>
          <cell r="B1467">
            <v>1</v>
          </cell>
          <cell r="C1467">
            <v>3</v>
          </cell>
        </row>
        <row r="1467">
          <cell r="E1467">
            <v>32</v>
          </cell>
          <cell r="F1467">
            <v>20</v>
          </cell>
        </row>
        <row r="1468">
          <cell r="A1468">
            <v>2001</v>
          </cell>
          <cell r="B1468">
            <v>1</v>
          </cell>
          <cell r="C1468">
            <v>4</v>
          </cell>
        </row>
        <row r="1468">
          <cell r="E1468">
            <v>34</v>
          </cell>
          <cell r="F1468">
            <v>27</v>
          </cell>
        </row>
        <row r="1469">
          <cell r="A1469">
            <v>2001</v>
          </cell>
          <cell r="B1469">
            <v>1</v>
          </cell>
          <cell r="C1469">
            <v>5</v>
          </cell>
        </row>
        <row r="1469">
          <cell r="E1469">
            <v>33</v>
          </cell>
          <cell r="F1469">
            <v>26</v>
          </cell>
        </row>
        <row r="1470">
          <cell r="A1470">
            <v>2001</v>
          </cell>
          <cell r="B1470">
            <v>1</v>
          </cell>
          <cell r="C1470">
            <v>6</v>
          </cell>
        </row>
        <row r="1470">
          <cell r="E1470">
            <v>39</v>
          </cell>
          <cell r="F1470">
            <v>31</v>
          </cell>
        </row>
        <row r="1471">
          <cell r="A1471">
            <v>2001</v>
          </cell>
          <cell r="B1471">
            <v>1</v>
          </cell>
          <cell r="C1471">
            <v>7</v>
          </cell>
        </row>
        <row r="1471">
          <cell r="E1471">
            <v>42</v>
          </cell>
          <cell r="F1471">
            <v>30</v>
          </cell>
        </row>
        <row r="1472">
          <cell r="A1472">
            <v>2001</v>
          </cell>
          <cell r="B1472">
            <v>1</v>
          </cell>
          <cell r="C1472">
            <v>8</v>
          </cell>
        </row>
        <row r="1472">
          <cell r="E1472">
            <v>38</v>
          </cell>
          <cell r="F1472">
            <v>32</v>
          </cell>
        </row>
        <row r="1473">
          <cell r="A1473">
            <v>2001</v>
          </cell>
          <cell r="B1473">
            <v>1</v>
          </cell>
          <cell r="C1473">
            <v>9</v>
          </cell>
        </row>
        <row r="1473">
          <cell r="E1473">
            <v>32</v>
          </cell>
          <cell r="F1473">
            <v>27</v>
          </cell>
        </row>
        <row r="1474">
          <cell r="A1474">
            <v>2001</v>
          </cell>
          <cell r="B1474">
            <v>1</v>
          </cell>
          <cell r="C1474">
            <v>10</v>
          </cell>
        </row>
        <row r="1474">
          <cell r="E1474">
            <v>34</v>
          </cell>
          <cell r="F1474">
            <v>23</v>
          </cell>
        </row>
        <row r="1475">
          <cell r="A1475">
            <v>2001</v>
          </cell>
          <cell r="B1475">
            <v>1</v>
          </cell>
          <cell r="C1475">
            <v>11</v>
          </cell>
        </row>
        <row r="1475">
          <cell r="E1475">
            <v>46</v>
          </cell>
          <cell r="F1475">
            <v>31</v>
          </cell>
        </row>
        <row r="1476">
          <cell r="A1476">
            <v>2001</v>
          </cell>
          <cell r="B1476">
            <v>1</v>
          </cell>
          <cell r="C1476">
            <v>12</v>
          </cell>
        </row>
        <row r="1476">
          <cell r="E1476">
            <v>42</v>
          </cell>
          <cell r="F1476">
            <v>32</v>
          </cell>
        </row>
        <row r="1477">
          <cell r="A1477">
            <v>2001</v>
          </cell>
          <cell r="B1477">
            <v>1</v>
          </cell>
          <cell r="C1477">
            <v>13</v>
          </cell>
        </row>
        <row r="1477">
          <cell r="E1477">
            <v>40</v>
          </cell>
          <cell r="F1477">
            <v>29</v>
          </cell>
        </row>
        <row r="1478">
          <cell r="A1478">
            <v>2001</v>
          </cell>
          <cell r="B1478">
            <v>1</v>
          </cell>
          <cell r="C1478">
            <v>14</v>
          </cell>
        </row>
        <row r="1478">
          <cell r="E1478">
            <v>43</v>
          </cell>
          <cell r="F1478">
            <v>32</v>
          </cell>
        </row>
        <row r="1479">
          <cell r="A1479">
            <v>2001</v>
          </cell>
          <cell r="B1479">
            <v>1</v>
          </cell>
          <cell r="C1479">
            <v>15</v>
          </cell>
        </row>
        <row r="1479">
          <cell r="E1479">
            <v>39</v>
          </cell>
          <cell r="F1479">
            <v>35</v>
          </cell>
        </row>
        <row r="1480">
          <cell r="A1480">
            <v>2001</v>
          </cell>
          <cell r="B1480">
            <v>1</v>
          </cell>
          <cell r="C1480">
            <v>16</v>
          </cell>
        </row>
        <row r="1480">
          <cell r="E1480">
            <v>45</v>
          </cell>
          <cell r="F1480">
            <v>37</v>
          </cell>
        </row>
        <row r="1481">
          <cell r="A1481">
            <v>2001</v>
          </cell>
          <cell r="B1481">
            <v>1</v>
          </cell>
          <cell r="C1481">
            <v>17</v>
          </cell>
        </row>
        <row r="1481">
          <cell r="E1481">
            <v>42</v>
          </cell>
          <cell r="F1481">
            <v>36</v>
          </cell>
        </row>
        <row r="1482">
          <cell r="A1482">
            <v>2001</v>
          </cell>
          <cell r="B1482">
            <v>1</v>
          </cell>
          <cell r="C1482">
            <v>18</v>
          </cell>
        </row>
        <row r="1482">
          <cell r="E1482">
            <v>38</v>
          </cell>
          <cell r="F1482">
            <v>32</v>
          </cell>
        </row>
        <row r="1483">
          <cell r="A1483">
            <v>2001</v>
          </cell>
          <cell r="B1483">
            <v>1</v>
          </cell>
          <cell r="C1483">
            <v>19</v>
          </cell>
        </row>
        <row r="1483">
          <cell r="E1483">
            <v>41</v>
          </cell>
          <cell r="F1483">
            <v>34</v>
          </cell>
        </row>
        <row r="1484">
          <cell r="A1484">
            <v>2001</v>
          </cell>
          <cell r="B1484">
            <v>1</v>
          </cell>
          <cell r="C1484">
            <v>20</v>
          </cell>
        </row>
        <row r="1484">
          <cell r="E1484">
            <v>37</v>
          </cell>
          <cell r="F1484">
            <v>30</v>
          </cell>
        </row>
        <row r="1485">
          <cell r="A1485">
            <v>2001</v>
          </cell>
          <cell r="B1485">
            <v>1</v>
          </cell>
          <cell r="C1485">
            <v>21</v>
          </cell>
        </row>
        <row r="1485">
          <cell r="E1485">
            <v>35</v>
          </cell>
          <cell r="F1485">
            <v>23</v>
          </cell>
        </row>
        <row r="1486">
          <cell r="A1486">
            <v>2001</v>
          </cell>
          <cell r="B1486">
            <v>1</v>
          </cell>
          <cell r="C1486">
            <v>22</v>
          </cell>
        </row>
        <row r="1486">
          <cell r="E1486">
            <v>36</v>
          </cell>
          <cell r="F1486">
            <v>24</v>
          </cell>
        </row>
        <row r="1487">
          <cell r="A1487">
            <v>2001</v>
          </cell>
          <cell r="B1487">
            <v>1</v>
          </cell>
          <cell r="C1487">
            <v>23</v>
          </cell>
        </row>
        <row r="1487">
          <cell r="E1487">
            <v>37</v>
          </cell>
          <cell r="F1487">
            <v>25</v>
          </cell>
        </row>
        <row r="1488">
          <cell r="A1488">
            <v>2001</v>
          </cell>
          <cell r="B1488">
            <v>1</v>
          </cell>
          <cell r="C1488">
            <v>24</v>
          </cell>
        </row>
        <row r="1488">
          <cell r="E1488">
            <v>44</v>
          </cell>
          <cell r="F1488">
            <v>32</v>
          </cell>
        </row>
        <row r="1489">
          <cell r="A1489">
            <v>2001</v>
          </cell>
          <cell r="B1489">
            <v>1</v>
          </cell>
          <cell r="C1489">
            <v>25</v>
          </cell>
        </row>
        <row r="1489">
          <cell r="E1489">
            <v>39</v>
          </cell>
          <cell r="F1489">
            <v>26</v>
          </cell>
        </row>
        <row r="1490">
          <cell r="A1490">
            <v>2001</v>
          </cell>
          <cell r="B1490">
            <v>1</v>
          </cell>
          <cell r="C1490">
            <v>26</v>
          </cell>
        </row>
        <row r="1490">
          <cell r="E1490">
            <v>37</v>
          </cell>
          <cell r="F1490">
            <v>22</v>
          </cell>
        </row>
        <row r="1491">
          <cell r="A1491">
            <v>2001</v>
          </cell>
          <cell r="B1491">
            <v>1</v>
          </cell>
          <cell r="C1491">
            <v>27</v>
          </cell>
        </row>
        <row r="1491">
          <cell r="E1491">
            <v>41</v>
          </cell>
          <cell r="F1491">
            <v>30</v>
          </cell>
        </row>
        <row r="1492">
          <cell r="A1492">
            <v>2001</v>
          </cell>
          <cell r="B1492">
            <v>1</v>
          </cell>
          <cell r="C1492">
            <v>28</v>
          </cell>
        </row>
        <row r="1492">
          <cell r="E1492">
            <v>38</v>
          </cell>
          <cell r="F1492">
            <v>30</v>
          </cell>
        </row>
        <row r="1493">
          <cell r="A1493">
            <v>2001</v>
          </cell>
          <cell r="B1493">
            <v>1</v>
          </cell>
          <cell r="C1493">
            <v>29</v>
          </cell>
        </row>
        <row r="1493">
          <cell r="E1493">
            <v>38</v>
          </cell>
          <cell r="F1493">
            <v>28</v>
          </cell>
        </row>
        <row r="1494">
          <cell r="A1494">
            <v>2001</v>
          </cell>
          <cell r="B1494">
            <v>1</v>
          </cell>
          <cell r="C1494">
            <v>30</v>
          </cell>
        </row>
        <row r="1494">
          <cell r="E1494">
            <v>55</v>
          </cell>
          <cell r="F1494">
            <v>35</v>
          </cell>
        </row>
        <row r="1495">
          <cell r="A1495">
            <v>2001</v>
          </cell>
          <cell r="B1495">
            <v>1</v>
          </cell>
          <cell r="C1495">
            <v>31</v>
          </cell>
        </row>
        <row r="1495">
          <cell r="E1495">
            <v>49</v>
          </cell>
          <cell r="F1495">
            <v>38</v>
          </cell>
        </row>
        <row r="1496">
          <cell r="A1496">
            <v>2001</v>
          </cell>
          <cell r="B1496">
            <v>2</v>
          </cell>
          <cell r="C1496">
            <v>1</v>
          </cell>
        </row>
        <row r="1496">
          <cell r="E1496">
            <v>49</v>
          </cell>
          <cell r="F1496">
            <v>39</v>
          </cell>
        </row>
        <row r="1497">
          <cell r="A1497">
            <v>2001</v>
          </cell>
          <cell r="B1497">
            <v>2</v>
          </cell>
          <cell r="C1497">
            <v>2</v>
          </cell>
        </row>
        <row r="1497">
          <cell r="E1497">
            <v>45</v>
          </cell>
          <cell r="F1497">
            <v>28</v>
          </cell>
        </row>
        <row r="1498">
          <cell r="A1498">
            <v>2001</v>
          </cell>
          <cell r="B1498">
            <v>2</v>
          </cell>
          <cell r="C1498">
            <v>3</v>
          </cell>
        </row>
        <row r="1498">
          <cell r="E1498">
            <v>33</v>
          </cell>
          <cell r="F1498">
            <v>26</v>
          </cell>
        </row>
        <row r="1499">
          <cell r="A1499">
            <v>2001</v>
          </cell>
          <cell r="B1499">
            <v>2</v>
          </cell>
          <cell r="C1499">
            <v>4</v>
          </cell>
        </row>
        <row r="1499">
          <cell r="E1499">
            <v>39</v>
          </cell>
          <cell r="F1499">
            <v>24</v>
          </cell>
        </row>
        <row r="1500">
          <cell r="A1500">
            <v>2001</v>
          </cell>
          <cell r="B1500">
            <v>2</v>
          </cell>
          <cell r="C1500">
            <v>5</v>
          </cell>
        </row>
        <row r="1500">
          <cell r="E1500">
            <v>37</v>
          </cell>
          <cell r="F1500">
            <v>32</v>
          </cell>
        </row>
        <row r="1501">
          <cell r="A1501">
            <v>2001</v>
          </cell>
          <cell r="B1501">
            <v>2</v>
          </cell>
          <cell r="C1501">
            <v>6</v>
          </cell>
        </row>
        <row r="1501">
          <cell r="E1501">
            <v>45</v>
          </cell>
          <cell r="F1501">
            <v>37</v>
          </cell>
        </row>
        <row r="1502">
          <cell r="A1502">
            <v>2001</v>
          </cell>
          <cell r="B1502">
            <v>2</v>
          </cell>
          <cell r="C1502">
            <v>7</v>
          </cell>
        </row>
        <row r="1502">
          <cell r="E1502">
            <v>44</v>
          </cell>
          <cell r="F1502">
            <v>36</v>
          </cell>
        </row>
        <row r="1503">
          <cell r="A1503">
            <v>2001</v>
          </cell>
          <cell r="B1503">
            <v>2</v>
          </cell>
          <cell r="C1503">
            <v>8</v>
          </cell>
        </row>
        <row r="1503">
          <cell r="E1503">
            <v>41</v>
          </cell>
          <cell r="F1503">
            <v>33</v>
          </cell>
        </row>
        <row r="1504">
          <cell r="A1504">
            <v>2001</v>
          </cell>
          <cell r="B1504">
            <v>2</v>
          </cell>
          <cell r="C1504">
            <v>9</v>
          </cell>
        </row>
        <row r="1504">
          <cell r="E1504">
            <v>49</v>
          </cell>
          <cell r="F1504">
            <v>35</v>
          </cell>
        </row>
        <row r="1505">
          <cell r="A1505">
            <v>2001</v>
          </cell>
          <cell r="B1505">
            <v>2</v>
          </cell>
          <cell r="C1505">
            <v>10</v>
          </cell>
        </row>
        <row r="1505">
          <cell r="E1505">
            <v>60</v>
          </cell>
          <cell r="F1505">
            <v>29</v>
          </cell>
        </row>
        <row r="1506">
          <cell r="A1506">
            <v>2001</v>
          </cell>
          <cell r="B1506">
            <v>2</v>
          </cell>
          <cell r="C1506">
            <v>11</v>
          </cell>
        </row>
        <row r="1506">
          <cell r="E1506">
            <v>31</v>
          </cell>
          <cell r="F1506">
            <v>21</v>
          </cell>
        </row>
        <row r="1507">
          <cell r="A1507">
            <v>2001</v>
          </cell>
          <cell r="B1507">
            <v>2</v>
          </cell>
          <cell r="C1507">
            <v>12</v>
          </cell>
        </row>
        <row r="1507">
          <cell r="E1507">
            <v>35</v>
          </cell>
          <cell r="F1507">
            <v>16</v>
          </cell>
        </row>
        <row r="1508">
          <cell r="A1508">
            <v>2001</v>
          </cell>
          <cell r="B1508">
            <v>2</v>
          </cell>
          <cell r="C1508">
            <v>13</v>
          </cell>
        </row>
        <row r="1508">
          <cell r="E1508">
            <v>48</v>
          </cell>
          <cell r="F1508">
            <v>32</v>
          </cell>
        </row>
        <row r="1509">
          <cell r="A1509">
            <v>2001</v>
          </cell>
          <cell r="B1509">
            <v>2</v>
          </cell>
          <cell r="C1509">
            <v>14</v>
          </cell>
        </row>
        <row r="1509">
          <cell r="E1509">
            <v>47</v>
          </cell>
          <cell r="F1509">
            <v>34</v>
          </cell>
        </row>
        <row r="1510">
          <cell r="A1510">
            <v>2001</v>
          </cell>
          <cell r="B1510">
            <v>2</v>
          </cell>
          <cell r="C1510">
            <v>15</v>
          </cell>
        </row>
        <row r="1510">
          <cell r="E1510">
            <v>48</v>
          </cell>
          <cell r="F1510">
            <v>37</v>
          </cell>
        </row>
        <row r="1511">
          <cell r="A1511">
            <v>2001</v>
          </cell>
          <cell r="B1511">
            <v>2</v>
          </cell>
          <cell r="C1511">
            <v>16</v>
          </cell>
        </row>
        <row r="1511">
          <cell r="E1511">
            <v>39</v>
          </cell>
          <cell r="F1511">
            <v>33</v>
          </cell>
        </row>
        <row r="1512">
          <cell r="A1512">
            <v>2001</v>
          </cell>
          <cell r="B1512">
            <v>2</v>
          </cell>
          <cell r="C1512">
            <v>17</v>
          </cell>
        </row>
        <row r="1512">
          <cell r="E1512">
            <v>39</v>
          </cell>
          <cell r="F1512">
            <v>22</v>
          </cell>
        </row>
        <row r="1513">
          <cell r="A1513">
            <v>2001</v>
          </cell>
          <cell r="B1513">
            <v>2</v>
          </cell>
          <cell r="C1513">
            <v>18</v>
          </cell>
        </row>
        <row r="1513">
          <cell r="E1513">
            <v>32</v>
          </cell>
          <cell r="F1513">
            <v>19</v>
          </cell>
        </row>
        <row r="1514">
          <cell r="A1514">
            <v>2001</v>
          </cell>
          <cell r="B1514">
            <v>2</v>
          </cell>
          <cell r="C1514">
            <v>19</v>
          </cell>
        </row>
        <row r="1514">
          <cell r="E1514">
            <v>43</v>
          </cell>
          <cell r="F1514">
            <v>28</v>
          </cell>
        </row>
        <row r="1515">
          <cell r="A1515">
            <v>2001</v>
          </cell>
          <cell r="B1515">
            <v>2</v>
          </cell>
          <cell r="C1515">
            <v>20</v>
          </cell>
        </row>
        <row r="1515">
          <cell r="E1515">
            <v>54</v>
          </cell>
          <cell r="F1515">
            <v>39</v>
          </cell>
        </row>
        <row r="1516">
          <cell r="A1516">
            <v>2001</v>
          </cell>
          <cell r="B1516">
            <v>2</v>
          </cell>
          <cell r="C1516">
            <v>21</v>
          </cell>
        </row>
        <row r="1516">
          <cell r="E1516">
            <v>52</v>
          </cell>
          <cell r="F1516">
            <v>21</v>
          </cell>
        </row>
        <row r="1517">
          <cell r="A1517">
            <v>2001</v>
          </cell>
          <cell r="B1517">
            <v>2</v>
          </cell>
          <cell r="C1517">
            <v>22</v>
          </cell>
        </row>
        <row r="1517">
          <cell r="E1517">
            <v>24</v>
          </cell>
          <cell r="F1517">
            <v>18</v>
          </cell>
        </row>
        <row r="1518">
          <cell r="A1518">
            <v>2001</v>
          </cell>
          <cell r="B1518">
            <v>2</v>
          </cell>
          <cell r="C1518">
            <v>23</v>
          </cell>
        </row>
        <row r="1518">
          <cell r="E1518">
            <v>40</v>
          </cell>
          <cell r="F1518">
            <v>21</v>
          </cell>
        </row>
        <row r="1519">
          <cell r="A1519">
            <v>2001</v>
          </cell>
          <cell r="B1519">
            <v>2</v>
          </cell>
          <cell r="C1519">
            <v>24</v>
          </cell>
        </row>
        <row r="1519">
          <cell r="E1519">
            <v>35</v>
          </cell>
          <cell r="F1519">
            <v>26</v>
          </cell>
        </row>
        <row r="1520">
          <cell r="A1520">
            <v>2001</v>
          </cell>
          <cell r="B1520">
            <v>2</v>
          </cell>
          <cell r="C1520">
            <v>25</v>
          </cell>
        </row>
        <row r="1520">
          <cell r="E1520">
            <v>50</v>
          </cell>
          <cell r="F1520">
            <v>32</v>
          </cell>
        </row>
        <row r="1521">
          <cell r="A1521">
            <v>2001</v>
          </cell>
          <cell r="B1521">
            <v>2</v>
          </cell>
          <cell r="C1521">
            <v>26</v>
          </cell>
        </row>
        <row r="1521">
          <cell r="E1521">
            <v>53</v>
          </cell>
          <cell r="F1521">
            <v>36</v>
          </cell>
        </row>
        <row r="1522">
          <cell r="A1522">
            <v>2001</v>
          </cell>
          <cell r="B1522">
            <v>2</v>
          </cell>
          <cell r="C1522">
            <v>27</v>
          </cell>
        </row>
        <row r="1522">
          <cell r="E1522">
            <v>48</v>
          </cell>
          <cell r="F1522">
            <v>33</v>
          </cell>
        </row>
        <row r="1523">
          <cell r="A1523">
            <v>2001</v>
          </cell>
          <cell r="B1523">
            <v>2</v>
          </cell>
          <cell r="C1523">
            <v>28</v>
          </cell>
        </row>
        <row r="1523">
          <cell r="E1523">
            <v>37</v>
          </cell>
          <cell r="F1523">
            <v>28</v>
          </cell>
        </row>
        <row r="1524">
          <cell r="A1524">
            <v>2001</v>
          </cell>
          <cell r="B1524">
            <v>3</v>
          </cell>
          <cell r="C1524">
            <v>1</v>
          </cell>
        </row>
        <row r="1524">
          <cell r="E1524">
            <v>38</v>
          </cell>
          <cell r="F1524">
            <v>25</v>
          </cell>
        </row>
        <row r="1525">
          <cell r="A1525">
            <v>2001</v>
          </cell>
          <cell r="B1525">
            <v>3</v>
          </cell>
          <cell r="C1525">
            <v>2</v>
          </cell>
        </row>
        <row r="1525">
          <cell r="E1525">
            <v>42</v>
          </cell>
          <cell r="F1525">
            <v>31</v>
          </cell>
        </row>
        <row r="1526">
          <cell r="A1526">
            <v>2001</v>
          </cell>
          <cell r="B1526">
            <v>3</v>
          </cell>
          <cell r="C1526">
            <v>3</v>
          </cell>
        </row>
        <row r="1526">
          <cell r="E1526">
            <v>46</v>
          </cell>
          <cell r="F1526">
            <v>35</v>
          </cell>
        </row>
        <row r="1527">
          <cell r="A1527">
            <v>2001</v>
          </cell>
          <cell r="B1527">
            <v>3</v>
          </cell>
          <cell r="C1527">
            <v>4</v>
          </cell>
        </row>
        <row r="1527">
          <cell r="E1527">
            <v>37</v>
          </cell>
          <cell r="F1527">
            <v>29</v>
          </cell>
        </row>
        <row r="1528">
          <cell r="A1528">
            <v>2001</v>
          </cell>
          <cell r="B1528">
            <v>3</v>
          </cell>
          <cell r="C1528">
            <v>5</v>
          </cell>
        </row>
        <row r="1528">
          <cell r="E1528">
            <v>32</v>
          </cell>
          <cell r="F1528">
            <v>29</v>
          </cell>
        </row>
        <row r="1529">
          <cell r="A1529">
            <v>2001</v>
          </cell>
          <cell r="B1529">
            <v>3</v>
          </cell>
          <cell r="C1529">
            <v>6</v>
          </cell>
        </row>
        <row r="1529">
          <cell r="E1529">
            <v>35</v>
          </cell>
          <cell r="F1529">
            <v>26</v>
          </cell>
        </row>
        <row r="1530">
          <cell r="A1530">
            <v>2001</v>
          </cell>
          <cell r="B1530">
            <v>3</v>
          </cell>
          <cell r="C1530">
            <v>7</v>
          </cell>
        </row>
        <row r="1530">
          <cell r="E1530">
            <v>43</v>
          </cell>
          <cell r="F1530">
            <v>32</v>
          </cell>
        </row>
        <row r="1531">
          <cell r="A1531">
            <v>2001</v>
          </cell>
          <cell r="B1531">
            <v>3</v>
          </cell>
          <cell r="C1531">
            <v>8</v>
          </cell>
        </row>
        <row r="1531">
          <cell r="E1531">
            <v>40</v>
          </cell>
          <cell r="F1531">
            <v>31</v>
          </cell>
        </row>
        <row r="1532">
          <cell r="A1532">
            <v>2001</v>
          </cell>
          <cell r="B1532">
            <v>3</v>
          </cell>
          <cell r="C1532">
            <v>9</v>
          </cell>
        </row>
        <row r="1532">
          <cell r="E1532">
            <v>42</v>
          </cell>
          <cell r="F1532">
            <v>35</v>
          </cell>
        </row>
        <row r="1533">
          <cell r="A1533">
            <v>2001</v>
          </cell>
          <cell r="B1533">
            <v>3</v>
          </cell>
          <cell r="C1533">
            <v>10</v>
          </cell>
        </row>
        <row r="1533">
          <cell r="E1533">
            <v>44</v>
          </cell>
          <cell r="F1533">
            <v>34</v>
          </cell>
        </row>
        <row r="1534">
          <cell r="A1534">
            <v>2001</v>
          </cell>
          <cell r="B1534">
            <v>3</v>
          </cell>
          <cell r="C1534">
            <v>11</v>
          </cell>
        </row>
        <row r="1534">
          <cell r="E1534">
            <v>54</v>
          </cell>
          <cell r="F1534">
            <v>34</v>
          </cell>
        </row>
        <row r="1535">
          <cell r="A1535">
            <v>2001</v>
          </cell>
          <cell r="B1535">
            <v>3</v>
          </cell>
          <cell r="C1535">
            <v>12</v>
          </cell>
        </row>
        <row r="1535">
          <cell r="E1535">
            <v>46</v>
          </cell>
          <cell r="F1535">
            <v>31</v>
          </cell>
        </row>
        <row r="1536">
          <cell r="A1536">
            <v>2001</v>
          </cell>
          <cell r="B1536">
            <v>3</v>
          </cell>
          <cell r="C1536">
            <v>13</v>
          </cell>
        </row>
        <row r="1536">
          <cell r="E1536">
            <v>48</v>
          </cell>
          <cell r="F1536">
            <v>35</v>
          </cell>
        </row>
        <row r="1537">
          <cell r="A1537">
            <v>2001</v>
          </cell>
          <cell r="B1537">
            <v>3</v>
          </cell>
          <cell r="C1537">
            <v>14</v>
          </cell>
        </row>
        <row r="1537">
          <cell r="E1537">
            <v>48</v>
          </cell>
          <cell r="F1537">
            <v>41</v>
          </cell>
        </row>
        <row r="1538">
          <cell r="A1538">
            <v>2001</v>
          </cell>
          <cell r="B1538">
            <v>3</v>
          </cell>
          <cell r="C1538">
            <v>15</v>
          </cell>
        </row>
        <row r="1538">
          <cell r="E1538">
            <v>53</v>
          </cell>
          <cell r="F1538">
            <v>42</v>
          </cell>
        </row>
        <row r="1539">
          <cell r="A1539">
            <v>2001</v>
          </cell>
          <cell r="B1539">
            <v>3</v>
          </cell>
          <cell r="C1539">
            <v>16</v>
          </cell>
        </row>
        <row r="1539">
          <cell r="E1539">
            <v>47</v>
          </cell>
          <cell r="F1539">
            <v>41</v>
          </cell>
        </row>
        <row r="1540">
          <cell r="A1540">
            <v>2001</v>
          </cell>
          <cell r="B1540">
            <v>3</v>
          </cell>
          <cell r="C1540">
            <v>17</v>
          </cell>
        </row>
        <row r="1540">
          <cell r="E1540">
            <v>46</v>
          </cell>
          <cell r="F1540">
            <v>35</v>
          </cell>
        </row>
        <row r="1541">
          <cell r="A1541">
            <v>2001</v>
          </cell>
          <cell r="B1541">
            <v>3</v>
          </cell>
          <cell r="C1541">
            <v>18</v>
          </cell>
        </row>
        <row r="1541">
          <cell r="E1541">
            <v>49</v>
          </cell>
          <cell r="F1541">
            <v>33</v>
          </cell>
        </row>
        <row r="1542">
          <cell r="A1542">
            <v>2001</v>
          </cell>
          <cell r="B1542">
            <v>3</v>
          </cell>
          <cell r="C1542">
            <v>19</v>
          </cell>
        </row>
        <row r="1542">
          <cell r="E1542">
            <v>52</v>
          </cell>
          <cell r="F1542">
            <v>35</v>
          </cell>
        </row>
        <row r="1543">
          <cell r="A1543">
            <v>2001</v>
          </cell>
          <cell r="B1543">
            <v>3</v>
          </cell>
          <cell r="C1543">
            <v>20</v>
          </cell>
        </row>
        <row r="1543">
          <cell r="E1543">
            <v>53</v>
          </cell>
          <cell r="F1543">
            <v>37</v>
          </cell>
        </row>
        <row r="1544">
          <cell r="A1544">
            <v>2001</v>
          </cell>
          <cell r="B1544">
            <v>3</v>
          </cell>
          <cell r="C1544">
            <v>21</v>
          </cell>
        </row>
        <row r="1544">
          <cell r="E1544">
            <v>43</v>
          </cell>
          <cell r="F1544">
            <v>39</v>
          </cell>
        </row>
        <row r="1545">
          <cell r="A1545">
            <v>2001</v>
          </cell>
          <cell r="B1545">
            <v>3</v>
          </cell>
          <cell r="C1545">
            <v>22</v>
          </cell>
        </row>
        <row r="1545">
          <cell r="E1545">
            <v>45</v>
          </cell>
          <cell r="F1545">
            <v>39</v>
          </cell>
        </row>
        <row r="1546">
          <cell r="A1546">
            <v>2001</v>
          </cell>
          <cell r="B1546">
            <v>3</v>
          </cell>
          <cell r="C1546">
            <v>23</v>
          </cell>
        </row>
        <row r="1546">
          <cell r="E1546">
            <v>56</v>
          </cell>
          <cell r="F1546">
            <v>40</v>
          </cell>
        </row>
        <row r="1547">
          <cell r="A1547">
            <v>2001</v>
          </cell>
          <cell r="B1547">
            <v>3</v>
          </cell>
          <cell r="C1547">
            <v>24</v>
          </cell>
        </row>
        <row r="1547">
          <cell r="E1547">
            <v>52</v>
          </cell>
          <cell r="F1547">
            <v>35</v>
          </cell>
        </row>
        <row r="1548">
          <cell r="A1548">
            <v>2001</v>
          </cell>
          <cell r="B1548">
            <v>3</v>
          </cell>
          <cell r="C1548">
            <v>25</v>
          </cell>
        </row>
        <row r="1548">
          <cell r="E1548">
            <v>44</v>
          </cell>
          <cell r="F1548">
            <v>31</v>
          </cell>
        </row>
        <row r="1549">
          <cell r="A1549">
            <v>2001</v>
          </cell>
          <cell r="B1549">
            <v>3</v>
          </cell>
          <cell r="C1549">
            <v>26</v>
          </cell>
        </row>
        <row r="1549">
          <cell r="E1549">
            <v>37</v>
          </cell>
          <cell r="F1549">
            <v>28</v>
          </cell>
        </row>
        <row r="1550">
          <cell r="A1550">
            <v>2001</v>
          </cell>
          <cell r="B1550">
            <v>3</v>
          </cell>
          <cell r="C1550">
            <v>27</v>
          </cell>
        </row>
        <row r="1550">
          <cell r="E1550">
            <v>41</v>
          </cell>
          <cell r="F1550">
            <v>25</v>
          </cell>
        </row>
        <row r="1551">
          <cell r="A1551">
            <v>2001</v>
          </cell>
          <cell r="B1551">
            <v>3</v>
          </cell>
          <cell r="C1551">
            <v>28</v>
          </cell>
        </row>
        <row r="1551">
          <cell r="E1551">
            <v>48</v>
          </cell>
          <cell r="F1551">
            <v>31</v>
          </cell>
        </row>
        <row r="1552">
          <cell r="A1552">
            <v>2001</v>
          </cell>
          <cell r="B1552">
            <v>3</v>
          </cell>
          <cell r="C1552">
            <v>29</v>
          </cell>
        </row>
        <row r="1552">
          <cell r="E1552">
            <v>48</v>
          </cell>
          <cell r="F1552">
            <v>35</v>
          </cell>
        </row>
        <row r="1553">
          <cell r="A1553">
            <v>2001</v>
          </cell>
          <cell r="B1553">
            <v>3</v>
          </cell>
          <cell r="C1553">
            <v>30</v>
          </cell>
        </row>
        <row r="1553">
          <cell r="E1553">
            <v>43</v>
          </cell>
          <cell r="F1553">
            <v>38</v>
          </cell>
        </row>
        <row r="1554">
          <cell r="A1554">
            <v>2001</v>
          </cell>
          <cell r="B1554">
            <v>3</v>
          </cell>
          <cell r="C1554">
            <v>31</v>
          </cell>
        </row>
        <row r="1554">
          <cell r="E1554">
            <v>46</v>
          </cell>
          <cell r="F1554">
            <v>38</v>
          </cell>
        </row>
        <row r="1555">
          <cell r="A1555">
            <v>2001</v>
          </cell>
          <cell r="B1555">
            <v>4</v>
          </cell>
          <cell r="C1555">
            <v>1</v>
          </cell>
        </row>
        <row r="1555">
          <cell r="E1555">
            <v>42</v>
          </cell>
          <cell r="F1555">
            <v>38</v>
          </cell>
        </row>
        <row r="1556">
          <cell r="A1556">
            <v>2001</v>
          </cell>
          <cell r="B1556">
            <v>4</v>
          </cell>
          <cell r="C1556">
            <v>2</v>
          </cell>
        </row>
        <row r="1556">
          <cell r="E1556">
            <v>48</v>
          </cell>
          <cell r="F1556">
            <v>36</v>
          </cell>
        </row>
        <row r="1557">
          <cell r="A1557">
            <v>2001</v>
          </cell>
          <cell r="B1557">
            <v>4</v>
          </cell>
          <cell r="C1557">
            <v>3</v>
          </cell>
        </row>
        <row r="1557">
          <cell r="E1557">
            <v>53</v>
          </cell>
          <cell r="F1557">
            <v>39</v>
          </cell>
        </row>
        <row r="1558">
          <cell r="A1558">
            <v>2001</v>
          </cell>
          <cell r="B1558">
            <v>4</v>
          </cell>
          <cell r="C1558">
            <v>4</v>
          </cell>
        </row>
        <row r="1558">
          <cell r="E1558">
            <v>54</v>
          </cell>
          <cell r="F1558">
            <v>39</v>
          </cell>
        </row>
        <row r="1559">
          <cell r="A1559">
            <v>2001</v>
          </cell>
          <cell r="B1559">
            <v>4</v>
          </cell>
          <cell r="C1559">
            <v>5</v>
          </cell>
        </row>
        <row r="1559">
          <cell r="E1559">
            <v>63</v>
          </cell>
          <cell r="F1559">
            <v>42</v>
          </cell>
        </row>
        <row r="1560">
          <cell r="A1560">
            <v>2001</v>
          </cell>
          <cell r="B1560">
            <v>4</v>
          </cell>
          <cell r="C1560">
            <v>6</v>
          </cell>
        </row>
        <row r="1560">
          <cell r="E1560">
            <v>56</v>
          </cell>
          <cell r="F1560">
            <v>49</v>
          </cell>
        </row>
        <row r="1561">
          <cell r="A1561">
            <v>2001</v>
          </cell>
          <cell r="B1561">
            <v>4</v>
          </cell>
          <cell r="C1561">
            <v>7</v>
          </cell>
        </row>
        <row r="1561">
          <cell r="E1561">
            <v>55</v>
          </cell>
          <cell r="F1561">
            <v>43</v>
          </cell>
        </row>
        <row r="1562">
          <cell r="A1562">
            <v>2001</v>
          </cell>
          <cell r="B1562">
            <v>4</v>
          </cell>
          <cell r="C1562">
            <v>8</v>
          </cell>
        </row>
        <row r="1562">
          <cell r="E1562">
            <v>45</v>
          </cell>
          <cell r="F1562">
            <v>41</v>
          </cell>
        </row>
        <row r="1563">
          <cell r="A1563">
            <v>2001</v>
          </cell>
          <cell r="B1563">
            <v>4</v>
          </cell>
          <cell r="C1563">
            <v>9</v>
          </cell>
        </row>
        <row r="1563">
          <cell r="E1563">
            <v>74</v>
          </cell>
          <cell r="F1563">
            <v>43</v>
          </cell>
        </row>
        <row r="1564">
          <cell r="A1564">
            <v>2001</v>
          </cell>
          <cell r="B1564">
            <v>4</v>
          </cell>
          <cell r="C1564">
            <v>10</v>
          </cell>
        </row>
        <row r="1564">
          <cell r="E1564">
            <v>61</v>
          </cell>
          <cell r="F1564">
            <v>47</v>
          </cell>
        </row>
        <row r="1565">
          <cell r="A1565">
            <v>2001</v>
          </cell>
          <cell r="B1565">
            <v>4</v>
          </cell>
          <cell r="C1565">
            <v>11</v>
          </cell>
        </row>
        <row r="1565">
          <cell r="E1565">
            <v>55</v>
          </cell>
          <cell r="F1565">
            <v>43</v>
          </cell>
        </row>
        <row r="1566">
          <cell r="A1566">
            <v>2001</v>
          </cell>
          <cell r="B1566">
            <v>4</v>
          </cell>
          <cell r="C1566">
            <v>12</v>
          </cell>
        </row>
        <row r="1566">
          <cell r="E1566">
            <v>54</v>
          </cell>
          <cell r="F1566">
            <v>43</v>
          </cell>
        </row>
        <row r="1567">
          <cell r="A1567">
            <v>2001</v>
          </cell>
          <cell r="B1567">
            <v>4</v>
          </cell>
          <cell r="C1567">
            <v>13</v>
          </cell>
        </row>
        <row r="1567">
          <cell r="E1567">
            <v>71</v>
          </cell>
          <cell r="F1567">
            <v>47</v>
          </cell>
        </row>
        <row r="1568">
          <cell r="A1568">
            <v>2001</v>
          </cell>
          <cell r="B1568">
            <v>4</v>
          </cell>
          <cell r="C1568">
            <v>14</v>
          </cell>
        </row>
        <row r="1568">
          <cell r="E1568">
            <v>67</v>
          </cell>
          <cell r="F1568">
            <v>47</v>
          </cell>
        </row>
        <row r="1569">
          <cell r="A1569">
            <v>2001</v>
          </cell>
          <cell r="B1569">
            <v>4</v>
          </cell>
          <cell r="C1569">
            <v>15</v>
          </cell>
        </row>
        <row r="1569">
          <cell r="E1569">
            <v>65</v>
          </cell>
          <cell r="F1569">
            <v>48</v>
          </cell>
        </row>
        <row r="1570">
          <cell r="A1570">
            <v>2001</v>
          </cell>
          <cell r="B1570">
            <v>4</v>
          </cell>
          <cell r="C1570">
            <v>16</v>
          </cell>
        </row>
        <row r="1570">
          <cell r="E1570">
            <v>62</v>
          </cell>
          <cell r="F1570">
            <v>48</v>
          </cell>
        </row>
        <row r="1571">
          <cell r="A1571">
            <v>2001</v>
          </cell>
          <cell r="B1571">
            <v>4</v>
          </cell>
          <cell r="C1571">
            <v>17</v>
          </cell>
        </row>
        <row r="1571">
          <cell r="E1571">
            <v>52</v>
          </cell>
          <cell r="F1571">
            <v>45</v>
          </cell>
        </row>
        <row r="1572">
          <cell r="A1572">
            <v>2001</v>
          </cell>
          <cell r="B1572">
            <v>4</v>
          </cell>
          <cell r="C1572">
            <v>18</v>
          </cell>
        </row>
        <row r="1572">
          <cell r="E1572">
            <v>53</v>
          </cell>
          <cell r="F1572">
            <v>40</v>
          </cell>
        </row>
        <row r="1573">
          <cell r="A1573">
            <v>2001</v>
          </cell>
          <cell r="B1573">
            <v>4</v>
          </cell>
          <cell r="C1573">
            <v>19</v>
          </cell>
        </row>
        <row r="1573">
          <cell r="E1573">
            <v>55</v>
          </cell>
          <cell r="F1573">
            <v>36</v>
          </cell>
        </row>
        <row r="1574">
          <cell r="A1574">
            <v>2001</v>
          </cell>
          <cell r="B1574">
            <v>4</v>
          </cell>
          <cell r="C1574">
            <v>20</v>
          </cell>
        </row>
        <row r="1574">
          <cell r="E1574">
            <v>61</v>
          </cell>
          <cell r="F1574">
            <v>45</v>
          </cell>
        </row>
        <row r="1575">
          <cell r="A1575">
            <v>2001</v>
          </cell>
          <cell r="B1575">
            <v>4</v>
          </cell>
          <cell r="C1575">
            <v>21</v>
          </cell>
        </row>
        <row r="1575">
          <cell r="E1575">
            <v>65</v>
          </cell>
          <cell r="F1575">
            <v>50</v>
          </cell>
        </row>
        <row r="1576">
          <cell r="A1576">
            <v>2001</v>
          </cell>
          <cell r="B1576">
            <v>4</v>
          </cell>
          <cell r="C1576">
            <v>22</v>
          </cell>
        </row>
        <row r="1576">
          <cell r="E1576">
            <v>85</v>
          </cell>
          <cell r="F1576">
            <v>53</v>
          </cell>
        </row>
        <row r="1577">
          <cell r="A1577">
            <v>2001</v>
          </cell>
          <cell r="B1577">
            <v>4</v>
          </cell>
          <cell r="C1577">
            <v>23</v>
          </cell>
        </row>
        <row r="1577">
          <cell r="E1577">
            <v>78</v>
          </cell>
          <cell r="F1577">
            <v>57</v>
          </cell>
        </row>
        <row r="1578">
          <cell r="A1578">
            <v>2001</v>
          </cell>
          <cell r="B1578">
            <v>4</v>
          </cell>
          <cell r="C1578">
            <v>24</v>
          </cell>
        </row>
        <row r="1578">
          <cell r="E1578">
            <v>87</v>
          </cell>
          <cell r="F1578">
            <v>53</v>
          </cell>
        </row>
        <row r="1579">
          <cell r="A1579">
            <v>2001</v>
          </cell>
          <cell r="B1579">
            <v>4</v>
          </cell>
          <cell r="C1579">
            <v>25</v>
          </cell>
        </row>
        <row r="1579">
          <cell r="E1579">
            <v>54</v>
          </cell>
          <cell r="F1579">
            <v>47</v>
          </cell>
        </row>
        <row r="1580">
          <cell r="A1580">
            <v>2001</v>
          </cell>
          <cell r="B1580">
            <v>4</v>
          </cell>
          <cell r="C1580">
            <v>26</v>
          </cell>
        </row>
        <row r="1580">
          <cell r="E1580">
            <v>62</v>
          </cell>
          <cell r="F1580">
            <v>46</v>
          </cell>
        </row>
        <row r="1581">
          <cell r="A1581">
            <v>2001</v>
          </cell>
          <cell r="B1581">
            <v>4</v>
          </cell>
          <cell r="C1581">
            <v>27</v>
          </cell>
        </row>
        <row r="1581">
          <cell r="E1581">
            <v>71</v>
          </cell>
          <cell r="F1581">
            <v>48</v>
          </cell>
        </row>
        <row r="1582">
          <cell r="A1582">
            <v>2001</v>
          </cell>
          <cell r="B1582">
            <v>4</v>
          </cell>
          <cell r="C1582">
            <v>28</v>
          </cell>
        </row>
        <row r="1582">
          <cell r="E1582">
            <v>62</v>
          </cell>
          <cell r="F1582">
            <v>50</v>
          </cell>
        </row>
        <row r="1583">
          <cell r="A1583">
            <v>2001</v>
          </cell>
          <cell r="B1583">
            <v>4</v>
          </cell>
          <cell r="C1583">
            <v>29</v>
          </cell>
        </row>
        <row r="1583">
          <cell r="E1583">
            <v>65</v>
          </cell>
          <cell r="F1583">
            <v>46</v>
          </cell>
        </row>
        <row r="1584">
          <cell r="A1584">
            <v>2001</v>
          </cell>
          <cell r="B1584">
            <v>4</v>
          </cell>
          <cell r="C1584">
            <v>30</v>
          </cell>
        </row>
        <row r="1584">
          <cell r="E1584">
            <v>77</v>
          </cell>
          <cell r="F1584">
            <v>50</v>
          </cell>
        </row>
        <row r="1585">
          <cell r="A1585">
            <v>2001</v>
          </cell>
          <cell r="B1585">
            <v>5</v>
          </cell>
          <cell r="C1585">
            <v>1</v>
          </cell>
        </row>
        <row r="1585">
          <cell r="E1585">
            <v>85</v>
          </cell>
          <cell r="F1585">
            <v>62</v>
          </cell>
        </row>
        <row r="1586">
          <cell r="A1586">
            <v>2001</v>
          </cell>
          <cell r="B1586">
            <v>5</v>
          </cell>
          <cell r="C1586">
            <v>2</v>
          </cell>
        </row>
        <row r="1586">
          <cell r="E1586">
            <v>90</v>
          </cell>
          <cell r="F1586">
            <v>67</v>
          </cell>
        </row>
        <row r="1587">
          <cell r="A1587">
            <v>2001</v>
          </cell>
          <cell r="B1587">
            <v>5</v>
          </cell>
          <cell r="C1587">
            <v>3</v>
          </cell>
        </row>
        <row r="1587">
          <cell r="E1587">
            <v>90</v>
          </cell>
          <cell r="F1587">
            <v>66</v>
          </cell>
        </row>
        <row r="1588">
          <cell r="A1588">
            <v>2001</v>
          </cell>
          <cell r="B1588">
            <v>5</v>
          </cell>
          <cell r="C1588">
            <v>4</v>
          </cell>
        </row>
        <row r="1588">
          <cell r="E1588">
            <v>92</v>
          </cell>
          <cell r="F1588">
            <v>72</v>
          </cell>
        </row>
        <row r="1589">
          <cell r="A1589">
            <v>2001</v>
          </cell>
          <cell r="B1589">
            <v>5</v>
          </cell>
          <cell r="C1589">
            <v>5</v>
          </cell>
        </row>
        <row r="1589">
          <cell r="E1589">
            <v>80</v>
          </cell>
          <cell r="F1589">
            <v>59</v>
          </cell>
        </row>
        <row r="1590">
          <cell r="A1590">
            <v>2001</v>
          </cell>
          <cell r="B1590">
            <v>5</v>
          </cell>
          <cell r="C1590">
            <v>6</v>
          </cell>
        </row>
        <row r="1590">
          <cell r="E1590">
            <v>64</v>
          </cell>
          <cell r="F1590">
            <v>49</v>
          </cell>
        </row>
        <row r="1591">
          <cell r="A1591">
            <v>2001</v>
          </cell>
          <cell r="B1591">
            <v>5</v>
          </cell>
          <cell r="C1591">
            <v>7</v>
          </cell>
        </row>
        <row r="1591">
          <cell r="E1591">
            <v>64</v>
          </cell>
          <cell r="F1591">
            <v>45</v>
          </cell>
        </row>
        <row r="1592">
          <cell r="A1592">
            <v>2001</v>
          </cell>
          <cell r="B1592">
            <v>5</v>
          </cell>
          <cell r="C1592">
            <v>8</v>
          </cell>
        </row>
        <row r="1592">
          <cell r="E1592">
            <v>64</v>
          </cell>
          <cell r="F1592">
            <v>49</v>
          </cell>
        </row>
        <row r="1593">
          <cell r="A1593">
            <v>2001</v>
          </cell>
          <cell r="B1593">
            <v>5</v>
          </cell>
          <cell r="C1593">
            <v>9</v>
          </cell>
        </row>
        <row r="1593">
          <cell r="E1593">
            <v>75</v>
          </cell>
          <cell r="F1593">
            <v>53</v>
          </cell>
        </row>
        <row r="1594">
          <cell r="A1594">
            <v>2001</v>
          </cell>
          <cell r="B1594">
            <v>5</v>
          </cell>
          <cell r="C1594">
            <v>10</v>
          </cell>
        </row>
        <row r="1594">
          <cell r="E1594">
            <v>83</v>
          </cell>
          <cell r="F1594">
            <v>58</v>
          </cell>
        </row>
        <row r="1595">
          <cell r="A1595">
            <v>2001</v>
          </cell>
          <cell r="B1595">
            <v>5</v>
          </cell>
          <cell r="C1595">
            <v>11</v>
          </cell>
        </row>
        <row r="1595">
          <cell r="E1595">
            <v>87</v>
          </cell>
          <cell r="F1595">
            <v>66</v>
          </cell>
        </row>
        <row r="1596">
          <cell r="A1596">
            <v>2001</v>
          </cell>
          <cell r="B1596">
            <v>5</v>
          </cell>
          <cell r="C1596">
            <v>12</v>
          </cell>
        </row>
        <row r="1596">
          <cell r="E1596">
            <v>86</v>
          </cell>
          <cell r="F1596">
            <v>59</v>
          </cell>
        </row>
        <row r="1597">
          <cell r="A1597">
            <v>2001</v>
          </cell>
          <cell r="B1597">
            <v>5</v>
          </cell>
          <cell r="C1597">
            <v>13</v>
          </cell>
        </row>
        <row r="1597">
          <cell r="E1597">
            <v>68</v>
          </cell>
          <cell r="F1597">
            <v>55</v>
          </cell>
        </row>
        <row r="1598">
          <cell r="A1598">
            <v>2001</v>
          </cell>
          <cell r="B1598">
            <v>5</v>
          </cell>
          <cell r="C1598">
            <v>14</v>
          </cell>
        </row>
        <row r="1598">
          <cell r="E1598">
            <v>69</v>
          </cell>
          <cell r="F1598">
            <v>53</v>
          </cell>
        </row>
        <row r="1599">
          <cell r="A1599">
            <v>2001</v>
          </cell>
          <cell r="B1599">
            <v>5</v>
          </cell>
          <cell r="C1599">
            <v>15</v>
          </cell>
        </row>
        <row r="1599">
          <cell r="E1599">
            <v>73</v>
          </cell>
          <cell r="F1599">
            <v>53</v>
          </cell>
        </row>
        <row r="1600">
          <cell r="A1600">
            <v>2001</v>
          </cell>
          <cell r="B1600">
            <v>5</v>
          </cell>
          <cell r="C1600">
            <v>16</v>
          </cell>
        </row>
        <row r="1600">
          <cell r="E1600">
            <v>61</v>
          </cell>
          <cell r="F1600">
            <v>52</v>
          </cell>
        </row>
        <row r="1601">
          <cell r="A1601">
            <v>2001</v>
          </cell>
          <cell r="B1601">
            <v>5</v>
          </cell>
          <cell r="C1601">
            <v>17</v>
          </cell>
        </row>
        <row r="1601">
          <cell r="E1601">
            <v>64</v>
          </cell>
          <cell r="F1601">
            <v>53</v>
          </cell>
        </row>
        <row r="1602">
          <cell r="A1602">
            <v>2001</v>
          </cell>
          <cell r="B1602">
            <v>5</v>
          </cell>
          <cell r="C1602">
            <v>18</v>
          </cell>
        </row>
        <row r="1602">
          <cell r="E1602">
            <v>64</v>
          </cell>
          <cell r="F1602">
            <v>55</v>
          </cell>
        </row>
        <row r="1603">
          <cell r="A1603">
            <v>2001</v>
          </cell>
          <cell r="B1603">
            <v>5</v>
          </cell>
          <cell r="C1603">
            <v>19</v>
          </cell>
        </row>
        <row r="1603">
          <cell r="E1603">
            <v>81</v>
          </cell>
          <cell r="F1603">
            <v>59</v>
          </cell>
        </row>
        <row r="1604">
          <cell r="A1604">
            <v>2001</v>
          </cell>
          <cell r="B1604">
            <v>5</v>
          </cell>
          <cell r="C1604">
            <v>20</v>
          </cell>
        </row>
        <row r="1604">
          <cell r="E1604">
            <v>63</v>
          </cell>
          <cell r="F1604">
            <v>54</v>
          </cell>
        </row>
        <row r="1605">
          <cell r="A1605">
            <v>2001</v>
          </cell>
          <cell r="B1605">
            <v>5</v>
          </cell>
          <cell r="C1605">
            <v>21</v>
          </cell>
        </row>
        <row r="1605">
          <cell r="E1605">
            <v>59</v>
          </cell>
          <cell r="F1605">
            <v>53</v>
          </cell>
        </row>
        <row r="1606">
          <cell r="A1606">
            <v>2001</v>
          </cell>
          <cell r="B1606">
            <v>5</v>
          </cell>
          <cell r="C1606">
            <v>22</v>
          </cell>
        </row>
        <row r="1606">
          <cell r="E1606">
            <v>60</v>
          </cell>
          <cell r="F1606">
            <v>55</v>
          </cell>
        </row>
        <row r="1607">
          <cell r="A1607">
            <v>2001</v>
          </cell>
          <cell r="B1607">
            <v>5</v>
          </cell>
          <cell r="C1607">
            <v>23</v>
          </cell>
        </row>
        <row r="1607">
          <cell r="E1607">
            <v>59</v>
          </cell>
          <cell r="F1607">
            <v>55</v>
          </cell>
        </row>
        <row r="1608">
          <cell r="A1608">
            <v>2001</v>
          </cell>
          <cell r="B1608">
            <v>5</v>
          </cell>
          <cell r="C1608">
            <v>24</v>
          </cell>
        </row>
        <row r="1608">
          <cell r="E1608">
            <v>68</v>
          </cell>
          <cell r="F1608">
            <v>55</v>
          </cell>
        </row>
        <row r="1609">
          <cell r="A1609">
            <v>2001</v>
          </cell>
          <cell r="B1609">
            <v>5</v>
          </cell>
          <cell r="C1609">
            <v>25</v>
          </cell>
        </row>
        <row r="1609">
          <cell r="E1609">
            <v>57</v>
          </cell>
          <cell r="F1609">
            <v>53</v>
          </cell>
        </row>
        <row r="1610">
          <cell r="A1610">
            <v>2001</v>
          </cell>
          <cell r="B1610">
            <v>5</v>
          </cell>
          <cell r="C1610">
            <v>26</v>
          </cell>
        </row>
        <row r="1610">
          <cell r="E1610">
            <v>62</v>
          </cell>
          <cell r="F1610">
            <v>53</v>
          </cell>
        </row>
        <row r="1611">
          <cell r="A1611">
            <v>2001</v>
          </cell>
          <cell r="B1611">
            <v>5</v>
          </cell>
          <cell r="C1611">
            <v>27</v>
          </cell>
        </row>
        <row r="1611">
          <cell r="E1611">
            <v>72</v>
          </cell>
          <cell r="F1611">
            <v>56</v>
          </cell>
        </row>
        <row r="1612">
          <cell r="A1612">
            <v>2001</v>
          </cell>
          <cell r="B1612">
            <v>5</v>
          </cell>
          <cell r="C1612">
            <v>28</v>
          </cell>
        </row>
        <row r="1612">
          <cell r="E1612">
            <v>74</v>
          </cell>
          <cell r="F1612">
            <v>59</v>
          </cell>
        </row>
        <row r="1613">
          <cell r="A1613">
            <v>2001</v>
          </cell>
          <cell r="B1613">
            <v>5</v>
          </cell>
          <cell r="C1613">
            <v>29</v>
          </cell>
        </row>
        <row r="1613">
          <cell r="E1613">
            <v>76</v>
          </cell>
          <cell r="F1613">
            <v>59</v>
          </cell>
        </row>
        <row r="1614">
          <cell r="A1614">
            <v>2001</v>
          </cell>
          <cell r="B1614">
            <v>5</v>
          </cell>
          <cell r="C1614">
            <v>30</v>
          </cell>
        </row>
        <row r="1614">
          <cell r="E1614">
            <v>66</v>
          </cell>
          <cell r="F1614">
            <v>55</v>
          </cell>
        </row>
        <row r="1615">
          <cell r="A1615">
            <v>2001</v>
          </cell>
          <cell r="B1615">
            <v>5</v>
          </cell>
          <cell r="C1615">
            <v>31</v>
          </cell>
        </row>
        <row r="1615">
          <cell r="E1615">
            <v>69</v>
          </cell>
          <cell r="F1615">
            <v>52</v>
          </cell>
        </row>
        <row r="1616">
          <cell r="A1616">
            <v>2001</v>
          </cell>
          <cell r="B1616">
            <v>6</v>
          </cell>
          <cell r="C1616">
            <v>1</v>
          </cell>
        </row>
        <row r="1616">
          <cell r="E1616">
            <v>69</v>
          </cell>
          <cell r="F1616">
            <v>54</v>
          </cell>
        </row>
        <row r="1617">
          <cell r="A1617">
            <v>2001</v>
          </cell>
          <cell r="B1617">
            <v>6</v>
          </cell>
          <cell r="C1617">
            <v>2</v>
          </cell>
        </row>
        <row r="1617">
          <cell r="E1617">
            <v>73</v>
          </cell>
          <cell r="F1617">
            <v>61</v>
          </cell>
        </row>
        <row r="1618">
          <cell r="A1618">
            <v>2001</v>
          </cell>
          <cell r="B1618">
            <v>6</v>
          </cell>
          <cell r="C1618">
            <v>3</v>
          </cell>
        </row>
        <row r="1618">
          <cell r="E1618">
            <v>76</v>
          </cell>
          <cell r="F1618">
            <v>62</v>
          </cell>
        </row>
        <row r="1619">
          <cell r="A1619">
            <v>2001</v>
          </cell>
          <cell r="B1619">
            <v>6</v>
          </cell>
          <cell r="C1619">
            <v>4</v>
          </cell>
        </row>
        <row r="1619">
          <cell r="E1619">
            <v>75</v>
          </cell>
          <cell r="F1619">
            <v>59</v>
          </cell>
        </row>
        <row r="1620">
          <cell r="A1620">
            <v>2001</v>
          </cell>
          <cell r="B1620">
            <v>6</v>
          </cell>
          <cell r="C1620">
            <v>5</v>
          </cell>
        </row>
        <row r="1620">
          <cell r="E1620">
            <v>77</v>
          </cell>
          <cell r="F1620">
            <v>61</v>
          </cell>
        </row>
        <row r="1621">
          <cell r="A1621">
            <v>2001</v>
          </cell>
          <cell r="B1621">
            <v>6</v>
          </cell>
          <cell r="C1621">
            <v>6</v>
          </cell>
        </row>
        <row r="1621">
          <cell r="E1621">
            <v>76</v>
          </cell>
          <cell r="F1621">
            <v>66</v>
          </cell>
        </row>
        <row r="1622">
          <cell r="A1622">
            <v>2001</v>
          </cell>
          <cell r="B1622">
            <v>6</v>
          </cell>
          <cell r="C1622">
            <v>7</v>
          </cell>
        </row>
        <row r="1622">
          <cell r="E1622">
            <v>78</v>
          </cell>
          <cell r="F1622">
            <v>62</v>
          </cell>
        </row>
        <row r="1623">
          <cell r="A1623">
            <v>2001</v>
          </cell>
          <cell r="B1623">
            <v>6</v>
          </cell>
          <cell r="C1623">
            <v>8</v>
          </cell>
        </row>
        <row r="1623">
          <cell r="E1623">
            <v>80</v>
          </cell>
          <cell r="F1623">
            <v>64</v>
          </cell>
        </row>
        <row r="1624">
          <cell r="A1624">
            <v>2001</v>
          </cell>
          <cell r="B1624">
            <v>6</v>
          </cell>
          <cell r="C1624">
            <v>9</v>
          </cell>
        </row>
        <row r="1624">
          <cell r="E1624">
            <v>80</v>
          </cell>
          <cell r="F1624">
            <v>64</v>
          </cell>
        </row>
        <row r="1625">
          <cell r="A1625">
            <v>2001</v>
          </cell>
          <cell r="B1625">
            <v>6</v>
          </cell>
          <cell r="C1625">
            <v>10</v>
          </cell>
        </row>
        <row r="1625">
          <cell r="E1625">
            <v>81</v>
          </cell>
          <cell r="F1625">
            <v>66</v>
          </cell>
        </row>
        <row r="1626">
          <cell r="A1626">
            <v>2001</v>
          </cell>
          <cell r="B1626">
            <v>6</v>
          </cell>
          <cell r="C1626">
            <v>11</v>
          </cell>
        </row>
        <row r="1626">
          <cell r="E1626">
            <v>83</v>
          </cell>
          <cell r="F1626">
            <v>69</v>
          </cell>
        </row>
        <row r="1627">
          <cell r="A1627">
            <v>2001</v>
          </cell>
          <cell r="B1627">
            <v>6</v>
          </cell>
          <cell r="C1627">
            <v>12</v>
          </cell>
        </row>
        <row r="1627">
          <cell r="E1627">
            <v>85</v>
          </cell>
          <cell r="F1627">
            <v>67</v>
          </cell>
        </row>
        <row r="1628">
          <cell r="A1628">
            <v>2001</v>
          </cell>
          <cell r="B1628">
            <v>6</v>
          </cell>
          <cell r="C1628">
            <v>13</v>
          </cell>
        </row>
        <row r="1628">
          <cell r="E1628">
            <v>80</v>
          </cell>
          <cell r="F1628">
            <v>68</v>
          </cell>
        </row>
        <row r="1629">
          <cell r="A1629">
            <v>2001</v>
          </cell>
          <cell r="B1629">
            <v>6</v>
          </cell>
          <cell r="C1629">
            <v>14</v>
          </cell>
        </row>
        <row r="1629">
          <cell r="E1629">
            <v>82</v>
          </cell>
          <cell r="F1629">
            <v>68</v>
          </cell>
        </row>
        <row r="1630">
          <cell r="A1630">
            <v>2001</v>
          </cell>
          <cell r="B1630">
            <v>6</v>
          </cell>
          <cell r="C1630">
            <v>15</v>
          </cell>
        </row>
        <row r="1630">
          <cell r="E1630">
            <v>82</v>
          </cell>
          <cell r="F1630">
            <v>69</v>
          </cell>
        </row>
        <row r="1631">
          <cell r="A1631">
            <v>2001</v>
          </cell>
          <cell r="B1631">
            <v>6</v>
          </cell>
          <cell r="C1631">
            <v>16</v>
          </cell>
        </row>
        <row r="1631">
          <cell r="E1631">
            <v>84</v>
          </cell>
          <cell r="F1631">
            <v>69</v>
          </cell>
        </row>
        <row r="1632">
          <cell r="A1632">
            <v>2001</v>
          </cell>
          <cell r="B1632">
            <v>6</v>
          </cell>
          <cell r="C1632">
            <v>17</v>
          </cell>
        </row>
        <row r="1632">
          <cell r="E1632">
            <v>84</v>
          </cell>
          <cell r="F1632">
            <v>68</v>
          </cell>
        </row>
        <row r="1633">
          <cell r="A1633">
            <v>2001</v>
          </cell>
          <cell r="B1633">
            <v>6</v>
          </cell>
          <cell r="C1633">
            <v>18</v>
          </cell>
        </row>
        <row r="1633">
          <cell r="E1633">
            <v>79</v>
          </cell>
          <cell r="F1633">
            <v>64</v>
          </cell>
        </row>
        <row r="1634">
          <cell r="A1634">
            <v>2001</v>
          </cell>
          <cell r="B1634">
            <v>6</v>
          </cell>
          <cell r="C1634">
            <v>19</v>
          </cell>
        </row>
        <row r="1634">
          <cell r="E1634">
            <v>78</v>
          </cell>
          <cell r="F1634">
            <v>60</v>
          </cell>
        </row>
        <row r="1635">
          <cell r="A1635">
            <v>2001</v>
          </cell>
          <cell r="B1635">
            <v>6</v>
          </cell>
          <cell r="C1635">
            <v>20</v>
          </cell>
        </row>
        <row r="1635">
          <cell r="E1635">
            <v>81</v>
          </cell>
          <cell r="F1635">
            <v>63</v>
          </cell>
        </row>
        <row r="1636">
          <cell r="A1636">
            <v>2001</v>
          </cell>
          <cell r="B1636">
            <v>6</v>
          </cell>
          <cell r="C1636">
            <v>21</v>
          </cell>
        </row>
        <row r="1636">
          <cell r="E1636">
            <v>82</v>
          </cell>
          <cell r="F1636">
            <v>65</v>
          </cell>
        </row>
        <row r="1637">
          <cell r="A1637">
            <v>2001</v>
          </cell>
          <cell r="B1637">
            <v>6</v>
          </cell>
          <cell r="C1637">
            <v>22</v>
          </cell>
        </row>
        <row r="1637">
          <cell r="E1637">
            <v>81</v>
          </cell>
          <cell r="F1637">
            <v>65</v>
          </cell>
        </row>
        <row r="1638">
          <cell r="A1638">
            <v>2001</v>
          </cell>
          <cell r="B1638">
            <v>6</v>
          </cell>
          <cell r="C1638">
            <v>23</v>
          </cell>
        </row>
        <row r="1638">
          <cell r="E1638">
            <v>79</v>
          </cell>
          <cell r="F1638">
            <v>63</v>
          </cell>
        </row>
        <row r="1639">
          <cell r="A1639">
            <v>2001</v>
          </cell>
          <cell r="B1639">
            <v>6</v>
          </cell>
          <cell r="C1639">
            <v>24</v>
          </cell>
        </row>
        <row r="1639">
          <cell r="E1639">
            <v>77</v>
          </cell>
          <cell r="F1639">
            <v>62</v>
          </cell>
        </row>
        <row r="1640">
          <cell r="A1640">
            <v>2001</v>
          </cell>
          <cell r="B1640">
            <v>6</v>
          </cell>
          <cell r="C1640">
            <v>25</v>
          </cell>
        </row>
        <row r="1640">
          <cell r="E1640">
            <v>84</v>
          </cell>
          <cell r="F1640">
            <v>67</v>
          </cell>
        </row>
        <row r="1641">
          <cell r="A1641">
            <v>2001</v>
          </cell>
          <cell r="B1641">
            <v>6</v>
          </cell>
          <cell r="C1641">
            <v>26</v>
          </cell>
        </row>
        <row r="1641">
          <cell r="E1641">
            <v>86</v>
          </cell>
          <cell r="F1641">
            <v>69</v>
          </cell>
        </row>
        <row r="1642">
          <cell r="A1642">
            <v>2001</v>
          </cell>
          <cell r="B1642">
            <v>6</v>
          </cell>
          <cell r="C1642">
            <v>27</v>
          </cell>
        </row>
        <row r="1642">
          <cell r="E1642">
            <v>83</v>
          </cell>
          <cell r="F1642">
            <v>66</v>
          </cell>
        </row>
        <row r="1643">
          <cell r="A1643">
            <v>2001</v>
          </cell>
          <cell r="B1643">
            <v>6</v>
          </cell>
          <cell r="C1643">
            <v>28</v>
          </cell>
        </row>
        <row r="1643">
          <cell r="E1643">
            <v>81</v>
          </cell>
          <cell r="F1643">
            <v>64</v>
          </cell>
        </row>
        <row r="1644">
          <cell r="A1644">
            <v>2001</v>
          </cell>
          <cell r="B1644">
            <v>6</v>
          </cell>
          <cell r="C1644">
            <v>29</v>
          </cell>
        </row>
        <row r="1644">
          <cell r="E1644">
            <v>82</v>
          </cell>
          <cell r="F1644">
            <v>66</v>
          </cell>
        </row>
        <row r="1645">
          <cell r="A1645">
            <v>2001</v>
          </cell>
          <cell r="B1645">
            <v>6</v>
          </cell>
          <cell r="C1645">
            <v>30</v>
          </cell>
        </row>
        <row r="1646">
          <cell r="A1646">
            <v>2001</v>
          </cell>
          <cell r="B1646">
            <v>7</v>
          </cell>
          <cell r="C1646">
            <v>1</v>
          </cell>
        </row>
        <row r="1647">
          <cell r="A1647">
            <v>2001</v>
          </cell>
          <cell r="B1647">
            <v>7</v>
          </cell>
          <cell r="C1647">
            <v>2</v>
          </cell>
        </row>
        <row r="1648">
          <cell r="A1648">
            <v>2001</v>
          </cell>
          <cell r="B1648">
            <v>7</v>
          </cell>
          <cell r="C1648">
            <v>3</v>
          </cell>
        </row>
        <row r="1649">
          <cell r="A1649">
            <v>2001</v>
          </cell>
          <cell r="B1649">
            <v>7</v>
          </cell>
          <cell r="C1649">
            <v>4</v>
          </cell>
        </row>
        <row r="1650">
          <cell r="A1650">
            <v>2001</v>
          </cell>
          <cell r="B1650">
            <v>7</v>
          </cell>
          <cell r="C1650">
            <v>5</v>
          </cell>
        </row>
        <row r="1651">
          <cell r="A1651">
            <v>2001</v>
          </cell>
          <cell r="B1651">
            <v>7</v>
          </cell>
          <cell r="C1651">
            <v>6</v>
          </cell>
        </row>
        <row r="1652">
          <cell r="A1652">
            <v>2001</v>
          </cell>
          <cell r="B1652">
            <v>7</v>
          </cell>
          <cell r="C1652">
            <v>7</v>
          </cell>
        </row>
        <row r="1653">
          <cell r="A1653">
            <v>2001</v>
          </cell>
          <cell r="B1653">
            <v>7</v>
          </cell>
          <cell r="C1653">
            <v>8</v>
          </cell>
        </row>
        <row r="1654">
          <cell r="A1654">
            <v>2001</v>
          </cell>
          <cell r="B1654">
            <v>7</v>
          </cell>
          <cell r="C1654">
            <v>9</v>
          </cell>
        </row>
        <row r="1655">
          <cell r="A1655">
            <v>2001</v>
          </cell>
          <cell r="B1655">
            <v>7</v>
          </cell>
          <cell r="C1655">
            <v>10</v>
          </cell>
        </row>
        <row r="1656">
          <cell r="A1656">
            <v>2001</v>
          </cell>
          <cell r="B1656">
            <v>7</v>
          </cell>
          <cell r="C1656">
            <v>11</v>
          </cell>
        </row>
        <row r="1657">
          <cell r="A1657">
            <v>2001</v>
          </cell>
          <cell r="B1657">
            <v>7</v>
          </cell>
          <cell r="C1657">
            <v>12</v>
          </cell>
        </row>
        <row r="1658">
          <cell r="A1658">
            <v>2001</v>
          </cell>
          <cell r="B1658">
            <v>7</v>
          </cell>
          <cell r="C1658">
            <v>13</v>
          </cell>
        </row>
        <row r="1659">
          <cell r="A1659">
            <v>2001</v>
          </cell>
          <cell r="B1659">
            <v>7</v>
          </cell>
          <cell r="C1659">
            <v>14</v>
          </cell>
        </row>
        <row r="1660">
          <cell r="A1660">
            <v>2001</v>
          </cell>
          <cell r="B1660">
            <v>7</v>
          </cell>
          <cell r="C1660">
            <v>15</v>
          </cell>
        </row>
        <row r="1661">
          <cell r="A1661">
            <v>2001</v>
          </cell>
          <cell r="B1661">
            <v>7</v>
          </cell>
          <cell r="C1661">
            <v>16</v>
          </cell>
        </row>
        <row r="1662">
          <cell r="A1662">
            <v>2001</v>
          </cell>
          <cell r="B1662">
            <v>7</v>
          </cell>
          <cell r="C1662">
            <v>17</v>
          </cell>
        </row>
        <row r="1663">
          <cell r="A1663">
            <v>2001</v>
          </cell>
          <cell r="B1663">
            <v>7</v>
          </cell>
          <cell r="C1663">
            <v>18</v>
          </cell>
        </row>
        <row r="1664">
          <cell r="A1664">
            <v>2001</v>
          </cell>
          <cell r="B1664">
            <v>7</v>
          </cell>
          <cell r="C1664">
            <v>19</v>
          </cell>
        </row>
        <row r="1665">
          <cell r="A1665">
            <v>2001</v>
          </cell>
          <cell r="B1665">
            <v>7</v>
          </cell>
          <cell r="C1665">
            <v>20</v>
          </cell>
        </row>
        <row r="1666">
          <cell r="A1666">
            <v>2001</v>
          </cell>
          <cell r="B1666">
            <v>7</v>
          </cell>
          <cell r="C1666">
            <v>21</v>
          </cell>
        </row>
        <row r="1667">
          <cell r="A1667">
            <v>2001</v>
          </cell>
          <cell r="B1667">
            <v>7</v>
          </cell>
          <cell r="C1667">
            <v>22</v>
          </cell>
        </row>
        <row r="1668">
          <cell r="A1668">
            <v>2001</v>
          </cell>
          <cell r="B1668">
            <v>7</v>
          </cell>
          <cell r="C1668">
            <v>23</v>
          </cell>
        </row>
        <row r="1669">
          <cell r="A1669">
            <v>2001</v>
          </cell>
          <cell r="B1669">
            <v>7</v>
          </cell>
          <cell r="C1669">
            <v>24</v>
          </cell>
        </row>
        <row r="1670">
          <cell r="A1670">
            <v>2001</v>
          </cell>
          <cell r="B1670">
            <v>7</v>
          </cell>
          <cell r="C1670">
            <v>25</v>
          </cell>
        </row>
        <row r="1671">
          <cell r="A1671">
            <v>2001</v>
          </cell>
          <cell r="B1671">
            <v>7</v>
          </cell>
          <cell r="C1671">
            <v>26</v>
          </cell>
        </row>
        <row r="1672">
          <cell r="A1672">
            <v>2001</v>
          </cell>
          <cell r="B1672">
            <v>7</v>
          </cell>
          <cell r="C1672">
            <v>27</v>
          </cell>
        </row>
        <row r="1673">
          <cell r="A1673">
            <v>2001</v>
          </cell>
          <cell r="B1673">
            <v>7</v>
          </cell>
          <cell r="C1673">
            <v>28</v>
          </cell>
        </row>
        <row r="1674">
          <cell r="A1674">
            <v>2001</v>
          </cell>
          <cell r="B1674">
            <v>7</v>
          </cell>
          <cell r="C1674">
            <v>29</v>
          </cell>
        </row>
        <row r="1675">
          <cell r="A1675">
            <v>2001</v>
          </cell>
          <cell r="B1675">
            <v>7</v>
          </cell>
          <cell r="C1675">
            <v>30</v>
          </cell>
        </row>
        <row r="1676">
          <cell r="A1676">
            <v>2001</v>
          </cell>
          <cell r="B1676">
            <v>7</v>
          </cell>
          <cell r="C1676">
            <v>31</v>
          </cell>
        </row>
        <row r="1677">
          <cell r="A1677">
            <v>2001</v>
          </cell>
          <cell r="B1677">
            <v>8</v>
          </cell>
          <cell r="C1677">
            <v>1</v>
          </cell>
        </row>
        <row r="1678">
          <cell r="A1678">
            <v>2001</v>
          </cell>
          <cell r="B1678">
            <v>8</v>
          </cell>
          <cell r="C1678">
            <v>2</v>
          </cell>
        </row>
        <row r="1679">
          <cell r="A1679">
            <v>2001</v>
          </cell>
          <cell r="B1679">
            <v>8</v>
          </cell>
          <cell r="C1679">
            <v>3</v>
          </cell>
        </row>
        <row r="1680">
          <cell r="A1680">
            <v>2001</v>
          </cell>
          <cell r="B1680">
            <v>8</v>
          </cell>
          <cell r="C1680">
            <v>4</v>
          </cell>
        </row>
        <row r="1681">
          <cell r="A1681">
            <v>2001</v>
          </cell>
          <cell r="B1681">
            <v>8</v>
          </cell>
          <cell r="C1681">
            <v>5</v>
          </cell>
        </row>
        <row r="1682">
          <cell r="A1682">
            <v>2001</v>
          </cell>
          <cell r="B1682">
            <v>8</v>
          </cell>
          <cell r="C1682">
            <v>6</v>
          </cell>
        </row>
        <row r="1683">
          <cell r="A1683">
            <v>2001</v>
          </cell>
          <cell r="B1683">
            <v>8</v>
          </cell>
          <cell r="C1683">
            <v>7</v>
          </cell>
        </row>
        <row r="1684">
          <cell r="A1684">
            <v>2001</v>
          </cell>
          <cell r="B1684">
            <v>8</v>
          </cell>
          <cell r="C1684">
            <v>8</v>
          </cell>
        </row>
        <row r="1685">
          <cell r="A1685">
            <v>2001</v>
          </cell>
          <cell r="B1685">
            <v>8</v>
          </cell>
          <cell r="C1685">
            <v>9</v>
          </cell>
        </row>
        <row r="1686">
          <cell r="A1686">
            <v>2001</v>
          </cell>
          <cell r="B1686">
            <v>8</v>
          </cell>
          <cell r="C1686">
            <v>10</v>
          </cell>
        </row>
        <row r="1687">
          <cell r="A1687">
            <v>2001</v>
          </cell>
          <cell r="B1687">
            <v>8</v>
          </cell>
          <cell r="C1687">
            <v>11</v>
          </cell>
        </row>
        <row r="1688">
          <cell r="A1688">
            <v>2001</v>
          </cell>
          <cell r="B1688">
            <v>8</v>
          </cell>
          <cell r="C1688">
            <v>12</v>
          </cell>
        </row>
        <row r="1689">
          <cell r="A1689">
            <v>2001</v>
          </cell>
          <cell r="B1689">
            <v>8</v>
          </cell>
          <cell r="C1689">
            <v>13</v>
          </cell>
        </row>
        <row r="1690">
          <cell r="A1690">
            <v>2001</v>
          </cell>
          <cell r="B1690">
            <v>8</v>
          </cell>
          <cell r="C1690">
            <v>14</v>
          </cell>
        </row>
        <row r="1691">
          <cell r="A1691">
            <v>2001</v>
          </cell>
          <cell r="B1691">
            <v>8</v>
          </cell>
          <cell r="C1691">
            <v>15</v>
          </cell>
        </row>
        <row r="1692">
          <cell r="A1692">
            <v>2001</v>
          </cell>
          <cell r="B1692">
            <v>8</v>
          </cell>
          <cell r="C1692">
            <v>16</v>
          </cell>
        </row>
        <row r="1693">
          <cell r="A1693">
            <v>2001</v>
          </cell>
          <cell r="B1693">
            <v>8</v>
          </cell>
          <cell r="C1693">
            <v>17</v>
          </cell>
        </row>
        <row r="1694">
          <cell r="A1694">
            <v>2001</v>
          </cell>
          <cell r="B1694">
            <v>8</v>
          </cell>
          <cell r="C1694">
            <v>18</v>
          </cell>
        </row>
        <row r="1695">
          <cell r="A1695">
            <v>2001</v>
          </cell>
          <cell r="B1695">
            <v>8</v>
          </cell>
          <cell r="C1695">
            <v>19</v>
          </cell>
        </row>
        <row r="1696">
          <cell r="A1696">
            <v>2001</v>
          </cell>
          <cell r="B1696">
            <v>8</v>
          </cell>
          <cell r="C1696">
            <v>20</v>
          </cell>
        </row>
        <row r="1697">
          <cell r="A1697">
            <v>2001</v>
          </cell>
          <cell r="B1697">
            <v>8</v>
          </cell>
          <cell r="C1697">
            <v>21</v>
          </cell>
        </row>
        <row r="1698">
          <cell r="A1698">
            <v>2001</v>
          </cell>
          <cell r="B1698">
            <v>8</v>
          </cell>
          <cell r="C1698">
            <v>22</v>
          </cell>
        </row>
        <row r="1699">
          <cell r="A1699">
            <v>2001</v>
          </cell>
          <cell r="B1699">
            <v>8</v>
          </cell>
          <cell r="C1699">
            <v>23</v>
          </cell>
        </row>
        <row r="1700">
          <cell r="A1700">
            <v>2001</v>
          </cell>
          <cell r="B1700">
            <v>8</v>
          </cell>
          <cell r="C1700">
            <v>24</v>
          </cell>
        </row>
        <row r="1701">
          <cell r="A1701">
            <v>2001</v>
          </cell>
          <cell r="B1701">
            <v>8</v>
          </cell>
          <cell r="C1701">
            <v>25</v>
          </cell>
        </row>
        <row r="1702">
          <cell r="A1702">
            <v>2001</v>
          </cell>
          <cell r="B1702">
            <v>8</v>
          </cell>
          <cell r="C1702">
            <v>26</v>
          </cell>
        </row>
        <row r="1703">
          <cell r="A1703">
            <v>2001</v>
          </cell>
          <cell r="B1703">
            <v>8</v>
          </cell>
          <cell r="C1703">
            <v>27</v>
          </cell>
        </row>
        <row r="1704">
          <cell r="A1704">
            <v>2001</v>
          </cell>
          <cell r="B1704">
            <v>8</v>
          </cell>
          <cell r="C1704">
            <v>28</v>
          </cell>
        </row>
        <row r="1705">
          <cell r="A1705">
            <v>2001</v>
          </cell>
          <cell r="B1705">
            <v>8</v>
          </cell>
          <cell r="C1705">
            <v>29</v>
          </cell>
        </row>
        <row r="1706">
          <cell r="A1706">
            <v>2001</v>
          </cell>
          <cell r="B1706">
            <v>8</v>
          </cell>
          <cell r="C1706">
            <v>30</v>
          </cell>
        </row>
        <row r="1707">
          <cell r="A1707">
            <v>2001</v>
          </cell>
          <cell r="B1707">
            <v>8</v>
          </cell>
          <cell r="C1707">
            <v>31</v>
          </cell>
        </row>
        <row r="1708">
          <cell r="A1708">
            <v>2001</v>
          </cell>
          <cell r="B1708">
            <v>9</v>
          </cell>
          <cell r="C1708">
            <v>1</v>
          </cell>
        </row>
        <row r="1709">
          <cell r="A1709">
            <v>2001</v>
          </cell>
          <cell r="B1709">
            <v>9</v>
          </cell>
          <cell r="C1709">
            <v>2</v>
          </cell>
        </row>
        <row r="1710">
          <cell r="A1710">
            <v>2001</v>
          </cell>
          <cell r="B1710">
            <v>9</v>
          </cell>
          <cell r="C1710">
            <v>3</v>
          </cell>
        </row>
        <row r="1711">
          <cell r="A1711">
            <v>2001</v>
          </cell>
          <cell r="B1711">
            <v>9</v>
          </cell>
          <cell r="C1711">
            <v>4</v>
          </cell>
        </row>
        <row r="1712">
          <cell r="A1712">
            <v>2001</v>
          </cell>
          <cell r="B1712">
            <v>9</v>
          </cell>
          <cell r="C1712">
            <v>5</v>
          </cell>
        </row>
        <row r="1713">
          <cell r="A1713">
            <v>2001</v>
          </cell>
          <cell r="B1713">
            <v>9</v>
          </cell>
          <cell r="C1713">
            <v>6</v>
          </cell>
        </row>
        <row r="1714">
          <cell r="A1714">
            <v>2001</v>
          </cell>
          <cell r="B1714">
            <v>9</v>
          </cell>
          <cell r="C1714">
            <v>7</v>
          </cell>
        </row>
        <row r="1715">
          <cell r="A1715">
            <v>2001</v>
          </cell>
          <cell r="B1715">
            <v>9</v>
          </cell>
          <cell r="C1715">
            <v>8</v>
          </cell>
        </row>
        <row r="1716">
          <cell r="A1716">
            <v>2001</v>
          </cell>
          <cell r="B1716">
            <v>9</v>
          </cell>
          <cell r="C1716">
            <v>9</v>
          </cell>
        </row>
        <row r="1717">
          <cell r="A1717">
            <v>2001</v>
          </cell>
          <cell r="B1717">
            <v>9</v>
          </cell>
          <cell r="C1717">
            <v>10</v>
          </cell>
        </row>
        <row r="1718">
          <cell r="A1718">
            <v>2001</v>
          </cell>
          <cell r="B1718">
            <v>9</v>
          </cell>
          <cell r="C1718">
            <v>11</v>
          </cell>
        </row>
        <row r="1719">
          <cell r="A1719">
            <v>2001</v>
          </cell>
          <cell r="B1719">
            <v>9</v>
          </cell>
          <cell r="C1719">
            <v>12</v>
          </cell>
        </row>
        <row r="1720">
          <cell r="A1720">
            <v>2001</v>
          </cell>
          <cell r="B1720">
            <v>9</v>
          </cell>
          <cell r="C1720">
            <v>13</v>
          </cell>
        </row>
        <row r="1721">
          <cell r="A1721">
            <v>2001</v>
          </cell>
          <cell r="B1721">
            <v>9</v>
          </cell>
          <cell r="C1721">
            <v>14</v>
          </cell>
        </row>
        <row r="1722">
          <cell r="A1722">
            <v>2001</v>
          </cell>
          <cell r="B1722">
            <v>9</v>
          </cell>
          <cell r="C1722">
            <v>15</v>
          </cell>
        </row>
        <row r="1723">
          <cell r="A1723">
            <v>2001</v>
          </cell>
          <cell r="B1723">
            <v>9</v>
          </cell>
          <cell r="C1723">
            <v>16</v>
          </cell>
        </row>
        <row r="1724">
          <cell r="A1724">
            <v>2001</v>
          </cell>
          <cell r="B1724">
            <v>9</v>
          </cell>
          <cell r="C1724">
            <v>17</v>
          </cell>
        </row>
        <row r="1725">
          <cell r="A1725">
            <v>2001</v>
          </cell>
          <cell r="B1725">
            <v>9</v>
          </cell>
          <cell r="C1725">
            <v>18</v>
          </cell>
        </row>
        <row r="1726">
          <cell r="A1726">
            <v>2001</v>
          </cell>
          <cell r="B1726">
            <v>9</v>
          </cell>
          <cell r="C1726">
            <v>19</v>
          </cell>
        </row>
        <row r="1727">
          <cell r="A1727">
            <v>2001</v>
          </cell>
          <cell r="B1727">
            <v>9</v>
          </cell>
          <cell r="C1727">
            <v>20</v>
          </cell>
        </row>
        <row r="1728">
          <cell r="A1728">
            <v>2001</v>
          </cell>
          <cell r="B1728">
            <v>9</v>
          </cell>
          <cell r="C1728">
            <v>21</v>
          </cell>
        </row>
        <row r="1729">
          <cell r="A1729">
            <v>2001</v>
          </cell>
          <cell r="B1729">
            <v>9</v>
          </cell>
          <cell r="C1729">
            <v>22</v>
          </cell>
        </row>
        <row r="1730">
          <cell r="A1730">
            <v>2001</v>
          </cell>
          <cell r="B1730">
            <v>9</v>
          </cell>
          <cell r="C1730">
            <v>23</v>
          </cell>
        </row>
        <row r="1731">
          <cell r="A1731">
            <v>2001</v>
          </cell>
          <cell r="B1731">
            <v>9</v>
          </cell>
          <cell r="C1731">
            <v>24</v>
          </cell>
        </row>
        <row r="1732">
          <cell r="A1732">
            <v>2001</v>
          </cell>
          <cell r="B1732">
            <v>9</v>
          </cell>
          <cell r="C1732">
            <v>25</v>
          </cell>
        </row>
        <row r="1733">
          <cell r="A1733">
            <v>2001</v>
          </cell>
          <cell r="B1733">
            <v>9</v>
          </cell>
          <cell r="C1733">
            <v>26</v>
          </cell>
        </row>
        <row r="1734">
          <cell r="A1734">
            <v>2001</v>
          </cell>
          <cell r="B1734">
            <v>9</v>
          </cell>
          <cell r="C1734">
            <v>27</v>
          </cell>
        </row>
        <row r="1735">
          <cell r="A1735">
            <v>2001</v>
          </cell>
          <cell r="B1735">
            <v>9</v>
          </cell>
          <cell r="C1735">
            <v>28</v>
          </cell>
        </row>
        <row r="1736">
          <cell r="A1736">
            <v>2001</v>
          </cell>
          <cell r="B1736">
            <v>9</v>
          </cell>
          <cell r="C1736">
            <v>29</v>
          </cell>
        </row>
        <row r="1737">
          <cell r="A1737">
            <v>2001</v>
          </cell>
          <cell r="B1737">
            <v>9</v>
          </cell>
          <cell r="C1737">
            <v>30</v>
          </cell>
        </row>
        <row r="1738">
          <cell r="A1738">
            <v>2001</v>
          </cell>
          <cell r="B1738">
            <v>10</v>
          </cell>
          <cell r="C1738">
            <v>1</v>
          </cell>
        </row>
        <row r="1739">
          <cell r="A1739">
            <v>2001</v>
          </cell>
          <cell r="B1739">
            <v>10</v>
          </cell>
          <cell r="C1739">
            <v>2</v>
          </cell>
        </row>
        <row r="1740">
          <cell r="A1740">
            <v>2001</v>
          </cell>
          <cell r="B1740">
            <v>10</v>
          </cell>
          <cell r="C1740">
            <v>3</v>
          </cell>
        </row>
        <row r="1741">
          <cell r="A1741">
            <v>2001</v>
          </cell>
          <cell r="B1741">
            <v>10</v>
          </cell>
          <cell r="C1741">
            <v>4</v>
          </cell>
        </row>
        <row r="1742">
          <cell r="A1742">
            <v>2001</v>
          </cell>
          <cell r="B1742">
            <v>10</v>
          </cell>
          <cell r="C1742">
            <v>5</v>
          </cell>
        </row>
        <row r="1743">
          <cell r="A1743">
            <v>2001</v>
          </cell>
          <cell r="B1743">
            <v>10</v>
          </cell>
          <cell r="C1743">
            <v>6</v>
          </cell>
        </row>
        <row r="1744">
          <cell r="A1744">
            <v>2001</v>
          </cell>
          <cell r="B1744">
            <v>10</v>
          </cell>
          <cell r="C1744">
            <v>7</v>
          </cell>
        </row>
        <row r="1745">
          <cell r="A1745">
            <v>2001</v>
          </cell>
          <cell r="B1745">
            <v>10</v>
          </cell>
          <cell r="C1745">
            <v>8</v>
          </cell>
        </row>
        <row r="1746">
          <cell r="A1746">
            <v>2001</v>
          </cell>
          <cell r="B1746">
            <v>10</v>
          </cell>
          <cell r="C1746">
            <v>9</v>
          </cell>
        </row>
        <row r="1747">
          <cell r="A1747">
            <v>2001</v>
          </cell>
          <cell r="B1747">
            <v>10</v>
          </cell>
          <cell r="C1747">
            <v>10</v>
          </cell>
        </row>
        <row r="1748">
          <cell r="A1748">
            <v>2001</v>
          </cell>
          <cell r="B1748">
            <v>10</v>
          </cell>
          <cell r="C1748">
            <v>11</v>
          </cell>
        </row>
        <row r="1749">
          <cell r="A1749">
            <v>2001</v>
          </cell>
          <cell r="B1749">
            <v>10</v>
          </cell>
          <cell r="C1749">
            <v>12</v>
          </cell>
        </row>
        <row r="1750">
          <cell r="A1750">
            <v>2001</v>
          </cell>
          <cell r="B1750">
            <v>10</v>
          </cell>
          <cell r="C1750">
            <v>13</v>
          </cell>
        </row>
        <row r="1751">
          <cell r="A1751">
            <v>2001</v>
          </cell>
          <cell r="B1751">
            <v>10</v>
          </cell>
          <cell r="C1751">
            <v>14</v>
          </cell>
        </row>
        <row r="1752">
          <cell r="A1752">
            <v>2001</v>
          </cell>
          <cell r="B1752">
            <v>10</v>
          </cell>
          <cell r="C1752">
            <v>15</v>
          </cell>
        </row>
        <row r="1753">
          <cell r="A1753">
            <v>2001</v>
          </cell>
          <cell r="B1753">
            <v>10</v>
          </cell>
          <cell r="C1753">
            <v>16</v>
          </cell>
        </row>
        <row r="1754">
          <cell r="A1754">
            <v>2001</v>
          </cell>
          <cell r="B1754">
            <v>10</v>
          </cell>
          <cell r="C1754">
            <v>17</v>
          </cell>
        </row>
        <row r="1755">
          <cell r="A1755">
            <v>2001</v>
          </cell>
          <cell r="B1755">
            <v>10</v>
          </cell>
          <cell r="C1755">
            <v>18</v>
          </cell>
        </row>
        <row r="1756">
          <cell r="A1756">
            <v>2001</v>
          </cell>
          <cell r="B1756">
            <v>10</v>
          </cell>
          <cell r="C1756">
            <v>19</v>
          </cell>
        </row>
        <row r="1757">
          <cell r="A1757">
            <v>2001</v>
          </cell>
          <cell r="B1757">
            <v>10</v>
          </cell>
          <cell r="C1757">
            <v>20</v>
          </cell>
        </row>
        <row r="1758">
          <cell r="A1758">
            <v>2001</v>
          </cell>
          <cell r="B1758">
            <v>10</v>
          </cell>
          <cell r="C1758">
            <v>21</v>
          </cell>
        </row>
        <row r="1759">
          <cell r="A1759">
            <v>2001</v>
          </cell>
          <cell r="B1759">
            <v>10</v>
          </cell>
          <cell r="C1759">
            <v>22</v>
          </cell>
        </row>
        <row r="1760">
          <cell r="A1760">
            <v>2001</v>
          </cell>
          <cell r="B1760">
            <v>10</v>
          </cell>
          <cell r="C1760">
            <v>23</v>
          </cell>
        </row>
        <row r="1761">
          <cell r="A1761">
            <v>2001</v>
          </cell>
          <cell r="B1761">
            <v>10</v>
          </cell>
          <cell r="C1761">
            <v>24</v>
          </cell>
        </row>
        <row r="1762">
          <cell r="A1762">
            <v>2001</v>
          </cell>
          <cell r="B1762">
            <v>10</v>
          </cell>
          <cell r="C1762">
            <v>25</v>
          </cell>
        </row>
        <row r="1763">
          <cell r="A1763">
            <v>2001</v>
          </cell>
          <cell r="B1763">
            <v>10</v>
          </cell>
          <cell r="C1763">
            <v>26</v>
          </cell>
        </row>
        <row r="1764">
          <cell r="A1764">
            <v>2001</v>
          </cell>
          <cell r="B1764">
            <v>10</v>
          </cell>
          <cell r="C1764">
            <v>27</v>
          </cell>
        </row>
        <row r="1765">
          <cell r="A1765">
            <v>2001</v>
          </cell>
          <cell r="B1765">
            <v>10</v>
          </cell>
          <cell r="C1765">
            <v>28</v>
          </cell>
        </row>
        <row r="1766">
          <cell r="A1766">
            <v>2001</v>
          </cell>
          <cell r="B1766">
            <v>10</v>
          </cell>
          <cell r="C1766">
            <v>29</v>
          </cell>
        </row>
        <row r="1767">
          <cell r="A1767">
            <v>2001</v>
          </cell>
          <cell r="B1767">
            <v>10</v>
          </cell>
          <cell r="C1767">
            <v>30</v>
          </cell>
        </row>
        <row r="1768">
          <cell r="A1768">
            <v>2001</v>
          </cell>
          <cell r="B1768">
            <v>10</v>
          </cell>
          <cell r="C1768">
            <v>31</v>
          </cell>
        </row>
        <row r="1769">
          <cell r="A1769">
            <v>2001</v>
          </cell>
          <cell r="B1769">
            <v>11</v>
          </cell>
          <cell r="C1769">
            <v>1</v>
          </cell>
        </row>
        <row r="1770">
          <cell r="A1770">
            <v>2001</v>
          </cell>
          <cell r="B1770">
            <v>11</v>
          </cell>
          <cell r="C1770">
            <v>2</v>
          </cell>
        </row>
        <row r="1771">
          <cell r="A1771">
            <v>2001</v>
          </cell>
          <cell r="B1771">
            <v>11</v>
          </cell>
          <cell r="C1771">
            <v>3</v>
          </cell>
        </row>
        <row r="1772">
          <cell r="A1772">
            <v>2001</v>
          </cell>
          <cell r="B1772">
            <v>11</v>
          </cell>
          <cell r="C1772">
            <v>4</v>
          </cell>
        </row>
        <row r="1773">
          <cell r="A1773">
            <v>2001</v>
          </cell>
          <cell r="B1773">
            <v>11</v>
          </cell>
          <cell r="C1773">
            <v>5</v>
          </cell>
        </row>
        <row r="1774">
          <cell r="A1774">
            <v>2001</v>
          </cell>
          <cell r="B1774">
            <v>11</v>
          </cell>
          <cell r="C1774">
            <v>6</v>
          </cell>
        </row>
        <row r="1775">
          <cell r="A1775">
            <v>2001</v>
          </cell>
          <cell r="B1775">
            <v>11</v>
          </cell>
          <cell r="C1775">
            <v>7</v>
          </cell>
        </row>
        <row r="1776">
          <cell r="A1776">
            <v>2001</v>
          </cell>
          <cell r="B1776">
            <v>11</v>
          </cell>
          <cell r="C1776">
            <v>8</v>
          </cell>
        </row>
        <row r="1777">
          <cell r="A1777">
            <v>2001</v>
          </cell>
          <cell r="B1777">
            <v>11</v>
          </cell>
          <cell r="C1777">
            <v>9</v>
          </cell>
        </row>
        <row r="1778">
          <cell r="A1778">
            <v>2001</v>
          </cell>
          <cell r="B1778">
            <v>11</v>
          </cell>
          <cell r="C1778">
            <v>10</v>
          </cell>
        </row>
        <row r="1779">
          <cell r="A1779">
            <v>2001</v>
          </cell>
          <cell r="B1779">
            <v>11</v>
          </cell>
          <cell r="C1779">
            <v>11</v>
          </cell>
        </row>
        <row r="1780">
          <cell r="A1780">
            <v>2001</v>
          </cell>
          <cell r="B1780">
            <v>11</v>
          </cell>
          <cell r="C1780">
            <v>12</v>
          </cell>
        </row>
        <row r="1781">
          <cell r="A1781">
            <v>2001</v>
          </cell>
          <cell r="B1781">
            <v>11</v>
          </cell>
          <cell r="C1781">
            <v>13</v>
          </cell>
        </row>
        <row r="1782">
          <cell r="A1782">
            <v>2001</v>
          </cell>
          <cell r="B1782">
            <v>11</v>
          </cell>
          <cell r="C1782">
            <v>14</v>
          </cell>
        </row>
        <row r="1783">
          <cell r="A1783">
            <v>2001</v>
          </cell>
          <cell r="B1783">
            <v>11</v>
          </cell>
          <cell r="C1783">
            <v>15</v>
          </cell>
        </row>
        <row r="1784">
          <cell r="A1784">
            <v>2001</v>
          </cell>
          <cell r="B1784">
            <v>11</v>
          </cell>
          <cell r="C1784">
            <v>16</v>
          </cell>
        </row>
        <row r="1785">
          <cell r="A1785">
            <v>2001</v>
          </cell>
          <cell r="B1785">
            <v>11</v>
          </cell>
          <cell r="C1785">
            <v>17</v>
          </cell>
        </row>
        <row r="1786">
          <cell r="A1786">
            <v>2001</v>
          </cell>
          <cell r="B1786">
            <v>11</v>
          </cell>
          <cell r="C1786">
            <v>18</v>
          </cell>
        </row>
        <row r="1787">
          <cell r="A1787">
            <v>2001</v>
          </cell>
          <cell r="B1787">
            <v>11</v>
          </cell>
          <cell r="C1787">
            <v>19</v>
          </cell>
        </row>
        <row r="1788">
          <cell r="A1788">
            <v>2001</v>
          </cell>
          <cell r="B1788">
            <v>11</v>
          </cell>
          <cell r="C1788">
            <v>20</v>
          </cell>
        </row>
        <row r="1789">
          <cell r="A1789">
            <v>2001</v>
          </cell>
          <cell r="B1789">
            <v>11</v>
          </cell>
          <cell r="C1789">
            <v>21</v>
          </cell>
        </row>
        <row r="1790">
          <cell r="A1790">
            <v>2001</v>
          </cell>
          <cell r="B1790">
            <v>11</v>
          </cell>
          <cell r="C1790">
            <v>22</v>
          </cell>
        </row>
        <row r="1791">
          <cell r="A1791">
            <v>2001</v>
          </cell>
          <cell r="B1791">
            <v>11</v>
          </cell>
          <cell r="C1791">
            <v>23</v>
          </cell>
        </row>
        <row r="1792">
          <cell r="A1792">
            <v>2001</v>
          </cell>
          <cell r="B1792">
            <v>11</v>
          </cell>
          <cell r="C1792">
            <v>24</v>
          </cell>
        </row>
        <row r="1793">
          <cell r="A1793">
            <v>2001</v>
          </cell>
          <cell r="B1793">
            <v>11</v>
          </cell>
          <cell r="C1793">
            <v>25</v>
          </cell>
        </row>
        <row r="1794">
          <cell r="A1794">
            <v>2001</v>
          </cell>
          <cell r="B1794">
            <v>11</v>
          </cell>
          <cell r="C1794">
            <v>26</v>
          </cell>
        </row>
        <row r="1795">
          <cell r="A1795">
            <v>2001</v>
          </cell>
          <cell r="B1795">
            <v>11</v>
          </cell>
          <cell r="C1795">
            <v>27</v>
          </cell>
        </row>
        <row r="1796">
          <cell r="A1796">
            <v>2001</v>
          </cell>
          <cell r="B1796">
            <v>11</v>
          </cell>
          <cell r="C1796">
            <v>28</v>
          </cell>
        </row>
        <row r="1797">
          <cell r="A1797">
            <v>2001</v>
          </cell>
          <cell r="B1797">
            <v>11</v>
          </cell>
          <cell r="C1797">
            <v>29</v>
          </cell>
        </row>
        <row r="1798">
          <cell r="A1798">
            <v>2001</v>
          </cell>
          <cell r="B1798">
            <v>11</v>
          </cell>
          <cell r="C1798">
            <v>30</v>
          </cell>
        </row>
        <row r="1799">
          <cell r="A1799">
            <v>2001</v>
          </cell>
          <cell r="B1799">
            <v>12</v>
          </cell>
          <cell r="C1799">
            <v>1</v>
          </cell>
        </row>
        <row r="1800">
          <cell r="A1800">
            <v>2001</v>
          </cell>
          <cell r="B1800">
            <v>12</v>
          </cell>
          <cell r="C1800">
            <v>2</v>
          </cell>
        </row>
        <row r="1801">
          <cell r="A1801">
            <v>2001</v>
          </cell>
          <cell r="B1801">
            <v>12</v>
          </cell>
          <cell r="C1801">
            <v>3</v>
          </cell>
        </row>
        <row r="1802">
          <cell r="A1802">
            <v>2001</v>
          </cell>
          <cell r="B1802">
            <v>12</v>
          </cell>
          <cell r="C1802">
            <v>4</v>
          </cell>
        </row>
        <row r="1803">
          <cell r="A1803">
            <v>2001</v>
          </cell>
          <cell r="B1803">
            <v>12</v>
          </cell>
          <cell r="C1803">
            <v>5</v>
          </cell>
        </row>
        <row r="1804">
          <cell r="A1804">
            <v>2001</v>
          </cell>
          <cell r="B1804">
            <v>12</v>
          </cell>
          <cell r="C1804">
            <v>6</v>
          </cell>
        </row>
        <row r="1805">
          <cell r="A1805">
            <v>2001</v>
          </cell>
          <cell r="B1805">
            <v>12</v>
          </cell>
          <cell r="C1805">
            <v>7</v>
          </cell>
        </row>
        <row r="1806">
          <cell r="A1806">
            <v>2001</v>
          </cell>
          <cell r="B1806">
            <v>12</v>
          </cell>
          <cell r="C1806">
            <v>8</v>
          </cell>
        </row>
        <row r="1807">
          <cell r="A1807">
            <v>2001</v>
          </cell>
          <cell r="B1807">
            <v>12</v>
          </cell>
          <cell r="C1807">
            <v>9</v>
          </cell>
        </row>
        <row r="1808">
          <cell r="A1808">
            <v>2001</v>
          </cell>
          <cell r="B1808">
            <v>12</v>
          </cell>
          <cell r="C1808">
            <v>10</v>
          </cell>
        </row>
        <row r="1809">
          <cell r="A1809">
            <v>2001</v>
          </cell>
          <cell r="B1809">
            <v>12</v>
          </cell>
          <cell r="C1809">
            <v>11</v>
          </cell>
        </row>
        <row r="1810">
          <cell r="A1810">
            <v>2001</v>
          </cell>
          <cell r="B1810">
            <v>12</v>
          </cell>
          <cell r="C1810">
            <v>12</v>
          </cell>
        </row>
        <row r="1811">
          <cell r="A1811">
            <v>2001</v>
          </cell>
          <cell r="B1811">
            <v>12</v>
          </cell>
          <cell r="C1811">
            <v>13</v>
          </cell>
        </row>
        <row r="1812">
          <cell r="A1812">
            <v>2001</v>
          </cell>
          <cell r="B1812">
            <v>12</v>
          </cell>
          <cell r="C1812">
            <v>14</v>
          </cell>
        </row>
        <row r="1813">
          <cell r="A1813">
            <v>2001</v>
          </cell>
          <cell r="B1813">
            <v>12</v>
          </cell>
          <cell r="C1813">
            <v>15</v>
          </cell>
        </row>
        <row r="1814">
          <cell r="A1814">
            <v>2001</v>
          </cell>
          <cell r="B1814">
            <v>12</v>
          </cell>
          <cell r="C1814">
            <v>16</v>
          </cell>
        </row>
        <row r="1815">
          <cell r="A1815">
            <v>2001</v>
          </cell>
          <cell r="B1815">
            <v>12</v>
          </cell>
          <cell r="C1815">
            <v>17</v>
          </cell>
        </row>
        <row r="1816">
          <cell r="A1816">
            <v>2001</v>
          </cell>
          <cell r="B1816">
            <v>12</v>
          </cell>
          <cell r="C1816">
            <v>18</v>
          </cell>
        </row>
        <row r="1817">
          <cell r="A1817">
            <v>2001</v>
          </cell>
          <cell r="B1817">
            <v>12</v>
          </cell>
          <cell r="C1817">
            <v>19</v>
          </cell>
        </row>
        <row r="1818">
          <cell r="A1818">
            <v>2001</v>
          </cell>
          <cell r="B1818">
            <v>12</v>
          </cell>
          <cell r="C1818">
            <v>20</v>
          </cell>
        </row>
        <row r="1819">
          <cell r="A1819">
            <v>2001</v>
          </cell>
          <cell r="B1819">
            <v>12</v>
          </cell>
          <cell r="C1819">
            <v>21</v>
          </cell>
        </row>
        <row r="1820">
          <cell r="A1820">
            <v>2001</v>
          </cell>
          <cell r="B1820">
            <v>12</v>
          </cell>
          <cell r="C1820">
            <v>22</v>
          </cell>
        </row>
        <row r="1821">
          <cell r="A1821">
            <v>2001</v>
          </cell>
          <cell r="B1821">
            <v>12</v>
          </cell>
          <cell r="C1821">
            <v>23</v>
          </cell>
        </row>
        <row r="1822">
          <cell r="A1822">
            <v>2001</v>
          </cell>
          <cell r="B1822">
            <v>12</v>
          </cell>
          <cell r="C1822">
            <v>24</v>
          </cell>
        </row>
        <row r="1823">
          <cell r="A1823">
            <v>2001</v>
          </cell>
          <cell r="B1823">
            <v>12</v>
          </cell>
          <cell r="C1823">
            <v>25</v>
          </cell>
        </row>
        <row r="1824">
          <cell r="A1824">
            <v>2001</v>
          </cell>
          <cell r="B1824">
            <v>12</v>
          </cell>
          <cell r="C1824">
            <v>26</v>
          </cell>
        </row>
        <row r="1825">
          <cell r="A1825">
            <v>2001</v>
          </cell>
          <cell r="B1825">
            <v>12</v>
          </cell>
          <cell r="C1825">
            <v>27</v>
          </cell>
        </row>
        <row r="1826">
          <cell r="A1826">
            <v>2001</v>
          </cell>
          <cell r="B1826">
            <v>12</v>
          </cell>
          <cell r="C1826">
            <v>28</v>
          </cell>
        </row>
        <row r="1827">
          <cell r="A1827">
            <v>2001</v>
          </cell>
          <cell r="B1827">
            <v>12</v>
          </cell>
          <cell r="C1827">
            <v>29</v>
          </cell>
        </row>
        <row r="1828">
          <cell r="A1828">
            <v>2001</v>
          </cell>
          <cell r="B1828">
            <v>12</v>
          </cell>
          <cell r="C1828">
            <v>30</v>
          </cell>
        </row>
        <row r="1829">
          <cell r="A1829">
            <v>2001</v>
          </cell>
          <cell r="B1829">
            <v>12</v>
          </cell>
          <cell r="C1829">
            <v>31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edicted_Load"/>
    </sheetNames>
    <sheetDataSet>
      <sheetData sheetId="0">
        <row r="2">
          <cell r="A2">
            <v>2001</v>
          </cell>
          <cell r="B2">
            <v>6</v>
          </cell>
          <cell r="C2">
            <v>4</v>
          </cell>
          <cell r="D2">
            <v>22538.0429298474</v>
          </cell>
          <cell r="E2">
            <v>21454.4907067569</v>
          </cell>
          <cell r="F2">
            <v>20889.6864724111</v>
          </cell>
          <cell r="G2">
            <v>20775.9854538721</v>
          </cell>
          <cell r="H2">
            <v>20923.9279976131</v>
          </cell>
          <cell r="I2">
            <v>22481.3684687254</v>
          </cell>
          <cell r="J2">
            <v>25372.0381933958</v>
          </cell>
          <cell r="K2">
            <v>28403.7583619614</v>
          </cell>
          <cell r="L2">
            <v>29913.8290341739</v>
          </cell>
          <cell r="M2">
            <v>30868.8086367229</v>
          </cell>
          <cell r="N2">
            <v>31762.9604451883</v>
          </cell>
          <cell r="O2">
            <v>32190.9830136917</v>
          </cell>
          <cell r="P2">
            <v>32305.9227140436</v>
          </cell>
          <cell r="Q2">
            <v>32550.7936770161</v>
          </cell>
          <cell r="R2">
            <v>32542.9291993332</v>
          </cell>
          <cell r="S2">
            <v>32463.2290254154</v>
          </cell>
          <cell r="T2">
            <v>32406.8316884312</v>
          </cell>
          <cell r="U2">
            <v>32147.829589202</v>
          </cell>
          <cell r="V2">
            <v>31644.7393404832</v>
          </cell>
          <cell r="W2">
            <v>31034.2232543154</v>
          </cell>
          <cell r="X2">
            <v>31309.2147723995</v>
          </cell>
          <cell r="Y2">
            <v>31290.51705141</v>
          </cell>
          <cell r="Z2">
            <v>28778.6836191731</v>
          </cell>
          <cell r="AA2">
            <v>25984.3182580605</v>
          </cell>
        </row>
        <row r="3">
          <cell r="A3">
            <v>2001</v>
          </cell>
          <cell r="B3">
            <v>6</v>
          </cell>
          <cell r="C3">
            <v>5</v>
          </cell>
          <cell r="D3">
            <v>24071.7078532846</v>
          </cell>
          <cell r="E3">
            <v>22799.0334871687</v>
          </cell>
          <cell r="F3">
            <v>22133.9062134045</v>
          </cell>
          <cell r="G3">
            <v>21777.2064429708</v>
          </cell>
          <cell r="H3">
            <v>21783.3284909998</v>
          </cell>
          <cell r="I3">
            <v>23183.5974336956</v>
          </cell>
          <cell r="J3">
            <v>26082.3364702556</v>
          </cell>
          <cell r="K3">
            <v>29230.4254596121</v>
          </cell>
          <cell r="L3">
            <v>30921.2522847796</v>
          </cell>
          <cell r="M3">
            <v>31976.5787097198</v>
          </cell>
          <cell r="N3">
            <v>33080.2401044374</v>
          </cell>
          <cell r="O3">
            <v>33792.5910339185</v>
          </cell>
          <cell r="P3">
            <v>34195.6920173765</v>
          </cell>
          <cell r="Q3">
            <v>34701.3700782748</v>
          </cell>
          <cell r="R3">
            <v>35034.6887181093</v>
          </cell>
          <cell r="S3">
            <v>35267.9711585024</v>
          </cell>
          <cell r="T3">
            <v>35448.7220324942</v>
          </cell>
          <cell r="U3">
            <v>35334.7302884251</v>
          </cell>
          <cell r="V3">
            <v>34635.5950779323</v>
          </cell>
          <cell r="W3">
            <v>33827.8040181939</v>
          </cell>
          <cell r="X3">
            <v>33881.6603618178</v>
          </cell>
          <cell r="Y3">
            <v>33729.2808823702</v>
          </cell>
          <cell r="Z3">
            <v>31081.778618722</v>
          </cell>
          <cell r="AA3">
            <v>27952.9621363752</v>
          </cell>
        </row>
        <row r="4">
          <cell r="A4">
            <v>2001</v>
          </cell>
          <cell r="B4">
            <v>6</v>
          </cell>
          <cell r="C4">
            <v>6</v>
          </cell>
          <cell r="D4">
            <v>24770.212485645</v>
          </cell>
          <cell r="E4">
            <v>23409.4645060748</v>
          </cell>
          <cell r="F4">
            <v>22648.6659578061</v>
          </cell>
          <cell r="G4">
            <v>22247.8712497138</v>
          </cell>
          <cell r="H4">
            <v>22193.5649642011</v>
          </cell>
          <cell r="I4">
            <v>23613.408004995</v>
          </cell>
          <cell r="J4">
            <v>26493.320141298</v>
          </cell>
          <cell r="K4">
            <v>29621.6434631711</v>
          </cell>
          <cell r="L4">
            <v>31438.6954872302</v>
          </cell>
          <cell r="M4">
            <v>32576.2018819302</v>
          </cell>
          <cell r="N4">
            <v>33719.3723662339</v>
          </cell>
          <cell r="O4">
            <v>34420.9989092173</v>
          </cell>
          <cell r="P4">
            <v>34824.9707848689</v>
          </cell>
          <cell r="Q4">
            <v>35290.4274465295</v>
          </cell>
          <cell r="R4">
            <v>35512.7199791797</v>
          </cell>
          <cell r="S4">
            <v>35687.4950187856</v>
          </cell>
          <cell r="T4">
            <v>35771.3839475595</v>
          </cell>
          <cell r="U4">
            <v>35550.8894245471</v>
          </cell>
          <cell r="V4">
            <v>34770.6156321048</v>
          </cell>
          <cell r="W4">
            <v>33884.6147614656</v>
          </cell>
          <cell r="X4">
            <v>33983.8344837101</v>
          </cell>
          <cell r="Y4">
            <v>33974.115946078</v>
          </cell>
          <cell r="Z4">
            <v>31370.7813195238</v>
          </cell>
          <cell r="AA4">
            <v>28227.4121879432</v>
          </cell>
        </row>
        <row r="5">
          <cell r="A5">
            <v>2001</v>
          </cell>
          <cell r="B5">
            <v>6</v>
          </cell>
          <cell r="C5">
            <v>7</v>
          </cell>
          <cell r="D5">
            <v>24461.8545748523</v>
          </cell>
          <cell r="E5">
            <v>23126.3012877631</v>
          </cell>
          <cell r="F5">
            <v>22356.4148087594</v>
          </cell>
          <cell r="G5">
            <v>22009.2051076897</v>
          </cell>
          <cell r="H5">
            <v>21988.4995896465</v>
          </cell>
          <cell r="I5">
            <v>23428.8095402022</v>
          </cell>
          <cell r="J5">
            <v>26226.1955357764</v>
          </cell>
          <cell r="K5">
            <v>29293.203250147</v>
          </cell>
          <cell r="L5">
            <v>30970.2786573243</v>
          </cell>
          <cell r="M5">
            <v>32011.9141004037</v>
          </cell>
          <cell r="N5">
            <v>33076.4717417503</v>
          </cell>
          <cell r="O5">
            <v>33740.2636016455</v>
          </cell>
          <cell r="P5">
            <v>34075.7198091684</v>
          </cell>
          <cell r="Q5">
            <v>34482.2520238252</v>
          </cell>
          <cell r="R5">
            <v>34753.9859800938</v>
          </cell>
          <cell r="S5">
            <v>34886.8167216706</v>
          </cell>
          <cell r="T5">
            <v>34968.1316839968</v>
          </cell>
          <cell r="U5">
            <v>34764.8213156412</v>
          </cell>
          <cell r="V5">
            <v>34035.5530208386</v>
          </cell>
          <cell r="W5">
            <v>33251.3604605421</v>
          </cell>
          <cell r="X5">
            <v>33412.3103103516</v>
          </cell>
          <cell r="Y5">
            <v>33476.129862967</v>
          </cell>
          <cell r="Z5">
            <v>30992.2651308564</v>
          </cell>
          <cell r="AA5">
            <v>28037.4415709045</v>
          </cell>
        </row>
        <row r="6">
          <cell r="A6">
            <v>2001</v>
          </cell>
          <cell r="B6">
            <v>6</v>
          </cell>
          <cell r="C6">
            <v>8</v>
          </cell>
          <cell r="D6">
            <v>24726.8616477771</v>
          </cell>
          <cell r="E6">
            <v>23361.3191410824</v>
          </cell>
          <cell r="F6">
            <v>22564.5700005373</v>
          </cell>
          <cell r="G6">
            <v>22206.4884538517</v>
          </cell>
          <cell r="H6">
            <v>22173.0973593787</v>
          </cell>
          <cell r="I6">
            <v>23482.3373931386</v>
          </cell>
          <cell r="J6">
            <v>26108.5697349733</v>
          </cell>
          <cell r="K6">
            <v>29187.8938741351</v>
          </cell>
          <cell r="L6">
            <v>30929.8183708829</v>
          </cell>
          <cell r="M6">
            <v>31986.4000569956</v>
          </cell>
          <cell r="N6">
            <v>32999.7277291556</v>
          </cell>
          <cell r="O6">
            <v>33634.1529899203</v>
          </cell>
          <cell r="P6">
            <v>33933.0443698621</v>
          </cell>
          <cell r="Q6">
            <v>34276.7550485705</v>
          </cell>
          <cell r="R6">
            <v>34492.3940819795</v>
          </cell>
          <cell r="S6">
            <v>34535.5323456486</v>
          </cell>
          <cell r="T6">
            <v>34421.7008209289</v>
          </cell>
          <cell r="U6">
            <v>34010.9164369113</v>
          </cell>
          <cell r="V6">
            <v>33210.830061813</v>
          </cell>
          <cell r="W6">
            <v>32177.5825168262</v>
          </cell>
          <cell r="X6">
            <v>32008.2046035332</v>
          </cell>
          <cell r="Y6">
            <v>32302.0634148726</v>
          </cell>
          <cell r="Z6">
            <v>30350.1082955319</v>
          </cell>
          <cell r="AA6">
            <v>27691.3625663692</v>
          </cell>
        </row>
        <row r="7">
          <cell r="A7">
            <v>2001</v>
          </cell>
          <cell r="B7">
            <v>6</v>
          </cell>
          <cell r="C7">
            <v>9</v>
          </cell>
          <cell r="D7">
            <v>24332.5912065798</v>
          </cell>
          <cell r="E7">
            <v>22813.5482139499</v>
          </cell>
          <cell r="F7">
            <v>21929.3229779413</v>
          </cell>
          <cell r="G7">
            <v>21381.3819201716</v>
          </cell>
          <cell r="H7">
            <v>20984.4434247176</v>
          </cell>
          <cell r="I7">
            <v>21166.9678351121</v>
          </cell>
          <cell r="J7">
            <v>21647.6423358052</v>
          </cell>
          <cell r="K7">
            <v>23514.6317210719</v>
          </cell>
          <cell r="L7">
            <v>25949.4401205978</v>
          </cell>
          <cell r="M7">
            <v>27881.4574377318</v>
          </cell>
          <cell r="N7">
            <v>29221.9387634823</v>
          </cell>
          <cell r="O7">
            <v>29869.5421203771</v>
          </cell>
          <cell r="P7">
            <v>30029.056064022</v>
          </cell>
          <cell r="Q7">
            <v>30076.9586227823</v>
          </cell>
          <cell r="R7">
            <v>30069.3204503597</v>
          </cell>
          <cell r="S7">
            <v>30122.0078234689</v>
          </cell>
          <cell r="T7">
            <v>30246.5925729236</v>
          </cell>
          <cell r="U7">
            <v>30226.7822617783</v>
          </cell>
          <cell r="V7">
            <v>29942.20078278</v>
          </cell>
          <cell r="W7">
            <v>29338.3886470229</v>
          </cell>
          <cell r="X7">
            <v>29529.6919813563</v>
          </cell>
          <cell r="Y7">
            <v>30112.0909968486</v>
          </cell>
          <cell r="Z7">
            <v>28656.2126110171</v>
          </cell>
          <cell r="AA7">
            <v>26475.466816524</v>
          </cell>
        </row>
        <row r="8">
          <cell r="A8">
            <v>2001</v>
          </cell>
          <cell r="B8">
            <v>6</v>
          </cell>
          <cell r="C8">
            <v>10</v>
          </cell>
          <cell r="D8">
            <v>23840.2968930257</v>
          </cell>
          <cell r="E8">
            <v>22411.7424559445</v>
          </cell>
          <cell r="F8">
            <v>21520.6486145057</v>
          </cell>
          <cell r="G8">
            <v>20937.6304993698</v>
          </cell>
          <cell r="H8">
            <v>20443.6493253304</v>
          </cell>
          <cell r="I8">
            <v>20364.2966505127</v>
          </cell>
          <cell r="J8">
            <v>20385.2157753577</v>
          </cell>
          <cell r="K8">
            <v>21869.9492686569</v>
          </cell>
          <cell r="L8">
            <v>24102.4731115649</v>
          </cell>
          <cell r="M8">
            <v>26100.5448093103</v>
          </cell>
          <cell r="N8">
            <v>27646.0362561267</v>
          </cell>
          <cell r="O8">
            <v>28699.6047266863</v>
          </cell>
          <cell r="P8">
            <v>29418.5540959535</v>
          </cell>
          <cell r="Q8">
            <v>29776.0215536467</v>
          </cell>
          <cell r="R8">
            <v>29970.1664256046</v>
          </cell>
          <cell r="S8">
            <v>30205.4179557331</v>
          </cell>
          <cell r="T8">
            <v>30513.9645733084</v>
          </cell>
          <cell r="U8">
            <v>30800.6753485804</v>
          </cell>
          <cell r="V8">
            <v>30626.5203676366</v>
          </cell>
          <cell r="W8">
            <v>30239.4353117411</v>
          </cell>
          <cell r="X8">
            <v>30628.7992197579</v>
          </cell>
          <cell r="Y8">
            <v>31104.907199935</v>
          </cell>
          <cell r="Z8">
            <v>29380.2259876875</v>
          </cell>
          <cell r="AA8">
            <v>26907.5858620479</v>
          </cell>
        </row>
        <row r="9">
          <cell r="A9">
            <v>2001</v>
          </cell>
          <cell r="B9">
            <v>6</v>
          </cell>
          <cell r="C9">
            <v>11</v>
          </cell>
          <cell r="D9">
            <v>26623.5862543405</v>
          </cell>
          <cell r="E9">
            <v>25180.9689223306</v>
          </cell>
          <cell r="F9">
            <v>24376.5619259969</v>
          </cell>
          <cell r="G9">
            <v>23996.0295068895</v>
          </cell>
          <cell r="H9">
            <v>23894.3550093365</v>
          </cell>
          <cell r="I9">
            <v>25195.043752121</v>
          </cell>
          <cell r="J9">
            <v>27807.8087334277</v>
          </cell>
          <cell r="K9">
            <v>31226.4531160613</v>
          </cell>
          <cell r="L9">
            <v>33637.2280736681</v>
          </cell>
          <cell r="M9">
            <v>35375.6451788731</v>
          </cell>
          <cell r="N9">
            <v>37005.3000509484</v>
          </cell>
          <cell r="O9">
            <v>38155.2142608906</v>
          </cell>
          <cell r="P9">
            <v>38891.1823530118</v>
          </cell>
          <cell r="Q9">
            <v>39628.3372460488</v>
          </cell>
          <cell r="R9">
            <v>40085.5051593975</v>
          </cell>
          <cell r="S9">
            <v>40406.7023795254</v>
          </cell>
          <cell r="T9">
            <v>40496.702951887</v>
          </cell>
          <cell r="U9">
            <v>40263.1170262304</v>
          </cell>
          <cell r="V9">
            <v>39418.3933967045</v>
          </cell>
          <cell r="W9">
            <v>38340.0626706441</v>
          </cell>
          <cell r="X9">
            <v>37842.6855118461</v>
          </cell>
          <cell r="Y9">
            <v>37549.1433200702</v>
          </cell>
          <cell r="Z9">
            <v>34688.585348007</v>
          </cell>
          <cell r="AA9">
            <v>31312.4769229979</v>
          </cell>
        </row>
        <row r="10">
          <cell r="A10">
            <v>2001</v>
          </cell>
          <cell r="B10">
            <v>6</v>
          </cell>
          <cell r="C10">
            <v>12</v>
          </cell>
          <cell r="D10">
            <v>29076.4610919438</v>
          </cell>
          <cell r="E10">
            <v>27367.3200638911</v>
          </cell>
          <cell r="F10">
            <v>26386.2507956305</v>
          </cell>
          <cell r="G10">
            <v>25724.1943280948</v>
          </cell>
          <cell r="H10">
            <v>25487.8178202036</v>
          </cell>
          <cell r="I10">
            <v>26607.3605590321</v>
          </cell>
          <cell r="J10">
            <v>29221.9703843257</v>
          </cell>
          <cell r="K10">
            <v>32632.4506165583</v>
          </cell>
          <cell r="L10">
            <v>35093.7624341675</v>
          </cell>
          <cell r="M10">
            <v>36789.2740308683</v>
          </cell>
          <cell r="N10">
            <v>38515.0239966089</v>
          </cell>
          <cell r="O10">
            <v>39806.8674229328</v>
          </cell>
          <cell r="P10">
            <v>40666.5043717942</v>
          </cell>
          <cell r="Q10">
            <v>41386.4159482607</v>
          </cell>
          <cell r="R10">
            <v>41922.1960596136</v>
          </cell>
          <cell r="S10">
            <v>42305.2588890833</v>
          </cell>
          <cell r="T10">
            <v>42450.1200610736</v>
          </cell>
          <cell r="U10">
            <v>42169.9680484646</v>
          </cell>
          <cell r="V10">
            <v>41225.9252674929</v>
          </cell>
          <cell r="W10">
            <v>40037.617180962</v>
          </cell>
          <cell r="X10">
            <v>39366.5381874151</v>
          </cell>
          <cell r="Y10">
            <v>39067.4441442753</v>
          </cell>
          <cell r="Z10">
            <v>36146.9160418406</v>
          </cell>
          <cell r="AA10">
            <v>32650.9164340445</v>
          </cell>
        </row>
        <row r="11">
          <cell r="A11">
            <v>2001</v>
          </cell>
          <cell r="B11">
            <v>6</v>
          </cell>
          <cell r="C11">
            <v>13</v>
          </cell>
          <cell r="D11">
            <v>31978.4598135592</v>
          </cell>
          <cell r="E11">
            <v>30051.7484057945</v>
          </cell>
          <cell r="F11">
            <v>28889.2381843994</v>
          </cell>
          <cell r="G11">
            <v>28100.1013321688</v>
          </cell>
          <cell r="H11">
            <v>27730.5924318791</v>
          </cell>
          <cell r="I11">
            <v>28773.9305470191</v>
          </cell>
          <cell r="J11">
            <v>31258.5798614661</v>
          </cell>
          <cell r="K11">
            <v>34758.0070542596</v>
          </cell>
          <cell r="L11">
            <v>37474.4224090051</v>
          </cell>
          <cell r="M11">
            <v>39350.7807674982</v>
          </cell>
          <cell r="N11">
            <v>41258.5389621126</v>
          </cell>
          <cell r="O11">
            <v>42723.1995724974</v>
          </cell>
          <cell r="P11">
            <v>43726.9132004324</v>
          </cell>
          <cell r="Q11">
            <v>44689.2416334966</v>
          </cell>
          <cell r="R11">
            <v>45325.1142757358</v>
          </cell>
          <cell r="S11">
            <v>45865.2569387286</v>
          </cell>
          <cell r="T11">
            <v>46080.3923198792</v>
          </cell>
          <cell r="U11">
            <v>45785.3584471816</v>
          </cell>
          <cell r="V11">
            <v>44612.8747603299</v>
          </cell>
          <cell r="W11">
            <v>43224.3269306168</v>
          </cell>
          <cell r="X11">
            <v>42335.3120911608</v>
          </cell>
          <cell r="Y11">
            <v>41782.8202453724</v>
          </cell>
          <cell r="Z11">
            <v>38859.6873159172</v>
          </cell>
          <cell r="AA11">
            <v>34906.2798243745</v>
          </cell>
        </row>
        <row r="12">
          <cell r="A12">
            <v>2001</v>
          </cell>
          <cell r="B12">
            <v>6</v>
          </cell>
          <cell r="C12">
            <v>14</v>
          </cell>
          <cell r="D12">
            <v>31011.2658961669</v>
          </cell>
          <cell r="E12">
            <v>29126.8596369505</v>
          </cell>
          <cell r="F12">
            <v>27960.67805528</v>
          </cell>
          <cell r="G12">
            <v>27236.1517933973</v>
          </cell>
          <cell r="H12">
            <v>26883.184267333</v>
          </cell>
          <cell r="I12">
            <v>27974.8799327689</v>
          </cell>
          <cell r="J12">
            <v>30470.6490248968</v>
          </cell>
          <cell r="K12">
            <v>33914.208131853</v>
          </cell>
          <cell r="L12">
            <v>36549.1733100411</v>
          </cell>
          <cell r="M12">
            <v>38406.8385348691</v>
          </cell>
          <cell r="N12">
            <v>40252.8503841487</v>
          </cell>
          <cell r="O12">
            <v>41617.3826669152</v>
          </cell>
          <cell r="P12">
            <v>42488.5693774128</v>
          </cell>
          <cell r="Q12">
            <v>43365.6225877376</v>
          </cell>
          <cell r="R12">
            <v>43902.2298983998</v>
          </cell>
          <cell r="S12">
            <v>44295.0622640413</v>
          </cell>
          <cell r="T12">
            <v>44428.6964423248</v>
          </cell>
          <cell r="U12">
            <v>44084.8841461537</v>
          </cell>
          <cell r="V12">
            <v>42942.6403629272</v>
          </cell>
          <cell r="W12">
            <v>41608.2982593492</v>
          </cell>
          <cell r="X12">
            <v>40634.691120047</v>
          </cell>
          <cell r="Y12">
            <v>40182.269393011</v>
          </cell>
          <cell r="Z12">
            <v>37337.129186089</v>
          </cell>
          <cell r="AA12">
            <v>33911.3192298463</v>
          </cell>
        </row>
        <row r="13">
          <cell r="A13">
            <v>2001</v>
          </cell>
          <cell r="B13">
            <v>6</v>
          </cell>
          <cell r="C13">
            <v>15</v>
          </cell>
          <cell r="D13">
            <v>30218.0026246664</v>
          </cell>
          <cell r="E13">
            <v>28381.7016724367</v>
          </cell>
          <cell r="F13">
            <v>27222.0437802094</v>
          </cell>
          <cell r="G13">
            <v>26534.3473289209</v>
          </cell>
          <cell r="H13">
            <v>26215.1982294204</v>
          </cell>
          <cell r="I13">
            <v>27247.425542506</v>
          </cell>
          <cell r="J13">
            <v>29625.3415122686</v>
          </cell>
          <cell r="K13">
            <v>33058.5036001744</v>
          </cell>
          <cell r="L13">
            <v>35703.4304226542</v>
          </cell>
          <cell r="M13">
            <v>37521.5801236696</v>
          </cell>
          <cell r="N13">
            <v>39273.9296419724</v>
          </cell>
          <cell r="O13">
            <v>40536.9618929917</v>
          </cell>
          <cell r="P13">
            <v>41312.6951744861</v>
          </cell>
          <cell r="Q13">
            <v>42054.1211624433</v>
          </cell>
          <cell r="R13">
            <v>42468.5821756974</v>
          </cell>
          <cell r="S13">
            <v>42667.5683355828</v>
          </cell>
          <cell r="T13">
            <v>42603.8791134816</v>
          </cell>
          <cell r="U13">
            <v>42028.6420201401</v>
          </cell>
          <cell r="V13">
            <v>40824.5634045871</v>
          </cell>
          <cell r="W13">
            <v>39325.562453755</v>
          </cell>
          <cell r="X13">
            <v>38236.1170632729</v>
          </cell>
          <cell r="Y13">
            <v>38014.5548313795</v>
          </cell>
          <cell r="Z13">
            <v>35726.1071474629</v>
          </cell>
          <cell r="AA13">
            <v>32748.2644509395</v>
          </cell>
        </row>
        <row r="14">
          <cell r="A14">
            <v>2001</v>
          </cell>
          <cell r="B14">
            <v>6</v>
          </cell>
          <cell r="C14">
            <v>16</v>
          </cell>
          <cell r="D14">
            <v>30981.4557014306</v>
          </cell>
          <cell r="E14">
            <v>28962.8833189128</v>
          </cell>
          <cell r="F14">
            <v>27662.2636334015</v>
          </cell>
          <cell r="G14">
            <v>26752.6897712153</v>
          </cell>
          <cell r="H14">
            <v>26067.0191142462</v>
          </cell>
          <cell r="I14">
            <v>26019.0460209308</v>
          </cell>
          <cell r="J14">
            <v>26445.587063578</v>
          </cell>
          <cell r="K14">
            <v>28537.7430046549</v>
          </cell>
          <cell r="L14">
            <v>31510.2702316831</v>
          </cell>
          <cell r="M14">
            <v>34095.5628630383</v>
          </cell>
          <cell r="N14">
            <v>36306.5691077172</v>
          </cell>
          <cell r="O14">
            <v>37744.332980102</v>
          </cell>
          <cell r="P14">
            <v>38468.9806658247</v>
          </cell>
          <cell r="Q14">
            <v>38825.9786683097</v>
          </cell>
          <cell r="R14">
            <v>39009.315419858</v>
          </cell>
          <cell r="S14">
            <v>39195.5543275872</v>
          </cell>
          <cell r="T14">
            <v>39293.9180531684</v>
          </cell>
          <cell r="U14">
            <v>39087.901361744</v>
          </cell>
          <cell r="V14">
            <v>38453.2711467552</v>
          </cell>
          <cell r="W14">
            <v>37375.4214503794</v>
          </cell>
          <cell r="X14">
            <v>36519.7667479473</v>
          </cell>
          <cell r="Y14">
            <v>36695.3285947195</v>
          </cell>
          <cell r="Z14">
            <v>34888.1048944396</v>
          </cell>
          <cell r="AA14">
            <v>32389.8362665762</v>
          </cell>
        </row>
        <row r="15">
          <cell r="A15">
            <v>2001</v>
          </cell>
          <cell r="B15">
            <v>6</v>
          </cell>
          <cell r="C15">
            <v>17</v>
          </cell>
          <cell r="D15">
            <v>28680.7144559609</v>
          </cell>
          <cell r="E15">
            <v>26871.8302122409</v>
          </cell>
          <cell r="F15">
            <v>25656.5314619562</v>
          </cell>
          <cell r="G15">
            <v>24781.1067514052</v>
          </cell>
          <cell r="H15">
            <v>24118.0715141765</v>
          </cell>
          <cell r="I15">
            <v>23855.5061150958</v>
          </cell>
          <cell r="J15">
            <v>23828.7162644932</v>
          </cell>
          <cell r="K15">
            <v>25465.564976897</v>
          </cell>
          <cell r="L15">
            <v>28077.6403358658</v>
          </cell>
          <cell r="M15">
            <v>30525.2197802553</v>
          </cell>
          <cell r="N15">
            <v>32692.5952729903</v>
          </cell>
          <cell r="O15">
            <v>34312.7309488123</v>
          </cell>
          <cell r="P15">
            <v>35426.9646241905</v>
          </cell>
          <cell r="Q15">
            <v>36032.5442223497</v>
          </cell>
          <cell r="R15">
            <v>36367.8258724848</v>
          </cell>
          <cell r="S15">
            <v>36699.5708120131</v>
          </cell>
          <cell r="T15">
            <v>36998.5244358092</v>
          </cell>
          <cell r="U15">
            <v>37127.5491193988</v>
          </cell>
          <cell r="V15">
            <v>36738.9425260437</v>
          </cell>
          <cell r="W15">
            <v>35971.119421728</v>
          </cell>
          <cell r="X15">
            <v>35606.1424306664</v>
          </cell>
          <cell r="Y15">
            <v>35847.3101214391</v>
          </cell>
          <cell r="Z15">
            <v>33859.923929946</v>
          </cell>
          <cell r="AA15">
            <v>31193.6131972677</v>
          </cell>
        </row>
        <row r="16">
          <cell r="A16">
            <v>2001</v>
          </cell>
          <cell r="B16">
            <v>6</v>
          </cell>
          <cell r="C16">
            <v>18</v>
          </cell>
          <cell r="D16">
            <v>26830.1481986691</v>
          </cell>
          <cell r="E16">
            <v>25333.2451236297</v>
          </cell>
          <cell r="F16">
            <v>24460.4437897771</v>
          </cell>
          <cell r="G16">
            <v>24030.0197991188</v>
          </cell>
          <cell r="H16">
            <v>23970.2513050749</v>
          </cell>
          <cell r="I16">
            <v>25232.1785432839</v>
          </cell>
          <cell r="J16">
            <v>27806.1866119598</v>
          </cell>
          <cell r="K16">
            <v>31146.7474851003</v>
          </cell>
          <cell r="L16">
            <v>33498.709176915</v>
          </cell>
          <cell r="M16">
            <v>35148.5092533887</v>
          </cell>
          <cell r="N16">
            <v>36707.0707472625</v>
          </cell>
          <cell r="O16">
            <v>37744.1258553164</v>
          </cell>
          <cell r="P16">
            <v>38350.5783079024</v>
          </cell>
          <cell r="Q16">
            <v>38970.3228986598</v>
          </cell>
          <cell r="R16">
            <v>39281.7871265075</v>
          </cell>
          <cell r="S16">
            <v>39478.0324777438</v>
          </cell>
          <cell r="T16">
            <v>39534.6434832272</v>
          </cell>
          <cell r="U16">
            <v>39246.0252530137</v>
          </cell>
          <cell r="V16">
            <v>38451.7680685103</v>
          </cell>
          <cell r="W16">
            <v>37418.6678977312</v>
          </cell>
          <cell r="X16">
            <v>36820.4257707556</v>
          </cell>
          <cell r="Y16">
            <v>36594.9175231898</v>
          </cell>
          <cell r="Z16">
            <v>33874.5118987806</v>
          </cell>
          <cell r="AA16">
            <v>30625.7439515457</v>
          </cell>
        </row>
        <row r="17">
          <cell r="A17">
            <v>2001</v>
          </cell>
          <cell r="B17">
            <v>6</v>
          </cell>
          <cell r="C17">
            <v>19</v>
          </cell>
          <cell r="D17">
            <v>26465.3988635651</v>
          </cell>
          <cell r="E17">
            <v>24967.2643027868</v>
          </cell>
          <cell r="F17">
            <v>24125.2395886714</v>
          </cell>
          <cell r="G17">
            <v>23667.9834442891</v>
          </cell>
          <cell r="H17">
            <v>23561.0866900501</v>
          </cell>
          <cell r="I17">
            <v>24825.6723714131</v>
          </cell>
          <cell r="J17">
            <v>27484.8200421563</v>
          </cell>
          <cell r="K17">
            <v>30595.5231151338</v>
          </cell>
          <cell r="L17">
            <v>32443.1791802792</v>
          </cell>
          <cell r="M17">
            <v>33658.4865123738</v>
          </cell>
          <cell r="N17">
            <v>34896.1166707768</v>
          </cell>
          <cell r="O17">
            <v>35707.9940738536</v>
          </cell>
          <cell r="P17">
            <v>36156.8293282847</v>
          </cell>
          <cell r="Q17">
            <v>36636.2079595867</v>
          </cell>
          <cell r="R17">
            <v>36919.7636649452</v>
          </cell>
          <cell r="S17">
            <v>37078.4760945093</v>
          </cell>
          <cell r="T17">
            <v>37124.6820195726</v>
          </cell>
          <cell r="U17">
            <v>36923.5106052778</v>
          </cell>
          <cell r="V17">
            <v>36215.3130292669</v>
          </cell>
          <cell r="W17">
            <v>35296.6614712892</v>
          </cell>
          <cell r="X17">
            <v>34934.0699232592</v>
          </cell>
          <cell r="Y17">
            <v>34856.5423357914</v>
          </cell>
          <cell r="Z17">
            <v>32273.817286448</v>
          </cell>
          <cell r="AA17">
            <v>29147.6441465387</v>
          </cell>
        </row>
        <row r="18">
          <cell r="A18">
            <v>2001</v>
          </cell>
          <cell r="B18">
            <v>6</v>
          </cell>
          <cell r="C18">
            <v>20</v>
          </cell>
          <cell r="D18">
            <v>27194.5897360897</v>
          </cell>
          <cell r="E18">
            <v>25665.3724809629</v>
          </cell>
          <cell r="F18">
            <v>24799.5477394418</v>
          </cell>
          <cell r="G18">
            <v>24328.0498804207</v>
          </cell>
          <cell r="H18">
            <v>24177.7295390463</v>
          </cell>
          <cell r="I18">
            <v>25436.1301667269</v>
          </cell>
          <cell r="J18">
            <v>28076.9270817691</v>
          </cell>
          <cell r="K18">
            <v>31171.0107998465</v>
          </cell>
          <cell r="L18">
            <v>33133.036903622</v>
          </cell>
          <cell r="M18">
            <v>34435.1049080439</v>
          </cell>
          <cell r="N18">
            <v>35716.9133891835</v>
          </cell>
          <cell r="O18">
            <v>36581.9146690053</v>
          </cell>
          <cell r="P18">
            <v>37119.8315340985</v>
          </cell>
          <cell r="Q18">
            <v>37714.1755679706</v>
          </cell>
          <cell r="R18">
            <v>38039.9187541133</v>
          </cell>
          <cell r="S18">
            <v>38272.6294594893</v>
          </cell>
          <cell r="T18">
            <v>38328.838569107</v>
          </cell>
          <cell r="U18">
            <v>38103.3815823219</v>
          </cell>
          <cell r="V18">
            <v>37318.1700057327</v>
          </cell>
          <cell r="W18">
            <v>36316.6740663497</v>
          </cell>
          <cell r="X18">
            <v>35910.2160428698</v>
          </cell>
          <cell r="Y18">
            <v>35821.0695638937</v>
          </cell>
          <cell r="Z18">
            <v>33203.6233314105</v>
          </cell>
          <cell r="AA18">
            <v>29980.1754764137</v>
          </cell>
        </row>
        <row r="19">
          <cell r="A19">
            <v>2001</v>
          </cell>
          <cell r="B19">
            <v>6</v>
          </cell>
          <cell r="C19">
            <v>21</v>
          </cell>
          <cell r="D19">
            <v>27836.2705111863</v>
          </cell>
          <cell r="E19">
            <v>26245.13008257</v>
          </cell>
          <cell r="F19">
            <v>25316.2357268353</v>
          </cell>
          <cell r="G19">
            <v>24807.3406030726</v>
          </cell>
          <cell r="H19">
            <v>24630.3855071842</v>
          </cell>
          <cell r="I19">
            <v>25863.9584121113</v>
          </cell>
          <cell r="J19">
            <v>28436.4407914794</v>
          </cell>
          <cell r="K19">
            <v>31626.591984427</v>
          </cell>
          <cell r="L19">
            <v>33781.0904610509</v>
          </cell>
          <cell r="M19">
            <v>35258.2810197706</v>
          </cell>
          <cell r="N19">
            <v>36700.7890327038</v>
          </cell>
          <cell r="O19">
            <v>37733.8709767399</v>
          </cell>
          <cell r="P19">
            <v>38371.903074568</v>
          </cell>
          <cell r="Q19">
            <v>39117.2291406162</v>
          </cell>
          <cell r="R19">
            <v>39594.6380080595</v>
          </cell>
          <cell r="S19">
            <v>39926.5220167975</v>
          </cell>
          <cell r="T19">
            <v>40050.2943500784</v>
          </cell>
          <cell r="U19">
            <v>39833.4153485027</v>
          </cell>
          <cell r="V19">
            <v>38982.5309625173</v>
          </cell>
          <cell r="W19">
            <v>37865.7624992804</v>
          </cell>
          <cell r="X19">
            <v>37321.3376350955</v>
          </cell>
          <cell r="Y19">
            <v>37201.5029414791</v>
          </cell>
          <cell r="Z19">
            <v>34561.5707595589</v>
          </cell>
          <cell r="AA19">
            <v>31285.0513533775</v>
          </cell>
        </row>
        <row r="20">
          <cell r="A20">
            <v>2001</v>
          </cell>
          <cell r="B20">
            <v>6</v>
          </cell>
          <cell r="C20">
            <v>22</v>
          </cell>
          <cell r="D20">
            <v>28366.8222032764</v>
          </cell>
          <cell r="E20">
            <v>26695.1293297666</v>
          </cell>
          <cell r="F20">
            <v>25681.2544661907</v>
          </cell>
          <cell r="G20">
            <v>25114.4421720124</v>
          </cell>
          <cell r="H20">
            <v>24895.8529858664</v>
          </cell>
          <cell r="I20">
            <v>26002.8972121875</v>
          </cell>
          <cell r="J20">
            <v>28440.5452828988</v>
          </cell>
          <cell r="K20">
            <v>31716.7313616032</v>
          </cell>
          <cell r="L20">
            <v>34076.5921992252</v>
          </cell>
          <cell r="M20">
            <v>35688.7170166192</v>
          </cell>
          <cell r="N20">
            <v>37193.5018138001</v>
          </cell>
          <cell r="O20">
            <v>38245.1560787203</v>
          </cell>
          <cell r="P20">
            <v>38869.8747098236</v>
          </cell>
          <cell r="Q20">
            <v>39504.8766741173</v>
          </cell>
          <cell r="R20">
            <v>39845.114898109</v>
          </cell>
          <cell r="S20">
            <v>39979.6125022168</v>
          </cell>
          <cell r="T20">
            <v>39882.8088386671</v>
          </cell>
          <cell r="U20">
            <v>39367.2580896396</v>
          </cell>
          <cell r="V20">
            <v>38361.1586759223</v>
          </cell>
          <cell r="W20">
            <v>36997.9155766948</v>
          </cell>
          <cell r="X20">
            <v>36120.0373206117</v>
          </cell>
          <cell r="Y20">
            <v>36073.5841373051</v>
          </cell>
          <cell r="Z20">
            <v>33946.8275461269</v>
          </cell>
          <cell r="AA20">
            <v>31066.2960721338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sults"/>
      <sheetName val="Data"/>
    </sheetNames>
    <sheetDataSet>
      <sheetData sheetId="0">
        <row r="2">
          <cell r="A2">
            <v>2001</v>
          </cell>
          <cell r="B2">
            <v>4</v>
          </cell>
          <cell r="C2">
            <v>4</v>
          </cell>
        </row>
        <row r="2">
          <cell r="E2">
            <v>24288.9507069235</v>
          </cell>
          <cell r="F2">
            <v>23226.4444391491</v>
          </cell>
          <cell r="G2">
            <v>22765.2143296214</v>
          </cell>
          <cell r="H2">
            <v>22696.0733026663</v>
          </cell>
          <cell r="I2">
            <v>23298.0264287222</v>
          </cell>
          <cell r="J2">
            <v>25279.0598852124</v>
          </cell>
          <cell r="K2">
            <v>29209.7355067371</v>
          </cell>
          <cell r="L2">
            <v>31494.5947751036</v>
          </cell>
          <cell r="M2">
            <v>31698.3712116668</v>
          </cell>
          <cell r="N2">
            <v>31382.2782087826</v>
          </cell>
          <cell r="O2">
            <v>31362.1417125432</v>
          </cell>
          <cell r="P2">
            <v>31123.8182151323</v>
          </cell>
          <cell r="Q2">
            <v>30639.9118870715</v>
          </cell>
          <cell r="R2">
            <v>30378.2976364628</v>
          </cell>
          <cell r="S2">
            <v>29941.9261188584</v>
          </cell>
          <cell r="T2">
            <v>29605.5834777056</v>
          </cell>
          <cell r="U2">
            <v>29357.5170639738</v>
          </cell>
          <cell r="V2">
            <v>29273.8978733172</v>
          </cell>
          <cell r="W2">
            <v>29772.3431272274</v>
          </cell>
          <cell r="X2">
            <v>30651.3713271793</v>
          </cell>
          <cell r="Y2">
            <v>31802.5762663362</v>
          </cell>
          <cell r="Z2">
            <v>30763.1245223396</v>
          </cell>
          <cell r="AA2">
            <v>28011.843562056</v>
          </cell>
          <cell r="AB2">
            <v>25449.6158030409</v>
          </cell>
        </row>
        <row r="3">
          <cell r="A3">
            <v>2001</v>
          </cell>
          <cell r="B3">
            <v>4</v>
          </cell>
          <cell r="C3">
            <v>5</v>
          </cell>
        </row>
        <row r="3">
          <cell r="E3">
            <v>24141.7367790578</v>
          </cell>
          <cell r="F3">
            <v>23095.7794694195</v>
          </cell>
          <cell r="G3">
            <v>22613.3777507258</v>
          </cell>
          <cell r="H3">
            <v>22482.1312252823</v>
          </cell>
          <cell r="I3">
            <v>23173.0245315554</v>
          </cell>
          <cell r="J3">
            <v>25064.6687510692</v>
          </cell>
          <cell r="K3">
            <v>28863.3043413346</v>
          </cell>
          <cell r="L3">
            <v>31147.8801162186</v>
          </cell>
          <cell r="M3">
            <v>31453.0866745996</v>
          </cell>
          <cell r="N3">
            <v>31173.3812508519</v>
          </cell>
          <cell r="O3">
            <v>31141.756860959</v>
          </cell>
          <cell r="P3">
            <v>30923.5278316407</v>
          </cell>
          <cell r="Q3">
            <v>30490.0683449801</v>
          </cell>
          <cell r="R3">
            <v>30399.9223555486</v>
          </cell>
          <cell r="S3">
            <v>30163.3706044949</v>
          </cell>
          <cell r="T3">
            <v>29940.5417739052</v>
          </cell>
          <cell r="U3">
            <v>29856.2149886495</v>
          </cell>
          <cell r="V3">
            <v>29801.6263391333</v>
          </cell>
          <cell r="W3">
            <v>30269.2393640186</v>
          </cell>
          <cell r="X3">
            <v>31056.7252407865</v>
          </cell>
          <cell r="Y3">
            <v>32107.1468780626</v>
          </cell>
          <cell r="Z3">
            <v>31076.9889556617</v>
          </cell>
          <cell r="AA3">
            <v>28362.4177088958</v>
          </cell>
          <cell r="AB3">
            <v>25877.9157583393</v>
          </cell>
        </row>
        <row r="4">
          <cell r="A4">
            <v>2001</v>
          </cell>
          <cell r="B4">
            <v>4</v>
          </cell>
          <cell r="C4">
            <v>6</v>
          </cell>
        </row>
        <row r="4">
          <cell r="E4">
            <v>23895.8228861335</v>
          </cell>
          <cell r="F4">
            <v>22808.7087141552</v>
          </cell>
          <cell r="G4">
            <v>22286.863377118</v>
          </cell>
          <cell r="H4">
            <v>22136.2192350817</v>
          </cell>
          <cell r="I4">
            <v>22746.6654944981</v>
          </cell>
          <cell r="J4">
            <v>24569.6455876878</v>
          </cell>
          <cell r="K4">
            <v>28250.0624026306</v>
          </cell>
          <cell r="L4">
            <v>30703.3333332336</v>
          </cell>
          <cell r="M4">
            <v>31328.5292972691</v>
          </cell>
          <cell r="N4">
            <v>31384.0692407188</v>
          </cell>
          <cell r="O4">
            <v>31535.0111870943</v>
          </cell>
          <cell r="P4">
            <v>31395.4182828854</v>
          </cell>
          <cell r="Q4">
            <v>30984.584023176</v>
          </cell>
          <cell r="R4">
            <v>30803.8864145951</v>
          </cell>
          <cell r="S4">
            <v>30418.7698781375</v>
          </cell>
          <cell r="T4">
            <v>30024.0291585709</v>
          </cell>
          <cell r="U4">
            <v>29765.9851726972</v>
          </cell>
          <cell r="V4">
            <v>29350.2186496738</v>
          </cell>
          <cell r="W4">
            <v>29524.1613067429</v>
          </cell>
          <cell r="X4">
            <v>29954.5355842623</v>
          </cell>
          <cell r="Y4">
            <v>30719.0992578544</v>
          </cell>
          <cell r="Z4">
            <v>29768.7837561716</v>
          </cell>
          <cell r="AA4">
            <v>27595.7225359435</v>
          </cell>
          <cell r="AB4">
            <v>25469.0081251144</v>
          </cell>
        </row>
        <row r="5">
          <cell r="A5">
            <v>2001</v>
          </cell>
          <cell r="B5">
            <v>4</v>
          </cell>
          <cell r="C5">
            <v>7</v>
          </cell>
        </row>
        <row r="5">
          <cell r="E5">
            <v>23357.3725138623</v>
          </cell>
          <cell r="F5">
            <v>22076.6416572828</v>
          </cell>
          <cell r="G5">
            <v>21420.9550323595</v>
          </cell>
          <cell r="H5">
            <v>21113.1002851794</v>
          </cell>
          <cell r="I5">
            <v>21366.9067325033</v>
          </cell>
          <cell r="J5">
            <v>21992.7158484251</v>
          </cell>
          <cell r="K5">
            <v>23183.2649321302</v>
          </cell>
          <cell r="L5">
            <v>24507.5650827426</v>
          </cell>
          <cell r="M5">
            <v>26353.7748776991</v>
          </cell>
          <cell r="N5">
            <v>27373.6213650961</v>
          </cell>
          <cell r="O5">
            <v>27805.5379902332</v>
          </cell>
          <cell r="P5">
            <v>27585.8020735676</v>
          </cell>
          <cell r="Q5">
            <v>27038.397714687</v>
          </cell>
          <cell r="R5">
            <v>26462.5559822536</v>
          </cell>
          <cell r="S5">
            <v>25917.6569713501</v>
          </cell>
          <cell r="T5">
            <v>25603.4047127625</v>
          </cell>
          <cell r="U5">
            <v>25556.4242064107</v>
          </cell>
          <cell r="V5">
            <v>25547.3675021628</v>
          </cell>
          <cell r="W5">
            <v>26085.8072075989</v>
          </cell>
          <cell r="X5">
            <v>26851.9354078559</v>
          </cell>
          <cell r="Y5">
            <v>27887.6664217818</v>
          </cell>
          <cell r="Z5">
            <v>27256.7504235327</v>
          </cell>
          <cell r="AA5">
            <v>25489.2527326544</v>
          </cell>
          <cell r="AB5">
            <v>23793.4567552766</v>
          </cell>
        </row>
        <row r="6">
          <cell r="A6">
            <v>2001</v>
          </cell>
          <cell r="B6">
            <v>4</v>
          </cell>
          <cell r="C6">
            <v>8</v>
          </cell>
        </row>
        <row r="6">
          <cell r="E6">
            <v>21488.7860705387</v>
          </cell>
          <cell r="F6">
            <v>20353.7764264509</v>
          </cell>
          <cell r="G6">
            <v>19707.1925758666</v>
          </cell>
          <cell r="H6">
            <v>19363.2754283423</v>
          </cell>
          <cell r="I6">
            <v>19614.8689691603</v>
          </cell>
          <cell r="J6">
            <v>19906.2982432243</v>
          </cell>
          <cell r="K6">
            <v>20557.3306685643</v>
          </cell>
          <cell r="L6">
            <v>21458.8190393833</v>
          </cell>
          <cell r="M6">
            <v>23049.12254598</v>
          </cell>
          <cell r="N6">
            <v>24145.3718785896</v>
          </cell>
          <cell r="O6">
            <v>24885.2886767517</v>
          </cell>
          <cell r="P6">
            <v>25190.4509434544</v>
          </cell>
          <cell r="Q6">
            <v>25320.407880454</v>
          </cell>
          <cell r="R6">
            <v>25245.9896014624</v>
          </cell>
          <cell r="S6">
            <v>25076.8053111182</v>
          </cell>
          <cell r="T6">
            <v>24998.3122873348</v>
          </cell>
          <cell r="U6">
            <v>25218.1352900118</v>
          </cell>
          <cell r="V6">
            <v>25397.8010902749</v>
          </cell>
          <cell r="W6">
            <v>25897.2337567469</v>
          </cell>
          <cell r="X6">
            <v>26706.7235260994</v>
          </cell>
          <cell r="Y6">
            <v>27907.7161202056</v>
          </cell>
          <cell r="Z6">
            <v>27232.7114792721</v>
          </cell>
          <cell r="AA6">
            <v>25072.3333736602</v>
          </cell>
          <cell r="AB6">
            <v>23045.9669170771</v>
          </cell>
        </row>
        <row r="7">
          <cell r="A7">
            <v>2001</v>
          </cell>
          <cell r="B7">
            <v>4</v>
          </cell>
          <cell r="C7">
            <v>9</v>
          </cell>
        </row>
        <row r="7">
          <cell r="E7">
            <v>21306.4645205515</v>
          </cell>
          <cell r="F7">
            <v>20385.1537098229</v>
          </cell>
          <cell r="G7">
            <v>19988.3999322384</v>
          </cell>
          <cell r="H7">
            <v>19937.8745863419</v>
          </cell>
          <cell r="I7">
            <v>20732.1110123247</v>
          </cell>
          <cell r="J7">
            <v>22544.690270538</v>
          </cell>
          <cell r="K7">
            <v>26070.8940965112</v>
          </cell>
          <cell r="L7">
            <v>28719.2073133775</v>
          </cell>
          <cell r="M7">
            <v>29886.522340403</v>
          </cell>
          <cell r="N7">
            <v>30467.8763670624</v>
          </cell>
          <cell r="O7">
            <v>31186.3004133689</v>
          </cell>
          <cell r="P7">
            <v>31533.3757458396</v>
          </cell>
          <cell r="Q7">
            <v>31622.3359533329</v>
          </cell>
          <cell r="R7">
            <v>31983.6123352133</v>
          </cell>
          <cell r="S7">
            <v>32102.0547828768</v>
          </cell>
          <cell r="T7">
            <v>32074.4687544606</v>
          </cell>
          <cell r="U7">
            <v>32242.5465226987</v>
          </cell>
          <cell r="V7">
            <v>31960.4492816518</v>
          </cell>
          <cell r="W7">
            <v>32023.8771727303</v>
          </cell>
          <cell r="X7">
            <v>32199.9577025681</v>
          </cell>
          <cell r="Y7">
            <v>32826.7740344797</v>
          </cell>
          <cell r="Z7">
            <v>31601.2790599481</v>
          </cell>
          <cell r="AA7">
            <v>28443.2788631107</v>
          </cell>
          <cell r="AB7">
            <v>25591.9339213519</v>
          </cell>
        </row>
        <row r="8">
          <cell r="A8">
            <v>2001</v>
          </cell>
          <cell r="B8">
            <v>4</v>
          </cell>
          <cell r="C8">
            <v>10</v>
          </cell>
        </row>
        <row r="8">
          <cell r="E8">
            <v>23287.5078183779</v>
          </cell>
          <cell r="F8">
            <v>22126.5245025703</v>
          </cell>
          <cell r="G8">
            <v>21568.4336721369</v>
          </cell>
          <cell r="H8">
            <v>21294.1510078201</v>
          </cell>
          <cell r="I8">
            <v>21976.9516990735</v>
          </cell>
          <cell r="J8">
            <v>23690.9498531867</v>
          </cell>
          <cell r="K8">
            <v>27239.0479855618</v>
          </cell>
          <cell r="L8">
            <v>29680.8046713522</v>
          </cell>
          <cell r="M8">
            <v>30339.4012976055</v>
          </cell>
          <cell r="N8">
            <v>30381.9063371487</v>
          </cell>
          <cell r="O8">
            <v>30736.1029969643</v>
          </cell>
          <cell r="P8">
            <v>30799.0007534575</v>
          </cell>
          <cell r="Q8">
            <v>30590.7330638803</v>
          </cell>
          <cell r="R8">
            <v>30593.5384261082</v>
          </cell>
          <cell r="S8">
            <v>30481.691791601</v>
          </cell>
          <cell r="T8">
            <v>30230.856340758</v>
          </cell>
          <cell r="U8">
            <v>30096.5986546218</v>
          </cell>
          <cell r="V8">
            <v>29883.466755231</v>
          </cell>
          <cell r="W8">
            <v>30079.44706488</v>
          </cell>
          <cell r="X8">
            <v>30541.2087376702</v>
          </cell>
          <cell r="Y8">
            <v>31420.5485062597</v>
          </cell>
          <cell r="Z8">
            <v>30347.5472191215</v>
          </cell>
          <cell r="AA8">
            <v>27391.7606362</v>
          </cell>
          <cell r="AB8">
            <v>24658.0066808695</v>
          </cell>
        </row>
        <row r="9">
          <cell r="A9">
            <v>2001</v>
          </cell>
          <cell r="B9">
            <v>4</v>
          </cell>
          <cell r="C9">
            <v>11</v>
          </cell>
        </row>
        <row r="9">
          <cell r="E9">
            <v>23639.1395819181</v>
          </cell>
          <cell r="F9">
            <v>22495.3730648798</v>
          </cell>
          <cell r="G9">
            <v>21960.0799000015</v>
          </cell>
          <cell r="H9">
            <v>21714.5605362938</v>
          </cell>
          <cell r="I9">
            <v>22365.6244941306</v>
          </cell>
          <cell r="J9">
            <v>24137.098537289</v>
          </cell>
          <cell r="K9">
            <v>27736.8129902693</v>
          </cell>
          <cell r="L9">
            <v>30081.4191645322</v>
          </cell>
          <cell r="M9">
            <v>30679.6262435423</v>
          </cell>
          <cell r="N9">
            <v>30683.0911247657</v>
          </cell>
          <cell r="O9">
            <v>30888.2055364811</v>
          </cell>
          <cell r="P9">
            <v>30836.1846865067</v>
          </cell>
          <cell r="Q9">
            <v>30527.9466255199</v>
          </cell>
          <cell r="R9">
            <v>30460.2935286809</v>
          </cell>
          <cell r="S9">
            <v>30212.0559617206</v>
          </cell>
          <cell r="T9">
            <v>29925.1670874634</v>
          </cell>
          <cell r="U9">
            <v>29735.1159916468</v>
          </cell>
          <cell r="V9">
            <v>29498.5504331</v>
          </cell>
          <cell r="W9">
            <v>29667.1124491478</v>
          </cell>
          <cell r="X9">
            <v>30177.5995814401</v>
          </cell>
          <cell r="Y9">
            <v>31176.8386771917</v>
          </cell>
          <cell r="Z9">
            <v>30139.5163527903</v>
          </cell>
          <cell r="AA9">
            <v>27321.6244433434</v>
          </cell>
          <cell r="AB9">
            <v>24645.0355631876</v>
          </cell>
        </row>
        <row r="10">
          <cell r="A10">
            <v>2001</v>
          </cell>
          <cell r="B10">
            <v>4</v>
          </cell>
          <cell r="C10">
            <v>12</v>
          </cell>
        </row>
        <row r="10">
          <cell r="E10">
            <v>23563.5561303329</v>
          </cell>
          <cell r="F10">
            <v>22451.5238332183</v>
          </cell>
          <cell r="G10">
            <v>21917.1091573645</v>
          </cell>
          <cell r="H10">
            <v>21712.163532723</v>
          </cell>
          <cell r="I10">
            <v>22344.3962302157</v>
          </cell>
          <cell r="J10">
            <v>24114.0830297623</v>
          </cell>
          <cell r="K10">
            <v>27638.9392727375</v>
          </cell>
          <cell r="L10">
            <v>29984.9141540506</v>
          </cell>
          <cell r="M10">
            <v>30608.2020455484</v>
          </cell>
          <cell r="N10">
            <v>30685.3227198701</v>
          </cell>
          <cell r="O10">
            <v>30899.7501603638</v>
          </cell>
          <cell r="P10">
            <v>30844.7895772078</v>
          </cell>
          <cell r="Q10">
            <v>30527.9351809479</v>
          </cell>
          <cell r="R10">
            <v>30497.4901994708</v>
          </cell>
          <cell r="S10">
            <v>30291.8293550581</v>
          </cell>
          <cell r="T10">
            <v>30029.6816518784</v>
          </cell>
          <cell r="U10">
            <v>29872.2495307877</v>
          </cell>
          <cell r="V10">
            <v>29643.8676615015</v>
          </cell>
          <cell r="W10">
            <v>29727.8121080925</v>
          </cell>
          <cell r="X10">
            <v>30196.0445081323</v>
          </cell>
          <cell r="Y10">
            <v>31193.6069540166</v>
          </cell>
          <cell r="Z10">
            <v>30186.8314830739</v>
          </cell>
          <cell r="AA10">
            <v>27472.1466831657</v>
          </cell>
          <cell r="AB10">
            <v>24898.1006164889</v>
          </cell>
        </row>
        <row r="11">
          <cell r="A11">
            <v>2001</v>
          </cell>
          <cell r="B11">
            <v>4</v>
          </cell>
          <cell r="C11">
            <v>13</v>
          </cell>
        </row>
        <row r="11">
          <cell r="E11">
            <v>22669.1446487768</v>
          </cell>
          <cell r="F11">
            <v>21439.7046652777</v>
          </cell>
          <cell r="G11">
            <v>20876.9670018045</v>
          </cell>
          <cell r="H11">
            <v>20394.8612168919</v>
          </cell>
          <cell r="I11">
            <v>20720.1215479121</v>
          </cell>
          <cell r="J11">
            <v>21732.4865084104</v>
          </cell>
          <cell r="K11">
            <v>23478.4598740174</v>
          </cell>
          <cell r="L11">
            <v>25291.5540147236</v>
          </cell>
          <cell r="M11">
            <v>27217.0948811816</v>
          </cell>
          <cell r="N11">
            <v>28205.6252818382</v>
          </cell>
          <cell r="O11">
            <v>28636.5818906779</v>
          </cell>
          <cell r="P11">
            <v>28801.7506417428</v>
          </cell>
          <cell r="Q11">
            <v>28428.8674062093</v>
          </cell>
          <cell r="R11">
            <v>28306.488182823</v>
          </cell>
          <cell r="S11">
            <v>27898.8747253978</v>
          </cell>
          <cell r="T11">
            <v>27559.9083552401</v>
          </cell>
          <cell r="U11">
            <v>27692.3526073671</v>
          </cell>
          <cell r="V11">
            <v>27768.5730204554</v>
          </cell>
          <cell r="W11">
            <v>27810.3730840829</v>
          </cell>
          <cell r="X11">
            <v>28208.9173604564</v>
          </cell>
          <cell r="Y11">
            <v>28766.7458027401</v>
          </cell>
          <cell r="Z11">
            <v>27961.2999806186</v>
          </cell>
          <cell r="AA11">
            <v>25897.8473609216</v>
          </cell>
          <cell r="AB11">
            <v>23803.3421203107</v>
          </cell>
        </row>
        <row r="12">
          <cell r="A12">
            <v>2001</v>
          </cell>
          <cell r="B12">
            <v>4</v>
          </cell>
          <cell r="C12">
            <v>14</v>
          </cell>
        </row>
        <row r="12">
          <cell r="E12">
            <v>22806.805031931</v>
          </cell>
          <cell r="F12">
            <v>21474.3086689547</v>
          </cell>
          <cell r="G12">
            <v>20783.1696811929</v>
          </cell>
          <cell r="H12">
            <v>20414.058446495</v>
          </cell>
          <cell r="I12">
            <v>20650.5356391705</v>
          </cell>
          <cell r="J12">
            <v>21157.7610803493</v>
          </cell>
          <cell r="K12">
            <v>22042.8258976071</v>
          </cell>
          <cell r="L12">
            <v>23362.5308107666</v>
          </cell>
          <cell r="M12">
            <v>25383.4204409151</v>
          </cell>
          <cell r="N12">
            <v>26579.6976373496</v>
          </cell>
          <cell r="O12">
            <v>27115.751074336</v>
          </cell>
          <cell r="P12">
            <v>26973.1584913386</v>
          </cell>
          <cell r="Q12">
            <v>26493.9916964399</v>
          </cell>
          <cell r="R12">
            <v>25971.3999073106</v>
          </cell>
          <cell r="S12">
            <v>25497.7738452988</v>
          </cell>
          <cell r="T12">
            <v>25157.7453475018</v>
          </cell>
          <cell r="U12">
            <v>25029.7075102001</v>
          </cell>
          <cell r="V12">
            <v>24973.2156236128</v>
          </cell>
          <cell r="W12">
            <v>25288.8915236158</v>
          </cell>
          <cell r="X12">
            <v>25848.0582620452</v>
          </cell>
          <cell r="Y12">
            <v>26961.8333435994</v>
          </cell>
          <cell r="Z12">
            <v>26453.7450475293</v>
          </cell>
          <cell r="AA12">
            <v>24678.3045243475</v>
          </cell>
          <cell r="AB12">
            <v>22840.2738303982</v>
          </cell>
        </row>
        <row r="13">
          <cell r="A13">
            <v>2001</v>
          </cell>
          <cell r="B13">
            <v>4</v>
          </cell>
          <cell r="C13">
            <v>15</v>
          </cell>
        </row>
        <row r="13">
          <cell r="E13">
            <v>22077.9656959425</v>
          </cell>
          <cell r="F13">
            <v>20825.9573953543</v>
          </cell>
          <cell r="G13">
            <v>20185.0857077529</v>
          </cell>
          <cell r="H13">
            <v>19801.9895073199</v>
          </cell>
          <cell r="I13">
            <v>19582.3744924314</v>
          </cell>
          <cell r="J13">
            <v>19856.6259500323</v>
          </cell>
          <cell r="K13">
            <v>20253.5503553182</v>
          </cell>
          <cell r="L13">
            <v>20994.1348694278</v>
          </cell>
          <cell r="M13">
            <v>22805.3023457744</v>
          </cell>
          <cell r="N13">
            <v>23900.8117379619</v>
          </cell>
          <cell r="O13">
            <v>24488.2562797199</v>
          </cell>
          <cell r="P13">
            <v>24509.0422648915</v>
          </cell>
          <cell r="Q13">
            <v>24457.221506645</v>
          </cell>
          <cell r="R13">
            <v>24041.8060682707</v>
          </cell>
          <cell r="S13">
            <v>23417.6604206729</v>
          </cell>
          <cell r="T13">
            <v>22991.9984846803</v>
          </cell>
          <cell r="U13">
            <v>22627.6357974422</v>
          </cell>
          <cell r="V13">
            <v>22646.9613903658</v>
          </cell>
          <cell r="W13">
            <v>23063.3477061059</v>
          </cell>
          <cell r="X13">
            <v>24292.1545811517</v>
          </cell>
          <cell r="Y13">
            <v>25790.6353785528</v>
          </cell>
          <cell r="Z13">
            <v>25403.1918146048</v>
          </cell>
          <cell r="AA13">
            <v>24056.2488845933</v>
          </cell>
          <cell r="AB13">
            <v>22586.4021192777</v>
          </cell>
        </row>
        <row r="14">
          <cell r="A14">
            <v>2001</v>
          </cell>
          <cell r="B14">
            <v>4</v>
          </cell>
          <cell r="C14">
            <v>16</v>
          </cell>
        </row>
        <row r="14">
          <cell r="E14">
            <v>22077.7322721483</v>
          </cell>
          <cell r="F14">
            <v>21243.7991083483</v>
          </cell>
          <cell r="G14">
            <v>20877.0033884378</v>
          </cell>
          <cell r="H14">
            <v>20812.6878146934</v>
          </cell>
          <cell r="I14">
            <v>21286.6307629792</v>
          </cell>
          <cell r="J14">
            <v>23129.0600226482</v>
          </cell>
          <cell r="K14">
            <v>25786.6527878516</v>
          </cell>
          <cell r="L14">
            <v>28270.359454641</v>
          </cell>
          <cell r="M14">
            <v>29698.6587260849</v>
          </cell>
          <cell r="N14">
            <v>30629.2436971422</v>
          </cell>
          <cell r="O14">
            <v>31158.3416274177</v>
          </cell>
          <cell r="P14">
            <v>31233.9668238164</v>
          </cell>
          <cell r="Q14">
            <v>30971.0018887502</v>
          </cell>
          <cell r="R14">
            <v>30921.2986805113</v>
          </cell>
          <cell r="S14">
            <v>30391.8396712222</v>
          </cell>
          <cell r="T14">
            <v>30014.0910591414</v>
          </cell>
          <cell r="U14">
            <v>29757.912909999</v>
          </cell>
          <cell r="V14">
            <v>29259.8228406542</v>
          </cell>
          <cell r="W14">
            <v>28918.8978885727</v>
          </cell>
          <cell r="X14">
            <v>29454.8598741383</v>
          </cell>
          <cell r="Y14">
            <v>31060.9419212126</v>
          </cell>
          <cell r="Z14">
            <v>30074.7034339819</v>
          </cell>
          <cell r="AA14">
            <v>27667.8971714523</v>
          </cell>
          <cell r="AB14">
            <v>25794.9747063296</v>
          </cell>
        </row>
        <row r="15">
          <cell r="A15">
            <v>2001</v>
          </cell>
          <cell r="B15">
            <v>4</v>
          </cell>
          <cell r="C15">
            <v>17</v>
          </cell>
        </row>
        <row r="15">
          <cell r="E15">
            <v>23550.6128996732</v>
          </cell>
          <cell r="F15">
            <v>22429.3765726552</v>
          </cell>
          <cell r="G15">
            <v>21920.9220486695</v>
          </cell>
          <cell r="H15">
            <v>21708.8947344102</v>
          </cell>
          <cell r="I15">
            <v>22292.4180082923</v>
          </cell>
          <cell r="J15">
            <v>23990.2035895944</v>
          </cell>
          <cell r="K15">
            <v>27386.4037163076</v>
          </cell>
          <cell r="L15">
            <v>29807.7507094802</v>
          </cell>
          <cell r="M15">
            <v>30500.9729079282</v>
          </cell>
          <cell r="N15">
            <v>30680.9711928582</v>
          </cell>
          <cell r="O15">
            <v>31000.2164204987</v>
          </cell>
          <cell r="P15">
            <v>31015.5603400093</v>
          </cell>
          <cell r="Q15">
            <v>30768.0466064779</v>
          </cell>
          <cell r="R15">
            <v>30725.3220917481</v>
          </cell>
          <cell r="S15">
            <v>30545.0483483465</v>
          </cell>
          <cell r="T15">
            <v>30279.2575926438</v>
          </cell>
          <cell r="U15">
            <v>30108.2933979182</v>
          </cell>
          <cell r="V15">
            <v>29860.0167738189</v>
          </cell>
          <cell r="W15">
            <v>29805.7249975919</v>
          </cell>
          <cell r="X15">
            <v>30112.1623932244</v>
          </cell>
          <cell r="Y15">
            <v>31134.2610738385</v>
          </cell>
          <cell r="Z15">
            <v>30136.3595564466</v>
          </cell>
          <cell r="AA15">
            <v>27310.7902729961</v>
          </cell>
          <cell r="AB15">
            <v>24662.9600694659</v>
          </cell>
        </row>
        <row r="16">
          <cell r="A16">
            <v>2001</v>
          </cell>
          <cell r="B16">
            <v>4</v>
          </cell>
          <cell r="C16">
            <v>18</v>
          </cell>
        </row>
        <row r="16">
          <cell r="E16">
            <v>23298.798203679</v>
          </cell>
          <cell r="F16">
            <v>22172.0655736326</v>
          </cell>
          <cell r="G16">
            <v>21670.934445758</v>
          </cell>
          <cell r="H16">
            <v>21455.0199837614</v>
          </cell>
          <cell r="I16">
            <v>22021.5987051314</v>
          </cell>
          <cell r="J16">
            <v>23739.5572948087</v>
          </cell>
          <cell r="K16">
            <v>27088.3532897724</v>
          </cell>
          <cell r="L16">
            <v>29486.2845464739</v>
          </cell>
          <cell r="M16">
            <v>30314.6508123447</v>
          </cell>
          <cell r="N16">
            <v>30607.9162960936</v>
          </cell>
          <cell r="O16">
            <v>30953.8109166675</v>
          </cell>
          <cell r="P16">
            <v>31031.1444838132</v>
          </cell>
          <cell r="Q16">
            <v>30854.1588292234</v>
          </cell>
          <cell r="R16">
            <v>30933.6854018274</v>
          </cell>
          <cell r="S16">
            <v>30818.6572345793</v>
          </cell>
          <cell r="T16">
            <v>30626.923862365</v>
          </cell>
          <cell r="U16">
            <v>30522.6565179724</v>
          </cell>
          <cell r="V16">
            <v>30265.4209127919</v>
          </cell>
          <cell r="W16">
            <v>30141.8390286926</v>
          </cell>
          <cell r="X16">
            <v>30360.6464402809</v>
          </cell>
          <cell r="Y16">
            <v>31385.0877414761</v>
          </cell>
          <cell r="Z16">
            <v>30423.931892596</v>
          </cell>
          <cell r="AA16">
            <v>27564.3043674128</v>
          </cell>
          <cell r="AB16">
            <v>24791.8132208472</v>
          </cell>
        </row>
        <row r="17">
          <cell r="A17">
            <v>2001</v>
          </cell>
          <cell r="B17">
            <v>4</v>
          </cell>
          <cell r="C17">
            <v>19</v>
          </cell>
        </row>
        <row r="17">
          <cell r="E17">
            <v>23621.466083131</v>
          </cell>
          <cell r="F17">
            <v>22463.9664923313</v>
          </cell>
          <cell r="G17">
            <v>21901.502241786</v>
          </cell>
          <cell r="H17">
            <v>21660.3342092214</v>
          </cell>
          <cell r="I17">
            <v>22229.5008993481</v>
          </cell>
          <cell r="J17">
            <v>23933.3277458362</v>
          </cell>
          <cell r="K17">
            <v>27253.0591671005</v>
          </cell>
          <cell r="L17">
            <v>29635.3487850915</v>
          </cell>
          <cell r="M17">
            <v>30453.9311188017</v>
          </cell>
          <cell r="N17">
            <v>30753.9459660314</v>
          </cell>
          <cell r="O17">
            <v>31067.8052001153</v>
          </cell>
          <cell r="P17">
            <v>31083.9508898878</v>
          </cell>
          <cell r="Q17">
            <v>30819.7421734709</v>
          </cell>
          <cell r="R17">
            <v>30816.9752833892</v>
          </cell>
          <cell r="S17">
            <v>30627.6464423911</v>
          </cell>
          <cell r="T17">
            <v>30360.692576737</v>
          </cell>
          <cell r="U17">
            <v>30176.234237189</v>
          </cell>
          <cell r="V17">
            <v>29890.624692719</v>
          </cell>
          <cell r="W17">
            <v>29736.9687006422</v>
          </cell>
          <cell r="X17">
            <v>29981.266096817</v>
          </cell>
          <cell r="Y17">
            <v>31012.5428019694</v>
          </cell>
          <cell r="Z17">
            <v>30079.7740084855</v>
          </cell>
          <cell r="AA17">
            <v>27407.1665523218</v>
          </cell>
          <cell r="AB17">
            <v>24811.9971088629</v>
          </cell>
        </row>
        <row r="18">
          <cell r="A18">
            <v>2001</v>
          </cell>
          <cell r="B18">
            <v>4</v>
          </cell>
          <cell r="C18">
            <v>20</v>
          </cell>
        </row>
        <row r="18">
          <cell r="E18">
            <v>23584.932480737</v>
          </cell>
          <cell r="F18">
            <v>22427.8781168325</v>
          </cell>
          <cell r="G18">
            <v>21855.4336031538</v>
          </cell>
          <cell r="H18">
            <v>21636.371831759</v>
          </cell>
          <cell r="I18">
            <v>22162.4537647156</v>
          </cell>
          <cell r="J18">
            <v>23812.0087232785</v>
          </cell>
          <cell r="K18">
            <v>27001.5740361366</v>
          </cell>
          <cell r="L18">
            <v>29466.3926292496</v>
          </cell>
          <cell r="M18">
            <v>30422.0584683298</v>
          </cell>
          <cell r="N18">
            <v>30845.1723281403</v>
          </cell>
          <cell r="O18">
            <v>31156.7047468838</v>
          </cell>
          <cell r="P18">
            <v>31143.1915746995</v>
          </cell>
          <cell r="Q18">
            <v>30854.1450251589</v>
          </cell>
          <cell r="R18">
            <v>30765.0558292811</v>
          </cell>
          <cell r="S18">
            <v>30481.3147351828</v>
          </cell>
          <cell r="T18">
            <v>30082.535795104</v>
          </cell>
          <cell r="U18">
            <v>29756.8173500497</v>
          </cell>
          <cell r="V18">
            <v>29244.3476790293</v>
          </cell>
          <cell r="W18">
            <v>28947.2802056379</v>
          </cell>
          <cell r="X18">
            <v>28961.3161384175</v>
          </cell>
          <cell r="Y18">
            <v>29816.996569105</v>
          </cell>
          <cell r="Z18">
            <v>29059.2374728308</v>
          </cell>
          <cell r="AA18">
            <v>26943.3911798387</v>
          </cell>
          <cell r="AB18">
            <v>24744.8855260185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sults"/>
      <sheetName val="Data"/>
    </sheetNames>
    <sheetDataSet>
      <sheetData sheetId="0">
        <row r="2">
          <cell r="A2">
            <v>2001</v>
          </cell>
          <cell r="B2">
            <v>4</v>
          </cell>
          <cell r="C2">
            <v>4</v>
          </cell>
        </row>
        <row r="2">
          <cell r="E2">
            <v>24897.5676105599</v>
          </cell>
          <cell r="F2">
            <v>23891.0838680278</v>
          </cell>
          <cell r="G2">
            <v>23488.2806889768</v>
          </cell>
          <cell r="H2">
            <v>23462.6000657605</v>
          </cell>
          <cell r="I2">
            <v>24051.0721619994</v>
          </cell>
          <cell r="J2">
            <v>26080.8194280064</v>
          </cell>
          <cell r="K2">
            <v>30057.6932792855</v>
          </cell>
          <cell r="L2">
            <v>32354.7297350806</v>
          </cell>
          <cell r="M2">
            <v>32626.7608397055</v>
          </cell>
          <cell r="N2">
            <v>32381.2848360031</v>
          </cell>
          <cell r="O2">
            <v>32348.8751443633</v>
          </cell>
          <cell r="P2">
            <v>32103.4123454521</v>
          </cell>
          <cell r="Q2">
            <v>31632.1873498314</v>
          </cell>
          <cell r="R2">
            <v>31373.0851720315</v>
          </cell>
          <cell r="S2">
            <v>30930.1428439308</v>
          </cell>
          <cell r="T2">
            <v>30637.2963979066</v>
          </cell>
          <cell r="U2">
            <v>30511.4013034191</v>
          </cell>
          <cell r="V2">
            <v>30484.09343277</v>
          </cell>
          <cell r="W2">
            <v>30972.5338800194</v>
          </cell>
          <cell r="X2">
            <v>31815.1665255752</v>
          </cell>
          <cell r="Y2">
            <v>32871.7544254566</v>
          </cell>
          <cell r="Z2">
            <v>31776.0258286466</v>
          </cell>
          <cell r="AA2">
            <v>29061.5326397142</v>
          </cell>
          <cell r="AB2">
            <v>26624.95934913</v>
          </cell>
        </row>
        <row r="3">
          <cell r="A3">
            <v>2001</v>
          </cell>
          <cell r="B3">
            <v>4</v>
          </cell>
          <cell r="C3">
            <v>5</v>
          </cell>
        </row>
        <row r="3">
          <cell r="E3">
            <v>24984.9665065691</v>
          </cell>
          <cell r="F3">
            <v>24024.9421878765</v>
          </cell>
          <cell r="G3">
            <v>23625.0488795298</v>
          </cell>
          <cell r="H3">
            <v>23566.2508309271</v>
          </cell>
          <cell r="I3">
            <v>24247.6415305794</v>
          </cell>
          <cell r="J3">
            <v>26181.3524771908</v>
          </cell>
          <cell r="K3">
            <v>30001.5484591489</v>
          </cell>
          <cell r="L3">
            <v>32268.5856722152</v>
          </cell>
          <cell r="M3">
            <v>32606.2473572821</v>
          </cell>
          <cell r="N3">
            <v>32368.235383848</v>
          </cell>
          <cell r="O3">
            <v>32306.8861059902</v>
          </cell>
          <cell r="P3">
            <v>32059.9417524327</v>
          </cell>
          <cell r="Q3">
            <v>31626.3844191766</v>
          </cell>
          <cell r="R3">
            <v>31528.7452545241</v>
          </cell>
          <cell r="S3">
            <v>31274.9637445211</v>
          </cell>
          <cell r="T3">
            <v>31092.4410731573</v>
          </cell>
          <cell r="U3">
            <v>31115.6998289219</v>
          </cell>
          <cell r="V3">
            <v>31123.2122915201</v>
          </cell>
          <cell r="W3">
            <v>31547.9790103031</v>
          </cell>
          <cell r="X3">
            <v>32294.1984441764</v>
          </cell>
          <cell r="Y3">
            <v>33274.292299685</v>
          </cell>
          <cell r="Z3">
            <v>32175.7340865108</v>
          </cell>
          <cell r="AA3">
            <v>29488.4453160359</v>
          </cell>
          <cell r="AB3">
            <v>27124.4797394409</v>
          </cell>
        </row>
        <row r="4">
          <cell r="A4">
            <v>2001</v>
          </cell>
          <cell r="B4">
            <v>4</v>
          </cell>
          <cell r="C4">
            <v>6</v>
          </cell>
        </row>
        <row r="4">
          <cell r="E4">
            <v>24838.9875225938</v>
          </cell>
          <cell r="F4">
            <v>23842.7788502135</v>
          </cell>
          <cell r="G4">
            <v>23407.5777323086</v>
          </cell>
          <cell r="H4">
            <v>23336.4024096779</v>
          </cell>
          <cell r="I4">
            <v>23935.1934467461</v>
          </cell>
          <cell r="J4">
            <v>25799.153091799</v>
          </cell>
          <cell r="K4">
            <v>29496.8115590259</v>
          </cell>
          <cell r="L4">
            <v>31925.7862580946</v>
          </cell>
          <cell r="M4">
            <v>32570.4195550336</v>
          </cell>
          <cell r="N4">
            <v>32657.8433302167</v>
          </cell>
          <cell r="O4">
            <v>32772.2487524003</v>
          </cell>
          <cell r="P4">
            <v>32596.7833108563</v>
          </cell>
          <cell r="Q4">
            <v>32179.8064358512</v>
          </cell>
          <cell r="R4">
            <v>31986.5832661819</v>
          </cell>
          <cell r="S4">
            <v>31578.0899603009</v>
          </cell>
          <cell r="T4">
            <v>31222.1831820429</v>
          </cell>
          <cell r="U4">
            <v>31064.00571509</v>
          </cell>
          <cell r="V4">
            <v>30710.9724121103</v>
          </cell>
          <cell r="W4">
            <v>30834.5829732537</v>
          </cell>
          <cell r="X4">
            <v>31225.7176034634</v>
          </cell>
          <cell r="Y4">
            <v>31930.6049841023</v>
          </cell>
          <cell r="Z4">
            <v>30908.6784261261</v>
          </cell>
          <cell r="AA4">
            <v>28761.5045538096</v>
          </cell>
          <cell r="AB4">
            <v>26754.1460821397</v>
          </cell>
        </row>
        <row r="5">
          <cell r="A5">
            <v>2001</v>
          </cell>
          <cell r="B5">
            <v>4</v>
          </cell>
          <cell r="C5">
            <v>7</v>
          </cell>
        </row>
        <row r="5">
          <cell r="E5">
            <v>24482.2424943905</v>
          </cell>
          <cell r="F5">
            <v>23244.8061441326</v>
          </cell>
          <cell r="G5">
            <v>22637.0369187083</v>
          </cell>
          <cell r="H5">
            <v>22382.3150982916</v>
          </cell>
          <cell r="I5">
            <v>22581.9790311864</v>
          </cell>
          <cell r="J5">
            <v>23269.321830184</v>
          </cell>
          <cell r="K5">
            <v>24556.7949519066</v>
          </cell>
          <cell r="L5">
            <v>25900.3107961171</v>
          </cell>
          <cell r="M5">
            <v>27739.0388449214</v>
          </cell>
          <cell r="N5">
            <v>28797.3351177945</v>
          </cell>
          <cell r="O5">
            <v>29188.9901411923</v>
          </cell>
          <cell r="P5">
            <v>28940.2527536593</v>
          </cell>
          <cell r="Q5">
            <v>28363.2830000588</v>
          </cell>
          <cell r="R5">
            <v>27764.1323521296</v>
          </cell>
          <cell r="S5">
            <v>27170.7155678835</v>
          </cell>
          <cell r="T5">
            <v>26886.508300778</v>
          </cell>
          <cell r="U5">
            <v>26903.3275674247</v>
          </cell>
          <cell r="V5">
            <v>26899.4822195787</v>
          </cell>
          <cell r="W5">
            <v>27407.8302272314</v>
          </cell>
          <cell r="X5">
            <v>28159.974655129</v>
          </cell>
          <cell r="Y5">
            <v>29162.0542673685</v>
          </cell>
          <cell r="Z5">
            <v>28470.3521419643</v>
          </cell>
          <cell r="AA5">
            <v>26750.8861447797</v>
          </cell>
          <cell r="AB5">
            <v>25181.5557888054</v>
          </cell>
        </row>
        <row r="6">
          <cell r="A6">
            <v>2001</v>
          </cell>
          <cell r="B6">
            <v>4</v>
          </cell>
          <cell r="C6">
            <v>8</v>
          </cell>
        </row>
        <row r="6">
          <cell r="E6">
            <v>22630.3683980139</v>
          </cell>
          <cell r="F6">
            <v>21471.5534357525</v>
          </cell>
          <cell r="G6">
            <v>20815.1003105634</v>
          </cell>
          <cell r="H6">
            <v>20484.5950369223</v>
          </cell>
          <cell r="I6">
            <v>20685.7404812226</v>
          </cell>
          <cell r="J6">
            <v>20983.0470560403</v>
          </cell>
          <cell r="K6">
            <v>21619.9876758444</v>
          </cell>
          <cell r="L6">
            <v>22516.4721864376</v>
          </cell>
          <cell r="M6">
            <v>24118.3545425946</v>
          </cell>
          <cell r="N6">
            <v>25152.5590253982</v>
          </cell>
          <cell r="O6">
            <v>25737.3288273176</v>
          </cell>
          <cell r="P6">
            <v>25873.9976598311</v>
          </cell>
          <cell r="Q6">
            <v>25848.0276418598</v>
          </cell>
          <cell r="R6">
            <v>25597.4737143246</v>
          </cell>
          <cell r="S6">
            <v>25243.5867837285</v>
          </cell>
          <cell r="T6">
            <v>25084.2707658009</v>
          </cell>
          <cell r="U6">
            <v>25179.4530342505</v>
          </cell>
          <cell r="V6">
            <v>25337.6611718631</v>
          </cell>
          <cell r="W6">
            <v>25817.5379488574</v>
          </cell>
          <cell r="X6">
            <v>26738.1845423519</v>
          </cell>
          <cell r="Y6">
            <v>28006.2134127753</v>
          </cell>
          <cell r="Z6">
            <v>27280.9524489327</v>
          </cell>
          <cell r="AA6">
            <v>25242.273725275</v>
          </cell>
          <cell r="AB6">
            <v>23368.3822459011</v>
          </cell>
        </row>
        <row r="7">
          <cell r="A7">
            <v>2001</v>
          </cell>
          <cell r="B7">
            <v>4</v>
          </cell>
          <cell r="C7">
            <v>9</v>
          </cell>
        </row>
        <row r="7">
          <cell r="E7">
            <v>22242.7131512987</v>
          </cell>
          <cell r="F7">
            <v>21308.5624100488</v>
          </cell>
          <cell r="G7">
            <v>20881.2579764719</v>
          </cell>
          <cell r="H7">
            <v>20826.4213274432</v>
          </cell>
          <cell r="I7">
            <v>21615.0520880188</v>
          </cell>
          <cell r="J7">
            <v>23401.3686361695</v>
          </cell>
          <cell r="K7">
            <v>26968.0247417407</v>
          </cell>
          <cell r="L7">
            <v>29469.7419788783</v>
          </cell>
          <cell r="M7">
            <v>30344.1257894273</v>
          </cell>
          <cell r="N7">
            <v>30685.3268129068</v>
          </cell>
          <cell r="O7">
            <v>31187.2390448713</v>
          </cell>
          <cell r="P7">
            <v>31274.9311921928</v>
          </cell>
          <cell r="Q7">
            <v>31091.2585263473</v>
          </cell>
          <cell r="R7">
            <v>31115.3518254552</v>
          </cell>
          <cell r="S7">
            <v>30884.864617605</v>
          </cell>
          <cell r="T7">
            <v>30602.1786139689</v>
          </cell>
          <cell r="U7">
            <v>30426.3102158446</v>
          </cell>
          <cell r="V7">
            <v>30032.9297163275</v>
          </cell>
          <cell r="W7">
            <v>30061.8782000686</v>
          </cell>
          <cell r="X7">
            <v>30449.5195208036</v>
          </cell>
          <cell r="Y7">
            <v>31271.8504527431</v>
          </cell>
          <cell r="Z7">
            <v>30027.5671816103</v>
          </cell>
          <cell r="AA7">
            <v>27107.0624680971</v>
          </cell>
          <cell r="AB7">
            <v>24453.199724143</v>
          </cell>
        </row>
        <row r="8">
          <cell r="A8">
            <v>2001</v>
          </cell>
          <cell r="B8">
            <v>4</v>
          </cell>
          <cell r="C8">
            <v>10</v>
          </cell>
        </row>
        <row r="8">
          <cell r="E8">
            <v>23475.0351600227</v>
          </cell>
          <cell r="F8">
            <v>22380.8135802498</v>
          </cell>
          <cell r="G8">
            <v>21887.0059768672</v>
          </cell>
          <cell r="H8">
            <v>21692.0781551896</v>
          </cell>
          <cell r="I8">
            <v>22326.5905544583</v>
          </cell>
          <cell r="J8">
            <v>24129.5075257482</v>
          </cell>
          <cell r="K8">
            <v>27794.0765407881</v>
          </cell>
          <cell r="L8">
            <v>30231.7412275978</v>
          </cell>
          <cell r="M8">
            <v>30804.613194367</v>
          </cell>
          <cell r="N8">
            <v>30823.8245053058</v>
          </cell>
          <cell r="O8">
            <v>31055.8260082642</v>
          </cell>
          <cell r="P8">
            <v>31017.1083622844</v>
          </cell>
          <cell r="Q8">
            <v>30726.4625469715</v>
          </cell>
          <cell r="R8">
            <v>30657.7792431385</v>
          </cell>
          <cell r="S8">
            <v>30458.8782913722</v>
          </cell>
          <cell r="T8">
            <v>30218.6788180605</v>
          </cell>
          <cell r="U8">
            <v>30151.1570365734</v>
          </cell>
          <cell r="V8">
            <v>29983.4628148453</v>
          </cell>
          <cell r="W8">
            <v>30215.4293459691</v>
          </cell>
          <cell r="X8">
            <v>30743.9810745394</v>
          </cell>
          <cell r="Y8">
            <v>31667.7087867714</v>
          </cell>
          <cell r="Z8">
            <v>30596.6244811966</v>
          </cell>
          <cell r="AA8">
            <v>27763.1941450406</v>
          </cell>
          <cell r="AB8">
            <v>25205.9597852538</v>
          </cell>
        </row>
        <row r="9">
          <cell r="A9">
            <v>2001</v>
          </cell>
          <cell r="B9">
            <v>4</v>
          </cell>
          <cell r="C9">
            <v>11</v>
          </cell>
        </row>
        <row r="9">
          <cell r="E9">
            <v>23998.2667477712</v>
          </cell>
          <cell r="F9">
            <v>22913.7553557876</v>
          </cell>
          <cell r="G9">
            <v>22442.0517915029</v>
          </cell>
          <cell r="H9">
            <v>22274.5733280933</v>
          </cell>
          <cell r="I9">
            <v>22863.585179883</v>
          </cell>
          <cell r="J9">
            <v>24733.7955120628</v>
          </cell>
          <cell r="K9">
            <v>28456.1527294437</v>
          </cell>
          <cell r="L9">
            <v>30825.8071880743</v>
          </cell>
          <cell r="M9">
            <v>31384.2160804039</v>
          </cell>
          <cell r="N9">
            <v>31404.6756499165</v>
          </cell>
          <cell r="O9">
            <v>31514.5755183155</v>
          </cell>
          <cell r="P9">
            <v>31396.7106992521</v>
          </cell>
          <cell r="Q9">
            <v>31039.9782093001</v>
          </cell>
          <cell r="R9">
            <v>30941.3173490876</v>
          </cell>
          <cell r="S9">
            <v>30642.8153846642</v>
          </cell>
          <cell r="T9">
            <v>30406.1729837424</v>
          </cell>
          <cell r="U9">
            <v>30331.2495960606</v>
          </cell>
          <cell r="V9">
            <v>30158.6500239091</v>
          </cell>
          <cell r="W9">
            <v>30369.4811120439</v>
          </cell>
          <cell r="X9">
            <v>30920.9949219049</v>
          </cell>
          <cell r="Y9">
            <v>31933.33990315</v>
          </cell>
          <cell r="Z9">
            <v>30888.1444473297</v>
          </cell>
          <cell r="AA9">
            <v>28164.0978987565</v>
          </cell>
          <cell r="AB9">
            <v>25650.9618621776</v>
          </cell>
        </row>
        <row r="10">
          <cell r="A10">
            <v>2001</v>
          </cell>
          <cell r="B10">
            <v>4</v>
          </cell>
          <cell r="C10">
            <v>12</v>
          </cell>
        </row>
        <row r="10">
          <cell r="E10">
            <v>24078.4089486444</v>
          </cell>
          <cell r="F10">
            <v>23014.6599223943</v>
          </cell>
          <cell r="G10">
            <v>22535.0537653268</v>
          </cell>
          <cell r="H10">
            <v>22400.0365527715</v>
          </cell>
          <cell r="I10">
            <v>22966.849591885</v>
          </cell>
          <cell r="J10">
            <v>24830.1515708019</v>
          </cell>
          <cell r="K10">
            <v>28474.1110843067</v>
          </cell>
          <cell r="L10">
            <v>30847.6365809861</v>
          </cell>
          <cell r="M10">
            <v>31436.6124180178</v>
          </cell>
          <cell r="N10">
            <v>31532.4248811071</v>
          </cell>
          <cell r="O10">
            <v>31657.2950399057</v>
          </cell>
          <cell r="P10">
            <v>31541.0858152729</v>
          </cell>
          <cell r="Q10">
            <v>31176.4655048436</v>
          </cell>
          <cell r="R10">
            <v>31112.4739643767</v>
          </cell>
          <cell r="S10">
            <v>30852.4291665237</v>
          </cell>
          <cell r="T10">
            <v>30637.5321129236</v>
          </cell>
          <cell r="U10">
            <v>30583.9277672411</v>
          </cell>
          <cell r="V10">
            <v>30415.2338246052</v>
          </cell>
          <cell r="W10">
            <v>30538.4590298926</v>
          </cell>
          <cell r="X10">
            <v>31047.1745502194</v>
          </cell>
          <cell r="Y10">
            <v>32054.9919588998</v>
          </cell>
          <cell r="Z10">
            <v>31033.4136869828</v>
          </cell>
          <cell r="AA10">
            <v>28407.9710364046</v>
          </cell>
          <cell r="AB10">
            <v>25992.4432698517</v>
          </cell>
        </row>
        <row r="11">
          <cell r="A11">
            <v>2001</v>
          </cell>
          <cell r="B11">
            <v>4</v>
          </cell>
          <cell r="C11">
            <v>13</v>
          </cell>
        </row>
        <row r="11">
          <cell r="E11">
            <v>23143.8441328357</v>
          </cell>
          <cell r="F11">
            <v>21965.5161677395</v>
          </cell>
          <cell r="G11">
            <v>21459.8508324131</v>
          </cell>
          <cell r="H11">
            <v>21049.7330594871</v>
          </cell>
          <cell r="I11">
            <v>21310.4782397283</v>
          </cell>
          <cell r="J11">
            <v>22417.7783096158</v>
          </cell>
          <cell r="K11">
            <v>24283.7669244887</v>
          </cell>
          <cell r="L11">
            <v>26123.7641799218</v>
          </cell>
          <cell r="M11">
            <v>28013.5739033362</v>
          </cell>
          <cell r="N11">
            <v>29020.3603452639</v>
          </cell>
          <cell r="O11">
            <v>29360.3009272039</v>
          </cell>
          <cell r="P11">
            <v>29463.035785265</v>
          </cell>
          <cell r="Q11">
            <v>29042.1990973263</v>
          </cell>
          <cell r="R11">
            <v>28886.9279776679</v>
          </cell>
          <cell r="S11">
            <v>28425.9932615312</v>
          </cell>
          <cell r="T11">
            <v>28135.052913193</v>
          </cell>
          <cell r="U11">
            <v>28374.1566086066</v>
          </cell>
          <cell r="V11">
            <v>28511.1553848684</v>
          </cell>
          <cell r="W11">
            <v>28593.0214293272</v>
          </cell>
          <cell r="X11">
            <v>29032.1837979525</v>
          </cell>
          <cell r="Y11">
            <v>29600.9917973448</v>
          </cell>
          <cell r="Z11">
            <v>28782.5384636723</v>
          </cell>
          <cell r="AA11">
            <v>26809.5466388953</v>
          </cell>
          <cell r="AB11">
            <v>24874.8905980189</v>
          </cell>
        </row>
        <row r="12">
          <cell r="A12">
            <v>2001</v>
          </cell>
          <cell r="B12">
            <v>4</v>
          </cell>
          <cell r="C12">
            <v>14</v>
          </cell>
        </row>
        <row r="12">
          <cell r="E12">
            <v>23413.191075157</v>
          </cell>
          <cell r="F12">
            <v>22122.5291637209</v>
          </cell>
          <cell r="G12">
            <v>21481.0376276388</v>
          </cell>
          <cell r="H12">
            <v>21177.0829419458</v>
          </cell>
          <cell r="I12">
            <v>21346.1623105744</v>
          </cell>
          <cell r="J12">
            <v>21943.9934617256</v>
          </cell>
          <cell r="K12">
            <v>22946.0819300729</v>
          </cell>
          <cell r="L12">
            <v>24294.8129949355</v>
          </cell>
          <cell r="M12">
            <v>26284.6162304686</v>
          </cell>
          <cell r="N12">
            <v>27500.5796855592</v>
          </cell>
          <cell r="O12">
            <v>27950.4011301488</v>
          </cell>
          <cell r="P12">
            <v>27749.261292258</v>
          </cell>
          <cell r="Q12">
            <v>27222.7565208786</v>
          </cell>
          <cell r="R12">
            <v>26665.1258683801</v>
          </cell>
          <cell r="S12">
            <v>26134.6940112038</v>
          </cell>
          <cell r="T12">
            <v>25840.1492996777</v>
          </cell>
          <cell r="U12">
            <v>25809.2857067478</v>
          </cell>
          <cell r="V12">
            <v>25809.9664683734</v>
          </cell>
          <cell r="W12">
            <v>26163.1732133328</v>
          </cell>
          <cell r="X12">
            <v>26762.5035838822</v>
          </cell>
          <cell r="Y12">
            <v>27884.8556164069</v>
          </cell>
          <cell r="Z12">
            <v>27357.8927993744</v>
          </cell>
          <cell r="AA12">
            <v>25668.9942172822</v>
          </cell>
          <cell r="AB12">
            <v>23986.5891179111</v>
          </cell>
        </row>
        <row r="13">
          <cell r="A13">
            <v>2001</v>
          </cell>
          <cell r="B13">
            <v>4</v>
          </cell>
          <cell r="C13">
            <v>15</v>
          </cell>
        </row>
        <row r="13">
          <cell r="E13">
            <v>22720.8263571752</v>
          </cell>
          <cell r="F13">
            <v>21508.0839194589</v>
          </cell>
          <cell r="G13">
            <v>20914.8044532137</v>
          </cell>
          <cell r="H13">
            <v>20594.945021447</v>
          </cell>
          <cell r="I13">
            <v>20307.1654349101</v>
          </cell>
          <cell r="J13">
            <v>20670.8250936933</v>
          </cell>
          <cell r="K13">
            <v>21183.9470692028</v>
          </cell>
          <cell r="L13">
            <v>21954.1378706694</v>
          </cell>
          <cell r="M13">
            <v>23735.5121441671</v>
          </cell>
          <cell r="N13">
            <v>24851.1045869053</v>
          </cell>
          <cell r="O13">
            <v>25353.6423636479</v>
          </cell>
          <cell r="P13">
            <v>25316.9589291142</v>
          </cell>
          <cell r="Q13">
            <v>25217.969556577</v>
          </cell>
          <cell r="R13">
            <v>24766.920431354</v>
          </cell>
          <cell r="S13">
            <v>24085.0020957852</v>
          </cell>
          <cell r="T13">
            <v>23704.1179788483</v>
          </cell>
          <cell r="U13">
            <v>23434.2400137326</v>
          </cell>
          <cell r="V13">
            <v>23509.7288268707</v>
          </cell>
          <cell r="W13">
            <v>23962.9696638722</v>
          </cell>
          <cell r="X13">
            <v>25231.8153836922</v>
          </cell>
          <cell r="Y13">
            <v>26738.1879411333</v>
          </cell>
          <cell r="Z13">
            <v>26330.2562984881</v>
          </cell>
          <cell r="AA13">
            <v>25068.8027042445</v>
          </cell>
          <cell r="AB13">
            <v>23753.4503960089</v>
          </cell>
        </row>
        <row r="14">
          <cell r="A14">
            <v>2001</v>
          </cell>
          <cell r="B14">
            <v>4</v>
          </cell>
          <cell r="C14">
            <v>16</v>
          </cell>
        </row>
        <row r="14">
          <cell r="E14">
            <v>22618.0489686928</v>
          </cell>
          <cell r="F14">
            <v>21830.6048802489</v>
          </cell>
          <cell r="G14">
            <v>21517.1816946995</v>
          </cell>
          <cell r="H14">
            <v>21521.4653085653</v>
          </cell>
          <cell r="I14">
            <v>21929.4437251134</v>
          </cell>
          <cell r="J14">
            <v>23864.6502408984</v>
          </cell>
          <cell r="K14">
            <v>26640.7668367827</v>
          </cell>
          <cell r="L14">
            <v>29152.423442358</v>
          </cell>
          <cell r="M14">
            <v>30547.3084090209</v>
          </cell>
          <cell r="N14">
            <v>31496.8692442311</v>
          </cell>
          <cell r="O14">
            <v>31937.3349410253</v>
          </cell>
          <cell r="P14">
            <v>31952.4627897061</v>
          </cell>
          <cell r="Q14">
            <v>31641.8511697351</v>
          </cell>
          <cell r="R14">
            <v>31558.1862794091</v>
          </cell>
          <cell r="S14">
            <v>30973.6698599263</v>
          </cell>
          <cell r="T14">
            <v>30642.6762331406</v>
          </cell>
          <cell r="U14">
            <v>30488.5094131973</v>
          </cell>
          <cell r="V14">
            <v>30049.3966664128</v>
          </cell>
          <cell r="W14">
            <v>29747.2678224898</v>
          </cell>
          <cell r="X14">
            <v>30323.6225878202</v>
          </cell>
          <cell r="Y14">
            <v>31939.4679680785</v>
          </cell>
          <cell r="Z14">
            <v>30937.2927462347</v>
          </cell>
          <cell r="AA14">
            <v>28618.9997951284</v>
          </cell>
          <cell r="AB14">
            <v>26903.7775303076</v>
          </cell>
        </row>
        <row r="15">
          <cell r="A15">
            <v>2001</v>
          </cell>
          <cell r="B15">
            <v>4</v>
          </cell>
          <cell r="C15">
            <v>17</v>
          </cell>
        </row>
        <row r="15">
          <cell r="E15">
            <v>23868.7870877587</v>
          </cell>
          <cell r="F15">
            <v>22809.691478244</v>
          </cell>
          <cell r="G15">
            <v>22367.1360496225</v>
          </cell>
          <cell r="H15">
            <v>22235.2812916643</v>
          </cell>
          <cell r="I15">
            <v>22757.6390736791</v>
          </cell>
          <cell r="J15">
            <v>24555.508142007</v>
          </cell>
          <cell r="K15">
            <v>28075.2824708685</v>
          </cell>
          <cell r="L15">
            <v>30521.019508706</v>
          </cell>
          <cell r="M15">
            <v>31172.9954081996</v>
          </cell>
          <cell r="N15">
            <v>31369.5486810855</v>
          </cell>
          <cell r="O15">
            <v>31592.0916349942</v>
          </cell>
          <cell r="P15">
            <v>31540.3833301887</v>
          </cell>
          <cell r="Q15">
            <v>31244.1833855725</v>
          </cell>
          <cell r="R15">
            <v>31171.1187365665</v>
          </cell>
          <cell r="S15">
            <v>30941.6636556133</v>
          </cell>
          <cell r="T15">
            <v>30726.9101041195</v>
          </cell>
          <cell r="U15">
            <v>30674.0438378418</v>
          </cell>
          <cell r="V15">
            <v>30490.8586592916</v>
          </cell>
          <cell r="W15">
            <v>30479.6182275423</v>
          </cell>
          <cell r="X15">
            <v>30827.2259876766</v>
          </cell>
          <cell r="Y15">
            <v>31863.1706219543</v>
          </cell>
          <cell r="Z15">
            <v>30859.2195197516</v>
          </cell>
          <cell r="AA15">
            <v>28128.7155540362</v>
          </cell>
          <cell r="AB15">
            <v>25645.6357120331</v>
          </cell>
        </row>
        <row r="16">
          <cell r="A16">
            <v>2001</v>
          </cell>
          <cell r="B16">
            <v>4</v>
          </cell>
          <cell r="C16">
            <v>18</v>
          </cell>
        </row>
        <row r="16">
          <cell r="E16">
            <v>23898.6958749233</v>
          </cell>
          <cell r="F16">
            <v>22801.8129277437</v>
          </cell>
          <cell r="G16">
            <v>22326.3132647092</v>
          </cell>
          <cell r="H16">
            <v>22155.1999929163</v>
          </cell>
          <cell r="I16">
            <v>22681.8007115107</v>
          </cell>
          <cell r="J16">
            <v>24448.6127951678</v>
          </cell>
          <cell r="K16">
            <v>27887.2395219322</v>
          </cell>
          <cell r="L16">
            <v>30242.4763872794</v>
          </cell>
          <cell r="M16">
            <v>30931.2757831551</v>
          </cell>
          <cell r="N16">
            <v>31139.8892880564</v>
          </cell>
          <cell r="O16">
            <v>31343.0037530563</v>
          </cell>
          <cell r="P16">
            <v>31278.2486120643</v>
          </cell>
          <cell r="Q16">
            <v>30964.1040596411</v>
          </cell>
          <cell r="R16">
            <v>30891.2274179813</v>
          </cell>
          <cell r="S16">
            <v>30607.3860557692</v>
          </cell>
          <cell r="T16">
            <v>30344.7995771614</v>
          </cell>
          <cell r="U16">
            <v>30173.0526993251</v>
          </cell>
          <cell r="V16">
            <v>29910.0747098637</v>
          </cell>
          <cell r="W16">
            <v>29798.1433754661</v>
          </cell>
          <cell r="X16">
            <v>30125.4395757382</v>
          </cell>
          <cell r="Y16">
            <v>31234.9521256738</v>
          </cell>
          <cell r="Z16">
            <v>30261.0538832121</v>
          </cell>
          <cell r="AA16">
            <v>27551.7805355271</v>
          </cell>
          <cell r="AB16">
            <v>24955.8176223906</v>
          </cell>
        </row>
        <row r="17">
          <cell r="A17">
            <v>2001</v>
          </cell>
          <cell r="B17">
            <v>4</v>
          </cell>
          <cell r="C17">
            <v>19</v>
          </cell>
        </row>
        <row r="17">
          <cell r="E17">
            <v>23853.4339431032</v>
          </cell>
          <cell r="F17">
            <v>22764.1488196657</v>
          </cell>
          <cell r="G17">
            <v>22272.444645219</v>
          </cell>
          <cell r="H17">
            <v>22115.9414119322</v>
          </cell>
          <cell r="I17">
            <v>22625.8054329136</v>
          </cell>
          <cell r="J17">
            <v>24432.5506241939</v>
          </cell>
          <cell r="K17">
            <v>27877.8155218642</v>
          </cell>
          <cell r="L17">
            <v>30283.1084135135</v>
          </cell>
          <cell r="M17">
            <v>31057.4057095713</v>
          </cell>
          <cell r="N17">
            <v>31373.0393572936</v>
          </cell>
          <cell r="O17">
            <v>31587.0645770997</v>
          </cell>
          <cell r="P17">
            <v>31533.6141346045</v>
          </cell>
          <cell r="Q17">
            <v>31220.3159466252</v>
          </cell>
          <cell r="R17">
            <v>31188.6143483123</v>
          </cell>
          <cell r="S17">
            <v>30952.3847123929</v>
          </cell>
          <cell r="T17">
            <v>30738.1300138705</v>
          </cell>
          <cell r="U17">
            <v>30678.0256524594</v>
          </cell>
          <cell r="V17">
            <v>30459.875375738</v>
          </cell>
          <cell r="W17">
            <v>30350.9219392403</v>
          </cell>
          <cell r="X17">
            <v>30636.6906961447</v>
          </cell>
          <cell r="Y17">
            <v>31683.3893798082</v>
          </cell>
          <cell r="Z17">
            <v>30748.4070831171</v>
          </cell>
          <cell r="AA17">
            <v>28173.4151377907</v>
          </cell>
          <cell r="AB17">
            <v>25745.7266511975</v>
          </cell>
        </row>
        <row r="18">
          <cell r="A18">
            <v>2001</v>
          </cell>
          <cell r="B18">
            <v>4</v>
          </cell>
          <cell r="C18">
            <v>20</v>
          </cell>
        </row>
        <row r="18">
          <cell r="E18">
            <v>24061.7808847155</v>
          </cell>
          <cell r="F18">
            <v>22955.6872560135</v>
          </cell>
          <cell r="G18">
            <v>22440.1940403188</v>
          </cell>
          <cell r="H18">
            <v>22293.039613417</v>
          </cell>
          <cell r="I18">
            <v>22754.5218213376</v>
          </cell>
          <cell r="J18">
            <v>24498.9414465161</v>
          </cell>
          <cell r="K18">
            <v>27808.4733019726</v>
          </cell>
          <cell r="L18">
            <v>30300.2298569986</v>
          </cell>
          <cell r="M18">
            <v>31220.238280056</v>
          </cell>
          <cell r="N18">
            <v>31661.6405652812</v>
          </cell>
          <cell r="O18">
            <v>31882.2350394809</v>
          </cell>
          <cell r="P18">
            <v>31806.3515300378</v>
          </cell>
          <cell r="Q18">
            <v>31469.3614598762</v>
          </cell>
          <cell r="R18">
            <v>31347.3453169519</v>
          </cell>
          <cell r="S18">
            <v>31010.2259264382</v>
          </cell>
          <cell r="T18">
            <v>30659.4342630117</v>
          </cell>
          <cell r="U18">
            <v>30440.303114769</v>
          </cell>
          <cell r="V18">
            <v>29988.5634628827</v>
          </cell>
          <cell r="W18">
            <v>29731.4974269794</v>
          </cell>
          <cell r="X18">
            <v>29786.1487814443</v>
          </cell>
          <cell r="Y18">
            <v>30652.7688316842</v>
          </cell>
          <cell r="Z18">
            <v>29881.8990765404</v>
          </cell>
          <cell r="AA18">
            <v>27856.4288845213</v>
          </cell>
          <cell r="AB18">
            <v>25817.6452018887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1.85"/>
    <col collapsed="false" customWidth="true" hidden="false" outlineLevel="0" max="6" min="2" style="2" width="12.56"/>
    <col collapsed="false" customWidth="true" hidden="false" outlineLevel="0" max="7" min="7" style="2" width="13.41"/>
    <col collapsed="false" customWidth="true" hidden="false" outlineLevel="0" max="8" min="8" style="2" width="12.99"/>
    <col collapsed="false" customWidth="true" hidden="false" outlineLevel="0" max="9" min="9" style="1" width="13.56"/>
    <col collapsed="false" customWidth="true" hidden="true" outlineLevel="0" max="10" min="10" style="3" width="14.85"/>
    <col collapsed="false" customWidth="true" hidden="false" outlineLevel="0" max="11" min="11" style="3" width="14.85"/>
    <col collapsed="false" customWidth="true" hidden="false" outlineLevel="0" max="13" min="12" style="2" width="14.85"/>
    <col collapsed="false" customWidth="true" hidden="false" outlineLevel="0" max="24" min="14" style="2" width="12.99"/>
    <col collapsed="false" customWidth="true" hidden="true" outlineLevel="0" max="26" min="25" style="2" width="12.99"/>
    <col collapsed="false" customWidth="true" hidden="true" outlineLevel="0" max="27" min="27" style="2" width="12.42"/>
    <col collapsed="false" customWidth="true" hidden="true" outlineLevel="0" max="28" min="28" style="2" width="13.14"/>
    <col collapsed="false" customWidth="true" hidden="false" outlineLevel="0" max="30" min="29" style="2" width="8.7"/>
    <col collapsed="false" customWidth="false" hidden="false" outlineLevel="0" max="257" min="31" style="1" width="9.14"/>
  </cols>
  <sheetData>
    <row r="1" customFormat="false" ht="15" hidden="false" customHeight="false" outlineLevel="0" collapsed="false">
      <c r="A1" s="4"/>
      <c r="B1" s="5"/>
      <c r="C1" s="5"/>
      <c r="D1" s="5"/>
      <c r="E1" s="5"/>
      <c r="F1" s="5"/>
      <c r="G1" s="5"/>
      <c r="H1" s="5"/>
      <c r="I1" s="4"/>
      <c r="J1" s="6"/>
      <c r="K1" s="6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customFormat="false" ht="15.75" hidden="false" customHeight="false" outlineLevel="0" collapsed="false">
      <c r="A2" s="7" t="s">
        <v>0</v>
      </c>
      <c r="B2" s="8"/>
      <c r="C2" s="8"/>
      <c r="D2" s="8"/>
      <c r="E2" s="9"/>
      <c r="F2" s="5"/>
      <c r="G2" s="10" t="s">
        <v>1</v>
      </c>
      <c r="H2" s="10"/>
      <c r="I2" s="10"/>
      <c r="J2" s="6"/>
      <c r="K2" s="11" t="n">
        <f aca="true">+NOW()</f>
        <v>45926.9395601165</v>
      </c>
      <c r="L2" s="11"/>
      <c r="M2" s="11"/>
      <c r="N2" s="5"/>
      <c r="O2" s="5"/>
      <c r="P2" s="5"/>
      <c r="Q2" s="5"/>
      <c r="R2" s="5"/>
      <c r="S2" s="5"/>
      <c r="T2" s="5"/>
      <c r="U2" s="12" t="s">
        <v>2</v>
      </c>
      <c r="V2" s="12"/>
      <c r="W2" s="12"/>
      <c r="X2" s="5"/>
      <c r="Y2" s="5"/>
      <c r="Z2" s="5"/>
      <c r="AA2" s="5"/>
      <c r="AB2" s="5"/>
    </row>
    <row r="3" customFormat="false" ht="15" hidden="false" customHeight="false" outlineLevel="0" collapsed="false">
      <c r="A3" s="4"/>
      <c r="B3" s="5"/>
      <c r="C3" s="5"/>
      <c r="D3" s="5"/>
      <c r="E3" s="5"/>
      <c r="F3" s="5"/>
      <c r="G3" s="5"/>
      <c r="H3" s="5"/>
      <c r="I3" s="4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customFormat="false" ht="15.75" hidden="false" customHeight="false" outlineLevel="0" collapsed="false">
      <c r="A4" s="4"/>
      <c r="B4" s="13" t="s">
        <v>3</v>
      </c>
      <c r="C4" s="13"/>
      <c r="D4" s="13"/>
      <c r="E4" s="5"/>
      <c r="F4" s="5"/>
      <c r="G4" s="5"/>
      <c r="H4" s="5"/>
      <c r="I4" s="14"/>
      <c r="J4" s="6"/>
      <c r="K4" s="15"/>
      <c r="L4" s="1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customFormat="false" ht="15.75" hidden="false" customHeight="false" outlineLevel="0" collapsed="false">
      <c r="A5" s="4"/>
      <c r="B5" s="4"/>
      <c r="C5" s="16"/>
      <c r="D5" s="16"/>
      <c r="F5" s="4"/>
      <c r="G5" s="16"/>
      <c r="H5" s="16"/>
      <c r="I5" s="17" t="s">
        <v>4</v>
      </c>
      <c r="J5" s="15" t="s">
        <v>5</v>
      </c>
      <c r="K5" s="18" t="s">
        <v>6</v>
      </c>
      <c r="L5" s="19" t="s">
        <v>7</v>
      </c>
      <c r="M5" s="16"/>
      <c r="O5" s="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4"/>
      <c r="AC5" s="14"/>
    </row>
    <row r="6" customFormat="false" ht="15.75" hidden="false" customHeight="false" outlineLevel="0" collapsed="false">
      <c r="A6" s="20" t="s">
        <v>8</v>
      </c>
      <c r="B6" s="21" t="n">
        <f aca="false">+C6-1</f>
        <v>45918</v>
      </c>
      <c r="C6" s="21" t="n">
        <f aca="false">+D6-1</f>
        <v>45919</v>
      </c>
      <c r="D6" s="21" t="n">
        <f aca="false">+E6-1</f>
        <v>45920</v>
      </c>
      <c r="E6" s="21" t="n">
        <f aca="false">+F6-1</f>
        <v>45921</v>
      </c>
      <c r="F6" s="21" t="n">
        <f aca="false">+G6-1</f>
        <v>45922</v>
      </c>
      <c r="G6" s="21" t="n">
        <f aca="false">+H6-1</f>
        <v>45923</v>
      </c>
      <c r="H6" s="21" t="n">
        <f aca="false">+I6-1</f>
        <v>45924</v>
      </c>
      <c r="I6" s="21" t="n">
        <f aca="false">+J6-1</f>
        <v>45925</v>
      </c>
      <c r="J6" s="22" t="n">
        <f aca="true">+TODAY()</f>
        <v>45926</v>
      </c>
      <c r="K6" s="22" t="n">
        <f aca="true">+TODAY()</f>
        <v>45926</v>
      </c>
      <c r="L6" s="21" t="n">
        <f aca="false">+J6+1</f>
        <v>45927</v>
      </c>
      <c r="M6" s="21" t="n">
        <f aca="false">+L6+1</f>
        <v>45928</v>
      </c>
      <c r="N6" s="21" t="n">
        <f aca="false">+M6+1</f>
        <v>45929</v>
      </c>
      <c r="O6" s="21" t="n">
        <f aca="false">+N6+1</f>
        <v>45930</v>
      </c>
      <c r="P6" s="21" t="n">
        <f aca="false">+O6+1</f>
        <v>45931</v>
      </c>
      <c r="Q6" s="21" t="n">
        <f aca="false">+P6+1</f>
        <v>45932</v>
      </c>
      <c r="R6" s="21" t="n">
        <f aca="false">+Q6+1</f>
        <v>45933</v>
      </c>
      <c r="S6" s="21" t="n">
        <f aca="false">+R6+1</f>
        <v>45934</v>
      </c>
      <c r="T6" s="21" t="n">
        <f aca="false">+S6+1</f>
        <v>45935</v>
      </c>
      <c r="U6" s="21" t="n">
        <f aca="false">+T6+1</f>
        <v>45936</v>
      </c>
      <c r="V6" s="21" t="n">
        <f aca="false">+U6+1</f>
        <v>45937</v>
      </c>
      <c r="W6" s="21" t="n">
        <f aca="false">+V6+1</f>
        <v>45938</v>
      </c>
      <c r="X6" s="21" t="n">
        <f aca="false">+W6+1</f>
        <v>45939</v>
      </c>
      <c r="Y6" s="21" t="n">
        <f aca="false">+X6+1</f>
        <v>45940</v>
      </c>
      <c r="Z6" s="21" t="n">
        <f aca="false">+Y6+1</f>
        <v>45941</v>
      </c>
      <c r="AA6" s="21" t="n">
        <f aca="false">+Z6+1</f>
        <v>45942</v>
      </c>
      <c r="AB6" s="21" t="n">
        <f aca="false">+AA6+1</f>
        <v>45943</v>
      </c>
      <c r="AC6" s="23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5.75" hidden="false" customHeight="false" outlineLevel="0" collapsed="false">
      <c r="A7" s="25" t="s">
        <v>9</v>
      </c>
      <c r="B7" s="26" t="n">
        <f aca="false">+B6</f>
        <v>45918</v>
      </c>
      <c r="C7" s="26" t="n">
        <f aca="false">+C6</f>
        <v>45919</v>
      </c>
      <c r="D7" s="26" t="n">
        <f aca="false">+D6</f>
        <v>45920</v>
      </c>
      <c r="E7" s="26" t="n">
        <f aca="false">+E6</f>
        <v>45921</v>
      </c>
      <c r="F7" s="26" t="n">
        <f aca="false">+F6</f>
        <v>45922</v>
      </c>
      <c r="G7" s="26" t="n">
        <f aca="false">+G6</f>
        <v>45923</v>
      </c>
      <c r="H7" s="26" t="n">
        <f aca="false">+H6</f>
        <v>45924</v>
      </c>
      <c r="I7" s="26" t="n">
        <f aca="false">+I6</f>
        <v>45925</v>
      </c>
      <c r="J7" s="27" t="n">
        <f aca="true">+NOW()</f>
        <v>45926.9395601174</v>
      </c>
      <c r="K7" s="27" t="n">
        <f aca="false">+K6</f>
        <v>45926</v>
      </c>
      <c r="L7" s="26" t="n">
        <f aca="false">+J7+1</f>
        <v>45927.9395601174</v>
      </c>
      <c r="M7" s="26" t="n">
        <f aca="false">+L7+1</f>
        <v>45928.9395601174</v>
      </c>
      <c r="N7" s="26" t="n">
        <f aca="false">+M7+1</f>
        <v>45929.9395601174</v>
      </c>
      <c r="O7" s="26" t="n">
        <f aca="false">+N7+1</f>
        <v>45930.9395601174</v>
      </c>
      <c r="P7" s="26" t="n">
        <f aca="false">+O7+1</f>
        <v>45931.9395601174</v>
      </c>
      <c r="Q7" s="26" t="n">
        <f aca="false">+P7+1</f>
        <v>45932.9395601174</v>
      </c>
      <c r="R7" s="26" t="n">
        <f aca="false">+Q7+1</f>
        <v>45933.9395601174</v>
      </c>
      <c r="S7" s="26" t="n">
        <f aca="false">+R7+1</f>
        <v>45934.9395601174</v>
      </c>
      <c r="T7" s="26" t="n">
        <f aca="false">+S7+1</f>
        <v>45935.9395601174</v>
      </c>
      <c r="U7" s="26" t="n">
        <f aca="false">+T7+1</f>
        <v>45936.9395601174</v>
      </c>
      <c r="V7" s="26" t="n">
        <f aca="false">+U7+1</f>
        <v>45937.9395601174</v>
      </c>
      <c r="W7" s="26" t="n">
        <f aca="false">+V7+1</f>
        <v>45938.9395601174</v>
      </c>
      <c r="X7" s="26" t="n">
        <f aca="false">+W7+1</f>
        <v>45939.9395601174</v>
      </c>
      <c r="Y7" s="26" t="n">
        <f aca="false">+X7+1</f>
        <v>45940.9395601174</v>
      </c>
      <c r="Z7" s="26" t="n">
        <f aca="false">+Y7+1</f>
        <v>45941.9395601174</v>
      </c>
      <c r="AA7" s="26" t="n">
        <f aca="false">+Z7+1</f>
        <v>45942.9395601174</v>
      </c>
      <c r="AB7" s="26" t="n">
        <f aca="false">+AA7+1</f>
        <v>45943.9395601174</v>
      </c>
      <c r="AC7" s="28"/>
      <c r="AD7" s="1"/>
    </row>
    <row r="8" customFormat="false" ht="15.75" hidden="false" customHeight="false" outlineLevel="0" collapsed="false">
      <c r="A8" s="29" t="s">
        <v>10</v>
      </c>
      <c r="B8" s="30" t="e">
        <f aca="false">VLOOKUP(B$6,Forecast_Load!$D$2:$AB$20,2,FALSE())</f>
        <v>#N/A</v>
      </c>
      <c r="C8" s="30" t="e">
        <f aca="false">VLOOKUP(C$6,Forecast_Load!$D$2:$AB$20,2,FALSE())</f>
        <v>#N/A</v>
      </c>
      <c r="D8" s="30" t="e">
        <f aca="false">VLOOKUP(D$6,Forecast_Load!$D$2:$AB$20,2,FALSE())</f>
        <v>#N/A</v>
      </c>
      <c r="E8" s="30" t="e">
        <f aca="false">VLOOKUP(E$6,Forecast_Load!$D$2:$AB$20,2,FALSE())</f>
        <v>#N/A</v>
      </c>
      <c r="F8" s="30" t="e">
        <f aca="false">VLOOKUP(F$6,Forecast_Load!$D$2:$AB$20,2,FALSE())</f>
        <v>#N/A</v>
      </c>
      <c r="G8" s="30" t="e">
        <f aca="false">VLOOKUP(G$6,Forecast_Load!$D$2:$AB$20,2,FALSE())</f>
        <v>#N/A</v>
      </c>
      <c r="H8" s="30" t="e">
        <f aca="false">VLOOKUP(H$6,Forecast_Load!$D$2:$AB$20,2,FALSE())</f>
        <v>#N/A</v>
      </c>
      <c r="I8" s="30" t="e">
        <f aca="false">VLOOKUP(I$6,Forecast_Load!$D$2:$AB$20,2,FALSE())</f>
        <v>#N/A</v>
      </c>
      <c r="J8" s="31" t="e">
        <f aca="false">VLOOKUP(J$6,Forecast_Load!$D$2:$AB$20,2,FALSE())</f>
        <v>#N/A</v>
      </c>
      <c r="K8" s="31" t="e">
        <f aca="false">VLOOKUP(K$6,Forecast_Load!$D$2:$AB$20,2,FALSE())</f>
        <v>#N/A</v>
      </c>
      <c r="L8" s="32" t="e">
        <f aca="false">VLOOKUP(L$6,Forecast_Load!$D$2:$AB$20,2,FALSE())</f>
        <v>#N/A</v>
      </c>
      <c r="M8" s="32" t="e">
        <f aca="false">VLOOKUP(M$6,Forecast_Load!$D$2:$AB$20,2,FALSE())</f>
        <v>#N/A</v>
      </c>
      <c r="N8" s="32" t="e">
        <f aca="false">VLOOKUP(N$6,Forecast_Load!$D$2:$AB$20,2,FALSE())</f>
        <v>#N/A</v>
      </c>
      <c r="O8" s="32" t="e">
        <f aca="false">VLOOKUP(O$6,Forecast_Load!$D$2:$AB$20,2,FALSE())</f>
        <v>#N/A</v>
      </c>
      <c r="P8" s="32" t="e">
        <f aca="false">VLOOKUP(P$6,Forecast_Load!$D$2:$AB$20,2,FALSE())</f>
        <v>#N/A</v>
      </c>
      <c r="Q8" s="32" t="e">
        <f aca="false">VLOOKUP(Q$6,Forecast_Load!$D$2:$AB$20,2,FALSE())</f>
        <v>#N/A</v>
      </c>
      <c r="R8" s="32" t="e">
        <f aca="false">VLOOKUP(R$6,Forecast_Load!$D$2:$AB$20,2,FALSE())</f>
        <v>#N/A</v>
      </c>
      <c r="S8" s="32" t="e">
        <f aca="false">VLOOKUP(S$6,Forecast_Load!$D$2:$AB$20,2,FALSE())</f>
        <v>#N/A</v>
      </c>
      <c r="T8" s="32" t="e">
        <f aca="false">VLOOKUP(T$6,Forecast_Load!$D$2:$AB$20,2,FALSE())</f>
        <v>#N/A</v>
      </c>
      <c r="U8" s="32" t="e">
        <f aca="false">VLOOKUP(U$6,Forecast_Load!$D$2:$AB$20,2,FALSE())</f>
        <v>#N/A</v>
      </c>
      <c r="V8" s="32" t="e">
        <f aca="false">VLOOKUP(V$6,Forecast_Load!$D$2:$AB$20,2,FALSE())</f>
        <v>#N/A</v>
      </c>
      <c r="W8" s="32" t="e">
        <f aca="false">VLOOKUP(W$6,Forecast_Load!$D$2:$AB$20,2,FALSE())</f>
        <v>#N/A</v>
      </c>
      <c r="X8" s="32" t="e">
        <f aca="false">VLOOKUP(X$6,Forecast_Load!$D$2:$AB$20,2,FALSE())</f>
        <v>#N/A</v>
      </c>
      <c r="Y8" s="32" t="e">
        <f aca="false">VLOOKUP(Y$6,Forecast_Load!$D$2:$AB$20,2,FALSE())</f>
        <v>#N/A</v>
      </c>
      <c r="Z8" s="32" t="e">
        <f aca="false">VLOOKUP(Z$6,Forecast_Load!$D$2:$AB$20,2,FALSE())</f>
        <v>#N/A</v>
      </c>
      <c r="AA8" s="32" t="e">
        <f aca="false">VLOOKUP(AA$6,Forecast_Load!$D$2:$AB$20,2,FALSE())</f>
        <v>#N/A</v>
      </c>
      <c r="AB8" s="32" t="e">
        <f aca="false">VLOOKUP(AB$6,Forecast_Load!$D$2:$AB$20,2,FALSE())</f>
        <v>#N/A</v>
      </c>
      <c r="AC8" s="33"/>
      <c r="AD8" s="1"/>
    </row>
    <row r="9" customFormat="false" ht="15.75" hidden="false" customHeight="false" outlineLevel="0" collapsed="false">
      <c r="A9" s="29" t="s">
        <v>11</v>
      </c>
      <c r="B9" s="30" t="e">
        <f aca="false">VLOOKUP(B$6,Forecast_Load!$D$2:$AB$20,3,FALSE())</f>
        <v>#N/A</v>
      </c>
      <c r="C9" s="30" t="e">
        <f aca="false">VLOOKUP(C$6,Forecast_Load!$D$2:$AB$20,3,FALSE())</f>
        <v>#N/A</v>
      </c>
      <c r="D9" s="30" t="e">
        <f aca="false">VLOOKUP(D$6,Forecast_Load!$D$2:$AB$20,3,FALSE())</f>
        <v>#N/A</v>
      </c>
      <c r="E9" s="30" t="e">
        <f aca="false">VLOOKUP(E$6,Forecast_Load!$D$2:$AB$20,3,FALSE())</f>
        <v>#N/A</v>
      </c>
      <c r="F9" s="30" t="e">
        <f aca="false">VLOOKUP(F$6,Forecast_Load!$D$2:$AB$20,3,FALSE())</f>
        <v>#N/A</v>
      </c>
      <c r="G9" s="30" t="e">
        <f aca="false">VLOOKUP(G$6,Forecast_Load!$D$2:$AB$20,3,FALSE())</f>
        <v>#N/A</v>
      </c>
      <c r="H9" s="30" t="e">
        <f aca="false">VLOOKUP(H$6,Forecast_Load!$D$2:$AB$20,3,FALSE())</f>
        <v>#N/A</v>
      </c>
      <c r="I9" s="30" t="e">
        <f aca="false">VLOOKUP(I$6,Forecast_Load!$D$2:$AB$20,3,FALSE())</f>
        <v>#N/A</v>
      </c>
      <c r="J9" s="34"/>
      <c r="K9" s="31" t="e">
        <f aca="false">VLOOKUP(K$6,Forecast_Load!$D$2:$AB$20,3,FALSE())</f>
        <v>#N/A</v>
      </c>
      <c r="L9" s="32" t="e">
        <f aca="false">VLOOKUP(L$6,Forecast_Load!$D$2:$AB$20,3,FALSE())</f>
        <v>#N/A</v>
      </c>
      <c r="M9" s="32" t="e">
        <f aca="false">VLOOKUP(M$6,Forecast_Load!$D$2:$AB$20,3,FALSE())</f>
        <v>#N/A</v>
      </c>
      <c r="N9" s="32" t="e">
        <f aca="false">VLOOKUP(N$6,Forecast_Load!$D$2:$AB$20,3,FALSE())</f>
        <v>#N/A</v>
      </c>
      <c r="O9" s="32" t="e">
        <f aca="false">VLOOKUP(O$6,Forecast_Load!$D$2:$AB$20,3,FALSE())</f>
        <v>#N/A</v>
      </c>
      <c r="P9" s="32" t="e">
        <f aca="false">VLOOKUP(P$6,Forecast_Load!$D$2:$AB$20,3,FALSE())</f>
        <v>#N/A</v>
      </c>
      <c r="Q9" s="32" t="e">
        <f aca="false">VLOOKUP(Q$6,Forecast_Load!$D$2:$AB$20,3,FALSE())</f>
        <v>#N/A</v>
      </c>
      <c r="R9" s="32" t="e">
        <f aca="false">VLOOKUP(R$6,Forecast_Load!$D$2:$AB$20,3,FALSE())</f>
        <v>#N/A</v>
      </c>
      <c r="S9" s="32" t="e">
        <f aca="false">VLOOKUP(S$6,Forecast_Load!$D$2:$AB$20,3,FALSE())</f>
        <v>#N/A</v>
      </c>
      <c r="T9" s="32" t="e">
        <f aca="false">VLOOKUP(T$6,Forecast_Load!$D$2:$AB$20,3,FALSE())</f>
        <v>#N/A</v>
      </c>
      <c r="U9" s="32" t="e">
        <f aca="false">VLOOKUP(U$6,Forecast_Load!$D$2:$AB$20,3,FALSE())</f>
        <v>#N/A</v>
      </c>
      <c r="V9" s="32" t="e">
        <f aca="false">VLOOKUP(V$6,Forecast_Load!$D$2:$AB$20,3,FALSE())</f>
        <v>#N/A</v>
      </c>
      <c r="W9" s="32" t="e">
        <f aca="false">VLOOKUP(W$6,Forecast_Load!$D$2:$AB$20,3,FALSE())</f>
        <v>#N/A</v>
      </c>
      <c r="X9" s="32" t="e">
        <f aca="false">VLOOKUP(X$6,Forecast_Load!$D$2:$AB$20,3,FALSE())</f>
        <v>#N/A</v>
      </c>
      <c r="Y9" s="32" t="e">
        <f aca="false">VLOOKUP(Y$6,Forecast_Load!$D$2:$AB$20,3,FALSE())</f>
        <v>#N/A</v>
      </c>
      <c r="Z9" s="32" t="e">
        <f aca="false">VLOOKUP(Z$6,Forecast_Load!$D$2:$AB$20,3,FALSE())</f>
        <v>#N/A</v>
      </c>
      <c r="AA9" s="32" t="e">
        <f aca="false">VLOOKUP(AA$6,Forecast_Load!$D$2:$AB$20,3,FALSE())</f>
        <v>#N/A</v>
      </c>
      <c r="AB9" s="32" t="e">
        <f aca="false">VLOOKUP(AB$6,Forecast_Load!$D$2:$AB$20,3,FALSE())</f>
        <v>#N/A</v>
      </c>
      <c r="AC9" s="33"/>
      <c r="AD9" s="1"/>
    </row>
    <row r="10" customFormat="false" ht="15.75" hidden="false" customHeight="false" outlineLevel="0" collapsed="false">
      <c r="A10" s="29" t="s">
        <v>12</v>
      </c>
      <c r="B10" s="30" t="e">
        <f aca="false">VLOOKUP(B$6,Forecast_Load!$D$2:$AB$20,4,FALSE())</f>
        <v>#N/A</v>
      </c>
      <c r="C10" s="30" t="e">
        <f aca="false">VLOOKUP(C$6,Forecast_Load!$D$2:$AB$20,4,FALSE())</f>
        <v>#N/A</v>
      </c>
      <c r="D10" s="30" t="e">
        <f aca="false">VLOOKUP(D$6,Forecast_Load!$D$2:$AB$20,4,FALSE())</f>
        <v>#N/A</v>
      </c>
      <c r="E10" s="30" t="e">
        <f aca="false">VLOOKUP(E$6,Forecast_Load!$D$2:$AB$20,4,FALSE())</f>
        <v>#N/A</v>
      </c>
      <c r="F10" s="30" t="e">
        <f aca="false">VLOOKUP(F$6,Forecast_Load!$D$2:$AB$20,4,FALSE())</f>
        <v>#N/A</v>
      </c>
      <c r="G10" s="30" t="e">
        <f aca="false">VLOOKUP(G$6,Forecast_Load!$D$2:$AB$20,4,FALSE())</f>
        <v>#N/A</v>
      </c>
      <c r="H10" s="30" t="e">
        <f aca="false">VLOOKUP(H$6,Forecast_Load!$D$2:$AB$20,4,FALSE())</f>
        <v>#N/A</v>
      </c>
      <c r="I10" s="30" t="e">
        <f aca="false">VLOOKUP(I$6,Forecast_Load!$D$2:$AB$20,4,FALSE())</f>
        <v>#N/A</v>
      </c>
      <c r="J10" s="34"/>
      <c r="K10" s="31" t="e">
        <f aca="false">VLOOKUP(K$6,Forecast_Load!$D$2:$AB$20,4,FALSE())</f>
        <v>#N/A</v>
      </c>
      <c r="L10" s="32" t="e">
        <f aca="false">VLOOKUP(L$6,Forecast_Load!$D$2:$AB$20,4,FALSE())</f>
        <v>#N/A</v>
      </c>
      <c r="M10" s="32" t="e">
        <f aca="false">VLOOKUP(M$6,Forecast_Load!$D$2:$AB$20,4,FALSE())</f>
        <v>#N/A</v>
      </c>
      <c r="N10" s="32" t="e">
        <f aca="false">VLOOKUP(N$6,Forecast_Load!$D$2:$AB$20,4,FALSE())</f>
        <v>#N/A</v>
      </c>
      <c r="O10" s="32" t="e">
        <f aca="false">VLOOKUP(O$6,Forecast_Load!$D$2:$AB$20,4,FALSE())</f>
        <v>#N/A</v>
      </c>
      <c r="P10" s="32" t="e">
        <f aca="false">VLOOKUP(P$6,Forecast_Load!$D$2:$AB$20,4,FALSE())</f>
        <v>#N/A</v>
      </c>
      <c r="Q10" s="32" t="e">
        <f aca="false">VLOOKUP(Q$6,Forecast_Load!$D$2:$AB$20,4,FALSE())</f>
        <v>#N/A</v>
      </c>
      <c r="R10" s="32" t="e">
        <f aca="false">VLOOKUP(R$6,Forecast_Load!$D$2:$AB$20,4,FALSE())</f>
        <v>#N/A</v>
      </c>
      <c r="S10" s="32" t="e">
        <f aca="false">VLOOKUP(S$6,Forecast_Load!$D$2:$AB$20,4,FALSE())</f>
        <v>#N/A</v>
      </c>
      <c r="T10" s="32" t="e">
        <f aca="false">VLOOKUP(T$6,Forecast_Load!$D$2:$AB$20,4,FALSE())</f>
        <v>#N/A</v>
      </c>
      <c r="U10" s="32" t="e">
        <f aca="false">VLOOKUP(U$6,Forecast_Load!$D$2:$AB$20,4,FALSE())</f>
        <v>#N/A</v>
      </c>
      <c r="V10" s="32" t="e">
        <f aca="false">VLOOKUP(V$6,Forecast_Load!$D$2:$AB$20,4,FALSE())</f>
        <v>#N/A</v>
      </c>
      <c r="W10" s="32" t="e">
        <f aca="false">VLOOKUP(W$6,Forecast_Load!$D$2:$AB$20,4,FALSE())</f>
        <v>#N/A</v>
      </c>
      <c r="X10" s="32" t="e">
        <f aca="false">VLOOKUP(X$6,Forecast_Load!$D$2:$AB$20,4,FALSE())</f>
        <v>#N/A</v>
      </c>
      <c r="Y10" s="32" t="e">
        <f aca="false">VLOOKUP(Y$6,Forecast_Load!$D$2:$AB$20,4,FALSE())</f>
        <v>#N/A</v>
      </c>
      <c r="Z10" s="32" t="e">
        <f aca="false">VLOOKUP(Z$6,Forecast_Load!$D$2:$AB$20,4,FALSE())</f>
        <v>#N/A</v>
      </c>
      <c r="AA10" s="32" t="e">
        <f aca="false">VLOOKUP(AA$6,Forecast_Load!$D$2:$AB$20,4,FALSE())</f>
        <v>#N/A</v>
      </c>
      <c r="AB10" s="32" t="e">
        <f aca="false">VLOOKUP(AB$6,Forecast_Load!$D$2:$AB$20,4,FALSE())</f>
        <v>#N/A</v>
      </c>
      <c r="AC10" s="33"/>
      <c r="AD10" s="1"/>
    </row>
    <row r="11" customFormat="false" ht="15.75" hidden="false" customHeight="false" outlineLevel="0" collapsed="false">
      <c r="A11" s="29" t="s">
        <v>13</v>
      </c>
      <c r="B11" s="30" t="e">
        <f aca="false">VLOOKUP(B$6,Forecast_Load!$D$2:$AB$20,5,FALSE())</f>
        <v>#N/A</v>
      </c>
      <c r="C11" s="30" t="e">
        <f aca="false">VLOOKUP(C$6,Forecast_Load!$D$2:$AB$20,5,FALSE())</f>
        <v>#N/A</v>
      </c>
      <c r="D11" s="30" t="e">
        <f aca="false">VLOOKUP(D$6,Forecast_Load!$D$2:$AB$20,5,FALSE())</f>
        <v>#N/A</v>
      </c>
      <c r="E11" s="30" t="e">
        <f aca="false">VLOOKUP(E$6,Forecast_Load!$D$2:$AB$20,5,FALSE())</f>
        <v>#N/A</v>
      </c>
      <c r="F11" s="30" t="e">
        <f aca="false">VLOOKUP(F$6,Forecast_Load!$D$2:$AB$20,5,FALSE())</f>
        <v>#N/A</v>
      </c>
      <c r="G11" s="30" t="e">
        <f aca="false">VLOOKUP(G$6,Forecast_Load!$D$2:$AB$20,5,FALSE())</f>
        <v>#N/A</v>
      </c>
      <c r="H11" s="30" t="e">
        <f aca="false">VLOOKUP(H$6,Forecast_Load!$D$2:$AB$20,5,FALSE())</f>
        <v>#N/A</v>
      </c>
      <c r="I11" s="30" t="e">
        <f aca="false">VLOOKUP(I$6,Forecast_Load!$D$2:$AB$20,5,FALSE())</f>
        <v>#N/A</v>
      </c>
      <c r="J11" s="34"/>
      <c r="K11" s="31" t="e">
        <f aca="false">VLOOKUP(K$6,Forecast_Load!$D$2:$AB$20,5,FALSE())</f>
        <v>#N/A</v>
      </c>
      <c r="L11" s="32" t="e">
        <f aca="false">VLOOKUP(L$6,Forecast_Load!$D$2:$AB$20,5,FALSE())</f>
        <v>#N/A</v>
      </c>
      <c r="M11" s="32" t="e">
        <f aca="false">VLOOKUP(M$6,Forecast_Load!$D$2:$AB$20,5,FALSE())</f>
        <v>#N/A</v>
      </c>
      <c r="N11" s="32" t="e">
        <f aca="false">VLOOKUP(N$6,Forecast_Load!$D$2:$AB$20,5,FALSE())</f>
        <v>#N/A</v>
      </c>
      <c r="O11" s="32" t="e">
        <f aca="false">VLOOKUP(O$6,Forecast_Load!$D$2:$AB$20,5,FALSE())</f>
        <v>#N/A</v>
      </c>
      <c r="P11" s="32" t="e">
        <f aca="false">VLOOKUP(P$6,Forecast_Load!$D$2:$AB$20,5,FALSE())</f>
        <v>#N/A</v>
      </c>
      <c r="Q11" s="32" t="e">
        <f aca="false">VLOOKUP(Q$6,Forecast_Load!$D$2:$AB$20,5,FALSE())</f>
        <v>#N/A</v>
      </c>
      <c r="R11" s="32" t="e">
        <f aca="false">VLOOKUP(R$6,Forecast_Load!$D$2:$AB$20,5,FALSE())</f>
        <v>#N/A</v>
      </c>
      <c r="S11" s="32" t="e">
        <f aca="false">VLOOKUP(S$6,Forecast_Load!$D$2:$AB$20,5,FALSE())</f>
        <v>#N/A</v>
      </c>
      <c r="T11" s="32" t="e">
        <f aca="false">VLOOKUP(T$6,Forecast_Load!$D$2:$AB$20,5,FALSE())</f>
        <v>#N/A</v>
      </c>
      <c r="U11" s="32" t="e">
        <f aca="false">VLOOKUP(U$6,Forecast_Load!$D$2:$AB$20,5,FALSE())</f>
        <v>#N/A</v>
      </c>
      <c r="V11" s="32" t="e">
        <f aca="false">VLOOKUP(V$6,Forecast_Load!$D$2:$AB$20,5,FALSE())</f>
        <v>#N/A</v>
      </c>
      <c r="W11" s="32" t="e">
        <f aca="false">VLOOKUP(W$6,Forecast_Load!$D$2:$AB$20,5,FALSE())</f>
        <v>#N/A</v>
      </c>
      <c r="X11" s="32" t="e">
        <f aca="false">VLOOKUP(X$6,Forecast_Load!$D$2:$AB$20,5,FALSE())</f>
        <v>#N/A</v>
      </c>
      <c r="Y11" s="32" t="e">
        <f aca="false">VLOOKUP(Y$6,Forecast_Load!$D$2:$AB$20,5,FALSE())</f>
        <v>#N/A</v>
      </c>
      <c r="Z11" s="32" t="e">
        <f aca="false">VLOOKUP(Z$6,Forecast_Load!$D$2:$AB$20,5,FALSE())</f>
        <v>#N/A</v>
      </c>
      <c r="AA11" s="32" t="e">
        <f aca="false">VLOOKUP(AA$6,Forecast_Load!$D$2:$AB$20,5,FALSE())</f>
        <v>#N/A</v>
      </c>
      <c r="AB11" s="32" t="e">
        <f aca="false">VLOOKUP(AB$6,Forecast_Load!$D$2:$AB$20,5,FALSE())</f>
        <v>#N/A</v>
      </c>
      <c r="AC11" s="33"/>
      <c r="AD11" s="1"/>
    </row>
    <row r="12" customFormat="false" ht="15.75" hidden="false" customHeight="false" outlineLevel="0" collapsed="false">
      <c r="A12" s="29" t="s">
        <v>14</v>
      </c>
      <c r="B12" s="30" t="e">
        <f aca="false">VLOOKUP(B$6,Forecast_Load!$D$2:$AB$20,6,FALSE())</f>
        <v>#N/A</v>
      </c>
      <c r="C12" s="30" t="e">
        <f aca="false">VLOOKUP(C$6,Forecast_Load!$D$2:$AB$20,6,FALSE())</f>
        <v>#N/A</v>
      </c>
      <c r="D12" s="30" t="e">
        <f aca="false">VLOOKUP(D$6,Forecast_Load!$D$2:$AB$20,6,FALSE())</f>
        <v>#N/A</v>
      </c>
      <c r="E12" s="30" t="e">
        <f aca="false">VLOOKUP(E$6,Forecast_Load!$D$2:$AB$20,6,FALSE())</f>
        <v>#N/A</v>
      </c>
      <c r="F12" s="30" t="e">
        <f aca="false">VLOOKUP(F$6,Forecast_Load!$D$2:$AB$20,6,FALSE())</f>
        <v>#N/A</v>
      </c>
      <c r="G12" s="30" t="e">
        <f aca="false">VLOOKUP(G$6,Forecast_Load!$D$2:$AB$20,6,FALSE())</f>
        <v>#N/A</v>
      </c>
      <c r="H12" s="30" t="e">
        <f aca="false">VLOOKUP(H$6,Forecast_Load!$D$2:$AB$20,6,FALSE())</f>
        <v>#N/A</v>
      </c>
      <c r="I12" s="30" t="e">
        <f aca="false">VLOOKUP(I$6,Forecast_Load!$D$2:$AB$20,6,FALSE())</f>
        <v>#N/A</v>
      </c>
      <c r="J12" s="34"/>
      <c r="K12" s="31" t="e">
        <f aca="false">VLOOKUP(K$6,Forecast_Load!$D$2:$AB$20,6,FALSE())</f>
        <v>#N/A</v>
      </c>
      <c r="L12" s="32" t="e">
        <f aca="false">VLOOKUP(L$6,Forecast_Load!$D$2:$AB$20,6,FALSE())</f>
        <v>#N/A</v>
      </c>
      <c r="M12" s="32" t="e">
        <f aca="false">VLOOKUP(M$6,Forecast_Load!$D$2:$AB$20,6,FALSE())</f>
        <v>#N/A</v>
      </c>
      <c r="N12" s="32" t="e">
        <f aca="false">VLOOKUP(N$6,Forecast_Load!$D$2:$AB$20,6,FALSE())</f>
        <v>#N/A</v>
      </c>
      <c r="O12" s="32" t="e">
        <f aca="false">VLOOKUP(O$6,Forecast_Load!$D$2:$AB$20,6,FALSE())</f>
        <v>#N/A</v>
      </c>
      <c r="P12" s="32" t="e">
        <f aca="false">VLOOKUP(P$6,Forecast_Load!$D$2:$AB$20,6,FALSE())</f>
        <v>#N/A</v>
      </c>
      <c r="Q12" s="32" t="e">
        <f aca="false">VLOOKUP(Q$6,Forecast_Load!$D$2:$AB$20,6,FALSE())</f>
        <v>#N/A</v>
      </c>
      <c r="R12" s="32" t="e">
        <f aca="false">VLOOKUP(R$6,Forecast_Load!$D$2:$AB$20,6,FALSE())</f>
        <v>#N/A</v>
      </c>
      <c r="S12" s="32" t="e">
        <f aca="false">VLOOKUP(S$6,Forecast_Load!$D$2:$AB$20,6,FALSE())</f>
        <v>#N/A</v>
      </c>
      <c r="T12" s="32" t="e">
        <f aca="false">VLOOKUP(T$6,Forecast_Load!$D$2:$AB$20,6,FALSE())</f>
        <v>#N/A</v>
      </c>
      <c r="U12" s="32" t="e">
        <f aca="false">VLOOKUP(U$6,Forecast_Load!$D$2:$AB$20,6,FALSE())</f>
        <v>#N/A</v>
      </c>
      <c r="V12" s="32" t="e">
        <f aca="false">VLOOKUP(V$6,Forecast_Load!$D$2:$AB$20,6,FALSE())</f>
        <v>#N/A</v>
      </c>
      <c r="W12" s="32" t="e">
        <f aca="false">VLOOKUP(W$6,Forecast_Load!$D$2:$AB$20,6,FALSE())</f>
        <v>#N/A</v>
      </c>
      <c r="X12" s="32" t="e">
        <f aca="false">VLOOKUP(X$6,Forecast_Load!$D$2:$AB$20,6,FALSE())</f>
        <v>#N/A</v>
      </c>
      <c r="Y12" s="32" t="e">
        <f aca="false">VLOOKUP(Y$6,Forecast_Load!$D$2:$AB$20,6,FALSE())</f>
        <v>#N/A</v>
      </c>
      <c r="Z12" s="32" t="e">
        <f aca="false">VLOOKUP(Z$6,Forecast_Load!$D$2:$AB$20,6,FALSE())</f>
        <v>#N/A</v>
      </c>
      <c r="AA12" s="32" t="e">
        <f aca="false">VLOOKUP(AA$6,Forecast_Load!$D$2:$AB$20,6,FALSE())</f>
        <v>#N/A</v>
      </c>
      <c r="AB12" s="32" t="e">
        <f aca="false">VLOOKUP(AB$6,Forecast_Load!$D$2:$AB$20,6,FALSE())</f>
        <v>#N/A</v>
      </c>
      <c r="AC12" s="33"/>
      <c r="AD12" s="1"/>
    </row>
    <row r="13" customFormat="false" ht="15.75" hidden="false" customHeight="false" outlineLevel="0" collapsed="false">
      <c r="A13" s="29" t="s">
        <v>15</v>
      </c>
      <c r="B13" s="30" t="e">
        <f aca="false">VLOOKUP(B$6,Forecast_Load!$D$2:$AB$20,7,FALSE())</f>
        <v>#N/A</v>
      </c>
      <c r="C13" s="30" t="e">
        <f aca="false">VLOOKUP(C$6,Forecast_Load!$D$2:$AB$20,7,FALSE())</f>
        <v>#N/A</v>
      </c>
      <c r="D13" s="30" t="e">
        <f aca="false">VLOOKUP(D$6,Forecast_Load!$D$2:$AB$20,7,FALSE())</f>
        <v>#N/A</v>
      </c>
      <c r="E13" s="30" t="e">
        <f aca="false">VLOOKUP(E$6,Forecast_Load!$D$2:$AB$20,7,FALSE())</f>
        <v>#N/A</v>
      </c>
      <c r="F13" s="30" t="e">
        <f aca="false">VLOOKUP(F$6,Forecast_Load!$D$2:$AB$20,7,FALSE())</f>
        <v>#N/A</v>
      </c>
      <c r="G13" s="30" t="e">
        <f aca="false">VLOOKUP(G$6,Forecast_Load!$D$2:$AB$20,7,FALSE())</f>
        <v>#N/A</v>
      </c>
      <c r="H13" s="30" t="e">
        <f aca="false">VLOOKUP(H$6,Forecast_Load!$D$2:$AB$20,7,FALSE())</f>
        <v>#N/A</v>
      </c>
      <c r="I13" s="30" t="e">
        <f aca="false">VLOOKUP(I$6,Forecast_Load!$D$2:$AB$20,7,FALSE())</f>
        <v>#N/A</v>
      </c>
      <c r="J13" s="34"/>
      <c r="K13" s="31" t="e">
        <f aca="false">VLOOKUP(K$6,Forecast_Load!$D$2:$AB$20,7,FALSE())</f>
        <v>#N/A</v>
      </c>
      <c r="L13" s="32" t="e">
        <f aca="false">VLOOKUP(L$6,Forecast_Load!$D$2:$AB$20,7,FALSE())</f>
        <v>#N/A</v>
      </c>
      <c r="M13" s="32" t="e">
        <f aca="false">VLOOKUP(M$6,Forecast_Load!$D$2:$AB$20,7,FALSE())</f>
        <v>#N/A</v>
      </c>
      <c r="N13" s="32" t="e">
        <f aca="false">VLOOKUP(N$6,Forecast_Load!$D$2:$AB$20,7,FALSE())</f>
        <v>#N/A</v>
      </c>
      <c r="O13" s="32" t="e">
        <f aca="false">VLOOKUP(O$6,Forecast_Load!$D$2:$AB$20,7,FALSE())</f>
        <v>#N/A</v>
      </c>
      <c r="P13" s="32" t="e">
        <f aca="false">VLOOKUP(P$6,Forecast_Load!$D$2:$AB$20,7,FALSE())</f>
        <v>#N/A</v>
      </c>
      <c r="Q13" s="32" t="e">
        <f aca="false">VLOOKUP(Q$6,Forecast_Load!$D$2:$AB$20,7,FALSE())</f>
        <v>#N/A</v>
      </c>
      <c r="R13" s="32" t="e">
        <f aca="false">VLOOKUP(R$6,Forecast_Load!$D$2:$AB$20,7,FALSE())</f>
        <v>#N/A</v>
      </c>
      <c r="S13" s="32" t="e">
        <f aca="false">VLOOKUP(S$6,Forecast_Load!$D$2:$AB$20,7,FALSE())</f>
        <v>#N/A</v>
      </c>
      <c r="T13" s="32" t="e">
        <f aca="false">VLOOKUP(T$6,Forecast_Load!$D$2:$AB$20,7,FALSE())</f>
        <v>#N/A</v>
      </c>
      <c r="U13" s="32" t="e">
        <f aca="false">VLOOKUP(U$6,Forecast_Load!$D$2:$AB$20,7,FALSE())</f>
        <v>#N/A</v>
      </c>
      <c r="V13" s="32" t="e">
        <f aca="false">VLOOKUP(V$6,Forecast_Load!$D$2:$AB$20,7,FALSE())</f>
        <v>#N/A</v>
      </c>
      <c r="W13" s="32" t="e">
        <f aca="false">VLOOKUP(W$6,Forecast_Load!$D$2:$AB$20,7,FALSE())</f>
        <v>#N/A</v>
      </c>
      <c r="X13" s="32" t="e">
        <f aca="false">VLOOKUP(X$6,Forecast_Load!$D$2:$AB$20,7,FALSE())</f>
        <v>#N/A</v>
      </c>
      <c r="Y13" s="32" t="e">
        <f aca="false">VLOOKUP(Y$6,Forecast_Load!$D$2:$AB$20,7,FALSE())</f>
        <v>#N/A</v>
      </c>
      <c r="Z13" s="32" t="e">
        <f aca="false">VLOOKUP(Z$6,Forecast_Load!$D$2:$AB$20,7,FALSE())</f>
        <v>#N/A</v>
      </c>
      <c r="AA13" s="32" t="e">
        <f aca="false">VLOOKUP(AA$6,Forecast_Load!$D$2:$AB$20,7,FALSE())</f>
        <v>#N/A</v>
      </c>
      <c r="AB13" s="32" t="e">
        <f aca="false">VLOOKUP(AB$6,Forecast_Load!$D$2:$AB$20,7,FALSE())</f>
        <v>#N/A</v>
      </c>
      <c r="AC13" s="33"/>
      <c r="AD13" s="1"/>
    </row>
    <row r="14" customFormat="false" ht="15.75" hidden="false" customHeight="false" outlineLevel="0" collapsed="false">
      <c r="A14" s="29" t="s">
        <v>16</v>
      </c>
      <c r="B14" s="30" t="e">
        <f aca="false">VLOOKUP(B$6,Forecast_Load!$D$2:$AB$20,8,FALSE())</f>
        <v>#N/A</v>
      </c>
      <c r="C14" s="30" t="e">
        <f aca="false">VLOOKUP(C$6,Forecast_Load!$D$2:$AB$20,8,FALSE())</f>
        <v>#N/A</v>
      </c>
      <c r="D14" s="30" t="e">
        <f aca="false">VLOOKUP(D$6,Forecast_Load!$D$2:$AB$20,8,FALSE())</f>
        <v>#N/A</v>
      </c>
      <c r="E14" s="30" t="e">
        <f aca="false">VLOOKUP(E$6,Forecast_Load!$D$2:$AB$20,8,FALSE())</f>
        <v>#N/A</v>
      </c>
      <c r="F14" s="30" t="e">
        <f aca="false">VLOOKUP(F$6,Forecast_Load!$D$2:$AB$20,8,FALSE())</f>
        <v>#N/A</v>
      </c>
      <c r="G14" s="30" t="e">
        <f aca="false">VLOOKUP(G$6,Forecast_Load!$D$2:$AB$20,8,FALSE())</f>
        <v>#N/A</v>
      </c>
      <c r="H14" s="30" t="e">
        <f aca="false">VLOOKUP(H$6,Forecast_Load!$D$2:$AB$20,8,FALSE())</f>
        <v>#N/A</v>
      </c>
      <c r="I14" s="30" t="e">
        <f aca="false">VLOOKUP(I$6,Forecast_Load!$D$2:$AB$20,8,FALSE())</f>
        <v>#N/A</v>
      </c>
      <c r="J14" s="34"/>
      <c r="K14" s="31" t="e">
        <f aca="false">VLOOKUP(K$6,Forecast_Load!$D$2:$AB$20,8,FALSE())</f>
        <v>#N/A</v>
      </c>
      <c r="L14" s="32" t="e">
        <f aca="false">VLOOKUP(L$6,Forecast_Load!$D$2:$AB$20,8,FALSE())</f>
        <v>#N/A</v>
      </c>
      <c r="M14" s="32" t="e">
        <f aca="false">VLOOKUP(M$6,Forecast_Load!$D$2:$AB$20,8,FALSE())</f>
        <v>#N/A</v>
      </c>
      <c r="N14" s="32" t="e">
        <f aca="false">VLOOKUP(N$6,Forecast_Load!$D$2:$AB$20,8,FALSE())</f>
        <v>#N/A</v>
      </c>
      <c r="O14" s="32" t="e">
        <f aca="false">VLOOKUP(O$6,Forecast_Load!$D$2:$AB$20,8,FALSE())</f>
        <v>#N/A</v>
      </c>
      <c r="P14" s="32" t="e">
        <f aca="false">VLOOKUP(P$6,Forecast_Load!$D$2:$AB$20,8,FALSE())</f>
        <v>#N/A</v>
      </c>
      <c r="Q14" s="32" t="e">
        <f aca="false">VLOOKUP(Q$6,Forecast_Load!$D$2:$AB$20,8,FALSE())</f>
        <v>#N/A</v>
      </c>
      <c r="R14" s="32" t="e">
        <f aca="false">VLOOKUP(R$6,Forecast_Load!$D$2:$AB$20,8,FALSE())</f>
        <v>#N/A</v>
      </c>
      <c r="S14" s="32" t="e">
        <f aca="false">VLOOKUP(S$6,Forecast_Load!$D$2:$AB$20,8,FALSE())</f>
        <v>#N/A</v>
      </c>
      <c r="T14" s="32" t="e">
        <f aca="false">VLOOKUP(T$6,Forecast_Load!$D$2:$AB$20,8,FALSE())</f>
        <v>#N/A</v>
      </c>
      <c r="U14" s="32" t="e">
        <f aca="false">VLOOKUP(U$6,Forecast_Load!$D$2:$AB$20,8,FALSE())</f>
        <v>#N/A</v>
      </c>
      <c r="V14" s="32" t="e">
        <f aca="false">VLOOKUP(V$6,Forecast_Load!$D$2:$AB$20,8,FALSE())</f>
        <v>#N/A</v>
      </c>
      <c r="W14" s="32" t="e">
        <f aca="false">VLOOKUP(W$6,Forecast_Load!$D$2:$AB$20,8,FALSE())</f>
        <v>#N/A</v>
      </c>
      <c r="X14" s="32" t="e">
        <f aca="false">VLOOKUP(X$6,Forecast_Load!$D$2:$AB$20,8,FALSE())</f>
        <v>#N/A</v>
      </c>
      <c r="Y14" s="32" t="e">
        <f aca="false">VLOOKUP(Y$6,Forecast_Load!$D$2:$AB$20,8,FALSE())</f>
        <v>#N/A</v>
      </c>
      <c r="Z14" s="32" t="e">
        <f aca="false">VLOOKUP(Z$6,Forecast_Load!$D$2:$AB$20,8,FALSE())</f>
        <v>#N/A</v>
      </c>
      <c r="AA14" s="32" t="e">
        <f aca="false">VLOOKUP(AA$6,Forecast_Load!$D$2:$AB$20,8,FALSE())</f>
        <v>#N/A</v>
      </c>
      <c r="AB14" s="32" t="e">
        <f aca="false">VLOOKUP(AB$6,Forecast_Load!$D$2:$AB$20,8,FALSE())</f>
        <v>#N/A</v>
      </c>
      <c r="AC14" s="33"/>
      <c r="AD14" s="1"/>
    </row>
    <row r="15" customFormat="false" ht="15.75" hidden="false" customHeight="false" outlineLevel="0" collapsed="false">
      <c r="A15" s="29" t="s">
        <v>17</v>
      </c>
      <c r="B15" s="30" t="e">
        <f aca="false">VLOOKUP(B$6,Forecast_Load!$D$2:$AB$20,9,FALSE())</f>
        <v>#N/A</v>
      </c>
      <c r="C15" s="30" t="e">
        <f aca="false">VLOOKUP(C$6,Forecast_Load!$D$2:$AB$20,9,FALSE())</f>
        <v>#N/A</v>
      </c>
      <c r="D15" s="30" t="e">
        <f aca="false">VLOOKUP(D$6,Forecast_Load!$D$2:$AB$20,9,FALSE())</f>
        <v>#N/A</v>
      </c>
      <c r="E15" s="30" t="e">
        <f aca="false">VLOOKUP(E$6,Forecast_Load!$D$2:$AB$20,9,FALSE())</f>
        <v>#N/A</v>
      </c>
      <c r="F15" s="30" t="e">
        <f aca="false">VLOOKUP(F$6,Forecast_Load!$D$2:$AB$20,9,FALSE())</f>
        <v>#N/A</v>
      </c>
      <c r="G15" s="30" t="e">
        <f aca="false">VLOOKUP(G$6,Forecast_Load!$D$2:$AB$20,9,FALSE())</f>
        <v>#N/A</v>
      </c>
      <c r="H15" s="30" t="e">
        <f aca="false">VLOOKUP(H$6,Forecast_Load!$D$2:$AB$20,9,FALSE())</f>
        <v>#N/A</v>
      </c>
      <c r="I15" s="30" t="e">
        <f aca="false">VLOOKUP(I$6,Forecast_Load!$D$2:$AB$20,9,FALSE())</f>
        <v>#N/A</v>
      </c>
      <c r="J15" s="34"/>
      <c r="K15" s="31" t="e">
        <f aca="false">VLOOKUP(K$6,Forecast_Load!$D$2:$AB$20,9,FALSE())</f>
        <v>#N/A</v>
      </c>
      <c r="L15" s="32" t="e">
        <f aca="false">VLOOKUP(L$6,Forecast_Load!$D$2:$AB$20,9,FALSE())</f>
        <v>#N/A</v>
      </c>
      <c r="M15" s="32" t="e">
        <f aca="false">VLOOKUP(M$6,Forecast_Load!$D$2:$AB$20,9,FALSE())</f>
        <v>#N/A</v>
      </c>
      <c r="N15" s="32" t="e">
        <f aca="false">VLOOKUP(N$6,Forecast_Load!$D$2:$AB$20,9,FALSE())</f>
        <v>#N/A</v>
      </c>
      <c r="O15" s="32" t="e">
        <f aca="false">VLOOKUP(O$6,Forecast_Load!$D$2:$AB$20,9,FALSE())</f>
        <v>#N/A</v>
      </c>
      <c r="P15" s="32" t="e">
        <f aca="false">VLOOKUP(P$6,Forecast_Load!$D$2:$AB$20,9,FALSE())</f>
        <v>#N/A</v>
      </c>
      <c r="Q15" s="32" t="e">
        <f aca="false">VLOOKUP(Q$6,Forecast_Load!$D$2:$AB$20,9,FALSE())</f>
        <v>#N/A</v>
      </c>
      <c r="R15" s="32" t="e">
        <f aca="false">VLOOKUP(R$6,Forecast_Load!$D$2:$AB$20,9,FALSE())</f>
        <v>#N/A</v>
      </c>
      <c r="S15" s="32" t="e">
        <f aca="false">VLOOKUP(S$6,Forecast_Load!$D$2:$AB$20,9,FALSE())</f>
        <v>#N/A</v>
      </c>
      <c r="T15" s="32" t="e">
        <f aca="false">VLOOKUP(T$6,Forecast_Load!$D$2:$AB$20,9,FALSE())</f>
        <v>#N/A</v>
      </c>
      <c r="U15" s="32" t="e">
        <f aca="false">VLOOKUP(U$6,Forecast_Load!$D$2:$AB$20,9,FALSE())</f>
        <v>#N/A</v>
      </c>
      <c r="V15" s="32" t="e">
        <f aca="false">VLOOKUP(V$6,Forecast_Load!$D$2:$AB$20,9,FALSE())</f>
        <v>#N/A</v>
      </c>
      <c r="W15" s="32" t="e">
        <f aca="false">VLOOKUP(W$6,Forecast_Load!$D$2:$AB$20,9,FALSE())</f>
        <v>#N/A</v>
      </c>
      <c r="X15" s="32" t="e">
        <f aca="false">VLOOKUP(X$6,Forecast_Load!$D$2:$AB$20,9,FALSE())</f>
        <v>#N/A</v>
      </c>
      <c r="Y15" s="32" t="e">
        <f aca="false">VLOOKUP(Y$6,Forecast_Load!$D$2:$AB$20,9,FALSE())</f>
        <v>#N/A</v>
      </c>
      <c r="Z15" s="32" t="e">
        <f aca="false">VLOOKUP(Z$6,Forecast_Load!$D$2:$AB$20,9,FALSE())</f>
        <v>#N/A</v>
      </c>
      <c r="AA15" s="32" t="e">
        <f aca="false">VLOOKUP(AA$6,Forecast_Load!$D$2:$AB$20,9,FALSE())</f>
        <v>#N/A</v>
      </c>
      <c r="AB15" s="32" t="e">
        <f aca="false">VLOOKUP(AB$6,Forecast_Load!$D$2:$AB$20,9,FALSE())</f>
        <v>#N/A</v>
      </c>
      <c r="AC15" s="33"/>
      <c r="AD15" s="1"/>
    </row>
    <row r="16" customFormat="false" ht="15.75" hidden="false" customHeight="false" outlineLevel="0" collapsed="false">
      <c r="A16" s="29" t="s">
        <v>18</v>
      </c>
      <c r="B16" s="30" t="e">
        <f aca="false">VLOOKUP(B$6,Forecast_Load!$D$2:$AB$20,10,FALSE())</f>
        <v>#N/A</v>
      </c>
      <c r="C16" s="30" t="e">
        <f aca="false">VLOOKUP(C$6,Forecast_Load!$D$2:$AB$20,10,FALSE())</f>
        <v>#N/A</v>
      </c>
      <c r="D16" s="30" t="e">
        <f aca="false">VLOOKUP(D$6,Forecast_Load!$D$2:$AB$20,10,FALSE())</f>
        <v>#N/A</v>
      </c>
      <c r="E16" s="30" t="e">
        <f aca="false">VLOOKUP(E$6,Forecast_Load!$D$2:$AB$20,10,FALSE())</f>
        <v>#N/A</v>
      </c>
      <c r="F16" s="30" t="e">
        <f aca="false">VLOOKUP(F$6,Forecast_Load!$D$2:$AB$20,10,FALSE())</f>
        <v>#N/A</v>
      </c>
      <c r="G16" s="30" t="e">
        <f aca="false">VLOOKUP(G$6,Forecast_Load!$D$2:$AB$20,10,FALSE())</f>
        <v>#N/A</v>
      </c>
      <c r="H16" s="30" t="e">
        <f aca="false">VLOOKUP(H$6,Forecast_Load!$D$2:$AB$20,10,FALSE())</f>
        <v>#N/A</v>
      </c>
      <c r="I16" s="30" t="e">
        <f aca="false">VLOOKUP(I$6,Forecast_Load!$D$2:$AB$20,10,FALSE())</f>
        <v>#N/A</v>
      </c>
      <c r="J16" s="34"/>
      <c r="K16" s="31" t="e">
        <f aca="false">VLOOKUP(K$6,Forecast_Load!$D$2:$AB$20,10,FALSE())</f>
        <v>#N/A</v>
      </c>
      <c r="L16" s="32" t="e">
        <f aca="false">VLOOKUP(L$6,Forecast_Load!$D$2:$AB$20,10,FALSE())</f>
        <v>#N/A</v>
      </c>
      <c r="M16" s="32" t="e">
        <f aca="false">VLOOKUP(M$6,Forecast_Load!$D$2:$AB$20,10,FALSE())</f>
        <v>#N/A</v>
      </c>
      <c r="N16" s="32" t="e">
        <f aca="false">VLOOKUP(N$6,Forecast_Load!$D$2:$AB$20,10,FALSE())</f>
        <v>#N/A</v>
      </c>
      <c r="O16" s="32" t="e">
        <f aca="false">VLOOKUP(O$6,Forecast_Load!$D$2:$AB$20,10,FALSE())</f>
        <v>#N/A</v>
      </c>
      <c r="P16" s="32" t="e">
        <f aca="false">VLOOKUP(P$6,Forecast_Load!$D$2:$AB$20,10,FALSE())</f>
        <v>#N/A</v>
      </c>
      <c r="Q16" s="32" t="e">
        <f aca="false">VLOOKUP(Q$6,Forecast_Load!$D$2:$AB$20,10,FALSE())</f>
        <v>#N/A</v>
      </c>
      <c r="R16" s="32" t="e">
        <f aca="false">VLOOKUP(R$6,Forecast_Load!$D$2:$AB$20,10,FALSE())</f>
        <v>#N/A</v>
      </c>
      <c r="S16" s="32" t="e">
        <f aca="false">VLOOKUP(S$6,Forecast_Load!$D$2:$AB$20,10,FALSE())</f>
        <v>#N/A</v>
      </c>
      <c r="T16" s="32" t="e">
        <f aca="false">VLOOKUP(T$6,Forecast_Load!$D$2:$AB$20,10,FALSE())</f>
        <v>#N/A</v>
      </c>
      <c r="U16" s="32" t="e">
        <f aca="false">VLOOKUP(U$6,Forecast_Load!$D$2:$AB$20,10,FALSE())</f>
        <v>#N/A</v>
      </c>
      <c r="V16" s="32" t="e">
        <f aca="false">VLOOKUP(V$6,Forecast_Load!$D$2:$AB$20,10,FALSE())</f>
        <v>#N/A</v>
      </c>
      <c r="W16" s="32" t="e">
        <f aca="false">VLOOKUP(W$6,Forecast_Load!$D$2:$AB$20,10,FALSE())</f>
        <v>#N/A</v>
      </c>
      <c r="X16" s="32" t="e">
        <f aca="false">VLOOKUP(X$6,Forecast_Load!$D$2:$AB$20,10,FALSE())</f>
        <v>#N/A</v>
      </c>
      <c r="Y16" s="32" t="e">
        <f aca="false">VLOOKUP(Y$6,Forecast_Load!$D$2:$AB$20,10,FALSE())</f>
        <v>#N/A</v>
      </c>
      <c r="Z16" s="32" t="e">
        <f aca="false">VLOOKUP(Z$6,Forecast_Load!$D$2:$AB$20,10,FALSE())</f>
        <v>#N/A</v>
      </c>
      <c r="AA16" s="32" t="e">
        <f aca="false">VLOOKUP(AA$6,Forecast_Load!$D$2:$AB$20,10,FALSE())</f>
        <v>#N/A</v>
      </c>
      <c r="AB16" s="32" t="e">
        <f aca="false">VLOOKUP(AB$6,Forecast_Load!$D$2:$AB$20,10,FALSE())</f>
        <v>#N/A</v>
      </c>
      <c r="AC16" s="33"/>
      <c r="AD16" s="1"/>
    </row>
    <row r="17" customFormat="false" ht="15.75" hidden="false" customHeight="false" outlineLevel="0" collapsed="false">
      <c r="A17" s="29" t="s">
        <v>19</v>
      </c>
      <c r="B17" s="30" t="e">
        <f aca="false">VLOOKUP(B$6,Forecast_Load!$D$2:$AB$20,11,FALSE())</f>
        <v>#N/A</v>
      </c>
      <c r="C17" s="30" t="e">
        <f aca="false">VLOOKUP(C$6,Forecast_Load!$D$2:$AB$20,11,FALSE())</f>
        <v>#N/A</v>
      </c>
      <c r="D17" s="30" t="e">
        <f aca="false">VLOOKUP(D$6,Forecast_Load!$D$2:$AB$20,11,FALSE())</f>
        <v>#N/A</v>
      </c>
      <c r="E17" s="30" t="e">
        <f aca="false">VLOOKUP(E$6,Forecast_Load!$D$2:$AB$20,11,FALSE())</f>
        <v>#N/A</v>
      </c>
      <c r="F17" s="30" t="e">
        <f aca="false">VLOOKUP(F$6,Forecast_Load!$D$2:$AB$20,11,FALSE())</f>
        <v>#N/A</v>
      </c>
      <c r="G17" s="30" t="e">
        <f aca="false">VLOOKUP(G$6,Forecast_Load!$D$2:$AB$20,11,FALSE())</f>
        <v>#N/A</v>
      </c>
      <c r="H17" s="30" t="e">
        <f aca="false">VLOOKUP(H$6,Forecast_Load!$D$2:$AB$20,11,FALSE())</f>
        <v>#N/A</v>
      </c>
      <c r="I17" s="30" t="e">
        <f aca="false">VLOOKUP(I$6,Forecast_Load!$D$2:$AB$20,11,FALSE())</f>
        <v>#N/A</v>
      </c>
      <c r="J17" s="34"/>
      <c r="K17" s="31" t="e">
        <f aca="false">VLOOKUP(K$6,Forecast_Load!$D$2:$AB$20,11,FALSE())</f>
        <v>#N/A</v>
      </c>
      <c r="L17" s="32" t="e">
        <f aca="false">VLOOKUP(L$6,Forecast_Load!$D$2:$AB$20,11,FALSE())</f>
        <v>#N/A</v>
      </c>
      <c r="M17" s="32" t="e">
        <f aca="false">VLOOKUP(M$6,Forecast_Load!$D$2:$AB$20,11,FALSE())</f>
        <v>#N/A</v>
      </c>
      <c r="N17" s="32" t="e">
        <f aca="false">VLOOKUP(N$6,Forecast_Load!$D$2:$AB$20,11,FALSE())</f>
        <v>#N/A</v>
      </c>
      <c r="O17" s="32" t="e">
        <f aca="false">VLOOKUP(O$6,Forecast_Load!$D$2:$AB$20,11,FALSE())</f>
        <v>#N/A</v>
      </c>
      <c r="P17" s="32" t="e">
        <f aca="false">VLOOKUP(P$6,Forecast_Load!$D$2:$AB$20,11,FALSE())</f>
        <v>#N/A</v>
      </c>
      <c r="Q17" s="32" t="e">
        <f aca="false">VLOOKUP(Q$6,Forecast_Load!$D$2:$AB$20,11,FALSE())</f>
        <v>#N/A</v>
      </c>
      <c r="R17" s="32" t="e">
        <f aca="false">VLOOKUP(R$6,Forecast_Load!$D$2:$AB$20,11,FALSE())</f>
        <v>#N/A</v>
      </c>
      <c r="S17" s="32" t="e">
        <f aca="false">VLOOKUP(S$6,Forecast_Load!$D$2:$AB$20,11,FALSE())</f>
        <v>#N/A</v>
      </c>
      <c r="T17" s="32" t="e">
        <f aca="false">VLOOKUP(T$6,Forecast_Load!$D$2:$AB$20,11,FALSE())</f>
        <v>#N/A</v>
      </c>
      <c r="U17" s="32" t="e">
        <f aca="false">VLOOKUP(U$6,Forecast_Load!$D$2:$AB$20,11,FALSE())</f>
        <v>#N/A</v>
      </c>
      <c r="V17" s="32" t="e">
        <f aca="false">VLOOKUP(V$6,Forecast_Load!$D$2:$AB$20,11,FALSE())</f>
        <v>#N/A</v>
      </c>
      <c r="W17" s="32" t="e">
        <f aca="false">VLOOKUP(W$6,Forecast_Load!$D$2:$AB$20,11,FALSE())</f>
        <v>#N/A</v>
      </c>
      <c r="X17" s="32" t="e">
        <f aca="false">VLOOKUP(X$6,Forecast_Load!$D$2:$AB$20,11,FALSE())</f>
        <v>#N/A</v>
      </c>
      <c r="Y17" s="32" t="e">
        <f aca="false">VLOOKUP(Y$6,Forecast_Load!$D$2:$AB$20,11,FALSE())</f>
        <v>#N/A</v>
      </c>
      <c r="Z17" s="32" t="e">
        <f aca="false">VLOOKUP(Z$6,Forecast_Load!$D$2:$AB$20,11,FALSE())</f>
        <v>#N/A</v>
      </c>
      <c r="AA17" s="32" t="e">
        <f aca="false">VLOOKUP(AA$6,Forecast_Load!$D$2:$AB$20,11,FALSE())</f>
        <v>#N/A</v>
      </c>
      <c r="AB17" s="32" t="e">
        <f aca="false">VLOOKUP(AB$6,Forecast_Load!$D$2:$AB$20,11,FALSE())</f>
        <v>#N/A</v>
      </c>
      <c r="AC17" s="33"/>
      <c r="AD17" s="1"/>
    </row>
    <row r="18" customFormat="false" ht="15.75" hidden="false" customHeight="false" outlineLevel="0" collapsed="false">
      <c r="A18" s="29" t="s">
        <v>20</v>
      </c>
      <c r="B18" s="30" t="e">
        <f aca="false">VLOOKUP(B$6,Forecast_Load!$D$2:$AB$20,12,FALSE())</f>
        <v>#N/A</v>
      </c>
      <c r="C18" s="30" t="e">
        <f aca="false">VLOOKUP(C$6,Forecast_Load!$D$2:$AB$20,12,FALSE())</f>
        <v>#N/A</v>
      </c>
      <c r="D18" s="30" t="e">
        <f aca="false">VLOOKUP(D$6,Forecast_Load!$D$2:$AB$20,12,FALSE())</f>
        <v>#N/A</v>
      </c>
      <c r="E18" s="30" t="e">
        <f aca="false">VLOOKUP(E$6,Forecast_Load!$D$2:$AB$20,12,FALSE())</f>
        <v>#N/A</v>
      </c>
      <c r="F18" s="30" t="e">
        <f aca="false">VLOOKUP(F$6,Forecast_Load!$D$2:$AB$20,12,FALSE())</f>
        <v>#N/A</v>
      </c>
      <c r="G18" s="30" t="e">
        <f aca="false">VLOOKUP(G$6,Forecast_Load!$D$2:$AB$20,12,FALSE())</f>
        <v>#N/A</v>
      </c>
      <c r="H18" s="30" t="e">
        <f aca="false">VLOOKUP(H$6,Forecast_Load!$D$2:$AB$20,12,FALSE())</f>
        <v>#N/A</v>
      </c>
      <c r="I18" s="30" t="e">
        <f aca="false">VLOOKUP(I$6,Forecast_Load!$D$2:$AB$20,12,FALSE())</f>
        <v>#N/A</v>
      </c>
      <c r="J18" s="34"/>
      <c r="K18" s="31" t="e">
        <f aca="false">VLOOKUP(K$6,Forecast_Load!$D$2:$AB$20,12,FALSE())</f>
        <v>#N/A</v>
      </c>
      <c r="L18" s="32" t="e">
        <f aca="false">VLOOKUP(L$6,Forecast_Load!$D$2:$AB$20,12,FALSE())</f>
        <v>#N/A</v>
      </c>
      <c r="M18" s="32" t="e">
        <f aca="false">VLOOKUP(M$6,Forecast_Load!$D$2:$AB$20,12,FALSE())</f>
        <v>#N/A</v>
      </c>
      <c r="N18" s="32" t="e">
        <f aca="false">VLOOKUP(N$6,Forecast_Load!$D$2:$AB$20,12,FALSE())</f>
        <v>#N/A</v>
      </c>
      <c r="O18" s="32" t="e">
        <f aca="false">VLOOKUP(O$6,Forecast_Load!$D$2:$AB$20,12,FALSE())</f>
        <v>#N/A</v>
      </c>
      <c r="P18" s="32" t="e">
        <f aca="false">VLOOKUP(P$6,Forecast_Load!$D$2:$AB$20,12,FALSE())</f>
        <v>#N/A</v>
      </c>
      <c r="Q18" s="32" t="e">
        <f aca="false">VLOOKUP(Q$6,Forecast_Load!$D$2:$AB$20,12,FALSE())</f>
        <v>#N/A</v>
      </c>
      <c r="R18" s="32" t="e">
        <f aca="false">VLOOKUP(R$6,Forecast_Load!$D$2:$AB$20,12,FALSE())</f>
        <v>#N/A</v>
      </c>
      <c r="S18" s="32" t="e">
        <f aca="false">VLOOKUP(S$6,Forecast_Load!$D$2:$AB$20,12,FALSE())</f>
        <v>#N/A</v>
      </c>
      <c r="T18" s="32" t="e">
        <f aca="false">VLOOKUP(T$6,Forecast_Load!$D$2:$AB$20,12,FALSE())</f>
        <v>#N/A</v>
      </c>
      <c r="U18" s="32" t="e">
        <f aca="false">VLOOKUP(U$6,Forecast_Load!$D$2:$AB$20,12,FALSE())</f>
        <v>#N/A</v>
      </c>
      <c r="V18" s="32" t="e">
        <f aca="false">VLOOKUP(V$6,Forecast_Load!$D$2:$AB$20,12,FALSE())</f>
        <v>#N/A</v>
      </c>
      <c r="W18" s="32" t="e">
        <f aca="false">VLOOKUP(W$6,Forecast_Load!$D$2:$AB$20,12,FALSE())</f>
        <v>#N/A</v>
      </c>
      <c r="X18" s="32" t="e">
        <f aca="false">VLOOKUP(X$6,Forecast_Load!$D$2:$AB$20,12,FALSE())</f>
        <v>#N/A</v>
      </c>
      <c r="Y18" s="32" t="e">
        <f aca="false">VLOOKUP(Y$6,Forecast_Load!$D$2:$AB$20,12,FALSE())</f>
        <v>#N/A</v>
      </c>
      <c r="Z18" s="32" t="e">
        <f aca="false">VLOOKUP(Z$6,Forecast_Load!$D$2:$AB$20,12,FALSE())</f>
        <v>#N/A</v>
      </c>
      <c r="AA18" s="32" t="e">
        <f aca="false">VLOOKUP(AA$6,Forecast_Load!$D$2:$AB$20,12,FALSE())</f>
        <v>#N/A</v>
      </c>
      <c r="AB18" s="32" t="e">
        <f aca="false">VLOOKUP(AB$6,Forecast_Load!$D$2:$AB$20,12,FALSE())</f>
        <v>#N/A</v>
      </c>
      <c r="AC18" s="33"/>
      <c r="AD18" s="1"/>
    </row>
    <row r="19" customFormat="false" ht="15.75" hidden="false" customHeight="false" outlineLevel="0" collapsed="false">
      <c r="A19" s="29" t="s">
        <v>21</v>
      </c>
      <c r="B19" s="30" t="e">
        <f aca="false">VLOOKUP(B$6,Forecast_Load!$D$2:$AB$20,13,FALSE())</f>
        <v>#N/A</v>
      </c>
      <c r="C19" s="30" t="e">
        <f aca="false">VLOOKUP(C$6,Forecast_Load!$D$2:$AB$20,13,FALSE())</f>
        <v>#N/A</v>
      </c>
      <c r="D19" s="30" t="e">
        <f aca="false">VLOOKUP(D$6,Forecast_Load!$D$2:$AB$20,13,FALSE())</f>
        <v>#N/A</v>
      </c>
      <c r="E19" s="30" t="e">
        <f aca="false">VLOOKUP(E$6,Forecast_Load!$D$2:$AB$20,13,FALSE())</f>
        <v>#N/A</v>
      </c>
      <c r="F19" s="30" t="e">
        <f aca="false">VLOOKUP(F$6,Forecast_Load!$D$2:$AB$20,13,FALSE())</f>
        <v>#N/A</v>
      </c>
      <c r="G19" s="30" t="e">
        <f aca="false">VLOOKUP(G$6,Forecast_Load!$D$2:$AB$20,13,FALSE())</f>
        <v>#N/A</v>
      </c>
      <c r="H19" s="30" t="e">
        <f aca="false">VLOOKUP(H$6,Forecast_Load!$D$2:$AB$20,13,FALSE())</f>
        <v>#N/A</v>
      </c>
      <c r="I19" s="30" t="e">
        <f aca="false">VLOOKUP(I$6,Forecast_Load!$D$2:$AB$20,13,FALSE())</f>
        <v>#N/A</v>
      </c>
      <c r="J19" s="34"/>
      <c r="K19" s="31" t="e">
        <f aca="false">VLOOKUP(K$6,Forecast_Load!$D$2:$AB$20,13,FALSE())</f>
        <v>#N/A</v>
      </c>
      <c r="L19" s="32" t="e">
        <f aca="false">VLOOKUP(L$6,Forecast_Load!$D$2:$AB$20,13,FALSE())</f>
        <v>#N/A</v>
      </c>
      <c r="M19" s="32" t="e">
        <f aca="false">VLOOKUP(M$6,Forecast_Load!$D$2:$AB$20,13,FALSE())</f>
        <v>#N/A</v>
      </c>
      <c r="N19" s="32" t="e">
        <f aca="false">VLOOKUP(N$6,Forecast_Load!$D$2:$AB$20,13,FALSE())</f>
        <v>#N/A</v>
      </c>
      <c r="O19" s="32" t="e">
        <f aca="false">VLOOKUP(O$6,Forecast_Load!$D$2:$AB$20,13,FALSE())</f>
        <v>#N/A</v>
      </c>
      <c r="P19" s="32" t="e">
        <f aca="false">VLOOKUP(P$6,Forecast_Load!$D$2:$AB$20,13,FALSE())</f>
        <v>#N/A</v>
      </c>
      <c r="Q19" s="32" t="e">
        <f aca="false">VLOOKUP(Q$6,Forecast_Load!$D$2:$AB$20,13,FALSE())</f>
        <v>#N/A</v>
      </c>
      <c r="R19" s="32" t="e">
        <f aca="false">VLOOKUP(R$6,Forecast_Load!$D$2:$AB$20,13,FALSE())</f>
        <v>#N/A</v>
      </c>
      <c r="S19" s="32" t="e">
        <f aca="false">VLOOKUP(S$6,Forecast_Load!$D$2:$AB$20,13,FALSE())</f>
        <v>#N/A</v>
      </c>
      <c r="T19" s="32" t="e">
        <f aca="false">VLOOKUP(T$6,Forecast_Load!$D$2:$AB$20,13,FALSE())</f>
        <v>#N/A</v>
      </c>
      <c r="U19" s="32" t="e">
        <f aca="false">VLOOKUP(U$6,Forecast_Load!$D$2:$AB$20,13,FALSE())</f>
        <v>#N/A</v>
      </c>
      <c r="V19" s="32" t="e">
        <f aca="false">VLOOKUP(V$6,Forecast_Load!$D$2:$AB$20,13,FALSE())</f>
        <v>#N/A</v>
      </c>
      <c r="W19" s="32" t="e">
        <f aca="false">VLOOKUP(W$6,Forecast_Load!$D$2:$AB$20,13,FALSE())</f>
        <v>#N/A</v>
      </c>
      <c r="X19" s="32" t="e">
        <f aca="false">VLOOKUP(X$6,Forecast_Load!$D$2:$AB$20,13,FALSE())</f>
        <v>#N/A</v>
      </c>
      <c r="Y19" s="32" t="e">
        <f aca="false">VLOOKUP(Y$6,Forecast_Load!$D$2:$AB$20,13,FALSE())</f>
        <v>#N/A</v>
      </c>
      <c r="Z19" s="32" t="e">
        <f aca="false">VLOOKUP(Z$6,Forecast_Load!$D$2:$AB$20,13,FALSE())</f>
        <v>#N/A</v>
      </c>
      <c r="AA19" s="32" t="e">
        <f aca="false">VLOOKUP(AA$6,Forecast_Load!$D$2:$AB$20,13,FALSE())</f>
        <v>#N/A</v>
      </c>
      <c r="AB19" s="32" t="e">
        <f aca="false">VLOOKUP(AB$6,Forecast_Load!$D$2:$AB$20,13,FALSE())</f>
        <v>#N/A</v>
      </c>
      <c r="AC19" s="33"/>
      <c r="AD19" s="1"/>
    </row>
    <row r="20" customFormat="false" ht="15.75" hidden="false" customHeight="false" outlineLevel="0" collapsed="false">
      <c r="A20" s="29" t="s">
        <v>22</v>
      </c>
      <c r="B20" s="30" t="e">
        <f aca="false">VLOOKUP(B$6,Forecast_Load!$D$2:$AB$20,14,FALSE())</f>
        <v>#N/A</v>
      </c>
      <c r="C20" s="30" t="e">
        <f aca="false">VLOOKUP(C$6,Forecast_Load!$D$2:$AB$20,14,FALSE())</f>
        <v>#N/A</v>
      </c>
      <c r="D20" s="30" t="e">
        <f aca="false">VLOOKUP(D$6,Forecast_Load!$D$2:$AB$20,14,FALSE())</f>
        <v>#N/A</v>
      </c>
      <c r="E20" s="30" t="e">
        <f aca="false">VLOOKUP(E$6,Forecast_Load!$D$2:$AB$20,14,FALSE())</f>
        <v>#N/A</v>
      </c>
      <c r="F20" s="30" t="e">
        <f aca="false">VLOOKUP(F$6,Forecast_Load!$D$2:$AB$20,14,FALSE())</f>
        <v>#N/A</v>
      </c>
      <c r="G20" s="30" t="e">
        <f aca="false">VLOOKUP(G$6,Forecast_Load!$D$2:$AB$20,14,FALSE())</f>
        <v>#N/A</v>
      </c>
      <c r="H20" s="30" t="e">
        <f aca="false">VLOOKUP(H$6,Forecast_Load!$D$2:$AB$20,14,FALSE())</f>
        <v>#N/A</v>
      </c>
      <c r="I20" s="30" t="e">
        <f aca="false">VLOOKUP(I$6,Forecast_Load!$D$2:$AB$20,14,FALSE())</f>
        <v>#N/A</v>
      </c>
      <c r="J20" s="34"/>
      <c r="K20" s="31" t="e">
        <f aca="false">VLOOKUP(K$6,Forecast_Load!$D$2:$AB$20,14,FALSE())</f>
        <v>#N/A</v>
      </c>
      <c r="L20" s="32" t="e">
        <f aca="false">VLOOKUP(L$6,Forecast_Load!$D$2:$AB$20,14,FALSE())</f>
        <v>#N/A</v>
      </c>
      <c r="M20" s="32" t="e">
        <f aca="false">VLOOKUP(M$6,Forecast_Load!$D$2:$AB$20,14,FALSE())</f>
        <v>#N/A</v>
      </c>
      <c r="N20" s="32" t="e">
        <f aca="false">VLOOKUP(N$6,Forecast_Load!$D$2:$AB$20,14,FALSE())</f>
        <v>#N/A</v>
      </c>
      <c r="O20" s="32" t="e">
        <f aca="false">VLOOKUP(O$6,Forecast_Load!$D$2:$AB$20,14,FALSE())</f>
        <v>#N/A</v>
      </c>
      <c r="P20" s="32" t="e">
        <f aca="false">VLOOKUP(P$6,Forecast_Load!$D$2:$AB$20,14,FALSE())</f>
        <v>#N/A</v>
      </c>
      <c r="Q20" s="32" t="e">
        <f aca="false">VLOOKUP(Q$6,Forecast_Load!$D$2:$AB$20,14,FALSE())</f>
        <v>#N/A</v>
      </c>
      <c r="R20" s="32" t="e">
        <f aca="false">VLOOKUP(R$6,Forecast_Load!$D$2:$AB$20,14,FALSE())</f>
        <v>#N/A</v>
      </c>
      <c r="S20" s="32" t="e">
        <f aca="false">VLOOKUP(S$6,Forecast_Load!$D$2:$AB$20,14,FALSE())</f>
        <v>#N/A</v>
      </c>
      <c r="T20" s="32" t="e">
        <f aca="false">VLOOKUP(T$6,Forecast_Load!$D$2:$AB$20,14,FALSE())</f>
        <v>#N/A</v>
      </c>
      <c r="U20" s="32" t="e">
        <f aca="false">VLOOKUP(U$6,Forecast_Load!$D$2:$AB$20,14,FALSE())</f>
        <v>#N/A</v>
      </c>
      <c r="V20" s="32" t="e">
        <f aca="false">VLOOKUP(V$6,Forecast_Load!$D$2:$AB$20,14,FALSE())</f>
        <v>#N/A</v>
      </c>
      <c r="W20" s="32" t="e">
        <f aca="false">VLOOKUP(W$6,Forecast_Load!$D$2:$AB$20,14,FALSE())</f>
        <v>#N/A</v>
      </c>
      <c r="X20" s="32" t="e">
        <f aca="false">VLOOKUP(X$6,Forecast_Load!$D$2:$AB$20,14,FALSE())</f>
        <v>#N/A</v>
      </c>
      <c r="Y20" s="32" t="e">
        <f aca="false">VLOOKUP(Y$6,Forecast_Load!$D$2:$AB$20,14,FALSE())</f>
        <v>#N/A</v>
      </c>
      <c r="Z20" s="32" t="e">
        <f aca="false">VLOOKUP(Z$6,Forecast_Load!$D$2:$AB$20,14,FALSE())</f>
        <v>#N/A</v>
      </c>
      <c r="AA20" s="32" t="e">
        <f aca="false">VLOOKUP(AA$6,Forecast_Load!$D$2:$AB$20,14,FALSE())</f>
        <v>#N/A</v>
      </c>
      <c r="AB20" s="32" t="e">
        <f aca="false">VLOOKUP(AB$6,Forecast_Load!$D$2:$AB$20,14,FALSE())</f>
        <v>#N/A</v>
      </c>
      <c r="AC20" s="33"/>
      <c r="AD20" s="1"/>
    </row>
    <row r="21" customFormat="false" ht="15.75" hidden="false" customHeight="false" outlineLevel="0" collapsed="false">
      <c r="A21" s="29" t="s">
        <v>23</v>
      </c>
      <c r="B21" s="30" t="e">
        <f aca="false">VLOOKUP(B$6,Forecast_Load!$D$2:$AB$20,15,FALSE())</f>
        <v>#N/A</v>
      </c>
      <c r="C21" s="30" t="e">
        <f aca="false">VLOOKUP(C$6,Forecast_Load!$D$2:$AB$20,15,FALSE())</f>
        <v>#N/A</v>
      </c>
      <c r="D21" s="30" t="e">
        <f aca="false">VLOOKUP(D$6,Forecast_Load!$D$2:$AB$20,15,FALSE())</f>
        <v>#N/A</v>
      </c>
      <c r="E21" s="30" t="e">
        <f aca="false">VLOOKUP(E$6,Forecast_Load!$D$2:$AB$20,15,FALSE())</f>
        <v>#N/A</v>
      </c>
      <c r="F21" s="30" t="e">
        <f aca="false">VLOOKUP(F$6,Forecast_Load!$D$2:$AB$20,15,FALSE())</f>
        <v>#N/A</v>
      </c>
      <c r="G21" s="30" t="e">
        <f aca="false">VLOOKUP(G$6,Forecast_Load!$D$2:$AB$20,15,FALSE())</f>
        <v>#N/A</v>
      </c>
      <c r="H21" s="30" t="e">
        <f aca="false">VLOOKUP(H$6,Forecast_Load!$D$2:$AB$20,15,FALSE())</f>
        <v>#N/A</v>
      </c>
      <c r="I21" s="30" t="e">
        <f aca="false">VLOOKUP(I$6,Forecast_Load!$D$2:$AB$20,15,FALSE())</f>
        <v>#N/A</v>
      </c>
      <c r="J21" s="34"/>
      <c r="K21" s="31" t="e">
        <f aca="false">VLOOKUP(K$6,Forecast_Load!$D$2:$AB$20,15,FALSE())</f>
        <v>#N/A</v>
      </c>
      <c r="L21" s="32" t="e">
        <f aca="false">VLOOKUP(L$6,Forecast_Load!$D$2:$AB$20,15,FALSE())</f>
        <v>#N/A</v>
      </c>
      <c r="M21" s="32" t="e">
        <f aca="false">VLOOKUP(M$6,Forecast_Load!$D$2:$AB$20,15,FALSE())</f>
        <v>#N/A</v>
      </c>
      <c r="N21" s="32" t="e">
        <f aca="false">VLOOKUP(N$6,Forecast_Load!$D$2:$AB$20,15,FALSE())</f>
        <v>#N/A</v>
      </c>
      <c r="O21" s="32" t="e">
        <f aca="false">VLOOKUP(O$6,Forecast_Load!$D$2:$AB$20,15,FALSE())</f>
        <v>#N/A</v>
      </c>
      <c r="P21" s="32" t="e">
        <f aca="false">VLOOKUP(P$6,Forecast_Load!$D$2:$AB$20,15,FALSE())</f>
        <v>#N/A</v>
      </c>
      <c r="Q21" s="32" t="e">
        <f aca="false">VLOOKUP(Q$6,Forecast_Load!$D$2:$AB$20,15,FALSE())</f>
        <v>#N/A</v>
      </c>
      <c r="R21" s="32" t="e">
        <f aca="false">VLOOKUP(R$6,Forecast_Load!$D$2:$AB$20,15,FALSE())</f>
        <v>#N/A</v>
      </c>
      <c r="S21" s="32" t="e">
        <f aca="false">VLOOKUP(S$6,Forecast_Load!$D$2:$AB$20,15,FALSE())</f>
        <v>#N/A</v>
      </c>
      <c r="T21" s="32" t="e">
        <f aca="false">VLOOKUP(T$6,Forecast_Load!$D$2:$AB$20,15,FALSE())</f>
        <v>#N/A</v>
      </c>
      <c r="U21" s="32" t="e">
        <f aca="false">VLOOKUP(U$6,Forecast_Load!$D$2:$AB$20,15,FALSE())</f>
        <v>#N/A</v>
      </c>
      <c r="V21" s="32" t="e">
        <f aca="false">VLOOKUP(V$6,Forecast_Load!$D$2:$AB$20,15,FALSE())</f>
        <v>#N/A</v>
      </c>
      <c r="W21" s="32" t="e">
        <f aca="false">VLOOKUP(W$6,Forecast_Load!$D$2:$AB$20,15,FALSE())</f>
        <v>#N/A</v>
      </c>
      <c r="X21" s="32" t="e">
        <f aca="false">VLOOKUP(X$6,Forecast_Load!$D$2:$AB$20,15,FALSE())</f>
        <v>#N/A</v>
      </c>
      <c r="Y21" s="32" t="e">
        <f aca="false">VLOOKUP(Y$6,Forecast_Load!$D$2:$AB$20,15,FALSE())</f>
        <v>#N/A</v>
      </c>
      <c r="Z21" s="32" t="e">
        <f aca="false">VLOOKUP(Z$6,Forecast_Load!$D$2:$AB$20,15,FALSE())</f>
        <v>#N/A</v>
      </c>
      <c r="AA21" s="32" t="e">
        <f aca="false">VLOOKUP(AA$6,Forecast_Load!$D$2:$AB$20,15,FALSE())</f>
        <v>#N/A</v>
      </c>
      <c r="AB21" s="32" t="e">
        <f aca="false">VLOOKUP(AB$6,Forecast_Load!$D$2:$AB$20,15,FALSE())</f>
        <v>#N/A</v>
      </c>
      <c r="AC21" s="33"/>
      <c r="AD21" s="1"/>
    </row>
    <row r="22" customFormat="false" ht="15.75" hidden="false" customHeight="false" outlineLevel="0" collapsed="false">
      <c r="A22" s="29" t="s">
        <v>24</v>
      </c>
      <c r="B22" s="30" t="e">
        <f aca="false">VLOOKUP(B$6,Forecast_Load!$D$2:$AB$20,16,FALSE())</f>
        <v>#N/A</v>
      </c>
      <c r="C22" s="30" t="e">
        <f aca="false">VLOOKUP(C$6,Forecast_Load!$D$2:$AB$20,16,FALSE())</f>
        <v>#N/A</v>
      </c>
      <c r="D22" s="30" t="e">
        <f aca="false">VLOOKUP(D$6,Forecast_Load!$D$2:$AB$20,16,FALSE())</f>
        <v>#N/A</v>
      </c>
      <c r="E22" s="30" t="e">
        <f aca="false">VLOOKUP(E$6,Forecast_Load!$D$2:$AB$20,16,FALSE())</f>
        <v>#N/A</v>
      </c>
      <c r="F22" s="30" t="e">
        <f aca="false">VLOOKUP(F$6,Forecast_Load!$D$2:$AB$20,16,FALSE())</f>
        <v>#N/A</v>
      </c>
      <c r="G22" s="30" t="e">
        <f aca="false">VLOOKUP(G$6,Forecast_Load!$D$2:$AB$20,16,FALSE())</f>
        <v>#N/A</v>
      </c>
      <c r="H22" s="30" t="e">
        <f aca="false">VLOOKUP(H$6,Forecast_Load!$D$2:$AB$20,16,FALSE())</f>
        <v>#N/A</v>
      </c>
      <c r="I22" s="30" t="e">
        <f aca="false">VLOOKUP(I$6,Forecast_Load!$D$2:$AB$20,16,FALSE())</f>
        <v>#N/A</v>
      </c>
      <c r="J22" s="34"/>
      <c r="K22" s="31" t="e">
        <f aca="false">VLOOKUP(K$6,Forecast_Load!$D$2:$AB$20,16,FALSE())</f>
        <v>#N/A</v>
      </c>
      <c r="L22" s="32" t="e">
        <f aca="false">VLOOKUP(L$6,Forecast_Load!$D$2:$AB$20,16,FALSE())</f>
        <v>#N/A</v>
      </c>
      <c r="M22" s="32" t="e">
        <f aca="false">VLOOKUP(M$6,Forecast_Load!$D$2:$AB$20,16,FALSE())</f>
        <v>#N/A</v>
      </c>
      <c r="N22" s="32" t="e">
        <f aca="false">VLOOKUP(N$6,Forecast_Load!$D$2:$AB$20,16,FALSE())</f>
        <v>#N/A</v>
      </c>
      <c r="O22" s="32" t="e">
        <f aca="false">VLOOKUP(O$6,Forecast_Load!$D$2:$AB$20,16,FALSE())</f>
        <v>#N/A</v>
      </c>
      <c r="P22" s="32" t="e">
        <f aca="false">VLOOKUP(P$6,Forecast_Load!$D$2:$AB$20,16,FALSE())</f>
        <v>#N/A</v>
      </c>
      <c r="Q22" s="32" t="e">
        <f aca="false">VLOOKUP(Q$6,Forecast_Load!$D$2:$AB$20,16,FALSE())</f>
        <v>#N/A</v>
      </c>
      <c r="R22" s="32" t="e">
        <f aca="false">VLOOKUP(R$6,Forecast_Load!$D$2:$AB$20,16,FALSE())</f>
        <v>#N/A</v>
      </c>
      <c r="S22" s="32" t="e">
        <f aca="false">VLOOKUP(S$6,Forecast_Load!$D$2:$AB$20,16,FALSE())</f>
        <v>#N/A</v>
      </c>
      <c r="T22" s="32" t="e">
        <f aca="false">VLOOKUP(T$6,Forecast_Load!$D$2:$AB$20,16,FALSE())</f>
        <v>#N/A</v>
      </c>
      <c r="U22" s="32" t="e">
        <f aca="false">VLOOKUP(U$6,Forecast_Load!$D$2:$AB$20,16,FALSE())</f>
        <v>#N/A</v>
      </c>
      <c r="V22" s="32" t="e">
        <f aca="false">VLOOKUP(V$6,Forecast_Load!$D$2:$AB$20,16,FALSE())</f>
        <v>#N/A</v>
      </c>
      <c r="W22" s="32" t="e">
        <f aca="false">VLOOKUP(W$6,Forecast_Load!$D$2:$AB$20,16,FALSE())</f>
        <v>#N/A</v>
      </c>
      <c r="X22" s="32" t="e">
        <f aca="false">VLOOKUP(X$6,Forecast_Load!$D$2:$AB$20,16,FALSE())</f>
        <v>#N/A</v>
      </c>
      <c r="Y22" s="32" t="e">
        <f aca="false">VLOOKUP(Y$6,Forecast_Load!$D$2:$AB$20,16,FALSE())</f>
        <v>#N/A</v>
      </c>
      <c r="Z22" s="32" t="e">
        <f aca="false">VLOOKUP(Z$6,Forecast_Load!$D$2:$AB$20,16,FALSE())</f>
        <v>#N/A</v>
      </c>
      <c r="AA22" s="32" t="e">
        <f aca="false">VLOOKUP(AA$6,Forecast_Load!$D$2:$AB$20,16,FALSE())</f>
        <v>#N/A</v>
      </c>
      <c r="AB22" s="32" t="e">
        <f aca="false">VLOOKUP(AB$6,Forecast_Load!$D$2:$AB$20,16,FALSE())</f>
        <v>#N/A</v>
      </c>
      <c r="AC22" s="33"/>
      <c r="AD22" s="1"/>
    </row>
    <row r="23" customFormat="false" ht="15.75" hidden="false" customHeight="false" outlineLevel="0" collapsed="false">
      <c r="A23" s="29" t="s">
        <v>25</v>
      </c>
      <c r="B23" s="30" t="e">
        <f aca="false">VLOOKUP(B$6,Forecast_Load!$D$2:$AB$20,17,FALSE())</f>
        <v>#N/A</v>
      </c>
      <c r="C23" s="30" t="e">
        <f aca="false">VLOOKUP(C$6,Forecast_Load!$D$2:$AB$20,17,FALSE())</f>
        <v>#N/A</v>
      </c>
      <c r="D23" s="30" t="e">
        <f aca="false">VLOOKUP(D$6,Forecast_Load!$D$2:$AB$20,17,FALSE())</f>
        <v>#N/A</v>
      </c>
      <c r="E23" s="30" t="e">
        <f aca="false">VLOOKUP(E$6,Forecast_Load!$D$2:$AB$20,17,FALSE())</f>
        <v>#N/A</v>
      </c>
      <c r="F23" s="30" t="e">
        <f aca="false">VLOOKUP(F$6,Forecast_Load!$D$2:$AB$20,17,FALSE())</f>
        <v>#N/A</v>
      </c>
      <c r="G23" s="30" t="e">
        <f aca="false">VLOOKUP(G$6,Forecast_Load!$D$2:$AB$20,17,FALSE())</f>
        <v>#N/A</v>
      </c>
      <c r="H23" s="30" t="e">
        <f aca="false">VLOOKUP(H$6,Forecast_Load!$D$2:$AB$20,17,FALSE())</f>
        <v>#N/A</v>
      </c>
      <c r="I23" s="30" t="e">
        <f aca="false">VLOOKUP(I$6,Forecast_Load!$D$2:$AB$20,17,FALSE())</f>
        <v>#N/A</v>
      </c>
      <c r="J23" s="34"/>
      <c r="K23" s="31" t="e">
        <f aca="false">VLOOKUP(K$6,Forecast_Load!$D$2:$AB$20,17,FALSE())</f>
        <v>#N/A</v>
      </c>
      <c r="L23" s="32" t="e">
        <f aca="false">VLOOKUP(L$6,Forecast_Load!$D$2:$AB$20,17,FALSE())</f>
        <v>#N/A</v>
      </c>
      <c r="M23" s="32" t="e">
        <f aca="false">VLOOKUP(M$6,Forecast_Load!$D$2:$AB$20,17,FALSE())</f>
        <v>#N/A</v>
      </c>
      <c r="N23" s="32" t="e">
        <f aca="false">VLOOKUP(N$6,Forecast_Load!$D$2:$AB$20,17,FALSE())</f>
        <v>#N/A</v>
      </c>
      <c r="O23" s="32" t="e">
        <f aca="false">VLOOKUP(O$6,Forecast_Load!$D$2:$AB$20,17,FALSE())</f>
        <v>#N/A</v>
      </c>
      <c r="P23" s="32" t="e">
        <f aca="false">VLOOKUP(P$6,Forecast_Load!$D$2:$AB$20,17,FALSE())</f>
        <v>#N/A</v>
      </c>
      <c r="Q23" s="32" t="e">
        <f aca="false">VLOOKUP(Q$6,Forecast_Load!$D$2:$AB$20,17,FALSE())</f>
        <v>#N/A</v>
      </c>
      <c r="R23" s="32" t="e">
        <f aca="false">VLOOKUP(R$6,Forecast_Load!$D$2:$AB$20,17,FALSE())</f>
        <v>#N/A</v>
      </c>
      <c r="S23" s="32" t="e">
        <f aca="false">VLOOKUP(S$6,Forecast_Load!$D$2:$AB$20,17,FALSE())</f>
        <v>#N/A</v>
      </c>
      <c r="T23" s="32" t="e">
        <f aca="false">VLOOKUP(T$6,Forecast_Load!$D$2:$AB$20,17,FALSE())</f>
        <v>#N/A</v>
      </c>
      <c r="U23" s="32" t="e">
        <f aca="false">VLOOKUP(U$6,Forecast_Load!$D$2:$AB$20,17,FALSE())</f>
        <v>#N/A</v>
      </c>
      <c r="V23" s="32" t="e">
        <f aca="false">VLOOKUP(V$6,Forecast_Load!$D$2:$AB$20,17,FALSE())</f>
        <v>#N/A</v>
      </c>
      <c r="W23" s="32" t="e">
        <f aca="false">VLOOKUP(W$6,Forecast_Load!$D$2:$AB$20,17,FALSE())</f>
        <v>#N/A</v>
      </c>
      <c r="X23" s="32" t="e">
        <f aca="false">VLOOKUP(X$6,Forecast_Load!$D$2:$AB$20,17,FALSE())</f>
        <v>#N/A</v>
      </c>
      <c r="Y23" s="32" t="e">
        <f aca="false">VLOOKUP(Y$6,Forecast_Load!$D$2:$AB$20,17,FALSE())</f>
        <v>#N/A</v>
      </c>
      <c r="Z23" s="32" t="e">
        <f aca="false">VLOOKUP(Z$6,Forecast_Load!$D$2:$AB$20,17,FALSE())</f>
        <v>#N/A</v>
      </c>
      <c r="AA23" s="32" t="e">
        <f aca="false">VLOOKUP(AA$6,Forecast_Load!$D$2:$AB$20,17,FALSE())</f>
        <v>#N/A</v>
      </c>
      <c r="AB23" s="32" t="e">
        <f aca="false">VLOOKUP(AB$6,Forecast_Load!$D$2:$AB$20,17,FALSE())</f>
        <v>#N/A</v>
      </c>
      <c r="AC23" s="33"/>
      <c r="AD23" s="1"/>
    </row>
    <row r="24" customFormat="false" ht="15.75" hidden="false" customHeight="false" outlineLevel="0" collapsed="false">
      <c r="A24" s="29" t="s">
        <v>26</v>
      </c>
      <c r="B24" s="30" t="e">
        <f aca="false">VLOOKUP(B$6,Forecast_Load!$D$2:$AB$20,18,FALSE())</f>
        <v>#N/A</v>
      </c>
      <c r="C24" s="30" t="e">
        <f aca="false">VLOOKUP(C$6,Forecast_Load!$D$2:$AB$20,18,FALSE())</f>
        <v>#N/A</v>
      </c>
      <c r="D24" s="30" t="e">
        <f aca="false">VLOOKUP(D$6,Forecast_Load!$D$2:$AB$20,18,FALSE())</f>
        <v>#N/A</v>
      </c>
      <c r="E24" s="30" t="e">
        <f aca="false">VLOOKUP(E$6,Forecast_Load!$D$2:$AB$20,18,FALSE())</f>
        <v>#N/A</v>
      </c>
      <c r="F24" s="30" t="e">
        <f aca="false">VLOOKUP(F$6,Forecast_Load!$D$2:$AB$20,18,FALSE())</f>
        <v>#N/A</v>
      </c>
      <c r="G24" s="30" t="e">
        <f aca="false">VLOOKUP(G$6,Forecast_Load!$D$2:$AB$20,18,FALSE())</f>
        <v>#N/A</v>
      </c>
      <c r="H24" s="30" t="e">
        <f aca="false">VLOOKUP(H$6,Forecast_Load!$D$2:$AB$20,18,FALSE())</f>
        <v>#N/A</v>
      </c>
      <c r="I24" s="30" t="e">
        <f aca="false">VLOOKUP(I$6,Forecast_Load!$D$2:$AB$20,18,FALSE())</f>
        <v>#N/A</v>
      </c>
      <c r="J24" s="34"/>
      <c r="K24" s="31" t="e">
        <f aca="false">VLOOKUP(K$6,Forecast_Load!$D$2:$AB$20,18,FALSE())</f>
        <v>#N/A</v>
      </c>
      <c r="L24" s="32" t="e">
        <f aca="false">VLOOKUP(L$6,Forecast_Load!$D$2:$AB$20,18,FALSE())</f>
        <v>#N/A</v>
      </c>
      <c r="M24" s="32" t="e">
        <f aca="false">VLOOKUP(M$6,Forecast_Load!$D$2:$AB$20,18,FALSE())</f>
        <v>#N/A</v>
      </c>
      <c r="N24" s="32" t="e">
        <f aca="false">VLOOKUP(N$6,Forecast_Load!$D$2:$AB$20,18,FALSE())</f>
        <v>#N/A</v>
      </c>
      <c r="O24" s="32" t="e">
        <f aca="false">VLOOKUP(O$6,Forecast_Load!$D$2:$AB$20,18,FALSE())</f>
        <v>#N/A</v>
      </c>
      <c r="P24" s="32" t="e">
        <f aca="false">VLOOKUP(P$6,Forecast_Load!$D$2:$AB$20,18,FALSE())</f>
        <v>#N/A</v>
      </c>
      <c r="Q24" s="32" t="e">
        <f aca="false">VLOOKUP(Q$6,Forecast_Load!$D$2:$AB$20,18,FALSE())</f>
        <v>#N/A</v>
      </c>
      <c r="R24" s="32" t="e">
        <f aca="false">VLOOKUP(R$6,Forecast_Load!$D$2:$AB$20,18,FALSE())</f>
        <v>#N/A</v>
      </c>
      <c r="S24" s="32" t="e">
        <f aca="false">VLOOKUP(S$6,Forecast_Load!$D$2:$AB$20,18,FALSE())</f>
        <v>#N/A</v>
      </c>
      <c r="T24" s="32" t="e">
        <f aca="false">VLOOKUP(T$6,Forecast_Load!$D$2:$AB$20,18,FALSE())</f>
        <v>#N/A</v>
      </c>
      <c r="U24" s="32" t="e">
        <f aca="false">VLOOKUP(U$6,Forecast_Load!$D$2:$AB$20,18,FALSE())</f>
        <v>#N/A</v>
      </c>
      <c r="V24" s="32" t="e">
        <f aca="false">VLOOKUP(V$6,Forecast_Load!$D$2:$AB$20,18,FALSE())</f>
        <v>#N/A</v>
      </c>
      <c r="W24" s="32" t="e">
        <f aca="false">VLOOKUP(W$6,Forecast_Load!$D$2:$AB$20,18,FALSE())</f>
        <v>#N/A</v>
      </c>
      <c r="X24" s="32" t="e">
        <f aca="false">VLOOKUP(X$6,Forecast_Load!$D$2:$AB$20,18,FALSE())</f>
        <v>#N/A</v>
      </c>
      <c r="Y24" s="32" t="e">
        <f aca="false">VLOOKUP(Y$6,Forecast_Load!$D$2:$AB$20,18,FALSE())</f>
        <v>#N/A</v>
      </c>
      <c r="Z24" s="32" t="e">
        <f aca="false">VLOOKUP(Z$6,Forecast_Load!$D$2:$AB$20,18,FALSE())</f>
        <v>#N/A</v>
      </c>
      <c r="AA24" s="32" t="e">
        <f aca="false">VLOOKUP(AA$6,Forecast_Load!$D$2:$AB$20,18,FALSE())</f>
        <v>#N/A</v>
      </c>
      <c r="AB24" s="32" t="e">
        <f aca="false">VLOOKUP(AB$6,Forecast_Load!$D$2:$AB$20,18,FALSE())</f>
        <v>#N/A</v>
      </c>
      <c r="AC24" s="33"/>
      <c r="AD24" s="1"/>
    </row>
    <row r="25" customFormat="false" ht="15.75" hidden="false" customHeight="false" outlineLevel="0" collapsed="false">
      <c r="A25" s="29" t="s">
        <v>27</v>
      </c>
      <c r="B25" s="30" t="e">
        <f aca="false">VLOOKUP(B$6,Forecast_Load!$D$2:$AB$20,19,FALSE())</f>
        <v>#N/A</v>
      </c>
      <c r="C25" s="30" t="e">
        <f aca="false">VLOOKUP(C$6,Forecast_Load!$D$2:$AB$20,19,FALSE())</f>
        <v>#N/A</v>
      </c>
      <c r="D25" s="30" t="e">
        <f aca="false">VLOOKUP(D$6,Forecast_Load!$D$2:$AB$20,19,FALSE())</f>
        <v>#N/A</v>
      </c>
      <c r="E25" s="30" t="e">
        <f aca="false">VLOOKUP(E$6,Forecast_Load!$D$2:$AB$20,19,FALSE())</f>
        <v>#N/A</v>
      </c>
      <c r="F25" s="30" t="e">
        <f aca="false">VLOOKUP(F$6,Forecast_Load!$D$2:$AB$20,19,FALSE())</f>
        <v>#N/A</v>
      </c>
      <c r="G25" s="30" t="e">
        <f aca="false">VLOOKUP(G$6,Forecast_Load!$D$2:$AB$20,19,FALSE())</f>
        <v>#N/A</v>
      </c>
      <c r="H25" s="30" t="e">
        <f aca="false">VLOOKUP(H$6,Forecast_Load!$D$2:$AB$20,19,FALSE())</f>
        <v>#N/A</v>
      </c>
      <c r="I25" s="30" t="e">
        <f aca="false">VLOOKUP(I$6,Forecast_Load!$D$2:$AB$20,19,FALSE())</f>
        <v>#N/A</v>
      </c>
      <c r="J25" s="34"/>
      <c r="K25" s="31" t="e">
        <f aca="false">VLOOKUP(K$6,Forecast_Load!$D$2:$AB$20,19,FALSE())</f>
        <v>#N/A</v>
      </c>
      <c r="L25" s="32" t="e">
        <f aca="false">VLOOKUP(L$6,Forecast_Load!$D$2:$AB$20,19,FALSE())</f>
        <v>#N/A</v>
      </c>
      <c r="M25" s="32" t="e">
        <f aca="false">VLOOKUP(M$6,Forecast_Load!$D$2:$AB$20,19,FALSE())</f>
        <v>#N/A</v>
      </c>
      <c r="N25" s="32" t="e">
        <f aca="false">VLOOKUP(N$6,Forecast_Load!$D$2:$AB$20,19,FALSE())</f>
        <v>#N/A</v>
      </c>
      <c r="O25" s="32" t="e">
        <f aca="false">VLOOKUP(O$6,Forecast_Load!$D$2:$AB$20,19,FALSE())</f>
        <v>#N/A</v>
      </c>
      <c r="P25" s="32" t="e">
        <f aca="false">VLOOKUP(P$6,Forecast_Load!$D$2:$AB$20,19,FALSE())</f>
        <v>#N/A</v>
      </c>
      <c r="Q25" s="32" t="e">
        <f aca="false">VLOOKUP(Q$6,Forecast_Load!$D$2:$AB$20,19,FALSE())</f>
        <v>#N/A</v>
      </c>
      <c r="R25" s="32" t="e">
        <f aca="false">VLOOKUP(R$6,Forecast_Load!$D$2:$AB$20,19,FALSE())</f>
        <v>#N/A</v>
      </c>
      <c r="S25" s="32" t="e">
        <f aca="false">VLOOKUP(S$6,Forecast_Load!$D$2:$AB$20,19,FALSE())</f>
        <v>#N/A</v>
      </c>
      <c r="T25" s="32" t="e">
        <f aca="false">VLOOKUP(T$6,Forecast_Load!$D$2:$AB$20,19,FALSE())</f>
        <v>#N/A</v>
      </c>
      <c r="U25" s="32" t="e">
        <f aca="false">VLOOKUP(U$6,Forecast_Load!$D$2:$AB$20,19,FALSE())</f>
        <v>#N/A</v>
      </c>
      <c r="V25" s="32" t="e">
        <f aca="false">VLOOKUP(V$6,Forecast_Load!$D$2:$AB$20,19,FALSE())</f>
        <v>#N/A</v>
      </c>
      <c r="W25" s="32" t="e">
        <f aca="false">VLOOKUP(W$6,Forecast_Load!$D$2:$AB$20,19,FALSE())</f>
        <v>#N/A</v>
      </c>
      <c r="X25" s="32" t="e">
        <f aca="false">VLOOKUP(X$6,Forecast_Load!$D$2:$AB$20,19,FALSE())</f>
        <v>#N/A</v>
      </c>
      <c r="Y25" s="32" t="e">
        <f aca="false">VLOOKUP(Y$6,Forecast_Load!$D$2:$AB$20,19,FALSE())</f>
        <v>#N/A</v>
      </c>
      <c r="Z25" s="32" t="e">
        <f aca="false">VLOOKUP(Z$6,Forecast_Load!$D$2:$AB$20,19,FALSE())</f>
        <v>#N/A</v>
      </c>
      <c r="AA25" s="32" t="e">
        <f aca="false">VLOOKUP(AA$6,Forecast_Load!$D$2:$AB$20,19,FALSE())</f>
        <v>#N/A</v>
      </c>
      <c r="AB25" s="32" t="e">
        <f aca="false">VLOOKUP(AB$6,Forecast_Load!$D$2:$AB$20,19,FALSE())</f>
        <v>#N/A</v>
      </c>
      <c r="AC25" s="33"/>
      <c r="AD25" s="1"/>
    </row>
    <row r="26" customFormat="false" ht="15.75" hidden="false" customHeight="false" outlineLevel="0" collapsed="false">
      <c r="A26" s="29" t="s">
        <v>28</v>
      </c>
      <c r="B26" s="30" t="e">
        <f aca="false">VLOOKUP(B$6,Forecast_Load!$D$2:$AB$20,20,FALSE())</f>
        <v>#N/A</v>
      </c>
      <c r="C26" s="30" t="e">
        <f aca="false">VLOOKUP(C$6,Forecast_Load!$D$2:$AB$20,20,FALSE())</f>
        <v>#N/A</v>
      </c>
      <c r="D26" s="30" t="e">
        <f aca="false">VLOOKUP(D$6,Forecast_Load!$D$2:$AB$20,20,FALSE())</f>
        <v>#N/A</v>
      </c>
      <c r="E26" s="30" t="e">
        <f aca="false">VLOOKUP(E$6,Forecast_Load!$D$2:$AB$20,20,FALSE())</f>
        <v>#N/A</v>
      </c>
      <c r="F26" s="30" t="e">
        <f aca="false">VLOOKUP(F$6,Forecast_Load!$D$2:$AB$20,20,FALSE())</f>
        <v>#N/A</v>
      </c>
      <c r="G26" s="30" t="e">
        <f aca="false">VLOOKUP(G$6,Forecast_Load!$D$2:$AB$20,20,FALSE())</f>
        <v>#N/A</v>
      </c>
      <c r="H26" s="30" t="e">
        <f aca="false">VLOOKUP(H$6,Forecast_Load!$D$2:$AB$20,20,FALSE())</f>
        <v>#N/A</v>
      </c>
      <c r="I26" s="30" t="e">
        <f aca="false">VLOOKUP(I$6,Forecast_Load!$D$2:$AB$20,20,FALSE())</f>
        <v>#N/A</v>
      </c>
      <c r="J26" s="34"/>
      <c r="K26" s="31" t="e">
        <f aca="false">VLOOKUP(K$6,Forecast_Load!$D$2:$AB$20,20,FALSE())</f>
        <v>#N/A</v>
      </c>
      <c r="L26" s="32" t="e">
        <f aca="false">VLOOKUP(L$6,Forecast_Load!$D$2:$AB$20,20,FALSE())</f>
        <v>#N/A</v>
      </c>
      <c r="M26" s="32" t="e">
        <f aca="false">VLOOKUP(M$6,Forecast_Load!$D$2:$AB$20,20,FALSE())</f>
        <v>#N/A</v>
      </c>
      <c r="N26" s="32" t="e">
        <f aca="false">VLOOKUP(N$6,Forecast_Load!$D$2:$AB$20,20,FALSE())</f>
        <v>#N/A</v>
      </c>
      <c r="O26" s="32" t="e">
        <f aca="false">VLOOKUP(O$6,Forecast_Load!$D$2:$AB$20,20,FALSE())</f>
        <v>#N/A</v>
      </c>
      <c r="P26" s="32" t="e">
        <f aca="false">VLOOKUP(P$6,Forecast_Load!$D$2:$AB$20,20,FALSE())</f>
        <v>#N/A</v>
      </c>
      <c r="Q26" s="32" t="e">
        <f aca="false">VLOOKUP(Q$6,Forecast_Load!$D$2:$AB$20,20,FALSE())</f>
        <v>#N/A</v>
      </c>
      <c r="R26" s="32" t="e">
        <f aca="false">VLOOKUP(R$6,Forecast_Load!$D$2:$AB$20,20,FALSE())</f>
        <v>#N/A</v>
      </c>
      <c r="S26" s="32" t="e">
        <f aca="false">VLOOKUP(S$6,Forecast_Load!$D$2:$AB$20,20,FALSE())</f>
        <v>#N/A</v>
      </c>
      <c r="T26" s="32" t="e">
        <f aca="false">VLOOKUP(T$6,Forecast_Load!$D$2:$AB$20,20,FALSE())</f>
        <v>#N/A</v>
      </c>
      <c r="U26" s="32" t="e">
        <f aca="false">VLOOKUP(U$6,Forecast_Load!$D$2:$AB$20,20,FALSE())</f>
        <v>#N/A</v>
      </c>
      <c r="V26" s="32" t="e">
        <f aca="false">VLOOKUP(V$6,Forecast_Load!$D$2:$AB$20,20,FALSE())</f>
        <v>#N/A</v>
      </c>
      <c r="W26" s="32" t="e">
        <f aca="false">VLOOKUP(W$6,Forecast_Load!$D$2:$AB$20,20,FALSE())</f>
        <v>#N/A</v>
      </c>
      <c r="X26" s="32" t="e">
        <f aca="false">VLOOKUP(X$6,Forecast_Load!$D$2:$AB$20,20,FALSE())</f>
        <v>#N/A</v>
      </c>
      <c r="Y26" s="32" t="e">
        <f aca="false">VLOOKUP(Y$6,Forecast_Load!$D$2:$AB$20,20,FALSE())</f>
        <v>#N/A</v>
      </c>
      <c r="Z26" s="32" t="e">
        <f aca="false">VLOOKUP(Z$6,Forecast_Load!$D$2:$AB$20,20,FALSE())</f>
        <v>#N/A</v>
      </c>
      <c r="AA26" s="32" t="e">
        <f aca="false">VLOOKUP(AA$6,Forecast_Load!$D$2:$AB$20,20,FALSE())</f>
        <v>#N/A</v>
      </c>
      <c r="AB26" s="32" t="e">
        <f aca="false">VLOOKUP(AB$6,Forecast_Load!$D$2:$AB$20,20,FALSE())</f>
        <v>#N/A</v>
      </c>
      <c r="AC26" s="33"/>
      <c r="AD26" s="1"/>
    </row>
    <row r="27" customFormat="false" ht="15.75" hidden="false" customHeight="false" outlineLevel="0" collapsed="false">
      <c r="A27" s="29" t="s">
        <v>29</v>
      </c>
      <c r="B27" s="30" t="e">
        <f aca="false">VLOOKUP(B$6,Forecast_Load!$D$2:$AB$20,21,FALSE())</f>
        <v>#N/A</v>
      </c>
      <c r="C27" s="30" t="e">
        <f aca="false">VLOOKUP(C$6,Forecast_Load!$D$2:$AB$20,21,FALSE())</f>
        <v>#N/A</v>
      </c>
      <c r="D27" s="30" t="e">
        <f aca="false">VLOOKUP(D$6,Forecast_Load!$D$2:$AB$20,21,FALSE())</f>
        <v>#N/A</v>
      </c>
      <c r="E27" s="30" t="e">
        <f aca="false">VLOOKUP(E$6,Forecast_Load!$D$2:$AB$20,21,FALSE())</f>
        <v>#N/A</v>
      </c>
      <c r="F27" s="30" t="e">
        <f aca="false">VLOOKUP(F$6,Forecast_Load!$D$2:$AB$20,21,FALSE())</f>
        <v>#N/A</v>
      </c>
      <c r="G27" s="30" t="e">
        <f aca="false">VLOOKUP(G$6,Forecast_Load!$D$2:$AB$20,21,FALSE())</f>
        <v>#N/A</v>
      </c>
      <c r="H27" s="30" t="e">
        <f aca="false">VLOOKUP(H$6,Forecast_Load!$D$2:$AB$20,21,FALSE())</f>
        <v>#N/A</v>
      </c>
      <c r="I27" s="30" t="e">
        <f aca="false">VLOOKUP(I$6,Forecast_Load!$D$2:$AB$20,21,FALSE())</f>
        <v>#N/A</v>
      </c>
      <c r="J27" s="34"/>
      <c r="K27" s="31" t="e">
        <f aca="false">VLOOKUP(K$6,Forecast_Load!$D$2:$AB$20,21,FALSE())</f>
        <v>#N/A</v>
      </c>
      <c r="L27" s="32" t="e">
        <f aca="false">VLOOKUP(L$6,Forecast_Load!$D$2:$AB$20,21,FALSE())</f>
        <v>#N/A</v>
      </c>
      <c r="M27" s="32" t="e">
        <f aca="false">VLOOKUP(M$6,Forecast_Load!$D$2:$AB$20,21,FALSE())</f>
        <v>#N/A</v>
      </c>
      <c r="N27" s="32" t="e">
        <f aca="false">VLOOKUP(N$6,Forecast_Load!$D$2:$AB$20,21,FALSE())</f>
        <v>#N/A</v>
      </c>
      <c r="O27" s="32" t="e">
        <f aca="false">VLOOKUP(O$6,Forecast_Load!$D$2:$AB$20,21,FALSE())</f>
        <v>#N/A</v>
      </c>
      <c r="P27" s="32" t="e">
        <f aca="false">VLOOKUP(P$6,Forecast_Load!$D$2:$AB$20,21,FALSE())</f>
        <v>#N/A</v>
      </c>
      <c r="Q27" s="32" t="e">
        <f aca="false">VLOOKUP(Q$6,Forecast_Load!$D$2:$AB$20,21,FALSE())</f>
        <v>#N/A</v>
      </c>
      <c r="R27" s="32" t="e">
        <f aca="false">VLOOKUP(R$6,Forecast_Load!$D$2:$AB$20,21,FALSE())</f>
        <v>#N/A</v>
      </c>
      <c r="S27" s="32" t="e">
        <f aca="false">VLOOKUP(S$6,Forecast_Load!$D$2:$AB$20,21,FALSE())</f>
        <v>#N/A</v>
      </c>
      <c r="T27" s="32" t="e">
        <f aca="false">VLOOKUP(T$6,Forecast_Load!$D$2:$AB$20,21,FALSE())</f>
        <v>#N/A</v>
      </c>
      <c r="U27" s="32" t="e">
        <f aca="false">VLOOKUP(U$6,Forecast_Load!$D$2:$AB$20,21,FALSE())</f>
        <v>#N/A</v>
      </c>
      <c r="V27" s="32" t="e">
        <f aca="false">VLOOKUP(V$6,Forecast_Load!$D$2:$AB$20,21,FALSE())</f>
        <v>#N/A</v>
      </c>
      <c r="W27" s="32" t="e">
        <f aca="false">VLOOKUP(W$6,Forecast_Load!$D$2:$AB$20,21,FALSE())</f>
        <v>#N/A</v>
      </c>
      <c r="X27" s="32" t="e">
        <f aca="false">VLOOKUP(X$6,Forecast_Load!$D$2:$AB$20,21,FALSE())</f>
        <v>#N/A</v>
      </c>
      <c r="Y27" s="32" t="e">
        <f aca="false">VLOOKUP(Y$6,Forecast_Load!$D$2:$AB$20,21,FALSE())</f>
        <v>#N/A</v>
      </c>
      <c r="Z27" s="32" t="e">
        <f aca="false">VLOOKUP(Z$6,Forecast_Load!$D$2:$AB$20,21,FALSE())</f>
        <v>#N/A</v>
      </c>
      <c r="AA27" s="32" t="e">
        <f aca="false">VLOOKUP(AA$6,Forecast_Load!$D$2:$AB$20,21,FALSE())</f>
        <v>#N/A</v>
      </c>
      <c r="AB27" s="32" t="e">
        <f aca="false">VLOOKUP(AB$6,Forecast_Load!$D$2:$AB$20,21,FALSE())</f>
        <v>#N/A</v>
      </c>
      <c r="AC27" s="33"/>
      <c r="AD27" s="1"/>
    </row>
    <row r="28" customFormat="false" ht="15.75" hidden="false" customHeight="false" outlineLevel="0" collapsed="false">
      <c r="A28" s="29" t="s">
        <v>30</v>
      </c>
      <c r="B28" s="30" t="e">
        <f aca="false">VLOOKUP(B$6,Forecast_Load!$D$2:$AB$20,22,FALSE())</f>
        <v>#N/A</v>
      </c>
      <c r="C28" s="30" t="e">
        <f aca="false">VLOOKUP(C$6,Forecast_Load!$D$2:$AB$20,22,FALSE())</f>
        <v>#N/A</v>
      </c>
      <c r="D28" s="30" t="e">
        <f aca="false">VLOOKUP(D$6,Forecast_Load!$D$2:$AB$20,22,FALSE())</f>
        <v>#N/A</v>
      </c>
      <c r="E28" s="30" t="e">
        <f aca="false">VLOOKUP(E$6,Forecast_Load!$D$2:$AB$20,22,FALSE())</f>
        <v>#N/A</v>
      </c>
      <c r="F28" s="30" t="e">
        <f aca="false">VLOOKUP(F$6,Forecast_Load!$D$2:$AB$20,22,FALSE())</f>
        <v>#N/A</v>
      </c>
      <c r="G28" s="30" t="e">
        <f aca="false">VLOOKUP(G$6,Forecast_Load!$D$2:$AB$20,22,FALSE())</f>
        <v>#N/A</v>
      </c>
      <c r="H28" s="30" t="e">
        <f aca="false">VLOOKUP(H$6,Forecast_Load!$D$2:$AB$20,22,FALSE())</f>
        <v>#N/A</v>
      </c>
      <c r="I28" s="30" t="e">
        <f aca="false">VLOOKUP(I$6,Forecast_Load!$D$2:$AB$20,22,FALSE())</f>
        <v>#N/A</v>
      </c>
      <c r="J28" s="34"/>
      <c r="K28" s="31" t="e">
        <f aca="false">VLOOKUP(K$6,Forecast_Load!$D$2:$AB$20,22,FALSE())</f>
        <v>#N/A</v>
      </c>
      <c r="L28" s="32" t="e">
        <f aca="false">VLOOKUP(L$6,Forecast_Load!$D$2:$AB$20,22,FALSE())</f>
        <v>#N/A</v>
      </c>
      <c r="M28" s="32" t="e">
        <f aca="false">VLOOKUP(M$6,Forecast_Load!$D$2:$AB$20,22,FALSE())</f>
        <v>#N/A</v>
      </c>
      <c r="N28" s="32" t="e">
        <f aca="false">VLOOKUP(N$6,Forecast_Load!$D$2:$AB$20,22,FALSE())</f>
        <v>#N/A</v>
      </c>
      <c r="O28" s="32" t="e">
        <f aca="false">VLOOKUP(O$6,Forecast_Load!$D$2:$AB$20,22,FALSE())</f>
        <v>#N/A</v>
      </c>
      <c r="P28" s="32" t="e">
        <f aca="false">VLOOKUP(P$6,Forecast_Load!$D$2:$AB$20,22,FALSE())</f>
        <v>#N/A</v>
      </c>
      <c r="Q28" s="32" t="e">
        <f aca="false">VLOOKUP(Q$6,Forecast_Load!$D$2:$AB$20,22,FALSE())</f>
        <v>#N/A</v>
      </c>
      <c r="R28" s="32" t="e">
        <f aca="false">VLOOKUP(R$6,Forecast_Load!$D$2:$AB$20,22,FALSE())</f>
        <v>#N/A</v>
      </c>
      <c r="S28" s="32" t="e">
        <f aca="false">VLOOKUP(S$6,Forecast_Load!$D$2:$AB$20,22,FALSE())</f>
        <v>#N/A</v>
      </c>
      <c r="T28" s="32" t="e">
        <f aca="false">VLOOKUP(T$6,Forecast_Load!$D$2:$AB$20,22,FALSE())</f>
        <v>#N/A</v>
      </c>
      <c r="U28" s="32" t="e">
        <f aca="false">VLOOKUP(U$6,Forecast_Load!$D$2:$AB$20,22,FALSE())</f>
        <v>#N/A</v>
      </c>
      <c r="V28" s="32" t="e">
        <f aca="false">VLOOKUP(V$6,Forecast_Load!$D$2:$AB$20,22,FALSE())</f>
        <v>#N/A</v>
      </c>
      <c r="W28" s="32" t="e">
        <f aca="false">VLOOKUP(W$6,Forecast_Load!$D$2:$AB$20,22,FALSE())</f>
        <v>#N/A</v>
      </c>
      <c r="X28" s="32" t="e">
        <f aca="false">VLOOKUP(X$6,Forecast_Load!$D$2:$AB$20,22,FALSE())</f>
        <v>#N/A</v>
      </c>
      <c r="Y28" s="32" t="e">
        <f aca="false">VLOOKUP(Y$6,Forecast_Load!$D$2:$AB$20,22,FALSE())</f>
        <v>#N/A</v>
      </c>
      <c r="Z28" s="32" t="e">
        <f aca="false">VLOOKUP(Z$6,Forecast_Load!$D$2:$AB$20,22,FALSE())</f>
        <v>#N/A</v>
      </c>
      <c r="AA28" s="32" t="e">
        <f aca="false">VLOOKUP(AA$6,Forecast_Load!$D$2:$AB$20,22,FALSE())</f>
        <v>#N/A</v>
      </c>
      <c r="AB28" s="32" t="e">
        <f aca="false">VLOOKUP(AB$6,Forecast_Load!$D$2:$AB$20,22,FALSE())</f>
        <v>#N/A</v>
      </c>
      <c r="AC28" s="33"/>
      <c r="AD28" s="1"/>
    </row>
    <row r="29" customFormat="false" ht="15.75" hidden="false" customHeight="false" outlineLevel="0" collapsed="false">
      <c r="A29" s="29" t="s">
        <v>31</v>
      </c>
      <c r="B29" s="30" t="e">
        <f aca="false">VLOOKUP(B$6,Forecast_Load!$D$2:$AB$20,23,FALSE())</f>
        <v>#N/A</v>
      </c>
      <c r="C29" s="30" t="e">
        <f aca="false">VLOOKUP(C$6,Forecast_Load!$D$2:$AB$20,23,FALSE())</f>
        <v>#N/A</v>
      </c>
      <c r="D29" s="30" t="e">
        <f aca="false">VLOOKUP(D$6,Forecast_Load!$D$2:$AB$20,23,FALSE())</f>
        <v>#N/A</v>
      </c>
      <c r="E29" s="30" t="e">
        <f aca="false">VLOOKUP(E$6,Forecast_Load!$D$2:$AB$20,23,FALSE())</f>
        <v>#N/A</v>
      </c>
      <c r="F29" s="30" t="e">
        <f aca="false">VLOOKUP(F$6,Forecast_Load!$D$2:$AB$20,23,FALSE())</f>
        <v>#N/A</v>
      </c>
      <c r="G29" s="30" t="e">
        <f aca="false">VLOOKUP(G$6,Forecast_Load!$D$2:$AB$20,23,FALSE())</f>
        <v>#N/A</v>
      </c>
      <c r="H29" s="30" t="e">
        <f aca="false">VLOOKUP(H$6,Forecast_Load!$D$2:$AB$20,23,FALSE())</f>
        <v>#N/A</v>
      </c>
      <c r="I29" s="30" t="e">
        <f aca="false">VLOOKUP(I$6,Forecast_Load!$D$2:$AB$20,23,FALSE())</f>
        <v>#N/A</v>
      </c>
      <c r="J29" s="34"/>
      <c r="K29" s="31" t="e">
        <f aca="false">VLOOKUP(K$6,Forecast_Load!$D$2:$AB$20,23,FALSE())</f>
        <v>#N/A</v>
      </c>
      <c r="L29" s="32" t="e">
        <f aca="false">VLOOKUP(L$6,Forecast_Load!$D$2:$AB$20,23,FALSE())</f>
        <v>#N/A</v>
      </c>
      <c r="M29" s="32" t="e">
        <f aca="false">VLOOKUP(M$6,Forecast_Load!$D$2:$AB$20,23,FALSE())</f>
        <v>#N/A</v>
      </c>
      <c r="N29" s="32" t="e">
        <f aca="false">VLOOKUP(N$6,Forecast_Load!$D$2:$AB$20,23,FALSE())</f>
        <v>#N/A</v>
      </c>
      <c r="O29" s="32" t="e">
        <f aca="false">VLOOKUP(O$6,Forecast_Load!$D$2:$AB$20,23,FALSE())</f>
        <v>#N/A</v>
      </c>
      <c r="P29" s="32" t="e">
        <f aca="false">VLOOKUP(P$6,Forecast_Load!$D$2:$AB$20,23,FALSE())</f>
        <v>#N/A</v>
      </c>
      <c r="Q29" s="32" t="e">
        <f aca="false">VLOOKUP(Q$6,Forecast_Load!$D$2:$AB$20,23,FALSE())</f>
        <v>#N/A</v>
      </c>
      <c r="R29" s="32" t="e">
        <f aca="false">VLOOKUP(R$6,Forecast_Load!$D$2:$AB$20,23,FALSE())</f>
        <v>#N/A</v>
      </c>
      <c r="S29" s="32" t="e">
        <f aca="false">VLOOKUP(S$6,Forecast_Load!$D$2:$AB$20,23,FALSE())</f>
        <v>#N/A</v>
      </c>
      <c r="T29" s="32" t="e">
        <f aca="false">VLOOKUP(T$6,Forecast_Load!$D$2:$AB$20,23,FALSE())</f>
        <v>#N/A</v>
      </c>
      <c r="U29" s="32" t="e">
        <f aca="false">VLOOKUP(U$6,Forecast_Load!$D$2:$AB$20,23,FALSE())</f>
        <v>#N/A</v>
      </c>
      <c r="V29" s="32" t="e">
        <f aca="false">VLOOKUP(V$6,Forecast_Load!$D$2:$AB$20,23,FALSE())</f>
        <v>#N/A</v>
      </c>
      <c r="W29" s="32" t="e">
        <f aca="false">VLOOKUP(W$6,Forecast_Load!$D$2:$AB$20,23,FALSE())</f>
        <v>#N/A</v>
      </c>
      <c r="X29" s="32" t="e">
        <f aca="false">VLOOKUP(X$6,Forecast_Load!$D$2:$AB$20,23,FALSE())</f>
        <v>#N/A</v>
      </c>
      <c r="Y29" s="32" t="e">
        <f aca="false">VLOOKUP(Y$6,Forecast_Load!$D$2:$AB$20,23,FALSE())</f>
        <v>#N/A</v>
      </c>
      <c r="Z29" s="32" t="e">
        <f aca="false">VLOOKUP(Z$6,Forecast_Load!$D$2:$AB$20,23,FALSE())</f>
        <v>#N/A</v>
      </c>
      <c r="AA29" s="32" t="e">
        <f aca="false">VLOOKUP(AA$6,Forecast_Load!$D$2:$AB$20,23,FALSE())</f>
        <v>#N/A</v>
      </c>
      <c r="AB29" s="32" t="e">
        <f aca="false">VLOOKUP(AB$6,Forecast_Load!$D$2:$AB$20,23,FALSE())</f>
        <v>#N/A</v>
      </c>
      <c r="AC29" s="33"/>
      <c r="AD29" s="1"/>
    </row>
    <row r="30" customFormat="false" ht="15.75" hidden="false" customHeight="false" outlineLevel="0" collapsed="false">
      <c r="A30" s="29" t="s">
        <v>32</v>
      </c>
      <c r="B30" s="30" t="e">
        <f aca="false">VLOOKUP(B$6,Forecast_Load!$D$2:$AB$20,24,FALSE())</f>
        <v>#N/A</v>
      </c>
      <c r="C30" s="30" t="e">
        <f aca="false">VLOOKUP(C$6,Forecast_Load!$D$2:$AB$20,24,FALSE())</f>
        <v>#N/A</v>
      </c>
      <c r="D30" s="30" t="e">
        <f aca="false">VLOOKUP(D$6,Forecast_Load!$D$2:$AB$20,24,FALSE())</f>
        <v>#N/A</v>
      </c>
      <c r="E30" s="30" t="e">
        <f aca="false">VLOOKUP(E$6,Forecast_Load!$D$2:$AB$20,24,FALSE())</f>
        <v>#N/A</v>
      </c>
      <c r="F30" s="30" t="e">
        <f aca="false">VLOOKUP(F$6,Forecast_Load!$D$2:$AB$20,24,FALSE())</f>
        <v>#N/A</v>
      </c>
      <c r="G30" s="30" t="e">
        <f aca="false">VLOOKUP(G$6,Forecast_Load!$D$2:$AB$20,24,FALSE())</f>
        <v>#N/A</v>
      </c>
      <c r="H30" s="30" t="e">
        <f aca="false">VLOOKUP(H$6,Forecast_Load!$D$2:$AB$20,24,FALSE())</f>
        <v>#N/A</v>
      </c>
      <c r="I30" s="30" t="e">
        <f aca="false">VLOOKUP(I$6,Forecast_Load!$D$2:$AB$20,24,FALSE())</f>
        <v>#N/A</v>
      </c>
      <c r="J30" s="34"/>
      <c r="K30" s="31" t="e">
        <f aca="false">VLOOKUP(K$6,Forecast_Load!$D$2:$AB$20,24,FALSE())</f>
        <v>#N/A</v>
      </c>
      <c r="L30" s="32" t="e">
        <f aca="false">VLOOKUP(L$6,Forecast_Load!$D$2:$AB$20,24,FALSE())</f>
        <v>#N/A</v>
      </c>
      <c r="M30" s="32" t="e">
        <f aca="false">VLOOKUP(M$6,Forecast_Load!$D$2:$AB$20,24,FALSE())</f>
        <v>#N/A</v>
      </c>
      <c r="N30" s="32" t="e">
        <f aca="false">VLOOKUP(N$6,Forecast_Load!$D$2:$AB$20,24,FALSE())</f>
        <v>#N/A</v>
      </c>
      <c r="O30" s="32" t="e">
        <f aca="false">VLOOKUP(O$6,Forecast_Load!$D$2:$AB$20,24,FALSE())</f>
        <v>#N/A</v>
      </c>
      <c r="P30" s="32" t="e">
        <f aca="false">VLOOKUP(P$6,Forecast_Load!$D$2:$AB$20,24,FALSE())</f>
        <v>#N/A</v>
      </c>
      <c r="Q30" s="32" t="e">
        <f aca="false">VLOOKUP(Q$6,Forecast_Load!$D$2:$AB$20,24,FALSE())</f>
        <v>#N/A</v>
      </c>
      <c r="R30" s="32" t="e">
        <f aca="false">VLOOKUP(R$6,Forecast_Load!$D$2:$AB$20,24,FALSE())</f>
        <v>#N/A</v>
      </c>
      <c r="S30" s="32" t="e">
        <f aca="false">VLOOKUP(S$6,Forecast_Load!$D$2:$AB$20,24,FALSE())</f>
        <v>#N/A</v>
      </c>
      <c r="T30" s="32" t="e">
        <f aca="false">VLOOKUP(T$6,Forecast_Load!$D$2:$AB$20,24,FALSE())</f>
        <v>#N/A</v>
      </c>
      <c r="U30" s="32" t="e">
        <f aca="false">VLOOKUP(U$6,Forecast_Load!$D$2:$AB$20,24,FALSE())</f>
        <v>#N/A</v>
      </c>
      <c r="V30" s="32" t="e">
        <f aca="false">VLOOKUP(V$6,Forecast_Load!$D$2:$AB$20,24,FALSE())</f>
        <v>#N/A</v>
      </c>
      <c r="W30" s="32" t="e">
        <f aca="false">VLOOKUP(W$6,Forecast_Load!$D$2:$AB$20,24,FALSE())</f>
        <v>#N/A</v>
      </c>
      <c r="X30" s="32" t="e">
        <f aca="false">VLOOKUP(X$6,Forecast_Load!$D$2:$AB$20,24,FALSE())</f>
        <v>#N/A</v>
      </c>
      <c r="Y30" s="32" t="e">
        <f aca="false">VLOOKUP(Y$6,Forecast_Load!$D$2:$AB$20,24,FALSE())</f>
        <v>#N/A</v>
      </c>
      <c r="Z30" s="32" t="e">
        <f aca="false">VLOOKUP(Z$6,Forecast_Load!$D$2:$AB$20,24,FALSE())</f>
        <v>#N/A</v>
      </c>
      <c r="AA30" s="32" t="e">
        <f aca="false">VLOOKUP(AA$6,Forecast_Load!$D$2:$AB$20,24,FALSE())</f>
        <v>#N/A</v>
      </c>
      <c r="AB30" s="32" t="e">
        <f aca="false">VLOOKUP(AB$6,Forecast_Load!$D$2:$AB$20,24,FALSE())</f>
        <v>#N/A</v>
      </c>
      <c r="AC30" s="33"/>
      <c r="AD30" s="1"/>
    </row>
    <row r="31" customFormat="false" ht="15.75" hidden="false" customHeight="false" outlineLevel="0" collapsed="false">
      <c r="A31" s="29" t="s">
        <v>33</v>
      </c>
      <c r="B31" s="30" t="e">
        <f aca="false">VLOOKUP(B$6,Forecast_Load!$D$2:$AB$20,25,FALSE())</f>
        <v>#N/A</v>
      </c>
      <c r="C31" s="30" t="e">
        <f aca="false">VLOOKUP(C$6,Forecast_Load!$D$2:$AB$20,25,FALSE())</f>
        <v>#N/A</v>
      </c>
      <c r="D31" s="30" t="e">
        <f aca="false">VLOOKUP(D$6,Forecast_Load!$D$2:$AB$20,25,FALSE())</f>
        <v>#N/A</v>
      </c>
      <c r="E31" s="30" t="e">
        <f aca="false">VLOOKUP(E$6,Forecast_Load!$D$2:$AB$20,25,FALSE())</f>
        <v>#N/A</v>
      </c>
      <c r="F31" s="30" t="e">
        <f aca="false">VLOOKUP(F$6,Forecast_Load!$D$2:$AB$20,25,FALSE())</f>
        <v>#N/A</v>
      </c>
      <c r="G31" s="30" t="e">
        <f aca="false">VLOOKUP(G$6,Forecast_Load!$D$2:$AB$20,25,FALSE())</f>
        <v>#N/A</v>
      </c>
      <c r="H31" s="30" t="e">
        <f aca="false">VLOOKUP(H$6,Forecast_Load!$D$2:$AB$20,25,FALSE())</f>
        <v>#N/A</v>
      </c>
      <c r="I31" s="30" t="e">
        <f aca="false">VLOOKUP(I$6,Forecast_Load!$D$2:$AB$20,25,FALSE())</f>
        <v>#N/A</v>
      </c>
      <c r="J31" s="34"/>
      <c r="K31" s="31" t="e">
        <f aca="false">VLOOKUP(K$6,Forecast_Load!$D$2:$AB$20,25,FALSE())</f>
        <v>#N/A</v>
      </c>
      <c r="L31" s="32" t="e">
        <f aca="false">VLOOKUP(L$6,Forecast_Load!$D$2:$AB$20,25,FALSE())</f>
        <v>#N/A</v>
      </c>
      <c r="M31" s="32" t="e">
        <f aca="false">VLOOKUP(M$6,Forecast_Load!$D$2:$AB$20,25,FALSE())</f>
        <v>#N/A</v>
      </c>
      <c r="N31" s="32" t="e">
        <f aca="false">VLOOKUP(N$6,Forecast_Load!$D$2:$AB$20,25,FALSE())</f>
        <v>#N/A</v>
      </c>
      <c r="O31" s="32" t="e">
        <f aca="false">VLOOKUP(O$6,Forecast_Load!$D$2:$AB$20,25,FALSE())</f>
        <v>#N/A</v>
      </c>
      <c r="P31" s="32" t="e">
        <f aca="false">VLOOKUP(P$6,Forecast_Load!$D$2:$AB$20,25,FALSE())</f>
        <v>#N/A</v>
      </c>
      <c r="Q31" s="32" t="e">
        <f aca="false">VLOOKUP(Q$6,Forecast_Load!$D$2:$AB$20,25,FALSE())</f>
        <v>#N/A</v>
      </c>
      <c r="R31" s="32" t="e">
        <f aca="false">VLOOKUP(R$6,Forecast_Load!$D$2:$AB$20,25,FALSE())</f>
        <v>#N/A</v>
      </c>
      <c r="S31" s="32" t="e">
        <f aca="false">VLOOKUP(S$6,Forecast_Load!$D$2:$AB$20,25,FALSE())</f>
        <v>#N/A</v>
      </c>
      <c r="T31" s="32" t="e">
        <f aca="false">VLOOKUP(T$6,Forecast_Load!$D$2:$AB$20,25,FALSE())</f>
        <v>#N/A</v>
      </c>
      <c r="U31" s="32" t="e">
        <f aca="false">VLOOKUP(U$6,Forecast_Load!$D$2:$AB$20,25,FALSE())</f>
        <v>#N/A</v>
      </c>
      <c r="V31" s="32" t="e">
        <f aca="false">VLOOKUP(V$6,Forecast_Load!$D$2:$AB$20,25,FALSE())</f>
        <v>#N/A</v>
      </c>
      <c r="W31" s="32" t="e">
        <f aca="false">VLOOKUP(W$6,Forecast_Load!$D$2:$AB$20,25,FALSE())</f>
        <v>#N/A</v>
      </c>
      <c r="X31" s="32" t="e">
        <f aca="false">VLOOKUP(X$6,Forecast_Load!$D$2:$AB$20,25,FALSE())</f>
        <v>#N/A</v>
      </c>
      <c r="Y31" s="32" t="e">
        <f aca="false">VLOOKUP(Y$6,Forecast_Load!$D$2:$AB$20,25,FALSE())</f>
        <v>#N/A</v>
      </c>
      <c r="Z31" s="32" t="e">
        <f aca="false">VLOOKUP(Z$6,Forecast_Load!$D$2:$AB$20,25,FALSE())</f>
        <v>#N/A</v>
      </c>
      <c r="AA31" s="32" t="e">
        <f aca="false">VLOOKUP(AA$6,Forecast_Load!$D$2:$AB$20,25,FALSE())</f>
        <v>#N/A</v>
      </c>
      <c r="AB31" s="32" t="e">
        <f aca="false">VLOOKUP(AB$6,Forecast_Load!$D$2:$AB$20,25,FALSE())</f>
        <v>#N/A</v>
      </c>
      <c r="AC31" s="33"/>
      <c r="AD31" s="1"/>
    </row>
    <row r="32" customFormat="false" ht="15.75" hidden="false" customHeight="false" outlineLevel="0" collapsed="false">
      <c r="A32" s="35"/>
      <c r="B32" s="36"/>
      <c r="C32" s="36"/>
      <c r="D32" s="37"/>
      <c r="E32" s="38"/>
      <c r="F32" s="38"/>
      <c r="G32" s="38"/>
      <c r="H32" s="38"/>
      <c r="I32" s="38"/>
      <c r="J32" s="39"/>
      <c r="K32" s="39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40"/>
      <c r="AD32" s="1"/>
    </row>
    <row r="33" customFormat="false" ht="15.75" hidden="false" customHeight="false" outlineLevel="0" collapsed="false">
      <c r="A33" s="41" t="s">
        <v>34</v>
      </c>
      <c r="B33" s="42" t="e">
        <f aca="false">+AVERAGE(B8:B31)</f>
        <v>#N/A</v>
      </c>
      <c r="C33" s="42" t="e">
        <f aca="false">+AVERAGE(C8:C31)</f>
        <v>#N/A</v>
      </c>
      <c r="D33" s="42" t="e">
        <f aca="false">+AVERAGE(D8:D31)</f>
        <v>#N/A</v>
      </c>
      <c r="E33" s="42" t="e">
        <f aca="false">+AVERAGE(E8:E31)</f>
        <v>#N/A</v>
      </c>
      <c r="F33" s="42" t="e">
        <f aca="false">+AVERAGE(F8:F31)</f>
        <v>#N/A</v>
      </c>
      <c r="G33" s="42" t="e">
        <f aca="false">+AVERAGE(G8:G31)</f>
        <v>#N/A</v>
      </c>
      <c r="H33" s="42" t="e">
        <f aca="false">+AVERAGE(H8:H31)</f>
        <v>#N/A</v>
      </c>
      <c r="I33" s="42" t="e">
        <f aca="false">+AVERAGE(I8:I31)</f>
        <v>#N/A</v>
      </c>
      <c r="J33" s="43" t="e">
        <f aca="false">+AVERAGE(J8:J31)</f>
        <v>#N/A</v>
      </c>
      <c r="K33" s="44" t="e">
        <f aca="false">+AVERAGE(K8:K31)</f>
        <v>#N/A</v>
      </c>
      <c r="L33" s="42" t="e">
        <f aca="false">+AVERAGE(L8:L31)</f>
        <v>#N/A</v>
      </c>
      <c r="M33" s="42" t="e">
        <f aca="false">+AVERAGE(M8:M31)</f>
        <v>#N/A</v>
      </c>
      <c r="N33" s="42" t="e">
        <f aca="false">+AVERAGE(N8:N31)</f>
        <v>#N/A</v>
      </c>
      <c r="O33" s="42" t="e">
        <f aca="false">+AVERAGE(O8:O31)</f>
        <v>#N/A</v>
      </c>
      <c r="P33" s="42" t="e">
        <f aca="false">+AVERAGE(P8:P31)</f>
        <v>#N/A</v>
      </c>
      <c r="Q33" s="42" t="e">
        <f aca="false">+AVERAGE(Q8:Q31)</f>
        <v>#N/A</v>
      </c>
      <c r="R33" s="42" t="e">
        <f aca="false">+AVERAGE(R8:R31)</f>
        <v>#N/A</v>
      </c>
      <c r="S33" s="42" t="e">
        <f aca="false">+AVERAGE(S8:S31)</f>
        <v>#N/A</v>
      </c>
      <c r="T33" s="42" t="e">
        <f aca="false">+AVERAGE(T8:T31)</f>
        <v>#N/A</v>
      </c>
      <c r="U33" s="42" t="e">
        <f aca="false">+AVERAGE(U8:U31)</f>
        <v>#N/A</v>
      </c>
      <c r="V33" s="42" t="e">
        <f aca="false">+AVERAGE(V8:V31)</f>
        <v>#N/A</v>
      </c>
      <c r="W33" s="42" t="e">
        <f aca="false">+AVERAGE(W8:W31)</f>
        <v>#N/A</v>
      </c>
      <c r="X33" s="42" t="e">
        <f aca="false">+AVERAGE(X8:X31)</f>
        <v>#N/A</v>
      </c>
      <c r="Y33" s="42" t="e">
        <f aca="false">+AVERAGE(Y8:Y31)</f>
        <v>#N/A</v>
      </c>
      <c r="Z33" s="42" t="e">
        <f aca="false">+AVERAGE(Z8:Z31)</f>
        <v>#N/A</v>
      </c>
      <c r="AA33" s="42" t="e">
        <f aca="false">+AVERAGE(AA8:AA31)</f>
        <v>#N/A</v>
      </c>
      <c r="AB33" s="42" t="e">
        <f aca="false">+AVERAGE(AB8:AB31)</f>
        <v>#N/A</v>
      </c>
      <c r="AC33" s="0"/>
      <c r="AD33" s="45"/>
      <c r="AE33" s="0"/>
    </row>
    <row r="34" customFormat="false" ht="15.75" hidden="false" customHeight="false" outlineLevel="0" collapsed="false">
      <c r="A34" s="46" t="s">
        <v>35</v>
      </c>
      <c r="B34" s="47" t="e">
        <f aca="false">+AVERAGE(B15:B30)</f>
        <v>#N/A</v>
      </c>
      <c r="C34" s="47" t="e">
        <f aca="false">+AVERAGE(C15:C30)</f>
        <v>#N/A</v>
      </c>
      <c r="D34" s="47" t="e">
        <f aca="false">+AVERAGE(D15:D30)</f>
        <v>#N/A</v>
      </c>
      <c r="E34" s="47" t="e">
        <f aca="false">+AVERAGE(E15:E30)</f>
        <v>#N/A</v>
      </c>
      <c r="F34" s="47" t="e">
        <f aca="false">+AVERAGE(F15:F30)</f>
        <v>#N/A</v>
      </c>
      <c r="G34" s="47" t="e">
        <f aca="false">+AVERAGE(G15:G30)</f>
        <v>#N/A</v>
      </c>
      <c r="H34" s="47" t="e">
        <f aca="false">+AVERAGE(H15:H30)</f>
        <v>#N/A</v>
      </c>
      <c r="I34" s="47" t="e">
        <f aca="false">+AVERAGE(I15:I30)</f>
        <v>#N/A</v>
      </c>
      <c r="J34" s="48" t="e">
        <f aca="false">+AVERAGE(J15:J30)</f>
        <v>#DIV/0!</v>
      </c>
      <c r="K34" s="49" t="e">
        <f aca="false">+AVERAGE(K15:K30)</f>
        <v>#N/A</v>
      </c>
      <c r="L34" s="47" t="e">
        <f aca="false">+AVERAGE(L15:L30)</f>
        <v>#N/A</v>
      </c>
      <c r="M34" s="47" t="e">
        <f aca="false">+AVERAGE(M15:M30)</f>
        <v>#N/A</v>
      </c>
      <c r="N34" s="47" t="e">
        <f aca="false">+AVERAGE(N15:N30)</f>
        <v>#N/A</v>
      </c>
      <c r="O34" s="47" t="e">
        <f aca="false">+AVERAGE(O15:O30)</f>
        <v>#N/A</v>
      </c>
      <c r="P34" s="47" t="e">
        <f aca="false">+AVERAGE(P15:P30)</f>
        <v>#N/A</v>
      </c>
      <c r="Q34" s="47" t="e">
        <f aca="false">+AVERAGE(Q15:Q30)</f>
        <v>#N/A</v>
      </c>
      <c r="R34" s="47" t="e">
        <f aca="false">+AVERAGE(R15:R30)</f>
        <v>#N/A</v>
      </c>
      <c r="S34" s="47" t="e">
        <f aca="false">+AVERAGE(S15:S30)</f>
        <v>#N/A</v>
      </c>
      <c r="T34" s="47" t="e">
        <f aca="false">+AVERAGE(T15:T30)</f>
        <v>#N/A</v>
      </c>
      <c r="U34" s="47" t="e">
        <f aca="false">+AVERAGE(U15:U30)</f>
        <v>#N/A</v>
      </c>
      <c r="V34" s="47" t="e">
        <f aca="false">+AVERAGE(V15:V30)</f>
        <v>#N/A</v>
      </c>
      <c r="W34" s="47" t="e">
        <f aca="false">+AVERAGE(W15:W30)</f>
        <v>#N/A</v>
      </c>
      <c r="X34" s="47" t="e">
        <f aca="false">+AVERAGE(X15:X30)</f>
        <v>#N/A</v>
      </c>
      <c r="Y34" s="47" t="e">
        <f aca="false">+AVERAGE(Y15:Y30)</f>
        <v>#N/A</v>
      </c>
      <c r="Z34" s="47" t="e">
        <f aca="false">+AVERAGE(Z15:Z30)</f>
        <v>#N/A</v>
      </c>
      <c r="AA34" s="47" t="e">
        <f aca="false">+AVERAGE(AA15:AA30)</f>
        <v>#N/A</v>
      </c>
      <c r="AB34" s="47" t="e">
        <f aca="false">+AVERAGE(AB15:AB30)</f>
        <v>#N/A</v>
      </c>
      <c r="AC34" s="0"/>
      <c r="AD34" s="50"/>
      <c r="AE34" s="0"/>
    </row>
    <row r="35" customFormat="false" ht="15.75" hidden="false" customHeight="false" outlineLevel="0" collapsed="false">
      <c r="A35" s="46" t="s">
        <v>36</v>
      </c>
      <c r="B35" s="47" t="e">
        <f aca="false">+AVERAGE(B31,B8:B14)</f>
        <v>#N/A</v>
      </c>
      <c r="C35" s="47" t="e">
        <f aca="false">+AVERAGE(C31,C8:C14)</f>
        <v>#N/A</v>
      </c>
      <c r="D35" s="47" t="e">
        <f aca="false">+AVERAGE(D31,D8:D14)</f>
        <v>#N/A</v>
      </c>
      <c r="E35" s="47" t="e">
        <f aca="false">+AVERAGE(E31,E8:E14)</f>
        <v>#N/A</v>
      </c>
      <c r="F35" s="47" t="e">
        <f aca="false">+AVERAGE(F31,F8:F14)</f>
        <v>#N/A</v>
      </c>
      <c r="G35" s="47" t="e">
        <f aca="false">+AVERAGE(G31,G8:G14)</f>
        <v>#N/A</v>
      </c>
      <c r="H35" s="47" t="e">
        <f aca="false">+AVERAGE(H31,H8:H14)</f>
        <v>#N/A</v>
      </c>
      <c r="I35" s="47" t="e">
        <f aca="false">+AVERAGE(I31,I8:I14)</f>
        <v>#N/A</v>
      </c>
      <c r="J35" s="48" t="e">
        <f aca="false">+AVERAGE(J31,J8:J14)</f>
        <v>#N/A</v>
      </c>
      <c r="K35" s="49" t="e">
        <f aca="false">+AVERAGE(K31,K8:K14)</f>
        <v>#N/A</v>
      </c>
      <c r="L35" s="47" t="e">
        <f aca="false">+AVERAGE(L31,L8:L14)</f>
        <v>#N/A</v>
      </c>
      <c r="M35" s="47" t="e">
        <f aca="false">+AVERAGE(M31,M8:M14)</f>
        <v>#N/A</v>
      </c>
      <c r="N35" s="47" t="e">
        <f aca="false">+AVERAGE(N31,N8:N14)</f>
        <v>#N/A</v>
      </c>
      <c r="O35" s="47" t="e">
        <f aca="false">+AVERAGE(O31,O8:O14)</f>
        <v>#N/A</v>
      </c>
      <c r="P35" s="47" t="e">
        <f aca="false">+AVERAGE(P31,P8:P14)</f>
        <v>#N/A</v>
      </c>
      <c r="Q35" s="47" t="e">
        <f aca="false">+AVERAGE(Q31,Q8:Q14)</f>
        <v>#N/A</v>
      </c>
      <c r="R35" s="47" t="e">
        <f aca="false">+AVERAGE(R31,R8:R14)</f>
        <v>#N/A</v>
      </c>
      <c r="S35" s="47" t="e">
        <f aca="false">+AVERAGE(S31,S8:S14)</f>
        <v>#N/A</v>
      </c>
      <c r="T35" s="47" t="e">
        <f aca="false">+AVERAGE(T31,T8:T14)</f>
        <v>#N/A</v>
      </c>
      <c r="U35" s="47" t="e">
        <f aca="false">+AVERAGE(U31,U8:U14)</f>
        <v>#N/A</v>
      </c>
      <c r="V35" s="47" t="e">
        <f aca="false">+AVERAGE(V31,V8:V14)</f>
        <v>#N/A</v>
      </c>
      <c r="W35" s="47" t="e">
        <f aca="false">+AVERAGE(W31,W8:W14)</f>
        <v>#N/A</v>
      </c>
      <c r="X35" s="47" t="e">
        <f aca="false">+AVERAGE(X31,X8:X14)</f>
        <v>#N/A</v>
      </c>
      <c r="Y35" s="47" t="e">
        <f aca="false">+AVERAGE(Y31,Y8:Y14)</f>
        <v>#N/A</v>
      </c>
      <c r="Z35" s="47" t="e">
        <f aca="false">+AVERAGE(Z31,Z8:Z14)</f>
        <v>#N/A</v>
      </c>
      <c r="AA35" s="47" t="e">
        <f aca="false">+AVERAGE(AA31,AA8:AA14)</f>
        <v>#N/A</v>
      </c>
      <c r="AB35" s="47" t="e">
        <f aca="false">+AVERAGE(AB31,AB8:AB14)</f>
        <v>#N/A</v>
      </c>
      <c r="AC35" s="0"/>
      <c r="AD35" s="50"/>
      <c r="AE35" s="0"/>
    </row>
    <row r="36" customFormat="false" ht="15.75" hidden="false" customHeight="false" outlineLevel="0" collapsed="false">
      <c r="A36" s="51" t="s">
        <v>37</v>
      </c>
      <c r="B36" s="52" t="e">
        <f aca="false">+MAX(B8:B31)</f>
        <v>#N/A</v>
      </c>
      <c r="C36" s="52" t="e">
        <f aca="false">+MAX(C8:C31)</f>
        <v>#N/A</v>
      </c>
      <c r="D36" s="52" t="e">
        <f aca="false">+MAX(D8:D31)</f>
        <v>#N/A</v>
      </c>
      <c r="E36" s="52" t="e">
        <f aca="false">+MAX(E8:E31)</f>
        <v>#N/A</v>
      </c>
      <c r="F36" s="52" t="e">
        <f aca="false">+MAX(F8:F31)</f>
        <v>#N/A</v>
      </c>
      <c r="G36" s="52" t="e">
        <f aca="false">+MAX(G8:G31)</f>
        <v>#N/A</v>
      </c>
      <c r="H36" s="52" t="e">
        <f aca="false">+MAX(H8:H31)</f>
        <v>#N/A</v>
      </c>
      <c r="I36" s="52" t="e">
        <f aca="false">+MAX(I8:I31)</f>
        <v>#N/A</v>
      </c>
      <c r="J36" s="53" t="e">
        <f aca="false">+MAX(J8:J31)</f>
        <v>#N/A</v>
      </c>
      <c r="K36" s="54" t="e">
        <f aca="false">+MAX(K8:K31)</f>
        <v>#N/A</v>
      </c>
      <c r="L36" s="52" t="e">
        <f aca="false">+MAX(L8:L31)</f>
        <v>#N/A</v>
      </c>
      <c r="M36" s="52" t="e">
        <f aca="false">+MAX(M8:M31)</f>
        <v>#N/A</v>
      </c>
      <c r="N36" s="52" t="e">
        <f aca="false">+MAX(N8:N31)</f>
        <v>#N/A</v>
      </c>
      <c r="O36" s="52" t="e">
        <f aca="false">+MAX(O8:O31)</f>
        <v>#N/A</v>
      </c>
      <c r="P36" s="52" t="e">
        <f aca="false">+MAX(P8:P31)</f>
        <v>#N/A</v>
      </c>
      <c r="Q36" s="52" t="e">
        <f aca="false">+MAX(Q8:Q31)</f>
        <v>#N/A</v>
      </c>
      <c r="R36" s="52" t="e">
        <f aca="false">+MAX(R8:R31)</f>
        <v>#N/A</v>
      </c>
      <c r="S36" s="52" t="e">
        <f aca="false">+MAX(S8:S31)</f>
        <v>#N/A</v>
      </c>
      <c r="T36" s="52" t="e">
        <f aca="false">+MAX(T8:T31)</f>
        <v>#N/A</v>
      </c>
      <c r="U36" s="52" t="e">
        <f aca="false">+MAX(U8:U31)</f>
        <v>#N/A</v>
      </c>
      <c r="V36" s="52" t="e">
        <f aca="false">+MAX(V8:V31)</f>
        <v>#N/A</v>
      </c>
      <c r="W36" s="52" t="e">
        <f aca="false">+MAX(W8:W31)</f>
        <v>#N/A</v>
      </c>
      <c r="X36" s="52" t="e">
        <f aca="false">+MAX(X8:X31)</f>
        <v>#N/A</v>
      </c>
      <c r="Y36" s="52" t="e">
        <f aca="false">+MAX(Y8:Y31)</f>
        <v>#N/A</v>
      </c>
      <c r="Z36" s="52" t="e">
        <f aca="false">+MAX(Z8:Z31)</f>
        <v>#N/A</v>
      </c>
      <c r="AA36" s="52" t="e">
        <f aca="false">+MAX(AA8:AA31)</f>
        <v>#N/A</v>
      </c>
      <c r="AB36" s="52" t="e">
        <f aca="false">+MAX(AB8:AB31)</f>
        <v>#N/A</v>
      </c>
      <c r="AC36" s="0"/>
      <c r="AD36" s="55"/>
      <c r="AE36" s="0"/>
    </row>
    <row r="37" customFormat="false" ht="15.75" hidden="false" customHeight="false" outlineLevel="0" collapsed="false">
      <c r="A37" s="56"/>
      <c r="B37" s="57"/>
      <c r="C37" s="57"/>
      <c r="D37" s="57"/>
      <c r="E37" s="58"/>
      <c r="F37" s="59"/>
      <c r="G37" s="59"/>
      <c r="H37" s="59"/>
      <c r="I37" s="59"/>
      <c r="J37" s="60"/>
      <c r="K37" s="60"/>
      <c r="L37" s="61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0"/>
      <c r="AD37" s="62"/>
      <c r="AJ37" s="63"/>
    </row>
    <row r="38" customFormat="false" ht="15.75" hidden="false" customHeight="false" outlineLevel="0" collapsed="false">
      <c r="A38" s="56" t="s">
        <v>38</v>
      </c>
      <c r="B38" s="57"/>
      <c r="C38" s="57"/>
      <c r="D38" s="57"/>
      <c r="E38" s="5"/>
      <c r="F38" s="59"/>
      <c r="G38" s="5"/>
      <c r="H38" s="64"/>
      <c r="I38" s="65" t="s">
        <v>39</v>
      </c>
      <c r="J38" s="60"/>
      <c r="K38" s="60"/>
      <c r="L38" s="66" t="s">
        <v>40</v>
      </c>
      <c r="N38" s="67"/>
      <c r="O38" s="67"/>
      <c r="P38" s="67"/>
      <c r="Q38" s="5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8"/>
      <c r="AD38" s="68"/>
    </row>
    <row r="39" customFormat="false" ht="15.75" hidden="false" customHeight="false" outlineLevel="0" collapsed="false">
      <c r="A39" s="20" t="s">
        <v>41</v>
      </c>
      <c r="B39" s="69" t="e">
        <f aca="false">VLOOKUP(B$6,Px!$A$5:$D$100,4,FALSE())</f>
        <v>#N/A</v>
      </c>
      <c r="C39" s="70" t="e">
        <f aca="false">VLOOKUP(C$6,Px!$A$5:$D$100,4,FALSE())</f>
        <v>#N/A</v>
      </c>
      <c r="D39" s="70" t="e">
        <f aca="false">VLOOKUP(D$6,Px!$A$5:$D$100,4,FALSE())</f>
        <v>#N/A</v>
      </c>
      <c r="E39" s="70" t="e">
        <f aca="false">VLOOKUP(E$6,Px!$A$5:$D$100,4,FALSE())</f>
        <v>#N/A</v>
      </c>
      <c r="F39" s="70" t="e">
        <f aca="false">VLOOKUP(F$6,Px!$A$5:$D$100,4,FALSE())</f>
        <v>#N/A</v>
      </c>
      <c r="G39" s="70" t="e">
        <f aca="false">VLOOKUP(G$6,Px!$A$5:$D$100,4,FALSE())</f>
        <v>#N/A</v>
      </c>
      <c r="H39" s="70" t="e">
        <f aca="false">VLOOKUP(H$6,Px!$A$5:$D$100,4,FALSE())</f>
        <v>#N/A</v>
      </c>
      <c r="I39" s="70" t="e">
        <f aca="false">VLOOKUP(I$6,Px!$A$5:$D$100,4,FALSE())</f>
        <v>#N/A</v>
      </c>
      <c r="J39" s="70" t="e">
        <f aca="false">VLOOKUP(J$6,Px!$A$5:$D$100,4,FALSE())</f>
        <v>#N/A</v>
      </c>
      <c r="K39" s="71" t="e">
        <f aca="false">VLOOKUP(K$6,Px!$A$5:$J$155,10,FALSE())</f>
        <v>#N/A</v>
      </c>
      <c r="L39" s="72" t="e">
        <f aca="false">VLOOKUP(L$6,Px!$A$5:$J$155,10,FALSE())</f>
        <v>#N/A</v>
      </c>
      <c r="M39" s="72" t="e">
        <f aca="false">VLOOKUP(M$6,Px!$A$5:$J$155,10,FALSE())</f>
        <v>#N/A</v>
      </c>
      <c r="N39" s="72" t="e">
        <f aca="false">VLOOKUP(N$6,Px!$A$5:$J$155,10,FALSE())</f>
        <v>#N/A</v>
      </c>
      <c r="O39" s="72" t="e">
        <f aca="false">VLOOKUP(O$6,Px!$A$5:$J$155,10,FALSE())</f>
        <v>#N/A</v>
      </c>
      <c r="P39" s="72" t="e">
        <f aca="false">VLOOKUP(P$6,Px!$A$5:$J$155,10,FALSE())</f>
        <v>#N/A</v>
      </c>
      <c r="Q39" s="72" t="e">
        <f aca="false">VLOOKUP(Q$6,Px!$A$5:$J$155,10,FALSE())</f>
        <v>#N/A</v>
      </c>
      <c r="R39" s="72" t="e">
        <f aca="false">VLOOKUP(R$6,Px!$A$5:$J$155,10,FALSE())</f>
        <v>#N/A</v>
      </c>
      <c r="S39" s="72" t="e">
        <f aca="false">VLOOKUP(S$6,Px!$A$5:$J$155,10,FALSE())</f>
        <v>#N/A</v>
      </c>
      <c r="T39" s="72" t="e">
        <f aca="false">VLOOKUP(T$6,Px!$A$5:$J$155,10,FALSE())</f>
        <v>#N/A</v>
      </c>
      <c r="U39" s="72" t="e">
        <f aca="false">VLOOKUP(U$6,Px!$A$5:$J$155,10,FALSE())</f>
        <v>#N/A</v>
      </c>
      <c r="V39" s="72" t="e">
        <f aca="false">VLOOKUP(V$6,Px!$A$5:$J$155,10,FALSE())</f>
        <v>#N/A</v>
      </c>
      <c r="W39" s="72" t="e">
        <f aca="false">VLOOKUP(W$6,Px!$A$5:$J$155,10,FALSE())</f>
        <v>#N/A</v>
      </c>
      <c r="X39" s="72" t="e">
        <f aca="false">VLOOKUP(X$6,Px!$A$5:$J$155,10,FALSE())</f>
        <v>#N/A</v>
      </c>
      <c r="Y39" s="72" t="e">
        <f aca="false">VLOOKUP(Y$6,Px!$A$5:$J$155,10,FALSE())</f>
        <v>#N/A</v>
      </c>
      <c r="Z39" s="72" t="e">
        <f aca="false">VLOOKUP(Z$6,Px!$A$5:$J$155,10,FALSE())</f>
        <v>#N/A</v>
      </c>
      <c r="AA39" s="72" t="e">
        <f aca="false">VLOOKUP(AA$6,Px!$A$5:$J$155,10,FALSE())</f>
        <v>#N/A</v>
      </c>
      <c r="AB39" s="72" t="e">
        <f aca="false">VLOOKUP(AB$6,Px!$A$5:$J$155,10,FALSE())</f>
        <v>#N/A</v>
      </c>
      <c r="AC39" s="1"/>
      <c r="AD39" s="1"/>
    </row>
    <row r="40" customFormat="false" ht="15.75" hidden="false" customHeight="false" outlineLevel="0" collapsed="false">
      <c r="A40" s="73" t="s">
        <v>42</v>
      </c>
      <c r="B40" s="74" t="e">
        <f aca="false">VLOOKUP(B$6,Px!$A$5:$G$100,7,FALSE())</f>
        <v>#N/A</v>
      </c>
      <c r="C40" s="74" t="e">
        <f aca="false">VLOOKUP(C$6,Px!$A$5:$G$100,7,FALSE())</f>
        <v>#N/A</v>
      </c>
      <c r="D40" s="74" t="e">
        <f aca="false">VLOOKUP(D$6,Px!$A$5:$G$100,7,FALSE())</f>
        <v>#N/A</v>
      </c>
      <c r="E40" s="74" t="e">
        <f aca="false">VLOOKUP(E$6,Px!$A$5:$G$100,7,FALSE())</f>
        <v>#N/A</v>
      </c>
      <c r="F40" s="74" t="e">
        <f aca="false">VLOOKUP(F$6,Px!$A$5:$G$100,7,FALSE())</f>
        <v>#N/A</v>
      </c>
      <c r="G40" s="74" t="e">
        <f aca="false">VLOOKUP(G$6,Px!$A$5:$G$100,7,FALSE())</f>
        <v>#N/A</v>
      </c>
      <c r="H40" s="74" t="e">
        <f aca="false">VLOOKUP(H$6,Px!$A$5:$G$100,7,FALSE())</f>
        <v>#N/A</v>
      </c>
      <c r="I40" s="74"/>
      <c r="J40" s="75"/>
      <c r="K40" s="76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8"/>
      <c r="AB40" s="79"/>
      <c r="AC40" s="1"/>
      <c r="AD40" s="1"/>
    </row>
    <row r="41" customFormat="false" ht="15.75" hidden="false" customHeight="false" outlineLevel="0" collapsed="false">
      <c r="A41" s="73" t="s">
        <v>43</v>
      </c>
      <c r="B41" s="74" t="e">
        <f aca="false">VLOOKUP(B$6,Px!$A$5:$B$100,2,FALSE())</f>
        <v>#N/A</v>
      </c>
      <c r="C41" s="74" t="e">
        <f aca="false">VLOOKUP(C$6,Px!$A$5:$B$100,2,FALSE())</f>
        <v>#N/A</v>
      </c>
      <c r="D41" s="74" t="e">
        <f aca="false">VLOOKUP(D$6,Px!$A$5:$B$100,2,FALSE())</f>
        <v>#N/A</v>
      </c>
      <c r="E41" s="74" t="e">
        <f aca="false">VLOOKUP(E$6,Px!$A$5:$B$100,2,FALSE())</f>
        <v>#N/A</v>
      </c>
      <c r="F41" s="74" t="e">
        <f aca="false">VLOOKUP(F$6,Px!$A$5:$B$100,2,FALSE())</f>
        <v>#N/A</v>
      </c>
      <c r="G41" s="74" t="e">
        <f aca="false">VLOOKUP(G$6,Px!$A$5:$B$100,2,FALSE())</f>
        <v>#N/A</v>
      </c>
      <c r="H41" s="74" t="e">
        <f aca="false">VLOOKUP(H$6,Px!$A$5:$B$100,2,FALSE())</f>
        <v>#N/A</v>
      </c>
      <c r="I41" s="74" t="e">
        <f aca="false">VLOOKUP(I$6,Px!$A$5:$B$100,2,FALSE())</f>
        <v>#N/A</v>
      </c>
      <c r="J41" s="80" t="n">
        <v>27.05375</v>
      </c>
      <c r="K41" s="81" t="e">
        <f aca="false">VLOOKUP(K$6,Px!$A$5:$H$155,8,FALSE())</f>
        <v>#N/A</v>
      </c>
      <c r="L41" s="82" t="e">
        <f aca="false">VLOOKUP(L$6,Px!$A$5:$H$155,8,FALSE())</f>
        <v>#N/A</v>
      </c>
      <c r="M41" s="82" t="e">
        <f aca="false">VLOOKUP(M$6,Px!$A$5:$H$155,8,FALSE())</f>
        <v>#N/A</v>
      </c>
      <c r="N41" s="82" t="e">
        <f aca="false">VLOOKUP(N$6,Px!$A$5:$H$155,8,FALSE())</f>
        <v>#N/A</v>
      </c>
      <c r="O41" s="82" t="e">
        <f aca="false">VLOOKUP(O$6,Px!$A$5:$H$155,8,FALSE())</f>
        <v>#N/A</v>
      </c>
      <c r="P41" s="82" t="e">
        <f aca="false">VLOOKUP(P$6,Px!$A$5:$H$155,8,FALSE())</f>
        <v>#N/A</v>
      </c>
      <c r="Q41" s="82" t="e">
        <f aca="false">VLOOKUP(Q$6,Px!$A$5:$H$155,8,FALSE())</f>
        <v>#N/A</v>
      </c>
      <c r="R41" s="82" t="e">
        <f aca="false">VLOOKUP(R$6,Px!$A$5:$H$155,8,FALSE())</f>
        <v>#N/A</v>
      </c>
      <c r="S41" s="82" t="e">
        <f aca="false">VLOOKUP(S$6,Px!$A$5:$H$155,8,FALSE())</f>
        <v>#N/A</v>
      </c>
      <c r="T41" s="82" t="e">
        <f aca="false">VLOOKUP(T$6,Px!$A$5:$H$155,8,FALSE())</f>
        <v>#N/A</v>
      </c>
      <c r="U41" s="82" t="e">
        <f aca="false">VLOOKUP(U$6,Px!$A$5:$H$155,8,FALSE())</f>
        <v>#N/A</v>
      </c>
      <c r="V41" s="82" t="e">
        <f aca="false">VLOOKUP(V$6,Px!$A$5:$H$155,8,FALSE())</f>
        <v>#N/A</v>
      </c>
      <c r="W41" s="82" t="e">
        <f aca="false">VLOOKUP(W$6,Px!$A$5:$H$155,8,FALSE())</f>
        <v>#N/A</v>
      </c>
      <c r="X41" s="82" t="e">
        <f aca="false">VLOOKUP(X$6,Px!$A$5:$H$155,8,FALSE())</f>
        <v>#N/A</v>
      </c>
      <c r="Y41" s="82" t="e">
        <f aca="false">VLOOKUP(Y$6,Px!$A$5:$H$155,8,FALSE())</f>
        <v>#N/A</v>
      </c>
      <c r="Z41" s="82" t="e">
        <f aca="false">VLOOKUP(Z$6,Px!$A$5:$H$155,8,FALSE())</f>
        <v>#N/A</v>
      </c>
      <c r="AA41" s="82" t="e">
        <f aca="false">VLOOKUP(AA$6,Px!$A$5:$H$155,8,FALSE())</f>
        <v>#N/A</v>
      </c>
      <c r="AB41" s="82" t="e">
        <f aca="false">VLOOKUP(AB$6,Px!$A$5:$H$155,8,FALSE())</f>
        <v>#N/A</v>
      </c>
      <c r="AC41" s="1"/>
      <c r="AD41" s="1"/>
    </row>
    <row r="42" customFormat="false" ht="15.75" hidden="false" customHeight="false" outlineLevel="0" collapsed="false">
      <c r="A42" s="73" t="s">
        <v>44</v>
      </c>
      <c r="B42" s="74" t="e">
        <f aca="false">VLOOKUP(B$6,Px!$A$5:$E$100,5,FALSE())</f>
        <v>#N/A</v>
      </c>
      <c r="C42" s="74" t="e">
        <f aca="false">VLOOKUP(C$6,Px!$A$5:$E$100,5,FALSE())</f>
        <v>#N/A</v>
      </c>
      <c r="D42" s="74" t="e">
        <f aca="false">VLOOKUP(D$6,Px!$A$5:$E$100,5,FALSE())</f>
        <v>#N/A</v>
      </c>
      <c r="E42" s="74" t="e">
        <f aca="false">VLOOKUP(E$6,Px!$A$5:$E$100,5,FALSE())</f>
        <v>#N/A</v>
      </c>
      <c r="F42" s="74" t="e">
        <f aca="false">VLOOKUP(F$6,Px!$A$5:$E$100,5,FALSE())</f>
        <v>#N/A</v>
      </c>
      <c r="G42" s="74" t="e">
        <f aca="false">VLOOKUP(G$6,Px!$A$5:$E$100,5,FALSE())</f>
        <v>#N/A</v>
      </c>
      <c r="H42" s="74" t="e">
        <f aca="false">VLOOKUP(H$6,Px!$A$5:$E$100,5,FALSE())</f>
        <v>#N/A</v>
      </c>
      <c r="I42" s="82"/>
      <c r="J42" s="80"/>
      <c r="K42" s="81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3"/>
      <c r="AC42" s="1"/>
      <c r="AD42" s="1"/>
    </row>
    <row r="43" customFormat="false" ht="15.75" hidden="false" customHeight="false" outlineLevel="0" collapsed="false">
      <c r="A43" s="73" t="s">
        <v>45</v>
      </c>
      <c r="B43" s="74" t="e">
        <f aca="false">VLOOKUP(B$6,Px!$A$5:$C$100,3,FALSE())</f>
        <v>#N/A</v>
      </c>
      <c r="C43" s="74" t="e">
        <f aca="false">VLOOKUP(C$6,Px!$A$5:$C$100,3,FALSE())</f>
        <v>#N/A</v>
      </c>
      <c r="D43" s="74" t="e">
        <f aca="false">VLOOKUP(D$6,Px!$A$5:$C$100,3,FALSE())</f>
        <v>#N/A</v>
      </c>
      <c r="E43" s="74" t="e">
        <f aca="false">VLOOKUP(E$6,Px!$A$5:$C$100,3,FALSE())</f>
        <v>#N/A</v>
      </c>
      <c r="F43" s="74" t="e">
        <f aca="false">VLOOKUP(F$6,Px!$A$5:$C$100,3,FALSE())</f>
        <v>#N/A</v>
      </c>
      <c r="G43" s="74" t="e">
        <f aca="false">VLOOKUP(G$6,Px!$A$5:$C$100,3,FALSE())</f>
        <v>#N/A</v>
      </c>
      <c r="H43" s="74" t="e">
        <f aca="false">VLOOKUP(H$6,Px!$A$5:$C$100,3,FALSE())</f>
        <v>#N/A</v>
      </c>
      <c r="I43" s="74" t="e">
        <f aca="false">VLOOKUP(I$6,Px!$A$5:$C$100,3,FALSE())</f>
        <v>#N/A</v>
      </c>
      <c r="J43" s="84" t="n">
        <v>19.09625</v>
      </c>
      <c r="K43" s="81" t="e">
        <f aca="false">VLOOKUP(K$6,Px!$A$5:$I$155,9,FALSE())</f>
        <v>#N/A</v>
      </c>
      <c r="L43" s="82" t="e">
        <f aca="false">VLOOKUP(L$6,Px!$A$5:$I$155,9,FALSE())</f>
        <v>#N/A</v>
      </c>
      <c r="M43" s="82" t="e">
        <f aca="false">VLOOKUP(M$6,Px!$A$5:$I$155,9,FALSE())</f>
        <v>#N/A</v>
      </c>
      <c r="N43" s="82" t="e">
        <f aca="false">VLOOKUP(N$6,Px!$A$5:$I$155,9,FALSE())</f>
        <v>#N/A</v>
      </c>
      <c r="O43" s="82" t="e">
        <f aca="false">VLOOKUP(O$6,Px!$A$5:$I$155,9,FALSE())</f>
        <v>#N/A</v>
      </c>
      <c r="P43" s="82" t="e">
        <f aca="false">VLOOKUP(P$6,Px!$A$5:$I$155,9,FALSE())</f>
        <v>#N/A</v>
      </c>
      <c r="Q43" s="82" t="e">
        <f aca="false">VLOOKUP(Q$6,Px!$A$5:$I$155,9,FALSE())</f>
        <v>#N/A</v>
      </c>
      <c r="R43" s="82" t="e">
        <f aca="false">VLOOKUP(R$6,Px!$A$5:$I$155,9,FALSE())</f>
        <v>#N/A</v>
      </c>
      <c r="S43" s="82" t="e">
        <f aca="false">VLOOKUP(S$6,Px!$A$5:$I$155,9,FALSE())</f>
        <v>#N/A</v>
      </c>
      <c r="T43" s="82" t="e">
        <f aca="false">VLOOKUP(T$6,Px!$A$5:$I$155,9,FALSE())</f>
        <v>#N/A</v>
      </c>
      <c r="U43" s="82" t="e">
        <f aca="false">VLOOKUP(U$6,Px!$A$5:$I$155,9,FALSE())</f>
        <v>#N/A</v>
      </c>
      <c r="V43" s="82" t="e">
        <f aca="false">VLOOKUP(V$6,Px!$A$5:$I$155,9,FALSE())</f>
        <v>#N/A</v>
      </c>
      <c r="W43" s="82" t="e">
        <f aca="false">VLOOKUP(W$6,Px!$A$5:$I$155,9,FALSE())</f>
        <v>#N/A</v>
      </c>
      <c r="X43" s="82" t="e">
        <f aca="false">VLOOKUP(X$6,Px!$A$5:$I$155,9,FALSE())</f>
        <v>#N/A</v>
      </c>
      <c r="Y43" s="82" t="e">
        <f aca="false">VLOOKUP(Y$6,Px!$A$5:$I$155,9,FALSE())</f>
        <v>#N/A</v>
      </c>
      <c r="Z43" s="82" t="e">
        <f aca="false">VLOOKUP(Z$6,Px!$A$5:$I$155,9,FALSE())</f>
        <v>#N/A</v>
      </c>
      <c r="AA43" s="82" t="e">
        <f aca="false">VLOOKUP(AA$6,Px!$A$5:$I$155,9,FALSE())</f>
        <v>#N/A</v>
      </c>
      <c r="AB43" s="82" t="e">
        <f aca="false">VLOOKUP(AB$6,Px!$A$5:$I$155,9,FALSE())</f>
        <v>#N/A</v>
      </c>
      <c r="AC43" s="1"/>
      <c r="AD43" s="1"/>
    </row>
    <row r="44" customFormat="false" ht="15.75" hidden="false" customHeight="false" outlineLevel="0" collapsed="false">
      <c r="A44" s="73" t="s">
        <v>46</v>
      </c>
      <c r="B44" s="74" t="e">
        <f aca="false">VLOOKUP(B$6,Px!$A$5:$F$100,6,FALSE())</f>
        <v>#N/A</v>
      </c>
      <c r="C44" s="74" t="e">
        <f aca="false">VLOOKUP(C$6,Px!$A$5:$F$100,6,FALSE())</f>
        <v>#N/A</v>
      </c>
      <c r="D44" s="74" t="e">
        <f aca="false">VLOOKUP(D$6,Px!$A$5:$F$100,6,FALSE())</f>
        <v>#N/A</v>
      </c>
      <c r="E44" s="74" t="e">
        <f aca="false">VLOOKUP(E$6,Px!$A$5:$F$100,6,FALSE())</f>
        <v>#N/A</v>
      </c>
      <c r="F44" s="74" t="e">
        <f aca="false">VLOOKUP(F$6,Px!$A$5:$F$100,6,FALSE())</f>
        <v>#N/A</v>
      </c>
      <c r="G44" s="74" t="e">
        <f aca="false">VLOOKUP(G$6,Px!$A$5:$F$100,6,FALSE())</f>
        <v>#N/A</v>
      </c>
      <c r="H44" s="74" t="e">
        <f aca="false">VLOOKUP(H$6,Px!$A$5:$F$100,6,FALSE())</f>
        <v>#N/A</v>
      </c>
      <c r="I44" s="85"/>
      <c r="J44" s="84"/>
      <c r="K44" s="86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3"/>
      <c r="AC44" s="1"/>
      <c r="AD44" s="1"/>
    </row>
    <row r="45" customFormat="false" ht="15.75" hidden="true" customHeight="false" outlineLevel="0" collapsed="false">
      <c r="A45" s="88" t="s">
        <v>47</v>
      </c>
      <c r="B45" s="89"/>
      <c r="C45" s="90"/>
      <c r="D45" s="90"/>
      <c r="E45" s="90"/>
      <c r="F45" s="90"/>
      <c r="G45" s="90"/>
      <c r="H45" s="90"/>
      <c r="I45" s="90"/>
      <c r="J45" s="91" t="n">
        <f aca="false">+K45</f>
        <v>0</v>
      </c>
      <c r="K45" s="91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1"/>
      <c r="AD45" s="1"/>
    </row>
    <row r="46" customFormat="false" ht="15.75" hidden="true" customHeight="false" outlineLevel="0" collapsed="false">
      <c r="A46" s="88" t="s">
        <v>48</v>
      </c>
      <c r="B46" s="92"/>
      <c r="C46" s="93"/>
      <c r="D46" s="93"/>
      <c r="E46" s="93"/>
      <c r="F46" s="93"/>
      <c r="G46" s="93"/>
      <c r="H46" s="93"/>
      <c r="I46" s="93"/>
      <c r="J46" s="91" t="n">
        <f aca="false">+K46</f>
        <v>0</v>
      </c>
      <c r="K46" s="91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1"/>
      <c r="AD46" s="1"/>
    </row>
    <row r="47" customFormat="false" ht="15.75" hidden="false" customHeight="false" outlineLevel="0" collapsed="false">
      <c r="A47" s="94" t="s">
        <v>49</v>
      </c>
      <c r="B47" s="95" t="e">
        <f aca="false">VLOOKUP(B6,Px!$L$2:$M$100,2,FALSE())</f>
        <v>#N/A</v>
      </c>
      <c r="C47" s="95" t="e">
        <f aca="false">VLOOKUP(C6,Px!$L$2:$M$100,2,FALSE())</f>
        <v>#N/A</v>
      </c>
      <c r="D47" s="95" t="e">
        <f aca="false">VLOOKUP(D6,Px!$L$2:$M$100,2,FALSE())</f>
        <v>#N/A</v>
      </c>
      <c r="E47" s="95" t="e">
        <f aca="false">VLOOKUP(E6,Px!$L$2:$M$100,2,FALSE())</f>
        <v>#N/A</v>
      </c>
      <c r="F47" s="95" t="e">
        <f aca="false">VLOOKUP(F6,Px!$L$2:$M$100,2,FALSE())</f>
        <v>#N/A</v>
      </c>
      <c r="G47" s="95" t="e">
        <f aca="false">VLOOKUP(G6,Px!$L$2:$M$100,2,FALSE())</f>
        <v>#N/A</v>
      </c>
      <c r="H47" s="95" t="e">
        <f aca="false">VLOOKUP(H6,Px!$L$2:$M$100,2,FALSE())</f>
        <v>#N/A</v>
      </c>
      <c r="I47" s="95" t="e">
        <f aca="false">VLOOKUP(I6,Px!$L$2:$M$100,2,FALSE())</f>
        <v>#N/A</v>
      </c>
      <c r="J47" s="96" t="n">
        <v>6.39499998092651</v>
      </c>
      <c r="K47" s="96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8"/>
      <c r="AB47" s="99"/>
      <c r="AC47" s="1"/>
      <c r="AD47" s="1"/>
    </row>
    <row r="48" customFormat="false" ht="15.75" hidden="false" customHeight="false" outlineLevel="0" collapsed="false">
      <c r="A48" s="73" t="s">
        <v>50</v>
      </c>
      <c r="B48" s="100" t="e">
        <f aca="false">+B39/B47*1000</f>
        <v>#N/A</v>
      </c>
      <c r="C48" s="101" t="e">
        <f aca="false">+C39/C47*1000</f>
        <v>#N/A</v>
      </c>
      <c r="D48" s="101" t="e">
        <f aca="false">+D39/D47*1000</f>
        <v>#N/A</v>
      </c>
      <c r="E48" s="101" t="e">
        <f aca="false">+E39/E47*1000</f>
        <v>#N/A</v>
      </c>
      <c r="F48" s="101" t="e">
        <f aca="false">+F39/F47*1000</f>
        <v>#N/A</v>
      </c>
      <c r="G48" s="101" t="e">
        <f aca="false">+G39/G47*1000</f>
        <v>#N/A</v>
      </c>
      <c r="H48" s="101" t="e">
        <f aca="false">+H39/H47*1000</f>
        <v>#N/A</v>
      </c>
      <c r="I48" s="101" t="e">
        <f aca="false">+I39/I47*1000</f>
        <v>#N/A</v>
      </c>
      <c r="J48" s="31" t="e">
        <f aca="false">+J39/J47*1000</f>
        <v>#N/A</v>
      </c>
      <c r="K48" s="31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102"/>
      <c r="AB48" s="103"/>
      <c r="AC48" s="1"/>
      <c r="AD48" s="1"/>
    </row>
    <row r="49" customFormat="false" ht="15.75" hidden="false" customHeight="false" outlineLevel="0" collapsed="false">
      <c r="A49" s="73" t="s">
        <v>51</v>
      </c>
      <c r="B49" s="104" t="e">
        <f aca="false">+B41/B47*1000</f>
        <v>#N/A</v>
      </c>
      <c r="C49" s="105" t="e">
        <f aca="false">+C41/C47*1000</f>
        <v>#N/A</v>
      </c>
      <c r="D49" s="105" t="e">
        <f aca="false">+D41/D47*1000</f>
        <v>#N/A</v>
      </c>
      <c r="E49" s="105" t="e">
        <f aca="false">+E41/E47*1000</f>
        <v>#N/A</v>
      </c>
      <c r="F49" s="105" t="e">
        <f aca="false">+F41/F47*1000</f>
        <v>#N/A</v>
      </c>
      <c r="G49" s="105" t="e">
        <f aca="false">+G41/G47*1000</f>
        <v>#N/A</v>
      </c>
      <c r="H49" s="105" t="e">
        <f aca="false">+H41/H47*1000</f>
        <v>#N/A</v>
      </c>
      <c r="I49" s="105" t="e">
        <f aca="false">+I41/I47*1000</f>
        <v>#N/A</v>
      </c>
      <c r="J49" s="31" t="n">
        <f aca="false">+J41/J47*1000</f>
        <v>4230.45349189828</v>
      </c>
      <c r="K49" s="31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102"/>
      <c r="AB49" s="103"/>
      <c r="AC49" s="1"/>
      <c r="AD49" s="1"/>
    </row>
    <row r="50" customFormat="false" ht="15.75" hidden="false" customHeight="false" outlineLevel="0" collapsed="false">
      <c r="A50" s="106" t="s">
        <v>52</v>
      </c>
      <c r="B50" s="107" t="e">
        <f aca="false">+B43/B47*1000</f>
        <v>#N/A</v>
      </c>
      <c r="C50" s="108" t="e">
        <f aca="false">+C43/C47*1000</f>
        <v>#N/A</v>
      </c>
      <c r="D50" s="108" t="e">
        <f aca="false">+D43/D47*1000</f>
        <v>#N/A</v>
      </c>
      <c r="E50" s="108" t="e">
        <f aca="false">+E43/E47*1000</f>
        <v>#N/A</v>
      </c>
      <c r="F50" s="108" t="e">
        <f aca="false">+F43/F47*1000</f>
        <v>#N/A</v>
      </c>
      <c r="G50" s="108" t="e">
        <f aca="false">+G43/G47*1000</f>
        <v>#N/A</v>
      </c>
      <c r="H50" s="108" t="e">
        <f aca="false">+H43/H47*1000</f>
        <v>#N/A</v>
      </c>
      <c r="I50" s="108" t="e">
        <f aca="false">+I43/I47*1000</f>
        <v>#N/A</v>
      </c>
      <c r="J50" s="109" t="n">
        <f aca="false">+J43/J47*1000</f>
        <v>2986.12197919558</v>
      </c>
      <c r="K50" s="109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1"/>
      <c r="AB50" s="112"/>
      <c r="AC50" s="1"/>
      <c r="AD50" s="1"/>
    </row>
    <row r="51" customFormat="false" ht="15.75" hidden="false" customHeight="false" outlineLevel="0" collapsed="false">
      <c r="A51" s="56"/>
      <c r="B51" s="57"/>
      <c r="C51" s="57"/>
      <c r="D51" s="5"/>
      <c r="E51" s="5"/>
      <c r="F51" s="59"/>
      <c r="G51" s="59"/>
      <c r="H51" s="59"/>
      <c r="I51" s="113" t="s">
        <v>53</v>
      </c>
      <c r="J51" s="60"/>
      <c r="K51" s="60"/>
      <c r="L51" s="66" t="s">
        <v>54</v>
      </c>
      <c r="M51" s="59"/>
      <c r="N51" s="59"/>
      <c r="O51" s="5"/>
      <c r="P51" s="5"/>
      <c r="Q51" s="5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114"/>
      <c r="AC51" s="1"/>
      <c r="AD51" s="1"/>
    </row>
    <row r="52" customFormat="false" ht="15.75" hidden="false" customHeight="false" outlineLevel="0" collapsed="false">
      <c r="A52" s="56" t="s">
        <v>55</v>
      </c>
      <c r="B52" s="21" t="n">
        <f aca="false">+C52-1</f>
        <v>45918</v>
      </c>
      <c r="C52" s="21" t="n">
        <f aca="false">+D52-1</f>
        <v>45919</v>
      </c>
      <c r="D52" s="21" t="n">
        <f aca="false">+E52-1</f>
        <v>45920</v>
      </c>
      <c r="E52" s="21" t="n">
        <f aca="false">+F52-1</f>
        <v>45921</v>
      </c>
      <c r="F52" s="21" t="n">
        <f aca="false">+G52-1</f>
        <v>45922</v>
      </c>
      <c r="G52" s="21" t="n">
        <f aca="false">+H52-1</f>
        <v>45923</v>
      </c>
      <c r="H52" s="21" t="n">
        <f aca="false">+I52-1</f>
        <v>45924</v>
      </c>
      <c r="I52" s="21" t="n">
        <f aca="false">+J52-1</f>
        <v>45925</v>
      </c>
      <c r="J52" s="22" t="n">
        <f aca="true">+TODAY()</f>
        <v>45926</v>
      </c>
      <c r="K52" s="22" t="n">
        <f aca="false">+J52</f>
        <v>45926</v>
      </c>
      <c r="L52" s="115" t="n">
        <f aca="false">+J52+1</f>
        <v>45927</v>
      </c>
      <c r="M52" s="115" t="n">
        <f aca="false">+L52+1</f>
        <v>45928</v>
      </c>
      <c r="N52" s="115" t="n">
        <f aca="false">+M52+1</f>
        <v>45929</v>
      </c>
      <c r="O52" s="115" t="n">
        <f aca="false">+N52+1</f>
        <v>45930</v>
      </c>
      <c r="P52" s="115" t="n">
        <f aca="false">+O52+1</f>
        <v>45931</v>
      </c>
      <c r="Q52" s="115" t="n">
        <f aca="false">+P52+1</f>
        <v>45932</v>
      </c>
      <c r="R52" s="115" t="n">
        <f aca="false">+Q52+1</f>
        <v>45933</v>
      </c>
      <c r="S52" s="115" t="n">
        <f aca="false">+R52+1</f>
        <v>45934</v>
      </c>
      <c r="T52" s="115" t="n">
        <f aca="false">+S52+1</f>
        <v>45935</v>
      </c>
      <c r="U52" s="115" t="n">
        <f aca="false">+T52+1</f>
        <v>45936</v>
      </c>
      <c r="V52" s="115" t="n">
        <f aca="false">+U52+1</f>
        <v>45937</v>
      </c>
      <c r="W52" s="115" t="n">
        <f aca="false">+V52+1</f>
        <v>45938</v>
      </c>
      <c r="X52" s="115" t="n">
        <f aca="false">+W52+1</f>
        <v>45939</v>
      </c>
      <c r="Y52" s="115" t="n">
        <f aca="false">+X52+1</f>
        <v>45940</v>
      </c>
      <c r="Z52" s="115" t="n">
        <f aca="false">+Y52+1</f>
        <v>45941</v>
      </c>
      <c r="AA52" s="21" t="n">
        <f aca="false">+Z52+1</f>
        <v>45942</v>
      </c>
      <c r="AB52" s="21" t="n">
        <f aca="false">+AA52+1</f>
        <v>45943</v>
      </c>
      <c r="AC52" s="1"/>
      <c r="AD52" s="1"/>
    </row>
    <row r="53" customFormat="false" ht="15.75" hidden="false" customHeight="false" outlineLevel="0" collapsed="false">
      <c r="A53" s="41" t="s">
        <v>56</v>
      </c>
      <c r="B53" s="116" t="e">
        <f aca="false">VLOOKUP(B$52,Weather!$G$4:$H$368,2,FALSE())</f>
        <v>#N/A</v>
      </c>
      <c r="C53" s="116" t="e">
        <f aca="false">VLOOKUP(C$52,Weather!$G$4:$H$368,2,FALSE())</f>
        <v>#N/A</v>
      </c>
      <c r="D53" s="116" t="e">
        <f aca="false">VLOOKUP(D$52,Weather!$G$4:$H$368,2,FALSE())</f>
        <v>#N/A</v>
      </c>
      <c r="E53" s="116" t="e">
        <f aca="false">VLOOKUP(E$52,Weather!$G$4:$H$368,2,FALSE())</f>
        <v>#N/A</v>
      </c>
      <c r="F53" s="116" t="e">
        <f aca="false">VLOOKUP(F$52,Weather!$G$4:$H$368,2,FALSE())</f>
        <v>#N/A</v>
      </c>
      <c r="G53" s="116" t="e">
        <f aca="false">VLOOKUP(G$52,Weather!$G$4:$H$368,2,FALSE())</f>
        <v>#N/A</v>
      </c>
      <c r="H53" s="116" t="e">
        <f aca="false">VLOOKUP(H$52,Weather!$G$4:$H$368,2,FALSE())</f>
        <v>#N/A</v>
      </c>
      <c r="I53" s="116" t="e">
        <f aca="false">VLOOKUP(I$52,Weather!$G$4:$H$368,2,FALSE())</f>
        <v>#N/A</v>
      </c>
      <c r="J53" s="116" t="e">
        <f aca="false">VLOOKUP(J$52,Weather!$G$4:$H$368,2,FALSE())</f>
        <v>#N/A</v>
      </c>
      <c r="K53" s="117" t="e">
        <f aca="false">VLOOKUP(K$52,Weather!$G$4:$H$368,2,FALSE())</f>
        <v>#N/A</v>
      </c>
      <c r="L53" s="116" t="e">
        <f aca="false">VLOOKUP(L$52,Weather!$G$4:$H$368,2,FALSE())</f>
        <v>#N/A</v>
      </c>
      <c r="M53" s="116" t="e">
        <f aca="false">VLOOKUP(M$52,Weather!$G$4:$H$368,2,FALSE())</f>
        <v>#N/A</v>
      </c>
      <c r="N53" s="116" t="e">
        <f aca="false">VLOOKUP(N$52,Weather!$G$4:$H$368,2,FALSE())</f>
        <v>#N/A</v>
      </c>
      <c r="O53" s="116" t="e">
        <f aca="false">VLOOKUP(O$52,Weather!$G$4:$H$368,2,FALSE())</f>
        <v>#N/A</v>
      </c>
      <c r="P53" s="116" t="e">
        <f aca="false">VLOOKUP(P$52,Weather!$G$4:$H$368,2,FALSE())</f>
        <v>#N/A</v>
      </c>
      <c r="Q53" s="116" t="e">
        <f aca="false">VLOOKUP(Q$52,Weather!$G$4:$H$368,2,FALSE())</f>
        <v>#N/A</v>
      </c>
      <c r="R53" s="116" t="e">
        <f aca="false">VLOOKUP(R$52,Weather!$G$4:$H$368,2,FALSE())</f>
        <v>#N/A</v>
      </c>
      <c r="S53" s="116" t="e">
        <f aca="false">VLOOKUP(S$52,Weather!$G$4:$H$368,2,FALSE())</f>
        <v>#N/A</v>
      </c>
      <c r="T53" s="116" t="e">
        <f aca="false">VLOOKUP(T$52,Weather!$G$4:$H$368,2,FALSE())</f>
        <v>#N/A</v>
      </c>
      <c r="U53" s="116" t="e">
        <f aca="false">VLOOKUP(U$52,Weather!$G$4:$H$368,2,FALSE())</f>
        <v>#N/A</v>
      </c>
      <c r="V53" s="116" t="e">
        <f aca="false">VLOOKUP(V$52,Weather!$G$4:$H$368,2,FALSE())</f>
        <v>#N/A</v>
      </c>
      <c r="W53" s="116" t="e">
        <f aca="false">VLOOKUP(W$52,Weather!$G$4:$H$368,2,FALSE())</f>
        <v>#N/A</v>
      </c>
      <c r="X53" s="116" t="e">
        <f aca="false">VLOOKUP(X$52,Weather!$G$4:$H$368,2,FALSE())</f>
        <v>#N/A</v>
      </c>
      <c r="Y53" s="116" t="e">
        <f aca="false">VLOOKUP(Y$52,Weather!$G$4:$H$368,2,FALSE())</f>
        <v>#N/A</v>
      </c>
      <c r="Z53" s="116" t="e">
        <f aca="false">VLOOKUP(Z$52,Weather!$G$4:$H$368,2,FALSE())</f>
        <v>#N/A</v>
      </c>
      <c r="AA53" s="116" t="e">
        <f aca="false">VLOOKUP(AA$52,Weather!$G$4:$H$368,2,FALSE())</f>
        <v>#N/A</v>
      </c>
      <c r="AB53" s="116" t="e">
        <f aca="false">VLOOKUP(AB$52,Weather!$G$4:$H$368,2,FALSE())</f>
        <v>#N/A</v>
      </c>
      <c r="AC53" s="1"/>
      <c r="AD53" s="1"/>
    </row>
    <row r="54" customFormat="false" ht="15.75" hidden="false" customHeight="false" outlineLevel="0" collapsed="false">
      <c r="A54" s="46" t="s">
        <v>57</v>
      </c>
      <c r="B54" s="77" t="e">
        <f aca="false">VLOOKUP(B$52,Weather!$G$4:$I$368,3,FALSE())</f>
        <v>#N/A</v>
      </c>
      <c r="C54" s="118" t="e">
        <f aca="false">VLOOKUP(C$52,Weather!$G$4:$I$368,3,FALSE())</f>
        <v>#N/A</v>
      </c>
      <c r="D54" s="118" t="e">
        <f aca="false">VLOOKUP(D$52,Weather!$G$4:$I$368,3,FALSE())</f>
        <v>#N/A</v>
      </c>
      <c r="E54" s="118" t="e">
        <f aca="false">VLOOKUP(E$52,Weather!$G$4:$I$368,3,FALSE())</f>
        <v>#N/A</v>
      </c>
      <c r="F54" s="118" t="e">
        <f aca="false">VLOOKUP(F$52,Weather!$G$4:$I$368,3,FALSE())</f>
        <v>#N/A</v>
      </c>
      <c r="G54" s="118" t="e">
        <f aca="false">VLOOKUP(G$52,Weather!$G$4:$I$368,3,FALSE())</f>
        <v>#N/A</v>
      </c>
      <c r="H54" s="118" t="e">
        <f aca="false">VLOOKUP(H$52,Weather!$G$4:$I$368,3,FALSE())</f>
        <v>#N/A</v>
      </c>
      <c r="I54" s="118" t="e">
        <f aca="false">VLOOKUP(I$52,Weather!$G$4:$I$368,3,FALSE())</f>
        <v>#N/A</v>
      </c>
      <c r="J54" s="118" t="e">
        <f aca="false">VLOOKUP(J$52,Weather!$G$4:$I$368,3,FALSE())</f>
        <v>#N/A</v>
      </c>
      <c r="K54" s="119" t="e">
        <f aca="false">VLOOKUP(K$52,Weather!$G$4:$I$368,3,FALSE())</f>
        <v>#N/A</v>
      </c>
      <c r="L54" s="77" t="e">
        <f aca="false">VLOOKUP(L$52,Weather!$G$4:$I$368,3,FALSE())</f>
        <v>#N/A</v>
      </c>
      <c r="M54" s="77" t="e">
        <f aca="false">VLOOKUP(M$52,Weather!$G$4:$I$368,3,FALSE())</f>
        <v>#N/A</v>
      </c>
      <c r="N54" s="77" t="e">
        <f aca="false">VLOOKUP(N$52,Weather!$G$4:$I$368,3,FALSE())</f>
        <v>#N/A</v>
      </c>
      <c r="O54" s="77" t="e">
        <f aca="false">VLOOKUP(O$52,Weather!$G$4:$I$368,3,FALSE())</f>
        <v>#N/A</v>
      </c>
      <c r="P54" s="77" t="e">
        <f aca="false">VLOOKUP(P$52,Weather!$G$4:$I$368,3,FALSE())</f>
        <v>#N/A</v>
      </c>
      <c r="Q54" s="77" t="e">
        <f aca="false">VLOOKUP(Q$52,Weather!$G$4:$I$368,3,FALSE())</f>
        <v>#N/A</v>
      </c>
      <c r="R54" s="77" t="e">
        <f aca="false">VLOOKUP(R$52,Weather!$G$4:$I$368,3,FALSE())</f>
        <v>#N/A</v>
      </c>
      <c r="S54" s="77" t="e">
        <f aca="false">VLOOKUP(S$52,Weather!$G$4:$I$368,3,FALSE())</f>
        <v>#N/A</v>
      </c>
      <c r="T54" s="77" t="e">
        <f aca="false">VLOOKUP(T$52,Weather!$G$4:$I$368,3,FALSE())</f>
        <v>#N/A</v>
      </c>
      <c r="U54" s="77" t="e">
        <f aca="false">VLOOKUP(U$52,Weather!$G$4:$I$368,3,FALSE())</f>
        <v>#N/A</v>
      </c>
      <c r="V54" s="77" t="e">
        <f aca="false">VLOOKUP(V$52,Weather!$G$4:$I$368,3,FALSE())</f>
        <v>#N/A</v>
      </c>
      <c r="W54" s="77" t="e">
        <f aca="false">VLOOKUP(W$52,Weather!$G$4:$I$368,3,FALSE())</f>
        <v>#N/A</v>
      </c>
      <c r="X54" s="77" t="e">
        <f aca="false">VLOOKUP(X$52,Weather!$G$4:$I$368,3,FALSE())</f>
        <v>#N/A</v>
      </c>
      <c r="Y54" s="77" t="e">
        <f aca="false">VLOOKUP(Y$52,Weather!$G$4:$I$368,3,FALSE())</f>
        <v>#N/A</v>
      </c>
      <c r="Z54" s="77" t="e">
        <f aca="false">VLOOKUP(Z$52,Weather!$G$4:$I$368,3,FALSE())</f>
        <v>#N/A</v>
      </c>
      <c r="AA54" s="77" t="e">
        <f aca="false">VLOOKUP(AA$52,Weather!$G$4:$I$368,3,FALSE())</f>
        <v>#N/A</v>
      </c>
      <c r="AB54" s="77" t="e">
        <f aca="false">VLOOKUP(AB$52,Weather!$G$4:$I$368,3,FALSE())</f>
        <v>#N/A</v>
      </c>
      <c r="AC54" s="1"/>
      <c r="AD54" s="1"/>
    </row>
    <row r="55" customFormat="false" ht="15.75" hidden="false" customHeight="false" outlineLevel="0" collapsed="false">
      <c r="A55" s="46" t="s">
        <v>58</v>
      </c>
      <c r="B55" s="77" t="e">
        <f aca="false">VLOOKUP(B$52,Weather!$M$4:$N$368,2,FALSE())</f>
        <v>#N/A</v>
      </c>
      <c r="C55" s="118" t="e">
        <f aca="false">VLOOKUP(C$52,Weather!$M$4:$N$368,2,FALSE())</f>
        <v>#N/A</v>
      </c>
      <c r="D55" s="118" t="e">
        <f aca="false">VLOOKUP(D$52,Weather!$M$4:$N$368,2,FALSE())</f>
        <v>#N/A</v>
      </c>
      <c r="E55" s="118" t="e">
        <f aca="false">VLOOKUP(E$52,Weather!$M$4:$N$368,2,FALSE())</f>
        <v>#N/A</v>
      </c>
      <c r="F55" s="118" t="e">
        <f aca="false">VLOOKUP(F$52,Weather!$M$4:$N$368,2,FALSE())</f>
        <v>#N/A</v>
      </c>
      <c r="G55" s="118" t="e">
        <f aca="false">VLOOKUP(G$52,Weather!$M$4:$N$368,2,FALSE())</f>
        <v>#N/A</v>
      </c>
      <c r="H55" s="118" t="e">
        <f aca="false">VLOOKUP(H$52,Weather!$M$4:$N$368,2,FALSE())</f>
        <v>#N/A</v>
      </c>
      <c r="I55" s="118" t="e">
        <f aca="false">VLOOKUP(I$52,Weather!$M$4:$N$368,2,FALSE())</f>
        <v>#N/A</v>
      </c>
      <c r="J55" s="118" t="e">
        <f aca="false">VLOOKUP(J$52,Weather!$M$4:$N$368,2,FALSE())</f>
        <v>#N/A</v>
      </c>
      <c r="K55" s="119" t="e">
        <f aca="false">VLOOKUP(K$52,Weather!$M$4:$N$368,2,FALSE())</f>
        <v>#N/A</v>
      </c>
      <c r="L55" s="77" t="e">
        <f aca="false">VLOOKUP(L$52,Weather!$M$4:$N$368,2,FALSE())</f>
        <v>#N/A</v>
      </c>
      <c r="M55" s="77" t="e">
        <f aca="false">VLOOKUP(M$52,Weather!$M$4:$N$368,2,FALSE())</f>
        <v>#N/A</v>
      </c>
      <c r="N55" s="77" t="e">
        <f aca="false">VLOOKUP(N$52,Weather!$M$4:$N$368,2,FALSE())</f>
        <v>#N/A</v>
      </c>
      <c r="O55" s="77" t="e">
        <f aca="false">VLOOKUP(O$52,Weather!$M$4:$N$368,2,FALSE())</f>
        <v>#N/A</v>
      </c>
      <c r="P55" s="77" t="e">
        <f aca="false">VLOOKUP(P$52,Weather!$M$4:$N$368,2,FALSE())</f>
        <v>#N/A</v>
      </c>
      <c r="Q55" s="77" t="e">
        <f aca="false">VLOOKUP(Q$52,Weather!$M$4:$N$368,2,FALSE())</f>
        <v>#N/A</v>
      </c>
      <c r="R55" s="77" t="e">
        <f aca="false">VLOOKUP(R$52,Weather!$M$4:$N$368,2,FALSE())</f>
        <v>#N/A</v>
      </c>
      <c r="S55" s="77" t="e">
        <f aca="false">VLOOKUP(S$52,Weather!$M$4:$N$368,2,FALSE())</f>
        <v>#N/A</v>
      </c>
      <c r="T55" s="77" t="e">
        <f aca="false">VLOOKUP(T$52,Weather!$M$4:$N$368,2,FALSE())</f>
        <v>#N/A</v>
      </c>
      <c r="U55" s="77" t="e">
        <f aca="false">VLOOKUP(U$52,Weather!$M$4:$N$368,2,FALSE())</f>
        <v>#N/A</v>
      </c>
      <c r="V55" s="77" t="e">
        <f aca="false">VLOOKUP(V$52,Weather!$M$4:$N$368,2,FALSE())</f>
        <v>#N/A</v>
      </c>
      <c r="W55" s="77" t="e">
        <f aca="false">VLOOKUP(W$52,Weather!$M$4:$N$368,2,FALSE())</f>
        <v>#N/A</v>
      </c>
      <c r="X55" s="77" t="e">
        <f aca="false">VLOOKUP(X$52,Weather!$M$4:$N$368,2,FALSE())</f>
        <v>#N/A</v>
      </c>
      <c r="Y55" s="77" t="e">
        <f aca="false">VLOOKUP(Y$52,Weather!$M$4:$N$368,2,FALSE())</f>
        <v>#N/A</v>
      </c>
      <c r="Z55" s="77" t="e">
        <f aca="false">VLOOKUP(Z$52,Weather!$M$4:$N$368,2,FALSE())</f>
        <v>#N/A</v>
      </c>
      <c r="AA55" s="77" t="e">
        <f aca="false">VLOOKUP(AA$52,Weather!$M$4:$N$368,2,FALSE())</f>
        <v>#N/A</v>
      </c>
      <c r="AB55" s="77" t="e">
        <f aca="false">VLOOKUP(AB$52,Weather!$M$4:$N$368,2,FALSE())</f>
        <v>#N/A</v>
      </c>
      <c r="AC55" s="1"/>
      <c r="AD55" s="1"/>
    </row>
    <row r="56" customFormat="false" ht="15.75" hidden="false" customHeight="false" outlineLevel="0" collapsed="false">
      <c r="A56" s="46" t="s">
        <v>59</v>
      </c>
      <c r="B56" s="77" t="e">
        <f aca="false">VLOOKUP(B$52,Weather!$M$4:$O$368,3,FALSE())</f>
        <v>#N/A</v>
      </c>
      <c r="C56" s="118" t="e">
        <f aca="false">VLOOKUP(C$52,Weather!$M$4:$O$368,3,FALSE())</f>
        <v>#N/A</v>
      </c>
      <c r="D56" s="118" t="e">
        <f aca="false">VLOOKUP(D$52,Weather!$M$4:$O$368,3,FALSE())</f>
        <v>#N/A</v>
      </c>
      <c r="E56" s="118" t="e">
        <f aca="false">VLOOKUP(E$52,Weather!$M$4:$O$368,3,FALSE())</f>
        <v>#N/A</v>
      </c>
      <c r="F56" s="118" t="e">
        <f aca="false">VLOOKUP(F$52,Weather!$M$4:$O$368,3,FALSE())</f>
        <v>#N/A</v>
      </c>
      <c r="G56" s="118" t="e">
        <f aca="false">VLOOKUP(G$52,Weather!$M$4:$O$368,3,FALSE())</f>
        <v>#N/A</v>
      </c>
      <c r="H56" s="118" t="e">
        <f aca="false">VLOOKUP(H$52,Weather!$M$4:$O$368,3,FALSE())</f>
        <v>#N/A</v>
      </c>
      <c r="I56" s="118" t="e">
        <f aca="false">VLOOKUP(I$52,Weather!$M$4:$O$368,3,FALSE())</f>
        <v>#N/A</v>
      </c>
      <c r="J56" s="118" t="e">
        <f aca="false">VLOOKUP(J$52,Weather!$M$4:$O$368,3,FALSE())</f>
        <v>#N/A</v>
      </c>
      <c r="K56" s="119" t="e">
        <f aca="false">VLOOKUP(K$52,Weather!$M$4:$O$368,3,FALSE())</f>
        <v>#N/A</v>
      </c>
      <c r="L56" s="77" t="e">
        <f aca="false">VLOOKUP(L$52,Weather!$M$4:$O$368,3,FALSE())</f>
        <v>#N/A</v>
      </c>
      <c r="M56" s="77" t="e">
        <f aca="false">VLOOKUP(M$52,Weather!$M$4:$O$368,3,FALSE())</f>
        <v>#N/A</v>
      </c>
      <c r="N56" s="77" t="e">
        <f aca="false">VLOOKUP(N$52,Weather!$M$4:$O$368,3,FALSE())</f>
        <v>#N/A</v>
      </c>
      <c r="O56" s="77" t="e">
        <f aca="false">VLOOKUP(O$52,Weather!$M$4:$O$368,3,FALSE())</f>
        <v>#N/A</v>
      </c>
      <c r="P56" s="77" t="e">
        <f aca="false">VLOOKUP(P$52,Weather!$M$4:$O$368,3,FALSE())</f>
        <v>#N/A</v>
      </c>
      <c r="Q56" s="77" t="e">
        <f aca="false">VLOOKUP(Q$52,Weather!$M$4:$O$368,3,FALSE())</f>
        <v>#N/A</v>
      </c>
      <c r="R56" s="77" t="e">
        <f aca="false">VLOOKUP(R$52,Weather!$M$4:$O$368,3,FALSE())</f>
        <v>#N/A</v>
      </c>
      <c r="S56" s="77" t="e">
        <f aca="false">VLOOKUP(S$52,Weather!$M$4:$O$368,3,FALSE())</f>
        <v>#N/A</v>
      </c>
      <c r="T56" s="77" t="e">
        <f aca="false">VLOOKUP(T$52,Weather!$M$4:$O$368,3,FALSE())</f>
        <v>#N/A</v>
      </c>
      <c r="U56" s="77" t="e">
        <f aca="false">VLOOKUP(U$52,Weather!$M$4:$O$368,3,FALSE())</f>
        <v>#N/A</v>
      </c>
      <c r="V56" s="77" t="e">
        <f aca="false">VLOOKUP(V$52,Weather!$M$4:$O$368,3,FALSE())</f>
        <v>#N/A</v>
      </c>
      <c r="W56" s="77" t="e">
        <f aca="false">VLOOKUP(W$52,Weather!$M$4:$O$368,3,FALSE())</f>
        <v>#N/A</v>
      </c>
      <c r="X56" s="77" t="e">
        <f aca="false">VLOOKUP(X$52,Weather!$M$4:$O$368,3,FALSE())</f>
        <v>#N/A</v>
      </c>
      <c r="Y56" s="77" t="e">
        <f aca="false">VLOOKUP(Y$52,Weather!$M$4:$O$368,3,FALSE())</f>
        <v>#N/A</v>
      </c>
      <c r="Z56" s="77" t="e">
        <f aca="false">VLOOKUP(Z$52,Weather!$M$4:$O$368,3,FALSE())</f>
        <v>#N/A</v>
      </c>
      <c r="AA56" s="77" t="e">
        <f aca="false">VLOOKUP(AA$52,Weather!$M$4:$O$368,3,FALSE())</f>
        <v>#N/A</v>
      </c>
      <c r="AB56" s="77" t="e">
        <f aca="false">VLOOKUP(AB$52,Weather!$M$4:$O$368,3,FALSE())</f>
        <v>#N/A</v>
      </c>
      <c r="AC56" s="1"/>
      <c r="AD56" s="1"/>
    </row>
    <row r="57" customFormat="false" ht="15.75" hidden="false" customHeight="false" outlineLevel="0" collapsed="false">
      <c r="A57" s="46" t="s">
        <v>60</v>
      </c>
      <c r="B57" s="120" t="e">
        <f aca="false">+AVERAGE(B53,B55)</f>
        <v>#N/A</v>
      </c>
      <c r="C57" s="120" t="e">
        <f aca="false">+AVERAGE(C53,C55)</f>
        <v>#N/A</v>
      </c>
      <c r="D57" s="120" t="e">
        <f aca="false">+AVERAGE(D53,D55)</f>
        <v>#N/A</v>
      </c>
      <c r="E57" s="120" t="e">
        <f aca="false">+AVERAGE(E53,E55)</f>
        <v>#N/A</v>
      </c>
      <c r="F57" s="120" t="e">
        <f aca="false">+AVERAGE(F53,F55)</f>
        <v>#N/A</v>
      </c>
      <c r="G57" s="120" t="e">
        <f aca="false">+AVERAGE(G53,G55)</f>
        <v>#N/A</v>
      </c>
      <c r="H57" s="120" t="e">
        <f aca="false">+AVERAGE(H53,H55)</f>
        <v>#N/A</v>
      </c>
      <c r="I57" s="120" t="e">
        <f aca="false">+AVERAGE(I53,I55)</f>
        <v>#N/A</v>
      </c>
      <c r="J57" s="120" t="e">
        <f aca="false">+AVERAGE(J53,J55)</f>
        <v>#N/A</v>
      </c>
      <c r="K57" s="121" t="e">
        <f aca="false">+AVERAGE(K53,K55)</f>
        <v>#N/A</v>
      </c>
      <c r="L57" s="120" t="e">
        <f aca="false">+AVERAGE(L53,L55)</f>
        <v>#N/A</v>
      </c>
      <c r="M57" s="120" t="e">
        <f aca="false">+AVERAGE(M53,M55)</f>
        <v>#N/A</v>
      </c>
      <c r="N57" s="120" t="e">
        <f aca="false">+AVERAGE(N53,N55)</f>
        <v>#N/A</v>
      </c>
      <c r="O57" s="120" t="e">
        <f aca="false">+AVERAGE(O53,O55)</f>
        <v>#N/A</v>
      </c>
      <c r="P57" s="120" t="e">
        <f aca="false">+AVERAGE(P53,P55)</f>
        <v>#N/A</v>
      </c>
      <c r="Q57" s="120" t="e">
        <f aca="false">+AVERAGE(Q53,Q55)</f>
        <v>#N/A</v>
      </c>
      <c r="R57" s="120" t="e">
        <f aca="false">+AVERAGE(R53,R55)</f>
        <v>#N/A</v>
      </c>
      <c r="S57" s="120" t="e">
        <f aca="false">+AVERAGE(S53,S55)</f>
        <v>#N/A</v>
      </c>
      <c r="T57" s="120" t="e">
        <f aca="false">+AVERAGE(T53,T55)</f>
        <v>#N/A</v>
      </c>
      <c r="U57" s="120" t="e">
        <f aca="false">+AVERAGE(U53,U55)</f>
        <v>#N/A</v>
      </c>
      <c r="V57" s="120" t="e">
        <f aca="false">+AVERAGE(V53,V55)</f>
        <v>#N/A</v>
      </c>
      <c r="W57" s="120" t="e">
        <f aca="false">+AVERAGE(W53,W55)</f>
        <v>#N/A</v>
      </c>
      <c r="X57" s="120" t="e">
        <f aca="false">+AVERAGE(X53,X55)</f>
        <v>#N/A</v>
      </c>
      <c r="Y57" s="120" t="e">
        <f aca="false">+AVERAGE(Y53,Y55)</f>
        <v>#N/A</v>
      </c>
      <c r="Z57" s="120" t="e">
        <f aca="false">+AVERAGE(Z53,Z55)</f>
        <v>#N/A</v>
      </c>
      <c r="AA57" s="120" t="e">
        <f aca="false">+AVERAGE(AA53,AA55)</f>
        <v>#N/A</v>
      </c>
      <c r="AB57" s="120" t="e">
        <f aca="false">+AVERAGE(AB53,AB55)</f>
        <v>#N/A</v>
      </c>
      <c r="AC57" s="1"/>
      <c r="AD57" s="1"/>
    </row>
    <row r="58" customFormat="false" ht="15.75" hidden="false" customHeight="false" outlineLevel="0" collapsed="false">
      <c r="A58" s="46" t="s">
        <v>61</v>
      </c>
      <c r="B58" s="120" t="e">
        <f aca="false">+AVERAGE(B54,B56)</f>
        <v>#N/A</v>
      </c>
      <c r="C58" s="120" t="e">
        <f aca="false">+AVERAGE(C54,C56)</f>
        <v>#N/A</v>
      </c>
      <c r="D58" s="120" t="e">
        <f aca="false">+AVERAGE(D54,D56)</f>
        <v>#N/A</v>
      </c>
      <c r="E58" s="120" t="e">
        <f aca="false">+AVERAGE(E54,E56)</f>
        <v>#N/A</v>
      </c>
      <c r="F58" s="120" t="e">
        <f aca="false">+AVERAGE(F54,F56)</f>
        <v>#N/A</v>
      </c>
      <c r="G58" s="120" t="e">
        <f aca="false">+AVERAGE(G54,G56)</f>
        <v>#N/A</v>
      </c>
      <c r="H58" s="120" t="e">
        <f aca="false">+AVERAGE(H54,H56)</f>
        <v>#N/A</v>
      </c>
      <c r="I58" s="120" t="e">
        <f aca="false">+AVERAGE(I54,I56)</f>
        <v>#N/A</v>
      </c>
      <c r="J58" s="120" t="e">
        <f aca="false">+AVERAGE(J54,J56)</f>
        <v>#N/A</v>
      </c>
      <c r="K58" s="121" t="e">
        <f aca="false">+AVERAGE(K54,K56)</f>
        <v>#N/A</v>
      </c>
      <c r="L58" s="120" t="e">
        <f aca="false">+AVERAGE(L54,L56)</f>
        <v>#N/A</v>
      </c>
      <c r="M58" s="120" t="e">
        <f aca="false">+AVERAGE(M54,M56)</f>
        <v>#N/A</v>
      </c>
      <c r="N58" s="120" t="e">
        <f aca="false">+AVERAGE(N54,N56)</f>
        <v>#N/A</v>
      </c>
      <c r="O58" s="120" t="e">
        <f aca="false">+AVERAGE(O54,O56)</f>
        <v>#N/A</v>
      </c>
      <c r="P58" s="120" t="e">
        <f aca="false">+AVERAGE(P54,P56)</f>
        <v>#N/A</v>
      </c>
      <c r="Q58" s="120" t="e">
        <f aca="false">+AVERAGE(Q54,Q56)</f>
        <v>#N/A</v>
      </c>
      <c r="R58" s="120" t="e">
        <f aca="false">+AVERAGE(R54,R56)</f>
        <v>#N/A</v>
      </c>
      <c r="S58" s="120" t="e">
        <f aca="false">+AVERAGE(S54,S56)</f>
        <v>#N/A</v>
      </c>
      <c r="T58" s="120" t="e">
        <f aca="false">+AVERAGE(T54,T56)</f>
        <v>#N/A</v>
      </c>
      <c r="U58" s="120" t="e">
        <f aca="false">+AVERAGE(U54,U56)</f>
        <v>#N/A</v>
      </c>
      <c r="V58" s="120" t="e">
        <f aca="false">+AVERAGE(V54,V56)</f>
        <v>#N/A</v>
      </c>
      <c r="W58" s="120" t="e">
        <f aca="false">+AVERAGE(W54,W56)</f>
        <v>#N/A</v>
      </c>
      <c r="X58" s="120" t="e">
        <f aca="false">+AVERAGE(X54,X56)</f>
        <v>#N/A</v>
      </c>
      <c r="Y58" s="120" t="e">
        <f aca="false">+AVERAGE(Y54,Y56)</f>
        <v>#N/A</v>
      </c>
      <c r="Z58" s="120" t="e">
        <f aca="false">+AVERAGE(Z54,Z56)</f>
        <v>#N/A</v>
      </c>
      <c r="AA58" s="120" t="e">
        <f aca="false">+AVERAGE(AA54,AA56)</f>
        <v>#N/A</v>
      </c>
      <c r="AB58" s="120" t="e">
        <f aca="false">+AVERAGE(AB54,AB56)</f>
        <v>#N/A</v>
      </c>
      <c r="AC58" s="1"/>
      <c r="AD58" s="1"/>
    </row>
    <row r="59" customFormat="false" ht="15.75" hidden="false" customHeight="false" outlineLevel="0" collapsed="false">
      <c r="A59" s="122" t="s">
        <v>62</v>
      </c>
      <c r="B59" s="123" t="e">
        <f aca="false">+VLOOKUP(B52,Weather!$A$4:$B$142,2,FALSE())</f>
        <v>#N/A</v>
      </c>
      <c r="C59" s="123" t="e">
        <f aca="false">+VLOOKUP(C52,Weather!$A$4:$B$142,2,FALSE())</f>
        <v>#N/A</v>
      </c>
      <c r="D59" s="123" t="e">
        <f aca="false">+VLOOKUP(D52,Weather!$A$4:$B$142,2,FALSE())</f>
        <v>#N/A</v>
      </c>
      <c r="E59" s="123" t="e">
        <f aca="false">+VLOOKUP(E52,Weather!$A$4:$B$142,2,FALSE())</f>
        <v>#N/A</v>
      </c>
      <c r="F59" s="123" t="e">
        <f aca="false">+VLOOKUP(F52,Weather!$A$4:$B$142,2,FALSE())</f>
        <v>#N/A</v>
      </c>
      <c r="G59" s="123" t="e">
        <f aca="false">+VLOOKUP(G52,Weather!$A$4:$B$142,2,FALSE())</f>
        <v>#N/A</v>
      </c>
      <c r="H59" s="123" t="e">
        <f aca="false">+VLOOKUP(H52,Weather!$A$4:$B$142,2,FALSE())</f>
        <v>#N/A</v>
      </c>
      <c r="I59" s="123" t="e">
        <f aca="false">+VLOOKUP(I52,Weather!$A$4:$B$142,2,FALSE())</f>
        <v>#N/A</v>
      </c>
      <c r="J59" s="123" t="e">
        <f aca="false">+VLOOKUP(J52,Weather!$A$4:$B$142,2,FALSE())</f>
        <v>#N/A</v>
      </c>
      <c r="K59" s="124" t="e">
        <f aca="false">+VLOOKUP(K52,Weather!$A$4:$B$142,2,FALSE())</f>
        <v>#N/A</v>
      </c>
      <c r="L59" s="123" t="e">
        <f aca="false">+VLOOKUP(L52,Weather!$A$4:$B$142,2,FALSE())</f>
        <v>#N/A</v>
      </c>
      <c r="M59" s="123" t="e">
        <f aca="false">+VLOOKUP(M52,Weather!$A$4:$B$142,2,FALSE())</f>
        <v>#N/A</v>
      </c>
      <c r="N59" s="123" t="e">
        <f aca="false">+VLOOKUP(N52,Weather!$A$4:$B$177,2,FALSE())</f>
        <v>#N/A</v>
      </c>
      <c r="O59" s="123" t="e">
        <f aca="false">+VLOOKUP(O52,Weather!$A$4:$B$177,2,FALSE())</f>
        <v>#N/A</v>
      </c>
      <c r="P59" s="123" t="e">
        <f aca="false">+VLOOKUP(P52,Weather!$A$4:$B$177,2,FALSE())</f>
        <v>#N/A</v>
      </c>
      <c r="Q59" s="123" t="e">
        <f aca="false">+VLOOKUP(Q52,Weather!$A$4:$B$177,2,FALSE())</f>
        <v>#N/A</v>
      </c>
      <c r="R59" s="123" t="e">
        <f aca="false">+VLOOKUP(R52,Weather!$A$4:$B$177,2,FALSE())</f>
        <v>#N/A</v>
      </c>
      <c r="S59" s="123" t="e">
        <f aca="false">+VLOOKUP(S52,Weather!$A$4:$B$177,2,FALSE())</f>
        <v>#N/A</v>
      </c>
      <c r="T59" s="123" t="e">
        <f aca="false">+VLOOKUP(T52,Weather!$A$4:$B$177,2,FALSE())</f>
        <v>#N/A</v>
      </c>
      <c r="U59" s="123" t="e">
        <f aca="false">+VLOOKUP(U52,Weather!$A$4:$B$177,2,FALSE())</f>
        <v>#N/A</v>
      </c>
      <c r="V59" s="123" t="e">
        <f aca="false">+VLOOKUP(V52,Weather!$A$4:$B$177,2,FALSE())</f>
        <v>#N/A</v>
      </c>
      <c r="W59" s="123" t="e">
        <f aca="false">+VLOOKUP(W52,Weather!$A$4:$B$177,2,FALSE())</f>
        <v>#N/A</v>
      </c>
      <c r="X59" s="123" t="e">
        <f aca="false">+VLOOKUP(X52,Weather!$A$4:$B$177,2,FALSE())</f>
        <v>#N/A</v>
      </c>
      <c r="Y59" s="123" t="e">
        <f aca="false">+VLOOKUP(Y52,Weather!$A$4:$B$177,2,FALSE())</f>
        <v>#N/A</v>
      </c>
      <c r="Z59" s="123" t="e">
        <f aca="false">+VLOOKUP(Z52,Weather!$A$4:$B$177,2,FALSE())</f>
        <v>#N/A</v>
      </c>
      <c r="AA59" s="123" t="n">
        <v>41</v>
      </c>
      <c r="AB59" s="123" t="n">
        <v>41</v>
      </c>
      <c r="AC59" s="1"/>
      <c r="AD59" s="1"/>
    </row>
    <row r="60" customFormat="false" ht="15.75" hidden="false" customHeight="false" outlineLevel="0" collapsed="false">
      <c r="A60" s="125" t="s">
        <v>63</v>
      </c>
      <c r="B60" s="126" t="e">
        <f aca="false">+VLOOKUP(B52,Weather!$A$4:$C$142,3,FALSE())</f>
        <v>#N/A</v>
      </c>
      <c r="C60" s="126" t="e">
        <f aca="false">+VLOOKUP(C52,Weather!$A$4:$C$142,3,FALSE())</f>
        <v>#N/A</v>
      </c>
      <c r="D60" s="126" t="e">
        <f aca="false">+VLOOKUP(D52,Weather!$A$4:$C$142,3,FALSE())</f>
        <v>#N/A</v>
      </c>
      <c r="E60" s="126" t="e">
        <f aca="false">+VLOOKUP(E52,Weather!$A$4:$C$142,3,FALSE())</f>
        <v>#N/A</v>
      </c>
      <c r="F60" s="126" t="e">
        <f aca="false">+VLOOKUP(F52,Weather!$A$4:$C$142,3,FALSE())</f>
        <v>#N/A</v>
      </c>
      <c r="G60" s="126" t="e">
        <f aca="false">+VLOOKUP(G52,Weather!$A$4:$C$142,3,FALSE())</f>
        <v>#N/A</v>
      </c>
      <c r="H60" s="126" t="e">
        <f aca="false">+VLOOKUP(H52,Weather!$A$4:$C$142,3,FALSE())</f>
        <v>#N/A</v>
      </c>
      <c r="I60" s="126" t="e">
        <f aca="false">+VLOOKUP(I52,Weather!$A$4:$C$142,3,FALSE())</f>
        <v>#N/A</v>
      </c>
      <c r="J60" s="126" t="e">
        <f aca="false">+VLOOKUP(J52,Weather!$A$4:$C$142,3,FALSE())</f>
        <v>#N/A</v>
      </c>
      <c r="K60" s="127" t="e">
        <f aca="false">+VLOOKUP(K52,Weather!$A$4:$C$142,3,FALSE())</f>
        <v>#N/A</v>
      </c>
      <c r="L60" s="126" t="e">
        <f aca="false">+VLOOKUP(L52,Weather!$A$4:$C$142,3,FALSE())</f>
        <v>#N/A</v>
      </c>
      <c r="M60" s="126" t="e">
        <f aca="false">+VLOOKUP(M52,Weather!$A$4:$C$142,3,FALSE())</f>
        <v>#N/A</v>
      </c>
      <c r="N60" s="126" t="e">
        <f aca="false">+VLOOKUP(N52,Weather!$A$4:$C$177,3,FALSE())</f>
        <v>#N/A</v>
      </c>
      <c r="O60" s="126" t="e">
        <f aca="false">+VLOOKUP(O52,Weather!$A$4:$C$177,3,FALSE())</f>
        <v>#N/A</v>
      </c>
      <c r="P60" s="126" t="e">
        <f aca="false">+VLOOKUP(P52,Weather!$A$4:$C$177,3,FALSE())</f>
        <v>#N/A</v>
      </c>
      <c r="Q60" s="126" t="e">
        <f aca="false">+VLOOKUP(Q52,Weather!$A$4:$C$177,3,FALSE())</f>
        <v>#N/A</v>
      </c>
      <c r="R60" s="126" t="e">
        <f aca="false">+VLOOKUP(R52,Weather!$A$4:$C$177,3,FALSE())</f>
        <v>#N/A</v>
      </c>
      <c r="S60" s="126" t="e">
        <f aca="false">+VLOOKUP(S52,Weather!$A$4:$C$177,3,FALSE())</f>
        <v>#N/A</v>
      </c>
      <c r="T60" s="126" t="e">
        <f aca="false">+VLOOKUP(T52,Weather!$A$4:$C$177,3,FALSE())</f>
        <v>#N/A</v>
      </c>
      <c r="U60" s="126" t="e">
        <f aca="false">+VLOOKUP(U52,Weather!$A$4:$C$177,3,FALSE())</f>
        <v>#N/A</v>
      </c>
      <c r="V60" s="126" t="e">
        <f aca="false">+VLOOKUP(V52,Weather!$A$4:$C$177,3,FALSE())</f>
        <v>#N/A</v>
      </c>
      <c r="W60" s="126" t="e">
        <f aca="false">+VLOOKUP(W52,Weather!$A$4:$C$177,3,FALSE())</f>
        <v>#N/A</v>
      </c>
      <c r="X60" s="126" t="e">
        <f aca="false">+VLOOKUP(X52,Weather!$A$4:$C$177,3,FALSE())</f>
        <v>#N/A</v>
      </c>
      <c r="Y60" s="126" t="e">
        <f aca="false">+VLOOKUP(Y52,Weather!$A$4:$C$177,3,FALSE())</f>
        <v>#N/A</v>
      </c>
      <c r="Z60" s="126" t="e">
        <f aca="false">+VLOOKUP(Z52,Weather!$A$4:$C$177,3,FALSE())</f>
        <v>#N/A</v>
      </c>
      <c r="AA60" s="126" t="n">
        <v>26</v>
      </c>
      <c r="AB60" s="126" t="n">
        <v>26</v>
      </c>
      <c r="AC60" s="1"/>
      <c r="AD60" s="1"/>
    </row>
    <row r="61" customFormat="false" ht="15.75" hidden="true" customHeight="false" outlineLevel="0" collapsed="false">
      <c r="A61" s="46" t="s">
        <v>64</v>
      </c>
      <c r="B61" s="128"/>
      <c r="C61" s="128"/>
      <c r="D61" s="128"/>
      <c r="E61" s="128"/>
      <c r="F61" s="128"/>
      <c r="G61" s="128"/>
      <c r="H61" s="128"/>
      <c r="I61" s="128"/>
      <c r="J61" s="128" t="n">
        <f aca="false">+K61</f>
        <v>0</v>
      </c>
      <c r="K61" s="129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30"/>
      <c r="AC61" s="1"/>
      <c r="AD61" s="1"/>
    </row>
    <row r="62" customFormat="false" ht="15.75" hidden="true" customHeight="false" outlineLevel="0" collapsed="false">
      <c r="A62" s="46" t="s">
        <v>65</v>
      </c>
      <c r="B62" s="128"/>
      <c r="C62" s="128"/>
      <c r="D62" s="128"/>
      <c r="E62" s="128"/>
      <c r="F62" s="128"/>
      <c r="G62" s="128"/>
      <c r="H62" s="128"/>
      <c r="I62" s="128"/>
      <c r="J62" s="128" t="n">
        <f aca="false">+K62</f>
        <v>0</v>
      </c>
      <c r="K62" s="129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30"/>
      <c r="AC62" s="1"/>
      <c r="AD62" s="1"/>
    </row>
    <row r="63" customFormat="false" ht="15.75" hidden="false" customHeight="false" outlineLevel="0" collapsed="false">
      <c r="A63" s="46" t="s">
        <v>66</v>
      </c>
      <c r="B63" s="77" t="e">
        <f aca="false">VLOOKUP(B$52,Weather!$S$4:$T$368,2,FALSE())</f>
        <v>#N/A</v>
      </c>
      <c r="C63" s="77" t="e">
        <f aca="false">VLOOKUP(C$52,Weather!$S$4:$T$368,2,FALSE())</f>
        <v>#N/A</v>
      </c>
      <c r="D63" s="77" t="e">
        <f aca="false">VLOOKUP(D$52,Weather!$S$4:$T$368,2,FALSE())</f>
        <v>#N/A</v>
      </c>
      <c r="E63" s="77" t="e">
        <f aca="false">VLOOKUP(E$52,Weather!$S$4:$T$368,2,FALSE())</f>
        <v>#N/A</v>
      </c>
      <c r="F63" s="77" t="e">
        <f aca="false">VLOOKUP(F$52,Weather!$S$4:$T$368,2,FALSE())</f>
        <v>#N/A</v>
      </c>
      <c r="G63" s="77" t="e">
        <f aca="false">VLOOKUP(G$52,Weather!$S$4:$T$368,2,FALSE())</f>
        <v>#N/A</v>
      </c>
      <c r="H63" s="77" t="e">
        <f aca="false">VLOOKUP(H$52,Weather!$S$4:$T$368,2,FALSE())</f>
        <v>#N/A</v>
      </c>
      <c r="I63" s="77" t="e">
        <f aca="false">VLOOKUP(I$52,Weather!$S$4:$T$368,2,FALSE())</f>
        <v>#N/A</v>
      </c>
      <c r="J63" s="77" t="e">
        <f aca="false">VLOOKUP(J$52,Weather!$S$4:$T$368,2,FALSE())</f>
        <v>#N/A</v>
      </c>
      <c r="K63" s="76" t="e">
        <f aca="false">VLOOKUP(K$52,Weather!$S$4:$T$368,2,FALSE())</f>
        <v>#N/A</v>
      </c>
      <c r="L63" s="77" t="e">
        <f aca="false">VLOOKUP(L$52,Weather!$S$4:$T$368,2,FALSE())</f>
        <v>#N/A</v>
      </c>
      <c r="M63" s="77" t="e">
        <f aca="false">VLOOKUP(M$52,Weather!$S$4:$T$368,2,FALSE())</f>
        <v>#N/A</v>
      </c>
      <c r="N63" s="77" t="e">
        <f aca="false">VLOOKUP(N$52,Weather!$S$4:$T$368,2,FALSE())</f>
        <v>#N/A</v>
      </c>
      <c r="O63" s="77" t="e">
        <f aca="false">VLOOKUP(O$52,Weather!$S$4:$T$368,2,FALSE())</f>
        <v>#N/A</v>
      </c>
      <c r="P63" s="77" t="e">
        <f aca="false">VLOOKUP(P$52,Weather!$S$4:$T$368,2,FALSE())</f>
        <v>#N/A</v>
      </c>
      <c r="Q63" s="77" t="e">
        <f aca="false">VLOOKUP(Q$52,Weather!$S$4:$T$368,2,FALSE())</f>
        <v>#N/A</v>
      </c>
      <c r="R63" s="77" t="e">
        <f aca="false">VLOOKUP(R$52,Weather!$S$4:$T$368,2,FALSE())</f>
        <v>#N/A</v>
      </c>
      <c r="S63" s="77" t="e">
        <f aca="false">VLOOKUP(S$52,Weather!$S$4:$T$368,2,FALSE())</f>
        <v>#N/A</v>
      </c>
      <c r="T63" s="77" t="e">
        <f aca="false">VLOOKUP(T$52,Weather!$S$4:$T$368,2,FALSE())</f>
        <v>#N/A</v>
      </c>
      <c r="U63" s="77" t="e">
        <f aca="false">VLOOKUP(U$52,Weather!$S$4:$T$368,2,FALSE())</f>
        <v>#N/A</v>
      </c>
      <c r="V63" s="77" t="e">
        <f aca="false">VLOOKUP(V$52,Weather!$S$4:$T$368,2,FALSE())</f>
        <v>#N/A</v>
      </c>
      <c r="W63" s="77" t="e">
        <f aca="false">VLOOKUP(W$52,Weather!$S$4:$T$368,2,FALSE())</f>
        <v>#N/A</v>
      </c>
      <c r="X63" s="77" t="e">
        <f aca="false">VLOOKUP(X$52,Weather!$S$4:$T$368,2,FALSE())</f>
        <v>#N/A</v>
      </c>
      <c r="Y63" s="77" t="e">
        <f aca="false">VLOOKUP(Y$52,Weather!$S$4:$T$368,2,FALSE())</f>
        <v>#N/A</v>
      </c>
      <c r="Z63" s="77" t="e">
        <f aca="false">VLOOKUP(Z$52,Weather!$S$4:$T$368,2,FALSE())</f>
        <v>#N/A</v>
      </c>
      <c r="AA63" s="77" t="e">
        <f aca="false">VLOOKUP(AA$52,Weather!$S$4:$T$368,2,FALSE())</f>
        <v>#N/A</v>
      </c>
      <c r="AB63" s="77" t="e">
        <f aca="false">VLOOKUP(AB$52,Weather!$S$4:$T$368,2,FALSE())</f>
        <v>#N/A</v>
      </c>
      <c r="AC63" s="1"/>
      <c r="AD63" s="1"/>
    </row>
    <row r="64" customFormat="false" ht="15.75" hidden="false" customHeight="false" outlineLevel="0" collapsed="false">
      <c r="A64" s="51" t="s">
        <v>67</v>
      </c>
      <c r="B64" s="131" t="e">
        <f aca="false">VLOOKUP(B$52,Weather!$S$4:$U$368,3,FALSE())</f>
        <v>#N/A</v>
      </c>
      <c r="C64" s="131" t="e">
        <f aca="false">VLOOKUP(C$52,Weather!$S$4:$U$368,3,FALSE())</f>
        <v>#N/A</v>
      </c>
      <c r="D64" s="131" t="e">
        <f aca="false">VLOOKUP(D$52,Weather!$S$4:$U$368,3,FALSE())</f>
        <v>#N/A</v>
      </c>
      <c r="E64" s="131" t="e">
        <f aca="false">VLOOKUP(E$52,Weather!$S$4:$U$368,3,FALSE())</f>
        <v>#N/A</v>
      </c>
      <c r="F64" s="131" t="e">
        <f aca="false">VLOOKUP(F$52,Weather!$S$4:$U$368,3,FALSE())</f>
        <v>#N/A</v>
      </c>
      <c r="G64" s="131" t="e">
        <f aca="false">VLOOKUP(G$52,Weather!$S$4:$U$368,3,FALSE())</f>
        <v>#N/A</v>
      </c>
      <c r="H64" s="131" t="e">
        <f aca="false">VLOOKUP(H$52,Weather!$S$4:$U$368,3,FALSE())</f>
        <v>#N/A</v>
      </c>
      <c r="I64" s="131" t="e">
        <f aca="false">VLOOKUP(I$52,Weather!$S$4:$U$368,3,FALSE())</f>
        <v>#N/A</v>
      </c>
      <c r="J64" s="131" t="e">
        <f aca="false">VLOOKUP(J$52,Weather!$S$4:$U$368,3,FALSE())</f>
        <v>#N/A</v>
      </c>
      <c r="K64" s="132" t="e">
        <f aca="false">VLOOKUP(K$52,Weather!$S$4:$U$368,3,FALSE())</f>
        <v>#N/A</v>
      </c>
      <c r="L64" s="131" t="e">
        <f aca="false">VLOOKUP(L$52,Weather!$S$4:$U$368,3,FALSE())</f>
        <v>#N/A</v>
      </c>
      <c r="M64" s="131" t="e">
        <f aca="false">VLOOKUP(M$52,Weather!$S$4:$U$368,3,FALSE())</f>
        <v>#N/A</v>
      </c>
      <c r="N64" s="131" t="e">
        <f aca="false">VLOOKUP(N$52,Weather!$S$4:$U$368,3,FALSE())</f>
        <v>#N/A</v>
      </c>
      <c r="O64" s="131" t="e">
        <f aca="false">VLOOKUP(O$52,Weather!$S$4:$U$368,3,FALSE())</f>
        <v>#N/A</v>
      </c>
      <c r="P64" s="131" t="e">
        <f aca="false">VLOOKUP(P$52,Weather!$S$4:$U$368,3,FALSE())</f>
        <v>#N/A</v>
      </c>
      <c r="Q64" s="131" t="e">
        <f aca="false">VLOOKUP(Q$52,Weather!$S$4:$U$368,3,FALSE())</f>
        <v>#N/A</v>
      </c>
      <c r="R64" s="131" t="e">
        <f aca="false">VLOOKUP(R$52,Weather!$S$4:$U$368,3,FALSE())</f>
        <v>#N/A</v>
      </c>
      <c r="S64" s="131" t="e">
        <f aca="false">VLOOKUP(S$52,Weather!$S$4:$U$368,3,FALSE())</f>
        <v>#N/A</v>
      </c>
      <c r="T64" s="131" t="e">
        <f aca="false">VLOOKUP(T$52,Weather!$S$4:$U$368,3,FALSE())</f>
        <v>#N/A</v>
      </c>
      <c r="U64" s="131" t="e">
        <f aca="false">VLOOKUP(U$52,Weather!$S$4:$U$368,3,FALSE())</f>
        <v>#N/A</v>
      </c>
      <c r="V64" s="131" t="e">
        <f aca="false">VLOOKUP(V$52,Weather!$S$4:$U$368,3,FALSE())</f>
        <v>#N/A</v>
      </c>
      <c r="W64" s="131" t="e">
        <f aca="false">VLOOKUP(W$52,Weather!$S$4:$U$368,3,FALSE())</f>
        <v>#N/A</v>
      </c>
      <c r="X64" s="131" t="e">
        <f aca="false">VLOOKUP(X$52,Weather!$S$4:$U$368,3,FALSE())</f>
        <v>#N/A</v>
      </c>
      <c r="Y64" s="131" t="e">
        <f aca="false">VLOOKUP(Y$52,Weather!$S$4:$U$368,3,FALSE())</f>
        <v>#N/A</v>
      </c>
      <c r="Z64" s="131" t="e">
        <f aca="false">VLOOKUP(Z$52,Weather!$S$4:$U$368,3,FALSE())</f>
        <v>#N/A</v>
      </c>
      <c r="AA64" s="131" t="e">
        <f aca="false">VLOOKUP(AA$52,Weather!$S$4:$U$368,3,FALSE())</f>
        <v>#N/A</v>
      </c>
      <c r="AB64" s="131" t="e">
        <f aca="false">VLOOKUP(AB$52,Weather!$S$4:$U$368,3,FALSE())</f>
        <v>#N/A</v>
      </c>
      <c r="AC64" s="1"/>
      <c r="AD64" s="1"/>
    </row>
    <row r="65" customFormat="false" ht="15.75" hidden="false" customHeight="false" outlineLevel="0" collapsed="false">
      <c r="A65" s="56"/>
      <c r="B65" s="57"/>
      <c r="C65" s="57"/>
      <c r="D65" s="57"/>
      <c r="E65" s="133"/>
      <c r="F65" s="134"/>
      <c r="G65" s="134"/>
      <c r="H65" s="134"/>
      <c r="I65" s="134"/>
      <c r="J65" s="135"/>
      <c r="K65" s="135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6"/>
      <c r="AC65" s="1"/>
      <c r="AD65" s="1"/>
    </row>
    <row r="66" customFormat="false" ht="15.75" hidden="false" customHeight="false" outlineLevel="0" collapsed="false">
      <c r="A66" s="56" t="s">
        <v>68</v>
      </c>
      <c r="B66" s="57"/>
      <c r="C66" s="57"/>
      <c r="D66" s="57"/>
      <c r="E66" s="133"/>
      <c r="F66" s="134"/>
      <c r="G66" s="134"/>
      <c r="H66" s="134"/>
      <c r="I66" s="134"/>
      <c r="J66" s="135"/>
      <c r="K66" s="135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6"/>
      <c r="AC66" s="1"/>
      <c r="AD66" s="1"/>
    </row>
    <row r="67" customFormat="false" ht="15.75" hidden="false" customHeight="false" outlineLevel="0" collapsed="false">
      <c r="A67" s="41" t="s">
        <v>69</v>
      </c>
      <c r="B67" s="42" t="n">
        <v>13373</v>
      </c>
      <c r="C67" s="42" t="n">
        <v>13373</v>
      </c>
      <c r="D67" s="42" t="n">
        <v>13373</v>
      </c>
      <c r="E67" s="42" t="n">
        <v>13373</v>
      </c>
      <c r="F67" s="42" t="n">
        <v>13373</v>
      </c>
      <c r="G67" s="42" t="n">
        <v>13373</v>
      </c>
      <c r="H67" s="42" t="n">
        <v>13373</v>
      </c>
      <c r="I67" s="42" t="n">
        <v>13373</v>
      </c>
      <c r="J67" s="42" t="n">
        <v>13373</v>
      </c>
      <c r="K67" s="44" t="n">
        <v>13373</v>
      </c>
      <c r="L67" s="42" t="n">
        <v>13373</v>
      </c>
      <c r="M67" s="42" t="n">
        <v>13373</v>
      </c>
      <c r="N67" s="42" t="n">
        <v>13373</v>
      </c>
      <c r="O67" s="42" t="n">
        <v>13373</v>
      </c>
      <c r="P67" s="42" t="n">
        <v>13373</v>
      </c>
      <c r="Q67" s="42" t="n">
        <v>13373</v>
      </c>
      <c r="R67" s="42" t="n">
        <v>13373</v>
      </c>
      <c r="S67" s="42" t="n">
        <v>13373</v>
      </c>
      <c r="T67" s="42" t="n">
        <v>13373</v>
      </c>
      <c r="U67" s="42" t="n">
        <v>13373</v>
      </c>
      <c r="V67" s="42" t="n">
        <v>13373</v>
      </c>
      <c r="W67" s="42" t="n">
        <v>13373</v>
      </c>
      <c r="X67" s="42" t="n">
        <v>13373</v>
      </c>
      <c r="Y67" s="42" t="n">
        <v>13373</v>
      </c>
      <c r="Z67" s="42" t="n">
        <v>13373</v>
      </c>
      <c r="AA67" s="42" t="n">
        <v>13373</v>
      </c>
      <c r="AB67" s="42" t="n">
        <v>13373</v>
      </c>
      <c r="AC67" s="137"/>
      <c r="AD67" s="137"/>
    </row>
    <row r="68" customFormat="false" ht="15.75" hidden="false" customHeight="false" outlineLevel="0" collapsed="false">
      <c r="A68" s="46" t="s">
        <v>70</v>
      </c>
      <c r="B68" s="32" t="n">
        <v>19235</v>
      </c>
      <c r="C68" s="32" t="n">
        <v>19235</v>
      </c>
      <c r="D68" s="32" t="n">
        <v>19235</v>
      </c>
      <c r="E68" s="32" t="n">
        <v>19235</v>
      </c>
      <c r="F68" s="32" t="n">
        <v>19235</v>
      </c>
      <c r="G68" s="32" t="n">
        <v>19235</v>
      </c>
      <c r="H68" s="32" t="n">
        <v>19235</v>
      </c>
      <c r="I68" s="32" t="n">
        <v>19235</v>
      </c>
      <c r="J68" s="32" t="n">
        <v>19235</v>
      </c>
      <c r="K68" s="31" t="n">
        <v>19235</v>
      </c>
      <c r="L68" s="32" t="n">
        <v>19235</v>
      </c>
      <c r="M68" s="32" t="n">
        <v>19235</v>
      </c>
      <c r="N68" s="32" t="n">
        <v>19235</v>
      </c>
      <c r="O68" s="32" t="n">
        <v>19235</v>
      </c>
      <c r="P68" s="32" t="n">
        <v>19235</v>
      </c>
      <c r="Q68" s="32" t="n">
        <v>19235</v>
      </c>
      <c r="R68" s="32" t="n">
        <v>19235</v>
      </c>
      <c r="S68" s="32" t="n">
        <v>19235</v>
      </c>
      <c r="T68" s="32" t="n">
        <v>19235</v>
      </c>
      <c r="U68" s="32" t="n">
        <v>19235</v>
      </c>
      <c r="V68" s="32" t="n">
        <v>19235</v>
      </c>
      <c r="W68" s="32" t="n">
        <v>19235</v>
      </c>
      <c r="X68" s="32" t="n">
        <v>19235</v>
      </c>
      <c r="Y68" s="32" t="n">
        <v>19235</v>
      </c>
      <c r="Z68" s="32" t="n">
        <v>19235</v>
      </c>
      <c r="AA68" s="32" t="n">
        <v>19235</v>
      </c>
      <c r="AB68" s="32" t="n">
        <v>19235</v>
      </c>
      <c r="AC68" s="137"/>
      <c r="AD68" s="137"/>
    </row>
    <row r="69" customFormat="false" ht="15.75" hidden="false" customHeight="false" outlineLevel="0" collapsed="false">
      <c r="A69" s="46" t="s">
        <v>71</v>
      </c>
      <c r="B69" s="32" t="n">
        <v>2981</v>
      </c>
      <c r="C69" s="32" t="n">
        <v>2981</v>
      </c>
      <c r="D69" s="32" t="n">
        <v>2981</v>
      </c>
      <c r="E69" s="32" t="n">
        <v>2981</v>
      </c>
      <c r="F69" s="32" t="n">
        <v>2981</v>
      </c>
      <c r="G69" s="32" t="n">
        <v>2981</v>
      </c>
      <c r="H69" s="32" t="n">
        <v>2981</v>
      </c>
      <c r="I69" s="32" t="n">
        <v>2981</v>
      </c>
      <c r="J69" s="32" t="n">
        <v>2981</v>
      </c>
      <c r="K69" s="31" t="n">
        <v>2981</v>
      </c>
      <c r="L69" s="32" t="n">
        <v>2981</v>
      </c>
      <c r="M69" s="32" t="n">
        <v>2981</v>
      </c>
      <c r="N69" s="32" t="n">
        <v>2981</v>
      </c>
      <c r="O69" s="32" t="n">
        <v>2981</v>
      </c>
      <c r="P69" s="32" t="n">
        <v>2981</v>
      </c>
      <c r="Q69" s="32" t="n">
        <v>2981</v>
      </c>
      <c r="R69" s="32" t="n">
        <v>2981</v>
      </c>
      <c r="S69" s="32" t="n">
        <v>2981</v>
      </c>
      <c r="T69" s="32" t="n">
        <v>2981</v>
      </c>
      <c r="U69" s="32" t="n">
        <v>2981</v>
      </c>
      <c r="V69" s="32" t="n">
        <v>2981</v>
      </c>
      <c r="W69" s="32" t="n">
        <v>2981</v>
      </c>
      <c r="X69" s="32" t="n">
        <v>2981</v>
      </c>
      <c r="Y69" s="32" t="n">
        <v>2981</v>
      </c>
      <c r="Z69" s="32" t="n">
        <v>2981</v>
      </c>
      <c r="AA69" s="32" t="n">
        <v>2981</v>
      </c>
      <c r="AB69" s="32" t="n">
        <v>2981</v>
      </c>
      <c r="AC69" s="137"/>
      <c r="AD69" s="137"/>
    </row>
    <row r="70" customFormat="false" ht="15.75" hidden="false" customHeight="false" outlineLevel="0" collapsed="false">
      <c r="A70" s="46" t="s">
        <v>72</v>
      </c>
      <c r="B70" s="32" t="n">
        <v>6798</v>
      </c>
      <c r="C70" s="32" t="n">
        <v>6798</v>
      </c>
      <c r="D70" s="32" t="n">
        <v>6798</v>
      </c>
      <c r="E70" s="32" t="n">
        <v>6798</v>
      </c>
      <c r="F70" s="32" t="n">
        <v>6798</v>
      </c>
      <c r="G70" s="32" t="n">
        <v>6798</v>
      </c>
      <c r="H70" s="32" t="n">
        <v>6798</v>
      </c>
      <c r="I70" s="32" t="n">
        <v>6798</v>
      </c>
      <c r="J70" s="32" t="n">
        <v>6798</v>
      </c>
      <c r="K70" s="31" t="n">
        <v>6798</v>
      </c>
      <c r="L70" s="32" t="n">
        <v>6798</v>
      </c>
      <c r="M70" s="32" t="n">
        <v>6798</v>
      </c>
      <c r="N70" s="32" t="n">
        <v>6798</v>
      </c>
      <c r="O70" s="32" t="n">
        <v>6798</v>
      </c>
      <c r="P70" s="32" t="n">
        <v>6798</v>
      </c>
      <c r="Q70" s="32" t="n">
        <v>6798</v>
      </c>
      <c r="R70" s="32" t="n">
        <v>6798</v>
      </c>
      <c r="S70" s="32" t="n">
        <v>6798</v>
      </c>
      <c r="T70" s="32" t="n">
        <v>6798</v>
      </c>
      <c r="U70" s="32" t="n">
        <v>6798</v>
      </c>
      <c r="V70" s="32" t="n">
        <v>6798</v>
      </c>
      <c r="W70" s="32" t="n">
        <v>6798</v>
      </c>
      <c r="X70" s="32" t="n">
        <v>6798</v>
      </c>
      <c r="Y70" s="32" t="n">
        <v>6798</v>
      </c>
      <c r="Z70" s="32" t="n">
        <v>6798</v>
      </c>
      <c r="AA70" s="32" t="n">
        <v>6798</v>
      </c>
      <c r="AB70" s="32" t="n">
        <v>6798</v>
      </c>
      <c r="AC70" s="137"/>
      <c r="AD70" s="137"/>
    </row>
    <row r="71" customFormat="false" ht="15.75" hidden="false" customHeight="false" outlineLevel="0" collapsed="false">
      <c r="A71" s="46" t="s">
        <v>73</v>
      </c>
      <c r="B71" s="32" t="n">
        <v>5887</v>
      </c>
      <c r="C71" s="32" t="n">
        <v>5887</v>
      </c>
      <c r="D71" s="32" t="n">
        <v>5887</v>
      </c>
      <c r="E71" s="32" t="n">
        <v>5887</v>
      </c>
      <c r="F71" s="32" t="n">
        <v>5887</v>
      </c>
      <c r="G71" s="32" t="n">
        <v>5887</v>
      </c>
      <c r="H71" s="32" t="n">
        <v>5887</v>
      </c>
      <c r="I71" s="32" t="n">
        <v>5887</v>
      </c>
      <c r="J71" s="32" t="n">
        <v>5887</v>
      </c>
      <c r="K71" s="31" t="n">
        <v>5887</v>
      </c>
      <c r="L71" s="32" t="n">
        <v>5887</v>
      </c>
      <c r="M71" s="32" t="n">
        <v>5887</v>
      </c>
      <c r="N71" s="32" t="n">
        <v>5887</v>
      </c>
      <c r="O71" s="32" t="n">
        <v>5887</v>
      </c>
      <c r="P71" s="32" t="n">
        <v>5887</v>
      </c>
      <c r="Q71" s="32" t="n">
        <v>5887</v>
      </c>
      <c r="R71" s="32" t="n">
        <v>5887</v>
      </c>
      <c r="S71" s="32" t="n">
        <v>5887</v>
      </c>
      <c r="T71" s="32" t="n">
        <v>5887</v>
      </c>
      <c r="U71" s="32" t="n">
        <v>5887</v>
      </c>
      <c r="V71" s="32" t="n">
        <v>5887</v>
      </c>
      <c r="W71" s="32" t="n">
        <v>5887</v>
      </c>
      <c r="X71" s="32" t="n">
        <v>5887</v>
      </c>
      <c r="Y71" s="32" t="n">
        <v>5887</v>
      </c>
      <c r="Z71" s="32" t="n">
        <v>5887</v>
      </c>
      <c r="AA71" s="32" t="n">
        <v>5887</v>
      </c>
      <c r="AB71" s="32" t="n">
        <v>5887</v>
      </c>
      <c r="AC71" s="137"/>
      <c r="AD71" s="137"/>
    </row>
    <row r="72" customFormat="false" ht="15.75" hidden="false" customHeight="false" outlineLevel="0" collapsed="false">
      <c r="A72" s="46" t="s">
        <v>74</v>
      </c>
      <c r="B72" s="32" t="n">
        <v>7703</v>
      </c>
      <c r="C72" s="32" t="n">
        <v>7703</v>
      </c>
      <c r="D72" s="32" t="n">
        <v>7703</v>
      </c>
      <c r="E72" s="32" t="n">
        <v>7703</v>
      </c>
      <c r="F72" s="32" t="n">
        <v>7703</v>
      </c>
      <c r="G72" s="32" t="n">
        <v>7703</v>
      </c>
      <c r="H72" s="32" t="n">
        <v>7703</v>
      </c>
      <c r="I72" s="32" t="n">
        <v>7703</v>
      </c>
      <c r="J72" s="32" t="n">
        <v>7703</v>
      </c>
      <c r="K72" s="31" t="n">
        <v>7703</v>
      </c>
      <c r="L72" s="32" t="n">
        <v>7703</v>
      </c>
      <c r="M72" s="32" t="n">
        <v>7703</v>
      </c>
      <c r="N72" s="32" t="n">
        <v>7703</v>
      </c>
      <c r="O72" s="32" t="n">
        <v>7703</v>
      </c>
      <c r="P72" s="32" t="n">
        <v>7703</v>
      </c>
      <c r="Q72" s="32" t="n">
        <v>7703</v>
      </c>
      <c r="R72" s="32" t="n">
        <v>7703</v>
      </c>
      <c r="S72" s="32" t="n">
        <v>7703</v>
      </c>
      <c r="T72" s="32" t="n">
        <v>7703</v>
      </c>
      <c r="U72" s="32" t="n">
        <v>7703</v>
      </c>
      <c r="V72" s="32" t="n">
        <v>7703</v>
      </c>
      <c r="W72" s="32" t="n">
        <v>7703</v>
      </c>
      <c r="X72" s="32" t="n">
        <v>7703</v>
      </c>
      <c r="Y72" s="32" t="n">
        <v>7703</v>
      </c>
      <c r="Z72" s="32" t="n">
        <v>7703</v>
      </c>
      <c r="AA72" s="32" t="n">
        <v>7703</v>
      </c>
      <c r="AB72" s="32" t="n">
        <v>7703</v>
      </c>
      <c r="AC72" s="137"/>
      <c r="AD72" s="137"/>
    </row>
    <row r="73" customFormat="false" ht="15.75" hidden="false" customHeight="false" outlineLevel="0" collapsed="false">
      <c r="A73" s="46" t="s">
        <v>75</v>
      </c>
      <c r="B73" s="32" t="n">
        <v>5440</v>
      </c>
      <c r="C73" s="32" t="n">
        <v>5440</v>
      </c>
      <c r="D73" s="32" t="n">
        <v>5440</v>
      </c>
      <c r="E73" s="32" t="n">
        <v>5440</v>
      </c>
      <c r="F73" s="32" t="n">
        <v>5440</v>
      </c>
      <c r="G73" s="32" t="n">
        <v>5440</v>
      </c>
      <c r="H73" s="32" t="n">
        <v>5440</v>
      </c>
      <c r="I73" s="32" t="n">
        <v>5440</v>
      </c>
      <c r="J73" s="32" t="n">
        <v>5440</v>
      </c>
      <c r="K73" s="31" t="n">
        <v>5440</v>
      </c>
      <c r="L73" s="32" t="n">
        <v>5440</v>
      </c>
      <c r="M73" s="32" t="n">
        <v>5440</v>
      </c>
      <c r="N73" s="32" t="n">
        <v>5440</v>
      </c>
      <c r="O73" s="32" t="n">
        <v>5440</v>
      </c>
      <c r="P73" s="32" t="n">
        <v>5440</v>
      </c>
      <c r="Q73" s="32" t="n">
        <v>5440</v>
      </c>
      <c r="R73" s="32" t="n">
        <v>5440</v>
      </c>
      <c r="S73" s="32" t="n">
        <v>5440</v>
      </c>
      <c r="T73" s="32" t="n">
        <v>5440</v>
      </c>
      <c r="U73" s="32" t="n">
        <v>5440</v>
      </c>
      <c r="V73" s="32" t="n">
        <v>5440</v>
      </c>
      <c r="W73" s="32" t="n">
        <v>5440</v>
      </c>
      <c r="X73" s="32" t="n">
        <v>5440</v>
      </c>
      <c r="Y73" s="32" t="n">
        <v>5440</v>
      </c>
      <c r="Z73" s="32" t="n">
        <v>5440</v>
      </c>
      <c r="AA73" s="32" t="n">
        <v>5440</v>
      </c>
      <c r="AB73" s="32" t="n">
        <v>5440</v>
      </c>
      <c r="AC73" s="137"/>
      <c r="AD73" s="137"/>
    </row>
    <row r="74" customFormat="false" ht="15.75" hidden="false" customHeight="false" outlineLevel="0" collapsed="false">
      <c r="A74" s="51" t="s">
        <v>76</v>
      </c>
      <c r="B74" s="52"/>
      <c r="C74" s="52"/>
      <c r="D74" s="52"/>
      <c r="E74" s="52"/>
      <c r="F74" s="52"/>
      <c r="G74" s="52"/>
      <c r="H74" s="52"/>
      <c r="I74" s="52"/>
      <c r="J74" s="54"/>
      <c r="K74" s="54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137"/>
      <c r="AD74" s="137"/>
    </row>
    <row r="75" customFormat="false" ht="15.75" hidden="false" customHeight="false" outlineLevel="0" collapsed="false">
      <c r="A75" s="56" t="s">
        <v>77</v>
      </c>
      <c r="B75" s="138" t="n">
        <f aca="false">SUM(B67:B74)</f>
        <v>61417</v>
      </c>
      <c r="C75" s="138" t="n">
        <f aca="false">SUM(C67:C74)</f>
        <v>61417</v>
      </c>
      <c r="D75" s="138" t="n">
        <f aca="false">SUM(D67:D74)</f>
        <v>61417</v>
      </c>
      <c r="E75" s="138" t="n">
        <f aca="false">SUM(E67:E74)</f>
        <v>61417</v>
      </c>
      <c r="F75" s="138" t="n">
        <f aca="false">SUM(F67:F74)</f>
        <v>61417</v>
      </c>
      <c r="G75" s="138" t="n">
        <f aca="false">SUM(G67:G74)</f>
        <v>61417</v>
      </c>
      <c r="H75" s="138" t="n">
        <f aca="false">SUM(H67:H74)</f>
        <v>61417</v>
      </c>
      <c r="I75" s="138" t="n">
        <f aca="false">SUM(I67:I74)</f>
        <v>61417</v>
      </c>
      <c r="J75" s="139" t="n">
        <f aca="false">SUM(J67:J74)</f>
        <v>61417</v>
      </c>
      <c r="K75" s="139" t="n">
        <f aca="false">SUM(K67:K74)</f>
        <v>61417</v>
      </c>
      <c r="L75" s="138" t="n">
        <f aca="false">SUM(L67:L74)</f>
        <v>61417</v>
      </c>
      <c r="M75" s="138" t="n">
        <f aca="false">SUM(M67:M74)</f>
        <v>61417</v>
      </c>
      <c r="N75" s="138" t="n">
        <f aca="false">SUM(N67:N74)</f>
        <v>61417</v>
      </c>
      <c r="O75" s="138" t="n">
        <f aca="false">SUM(O67:O74)</f>
        <v>61417</v>
      </c>
      <c r="P75" s="138" t="n">
        <f aca="false">SUM(P67:P74)</f>
        <v>61417</v>
      </c>
      <c r="Q75" s="138" t="n">
        <f aca="false">SUM(Q67:Q74)</f>
        <v>61417</v>
      </c>
      <c r="R75" s="138" t="n">
        <f aca="false">SUM(R67:R74)</f>
        <v>61417</v>
      </c>
      <c r="S75" s="138" t="n">
        <f aca="false">SUM(S67:S74)</f>
        <v>61417</v>
      </c>
      <c r="T75" s="138" t="n">
        <f aca="false">SUM(T67:T74)</f>
        <v>61417</v>
      </c>
      <c r="U75" s="138" t="n">
        <f aca="false">SUM(U67:U74)</f>
        <v>61417</v>
      </c>
      <c r="V75" s="138" t="n">
        <f aca="false">SUM(V67:V74)</f>
        <v>61417</v>
      </c>
      <c r="W75" s="138" t="n">
        <f aca="false">SUM(W67:W74)</f>
        <v>61417</v>
      </c>
      <c r="X75" s="138" t="n">
        <f aca="false">SUM(X67:X74)</f>
        <v>61417</v>
      </c>
      <c r="Y75" s="138" t="n">
        <f aca="false">SUM(Y67:Y74)</f>
        <v>61417</v>
      </c>
      <c r="Z75" s="138" t="n">
        <f aca="false">SUM(Z67:Z74)</f>
        <v>61417</v>
      </c>
      <c r="AA75" s="138" t="n">
        <f aca="false">SUM(AA67:AA74)</f>
        <v>61417</v>
      </c>
      <c r="AB75" s="138" t="n">
        <f aca="false">SUM(AB67:AB74)</f>
        <v>61417</v>
      </c>
      <c r="AC75" s="1"/>
      <c r="AD75" s="1"/>
    </row>
    <row r="76" customFormat="false" ht="15.75" hidden="false" customHeight="false" outlineLevel="0" collapsed="false">
      <c r="A76" s="56"/>
      <c r="B76" s="57"/>
      <c r="C76" s="57"/>
      <c r="D76" s="57"/>
      <c r="E76" s="57"/>
      <c r="F76" s="57"/>
      <c r="G76" s="57"/>
      <c r="H76" s="57"/>
      <c r="I76" s="57"/>
      <c r="J76" s="140"/>
      <c r="K76" s="140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136"/>
      <c r="AC76" s="1"/>
      <c r="AD76" s="1"/>
    </row>
    <row r="77" customFormat="false" ht="12" hidden="true" customHeight="true" outlineLevel="0" collapsed="false">
      <c r="A77" s="56" t="s">
        <v>78</v>
      </c>
      <c r="B77" s="57"/>
      <c r="C77" s="57"/>
      <c r="D77" s="57"/>
      <c r="E77" s="58"/>
      <c r="F77" s="59"/>
      <c r="G77" s="59"/>
      <c r="H77" s="65"/>
      <c r="I77" s="113" t="s">
        <v>79</v>
      </c>
      <c r="J77" s="60"/>
      <c r="K77" s="60"/>
      <c r="L77" s="66" t="s">
        <v>80</v>
      </c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114"/>
      <c r="AC77" s="1"/>
      <c r="AD77" s="1"/>
    </row>
    <row r="78" customFormat="false" ht="15.75" hidden="true" customHeight="false" outlineLevel="0" collapsed="false">
      <c r="A78" s="41" t="s">
        <v>81</v>
      </c>
      <c r="B78" s="141"/>
      <c r="C78" s="141"/>
      <c r="D78" s="141"/>
      <c r="E78" s="141"/>
      <c r="F78" s="141"/>
      <c r="G78" s="141"/>
      <c r="H78" s="141"/>
      <c r="I78" s="142"/>
      <c r="J78" s="143" t="n">
        <f aca="false">+K78</f>
        <v>0</v>
      </c>
      <c r="K78" s="143"/>
      <c r="L78" s="144"/>
      <c r="M78" s="144"/>
      <c r="N78" s="144"/>
      <c r="O78" s="144"/>
      <c r="P78" s="144"/>
      <c r="Q78" s="144"/>
      <c r="R78" s="145"/>
      <c r="S78" s="146"/>
      <c r="T78" s="146"/>
      <c r="U78" s="146"/>
      <c r="V78" s="146"/>
      <c r="W78" s="146"/>
      <c r="X78" s="146"/>
      <c r="Y78" s="146"/>
      <c r="Z78" s="146"/>
      <c r="AA78" s="147"/>
      <c r="AB78" s="148"/>
      <c r="AC78" s="1"/>
      <c r="AD78" s="1"/>
    </row>
    <row r="79" customFormat="false" ht="15.75" hidden="true" customHeight="false" outlineLevel="0" collapsed="false">
      <c r="A79" s="46" t="s">
        <v>82</v>
      </c>
      <c r="B79" s="149"/>
      <c r="C79" s="149"/>
      <c r="D79" s="149"/>
      <c r="E79" s="149"/>
      <c r="F79" s="149"/>
      <c r="G79" s="149"/>
      <c r="H79" s="149"/>
      <c r="I79" s="30"/>
      <c r="J79" s="129" t="n">
        <f aca="false">+K79</f>
        <v>0</v>
      </c>
      <c r="K79" s="129"/>
      <c r="L79" s="150"/>
      <c r="M79" s="150"/>
      <c r="N79" s="150"/>
      <c r="O79" s="150"/>
      <c r="P79" s="150"/>
      <c r="Q79" s="150"/>
      <c r="R79" s="57"/>
      <c r="S79" s="151"/>
      <c r="T79" s="151"/>
      <c r="U79" s="151"/>
      <c r="V79" s="151"/>
      <c r="W79" s="151"/>
      <c r="X79" s="151"/>
      <c r="Y79" s="151"/>
      <c r="Z79" s="151"/>
      <c r="AA79" s="102"/>
      <c r="AB79" s="152"/>
      <c r="AC79" s="1"/>
      <c r="AD79" s="1"/>
    </row>
    <row r="80" customFormat="false" ht="15.75" hidden="true" customHeight="false" outlineLevel="0" collapsed="false">
      <c r="A80" s="46" t="s">
        <v>83</v>
      </c>
      <c r="B80" s="149"/>
      <c r="C80" s="149"/>
      <c r="D80" s="149"/>
      <c r="E80" s="149"/>
      <c r="F80" s="149"/>
      <c r="G80" s="149"/>
      <c r="H80" s="149"/>
      <c r="I80" s="30"/>
      <c r="J80" s="129" t="n">
        <f aca="false">+K80</f>
        <v>0</v>
      </c>
      <c r="K80" s="129"/>
      <c r="L80" s="150"/>
      <c r="M80" s="150"/>
      <c r="N80" s="150"/>
      <c r="O80" s="150"/>
      <c r="P80" s="150"/>
      <c r="Q80" s="150"/>
      <c r="R80" s="57"/>
      <c r="S80" s="151"/>
      <c r="T80" s="151"/>
      <c r="U80" s="151"/>
      <c r="V80" s="151"/>
      <c r="W80" s="151"/>
      <c r="X80" s="151"/>
      <c r="Y80" s="151"/>
      <c r="Z80" s="151"/>
      <c r="AA80" s="102"/>
      <c r="AB80" s="152"/>
      <c r="AC80" s="1"/>
      <c r="AD80" s="1"/>
    </row>
    <row r="81" customFormat="false" ht="15.75" hidden="true" customHeight="false" outlineLevel="0" collapsed="false">
      <c r="A81" s="46" t="s">
        <v>84</v>
      </c>
      <c r="B81" s="149"/>
      <c r="C81" s="149"/>
      <c r="D81" s="149"/>
      <c r="E81" s="149"/>
      <c r="F81" s="149"/>
      <c r="G81" s="149"/>
      <c r="H81" s="149"/>
      <c r="I81" s="30"/>
      <c r="J81" s="129" t="n">
        <f aca="false">+K81</f>
        <v>0</v>
      </c>
      <c r="K81" s="129"/>
      <c r="L81" s="150"/>
      <c r="M81" s="150"/>
      <c r="N81" s="150"/>
      <c r="O81" s="150"/>
      <c r="P81" s="150"/>
      <c r="Q81" s="150"/>
      <c r="R81" s="57"/>
      <c r="S81" s="153"/>
      <c r="T81" s="153"/>
      <c r="U81" s="153"/>
      <c r="V81" s="153"/>
      <c r="W81" s="153"/>
      <c r="X81" s="153"/>
      <c r="Y81" s="153"/>
      <c r="Z81" s="153"/>
      <c r="AA81" s="154"/>
      <c r="AB81" s="152"/>
      <c r="AC81" s="1"/>
      <c r="AD81" s="1"/>
    </row>
    <row r="82" customFormat="false" ht="15.75" hidden="true" customHeight="false" outlineLevel="0" collapsed="false">
      <c r="A82" s="155" t="s">
        <v>85</v>
      </c>
      <c r="B82" s="156" t="n">
        <f aca="false">+SUM(B78:B81)</f>
        <v>0</v>
      </c>
      <c r="C82" s="156" t="n">
        <f aca="false">+SUM(C78:C81)</f>
        <v>0</v>
      </c>
      <c r="D82" s="156" t="n">
        <f aca="false">+SUM(D78:D81)</f>
        <v>0</v>
      </c>
      <c r="E82" s="156" t="n">
        <f aca="false">+SUM(E78:E81)</f>
        <v>0</v>
      </c>
      <c r="F82" s="156" t="n">
        <f aca="false">+SUM(F78:F81)</f>
        <v>0</v>
      </c>
      <c r="G82" s="156" t="n">
        <f aca="false">+SUM(G78:G81)</f>
        <v>0</v>
      </c>
      <c r="H82" s="156" t="n">
        <f aca="false">+SUM(H78:H81)</f>
        <v>0</v>
      </c>
      <c r="I82" s="156" t="n">
        <f aca="false">+SUM(I78:I81)</f>
        <v>0</v>
      </c>
      <c r="J82" s="157" t="n">
        <f aca="false">+SUM(J78:J81)</f>
        <v>0</v>
      </c>
      <c r="K82" s="157" t="n">
        <f aca="false">+SUM(K78:K81)</f>
        <v>0</v>
      </c>
      <c r="L82" s="156" t="n">
        <f aca="false">+SUM(L78:L81)</f>
        <v>0</v>
      </c>
      <c r="M82" s="156" t="n">
        <f aca="false">+SUM(M78:M81)</f>
        <v>0</v>
      </c>
      <c r="N82" s="156" t="n">
        <f aca="false">+SUM(N78:N81)</f>
        <v>0</v>
      </c>
      <c r="O82" s="156" t="n">
        <f aca="false">+SUM(O78:O81)</f>
        <v>0</v>
      </c>
      <c r="P82" s="156" t="n">
        <f aca="false">+SUM(P78:P81)</f>
        <v>0</v>
      </c>
      <c r="Q82" s="156" t="n">
        <f aca="false">+SUM(Q78:Q81)</f>
        <v>0</v>
      </c>
      <c r="R82" s="156" t="n">
        <f aca="false">+SUM(R78:R81)</f>
        <v>0</v>
      </c>
      <c r="S82" s="156" t="n">
        <f aca="false">+SUM(S78:S81)</f>
        <v>0</v>
      </c>
      <c r="T82" s="156" t="n">
        <f aca="false">+SUM(T78:T81)</f>
        <v>0</v>
      </c>
      <c r="U82" s="156" t="n">
        <f aca="false">+SUM(U78:U81)</f>
        <v>0</v>
      </c>
      <c r="V82" s="156" t="n">
        <f aca="false">+SUM(V78:V81)</f>
        <v>0</v>
      </c>
      <c r="W82" s="156"/>
      <c r="X82" s="156"/>
      <c r="Y82" s="156"/>
      <c r="Z82" s="156"/>
      <c r="AA82" s="156" t="n">
        <f aca="false">+SUM(AA78:AA81)</f>
        <v>0</v>
      </c>
      <c r="AB82" s="158"/>
      <c r="AC82" s="1"/>
      <c r="AD82" s="1"/>
    </row>
    <row r="83" customFormat="false" ht="15.75" hidden="false" customHeight="false" outlineLevel="0" collapsed="false">
      <c r="A83" s="56"/>
      <c r="B83" s="57"/>
      <c r="C83" s="57"/>
      <c r="D83" s="57"/>
      <c r="E83" s="58"/>
      <c r="F83" s="59"/>
      <c r="G83" s="59"/>
      <c r="H83" s="59"/>
      <c r="I83" s="59"/>
      <c r="J83" s="60"/>
      <c r="K83" s="60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114"/>
      <c r="AC83" s="1"/>
      <c r="AD83" s="1"/>
    </row>
    <row r="84" customFormat="false" ht="15.75" hidden="false" customHeight="false" outlineLevel="0" collapsed="false">
      <c r="A84" s="56" t="s">
        <v>86</v>
      </c>
      <c r="B84" s="57"/>
      <c r="C84" s="57"/>
      <c r="D84" s="57"/>
      <c r="E84" s="133"/>
      <c r="F84" s="134"/>
      <c r="G84" s="134"/>
      <c r="H84" s="134"/>
      <c r="I84" s="134"/>
      <c r="J84" s="135"/>
      <c r="K84" s="135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6"/>
      <c r="AC84" s="1"/>
      <c r="AD84" s="1"/>
    </row>
    <row r="85" customFormat="false" ht="15.75" hidden="false" customHeight="false" outlineLevel="0" collapsed="false">
      <c r="A85" s="41" t="s">
        <v>70</v>
      </c>
      <c r="B85" s="101" t="e">
        <f aca="false">HLOOKUP(B$6,Outages!$B$1:$GG$6,2,FALSE())</f>
        <v>#N/A</v>
      </c>
      <c r="C85" s="101" t="e">
        <f aca="false">HLOOKUP(C$6,Outages!$B$1:$GG$6,2,FALSE())</f>
        <v>#N/A</v>
      </c>
      <c r="D85" s="101" t="e">
        <f aca="false">HLOOKUP(D$6,Outages!$B$1:$GG$6,2,FALSE())</f>
        <v>#N/A</v>
      </c>
      <c r="E85" s="101" t="e">
        <f aca="false">HLOOKUP(E$6,Outages!$B$1:$GG$6,2,FALSE())</f>
        <v>#N/A</v>
      </c>
      <c r="F85" s="101" t="e">
        <f aca="false">HLOOKUP(F$6,Outages!$B$1:$GG$6,2,FALSE())</f>
        <v>#N/A</v>
      </c>
      <c r="G85" s="101" t="e">
        <f aca="false">HLOOKUP(G$6,Outages!$B$1:$GG$6,2,FALSE())</f>
        <v>#N/A</v>
      </c>
      <c r="H85" s="101" t="e">
        <f aca="false">HLOOKUP(H$6,Outages!$B$1:$GG$6,2,FALSE())</f>
        <v>#N/A</v>
      </c>
      <c r="I85" s="101" t="e">
        <f aca="false">HLOOKUP(I$6,Outages!$B$1:$GG$6,2,FALSE())</f>
        <v>#N/A</v>
      </c>
      <c r="J85" s="101" t="e">
        <f aca="false">HLOOKUP(J$6,Outages!$B$1:$GG$6,2,FALSE())</f>
        <v>#N/A</v>
      </c>
      <c r="K85" s="159" t="e">
        <f aca="false">HLOOKUP(K$6,Outages!$B$1:$GG$6,2,FALSE())</f>
        <v>#N/A</v>
      </c>
      <c r="L85" s="101" t="e">
        <f aca="false">HLOOKUP(L$6,Outages!$B$1:$GG$6,2,FALSE())</f>
        <v>#N/A</v>
      </c>
      <c r="M85" s="101" t="e">
        <f aca="false">HLOOKUP(M$6,Outages!$B$1:$GG$6,2,FALSE())</f>
        <v>#N/A</v>
      </c>
      <c r="N85" s="101" t="e">
        <f aca="false">HLOOKUP(N$6,Outages!$B$1:$GG$6,2,FALSE())</f>
        <v>#N/A</v>
      </c>
      <c r="O85" s="101" t="e">
        <f aca="false">HLOOKUP(O$6,Outages!$B$1:$GG$6,2,FALSE())</f>
        <v>#N/A</v>
      </c>
      <c r="P85" s="101" t="e">
        <f aca="false">HLOOKUP(P$6,Outages!$B$1:$GG$6,2,FALSE())</f>
        <v>#N/A</v>
      </c>
      <c r="Q85" s="101" t="e">
        <f aca="false">HLOOKUP(Q$6,Outages!$B$1:$GG$6,2,FALSE())</f>
        <v>#N/A</v>
      </c>
      <c r="R85" s="101" t="e">
        <f aca="false">HLOOKUP(R$6,Outages!$B$1:$GG$6,2,FALSE())</f>
        <v>#N/A</v>
      </c>
      <c r="S85" s="101" t="e">
        <f aca="false">HLOOKUP(S$6,Outages!$B$1:$GG$6,2,FALSE())</f>
        <v>#N/A</v>
      </c>
      <c r="T85" s="101" t="e">
        <f aca="false">HLOOKUP(T$6,Outages!$B$1:$GG$6,2,FALSE())</f>
        <v>#N/A</v>
      </c>
      <c r="U85" s="101" t="e">
        <f aca="false">HLOOKUP(U$6,Outages!$B$1:$GG$6,2,FALSE())</f>
        <v>#N/A</v>
      </c>
      <c r="V85" s="101" t="e">
        <f aca="false">HLOOKUP(V$6,Outages!$B$1:$GG$6,2,FALSE())</f>
        <v>#N/A</v>
      </c>
      <c r="W85" s="101" t="e">
        <f aca="false">HLOOKUP(W$6,Outages!$B$1:$GG$6,2,FALSE())</f>
        <v>#N/A</v>
      </c>
      <c r="X85" s="101" t="e">
        <f aca="false">HLOOKUP(X$6,Outages!$B$1:$GG$6,2,FALSE())</f>
        <v>#N/A</v>
      </c>
      <c r="Y85" s="101" t="e">
        <f aca="false">HLOOKUP(Y$6,Outages!$B$1:$GG$6,2,FALSE())</f>
        <v>#N/A</v>
      </c>
      <c r="Z85" s="101" t="e">
        <f aca="false">HLOOKUP(Z$6,Outages!$B$1:$GG$6,2,FALSE())</f>
        <v>#N/A</v>
      </c>
      <c r="AA85" s="101" t="e">
        <f aca="false">HLOOKUP(AA$6,Outages!$B$1:$GG$6,2,FALSE())</f>
        <v>#N/A</v>
      </c>
      <c r="AB85" s="101" t="e">
        <f aca="false">HLOOKUP(AB$6,Outages!$B$1:$GG$6,2,FALSE())</f>
        <v>#N/A</v>
      </c>
      <c r="AC85" s="137"/>
      <c r="AD85" s="137"/>
    </row>
    <row r="86" customFormat="false" ht="15.75" hidden="false" customHeight="false" outlineLevel="0" collapsed="false">
      <c r="A86" s="46" t="s">
        <v>87</v>
      </c>
      <c r="B86" s="105" t="e">
        <f aca="false">HLOOKUP(B$6,Outages!$B$1:$GG$6,3,FALSE())</f>
        <v>#N/A</v>
      </c>
      <c r="C86" s="105" t="e">
        <f aca="false">HLOOKUP(C$6,Outages!$B$1:$GG$6,3,FALSE())</f>
        <v>#N/A</v>
      </c>
      <c r="D86" s="105" t="e">
        <f aca="false">HLOOKUP(D$6,Outages!$B$1:$GG$6,3,FALSE())</f>
        <v>#N/A</v>
      </c>
      <c r="E86" s="105" t="e">
        <f aca="false">HLOOKUP(E$6,Outages!$B$1:$GG$6,3,FALSE())</f>
        <v>#N/A</v>
      </c>
      <c r="F86" s="105" t="e">
        <f aca="false">HLOOKUP(F$6,Outages!$B$1:$GG$6,3,FALSE())</f>
        <v>#N/A</v>
      </c>
      <c r="G86" s="105" t="e">
        <f aca="false">HLOOKUP(G$6,Outages!$B$1:$GG$6,3,FALSE())</f>
        <v>#N/A</v>
      </c>
      <c r="H86" s="105" t="e">
        <f aca="false">HLOOKUP(H$6,Outages!$B$1:$GG$6,3,FALSE())</f>
        <v>#N/A</v>
      </c>
      <c r="I86" s="105" t="e">
        <f aca="false">HLOOKUP(I$6,Outages!$B$1:$GG$6,3,FALSE())</f>
        <v>#N/A</v>
      </c>
      <c r="J86" s="105" t="e">
        <f aca="false">HLOOKUP(J$6,Outages!$B$1:$GG$6,3,FALSE())</f>
        <v>#N/A</v>
      </c>
      <c r="K86" s="160" t="e">
        <f aca="false">HLOOKUP(K$6,Outages!$B$1:$GG$6,3,FALSE())</f>
        <v>#N/A</v>
      </c>
      <c r="L86" s="105" t="e">
        <f aca="false">HLOOKUP(L$6,Outages!$B$1:$GG$6,3,FALSE())</f>
        <v>#N/A</v>
      </c>
      <c r="M86" s="105" t="e">
        <f aca="false">HLOOKUP(M$6,Outages!$B$1:$GG$6,3,FALSE())</f>
        <v>#N/A</v>
      </c>
      <c r="N86" s="105" t="e">
        <f aca="false">HLOOKUP(N$6,Outages!$B$1:$GG$6,3,FALSE())</f>
        <v>#N/A</v>
      </c>
      <c r="O86" s="105" t="e">
        <f aca="false">HLOOKUP(O$6,Outages!$B$1:$GG$6,3,FALSE())</f>
        <v>#N/A</v>
      </c>
      <c r="P86" s="105" t="e">
        <f aca="false">HLOOKUP(P$6,Outages!$B$1:$GG$6,3,FALSE())</f>
        <v>#N/A</v>
      </c>
      <c r="Q86" s="105" t="e">
        <f aca="false">HLOOKUP(Q$6,Outages!$B$1:$GG$6,3,FALSE())</f>
        <v>#N/A</v>
      </c>
      <c r="R86" s="105" t="e">
        <f aca="false">HLOOKUP(R$6,Outages!$B$1:$GG$6,3,FALSE())</f>
        <v>#N/A</v>
      </c>
      <c r="S86" s="105" t="e">
        <f aca="false">HLOOKUP(S$6,Outages!$B$1:$GG$6,3,FALSE())</f>
        <v>#N/A</v>
      </c>
      <c r="T86" s="105" t="e">
        <f aca="false">HLOOKUP(T$6,Outages!$B$1:$GG$6,3,FALSE())</f>
        <v>#N/A</v>
      </c>
      <c r="U86" s="105" t="e">
        <f aca="false">HLOOKUP(U$6,Outages!$B$1:$GG$6,3,FALSE())</f>
        <v>#N/A</v>
      </c>
      <c r="V86" s="105" t="e">
        <f aca="false">HLOOKUP(V$6,Outages!$B$1:$GG$6,3,FALSE())</f>
        <v>#N/A</v>
      </c>
      <c r="W86" s="105" t="e">
        <f aca="false">HLOOKUP(W$6,Outages!$B$1:$GG$6,3,FALSE())</f>
        <v>#N/A</v>
      </c>
      <c r="X86" s="105" t="e">
        <f aca="false">HLOOKUP(X$6,Outages!$B$1:$GG$6,3,FALSE())</f>
        <v>#N/A</v>
      </c>
      <c r="Y86" s="105" t="e">
        <f aca="false">HLOOKUP(Y$6,Outages!$B$1:$GG$6,3,FALSE())</f>
        <v>#N/A</v>
      </c>
      <c r="Z86" s="105" t="e">
        <f aca="false">HLOOKUP(Z$6,Outages!$B$1:$GG$6,3,FALSE())</f>
        <v>#N/A</v>
      </c>
      <c r="AA86" s="105" t="e">
        <f aca="false">HLOOKUP(AA$6,Outages!$B$1:$GG$6,3,FALSE())</f>
        <v>#N/A</v>
      </c>
      <c r="AB86" s="105" t="e">
        <f aca="false">HLOOKUP(AB$6,Outages!$B$1:$GG$6,3,FALSE())</f>
        <v>#N/A</v>
      </c>
      <c r="AC86" s="137"/>
      <c r="AD86" s="137"/>
    </row>
    <row r="87" customFormat="false" ht="15.75" hidden="false" customHeight="false" outlineLevel="0" collapsed="false">
      <c r="A87" s="46" t="s">
        <v>69</v>
      </c>
      <c r="B87" s="105" t="e">
        <f aca="false">HLOOKUP(B$6,Outages!$B$1:$GG$6,4,FALSE())</f>
        <v>#N/A</v>
      </c>
      <c r="C87" s="105" t="e">
        <f aca="false">HLOOKUP(C$6,Outages!$B$1:$GG$6,4,FALSE())</f>
        <v>#N/A</v>
      </c>
      <c r="D87" s="105" t="e">
        <f aca="false">HLOOKUP(D$6,Outages!$B$1:$GG$6,4,FALSE())</f>
        <v>#N/A</v>
      </c>
      <c r="E87" s="105" t="e">
        <f aca="false">HLOOKUP(E$6,Outages!$B$1:$GG$6,4,FALSE())</f>
        <v>#N/A</v>
      </c>
      <c r="F87" s="105" t="e">
        <f aca="false">HLOOKUP(F$6,Outages!$B$1:$GG$6,4,FALSE())</f>
        <v>#N/A</v>
      </c>
      <c r="G87" s="105" t="e">
        <f aca="false">HLOOKUP(G$6,Outages!$B$1:$GG$6,4,FALSE())</f>
        <v>#N/A</v>
      </c>
      <c r="H87" s="105" t="e">
        <f aca="false">HLOOKUP(H$6,Outages!$B$1:$GG$6,4,FALSE())</f>
        <v>#N/A</v>
      </c>
      <c r="I87" s="105" t="e">
        <f aca="false">HLOOKUP(I$6,Outages!$B$1:$GG$6,4,FALSE())</f>
        <v>#N/A</v>
      </c>
      <c r="J87" s="105" t="e">
        <f aca="false">HLOOKUP(J$6,Outages!$B$1:$GG$6,4,FALSE())</f>
        <v>#N/A</v>
      </c>
      <c r="K87" s="160" t="e">
        <f aca="false">HLOOKUP(K$6,Outages!$B$1:$GG$6,4,FALSE())</f>
        <v>#N/A</v>
      </c>
      <c r="L87" s="105" t="e">
        <f aca="false">HLOOKUP(L$6,Outages!$B$1:$GG$6,4,FALSE())</f>
        <v>#N/A</v>
      </c>
      <c r="M87" s="105" t="e">
        <f aca="false">HLOOKUP(M$6,Outages!$B$1:$GG$6,4,FALSE())</f>
        <v>#N/A</v>
      </c>
      <c r="N87" s="105" t="e">
        <f aca="false">HLOOKUP(N$6,Outages!$B$1:$GG$6,4,FALSE())</f>
        <v>#N/A</v>
      </c>
      <c r="O87" s="105" t="e">
        <f aca="false">HLOOKUP(O$6,Outages!$B$1:$GG$6,4,FALSE())</f>
        <v>#N/A</v>
      </c>
      <c r="P87" s="105" t="e">
        <f aca="false">HLOOKUP(P$6,Outages!$B$1:$GG$6,4,FALSE())</f>
        <v>#N/A</v>
      </c>
      <c r="Q87" s="105" t="e">
        <f aca="false">HLOOKUP(Q$6,Outages!$B$1:$GG$6,4,FALSE())</f>
        <v>#N/A</v>
      </c>
      <c r="R87" s="105" t="e">
        <f aca="false">HLOOKUP(R$6,Outages!$B$1:$GG$6,4,FALSE())</f>
        <v>#N/A</v>
      </c>
      <c r="S87" s="105" t="e">
        <f aca="false">HLOOKUP(S$6,Outages!$B$1:$GG$6,4,FALSE())</f>
        <v>#N/A</v>
      </c>
      <c r="T87" s="105" t="e">
        <f aca="false">HLOOKUP(T$6,Outages!$B$1:$GG$6,4,FALSE())</f>
        <v>#N/A</v>
      </c>
      <c r="U87" s="105" t="e">
        <f aca="false">HLOOKUP(U$6,Outages!$B$1:$GG$6,4,FALSE())</f>
        <v>#N/A</v>
      </c>
      <c r="V87" s="105" t="e">
        <f aca="false">HLOOKUP(V$6,Outages!$B$1:$GG$6,4,FALSE())</f>
        <v>#N/A</v>
      </c>
      <c r="W87" s="105" t="e">
        <f aca="false">HLOOKUP(W$6,Outages!$B$1:$GG$6,4,FALSE())</f>
        <v>#N/A</v>
      </c>
      <c r="X87" s="105" t="e">
        <f aca="false">HLOOKUP(X$6,Outages!$B$1:$GG$6,4,FALSE())</f>
        <v>#N/A</v>
      </c>
      <c r="Y87" s="105" t="e">
        <f aca="false">HLOOKUP(Y$6,Outages!$B$1:$GG$6,4,FALSE())</f>
        <v>#N/A</v>
      </c>
      <c r="Z87" s="105" t="e">
        <f aca="false">HLOOKUP(Z$6,Outages!$B$1:$GG$6,4,FALSE())</f>
        <v>#N/A</v>
      </c>
      <c r="AA87" s="105" t="e">
        <f aca="false">HLOOKUP(AA$6,Outages!$B$1:$GG$6,4,FALSE())</f>
        <v>#N/A</v>
      </c>
      <c r="AB87" s="105" t="e">
        <f aca="false">HLOOKUP(AB$6,Outages!$B$1:$GG$6,4,FALSE())</f>
        <v>#N/A</v>
      </c>
      <c r="AC87" s="137"/>
      <c r="AD87" s="137"/>
    </row>
    <row r="88" customFormat="false" ht="15.75" hidden="false" customHeight="false" outlineLevel="0" collapsed="false">
      <c r="A88" s="46" t="s">
        <v>88</v>
      </c>
      <c r="B88" s="105" t="e">
        <f aca="false">HLOOKUP(B$6,Outages!$B$1:$GG$6,5,FALSE())</f>
        <v>#N/A</v>
      </c>
      <c r="C88" s="105" t="e">
        <f aca="false">HLOOKUP(C$6,Outages!$B$1:$GG$6,5,FALSE())</f>
        <v>#N/A</v>
      </c>
      <c r="D88" s="105" t="e">
        <f aca="false">HLOOKUP(D$6,Outages!$B$1:$GG$6,5,FALSE())</f>
        <v>#N/A</v>
      </c>
      <c r="E88" s="105" t="e">
        <f aca="false">HLOOKUP(E$6,Outages!$B$1:$GG$6,5,FALSE())</f>
        <v>#N/A</v>
      </c>
      <c r="F88" s="105" t="e">
        <f aca="false">HLOOKUP(F$6,Outages!$B$1:$GG$6,5,FALSE())</f>
        <v>#N/A</v>
      </c>
      <c r="G88" s="105" t="e">
        <f aca="false">HLOOKUP(G$6,Outages!$B$1:$GG$6,5,FALSE())</f>
        <v>#N/A</v>
      </c>
      <c r="H88" s="105" t="e">
        <f aca="false">HLOOKUP(H$6,Outages!$B$1:$GG$6,5,FALSE())</f>
        <v>#N/A</v>
      </c>
      <c r="I88" s="105" t="e">
        <f aca="false">HLOOKUP(I$6,Outages!$B$1:$GG$6,5,FALSE())</f>
        <v>#N/A</v>
      </c>
      <c r="J88" s="105" t="e">
        <f aca="false">HLOOKUP(J$6,Outages!$B$1:$GG$6,5,FALSE())</f>
        <v>#N/A</v>
      </c>
      <c r="K88" s="160" t="e">
        <f aca="false">HLOOKUP(K$6,Outages!$B$1:$GG$6,5,FALSE())</f>
        <v>#N/A</v>
      </c>
      <c r="L88" s="105" t="e">
        <f aca="false">HLOOKUP(L$6,Outages!$B$1:$GG$6,5,FALSE())</f>
        <v>#N/A</v>
      </c>
      <c r="M88" s="105" t="e">
        <f aca="false">HLOOKUP(M$6,Outages!$B$1:$GG$6,5,FALSE())</f>
        <v>#N/A</v>
      </c>
      <c r="N88" s="105" t="e">
        <f aca="false">HLOOKUP(N$6,Outages!$B$1:$GG$6,5,FALSE())</f>
        <v>#N/A</v>
      </c>
      <c r="O88" s="105" t="e">
        <f aca="false">HLOOKUP(O$6,Outages!$B$1:$GG$6,5,FALSE())</f>
        <v>#N/A</v>
      </c>
      <c r="P88" s="105" t="e">
        <f aca="false">HLOOKUP(P$6,Outages!$B$1:$GG$6,5,FALSE())</f>
        <v>#N/A</v>
      </c>
      <c r="Q88" s="105" t="e">
        <f aca="false">HLOOKUP(Q$6,Outages!$B$1:$GG$6,5,FALSE())</f>
        <v>#N/A</v>
      </c>
      <c r="R88" s="105" t="e">
        <f aca="false">HLOOKUP(R$6,Outages!$B$1:$GG$6,5,FALSE())</f>
        <v>#N/A</v>
      </c>
      <c r="S88" s="105" t="e">
        <f aca="false">HLOOKUP(S$6,Outages!$B$1:$GG$6,5,FALSE())</f>
        <v>#N/A</v>
      </c>
      <c r="T88" s="105" t="e">
        <f aca="false">HLOOKUP(T$6,Outages!$B$1:$GG$6,5,FALSE())</f>
        <v>#N/A</v>
      </c>
      <c r="U88" s="105" t="e">
        <f aca="false">HLOOKUP(U$6,Outages!$B$1:$GG$6,5,FALSE())</f>
        <v>#N/A</v>
      </c>
      <c r="V88" s="105" t="e">
        <f aca="false">HLOOKUP(V$6,Outages!$B$1:$GG$6,5,FALSE())</f>
        <v>#N/A</v>
      </c>
      <c r="W88" s="105" t="e">
        <f aca="false">HLOOKUP(W$6,Outages!$B$1:$GG$6,5,FALSE())</f>
        <v>#N/A</v>
      </c>
      <c r="X88" s="105" t="e">
        <f aca="false">HLOOKUP(X$6,Outages!$B$1:$GG$6,5,FALSE())</f>
        <v>#N/A</v>
      </c>
      <c r="Y88" s="105" t="e">
        <f aca="false">HLOOKUP(Y$6,Outages!$B$1:$GG$6,5,FALSE())</f>
        <v>#N/A</v>
      </c>
      <c r="Z88" s="105" t="e">
        <f aca="false">HLOOKUP(Z$6,Outages!$B$1:$GG$6,5,FALSE())</f>
        <v>#N/A</v>
      </c>
      <c r="AA88" s="105" t="e">
        <f aca="false">HLOOKUP(AA$6,Outages!$B$1:$GG$6,5,FALSE())</f>
        <v>#N/A</v>
      </c>
      <c r="AB88" s="105" t="e">
        <f aca="false">HLOOKUP(AB$6,Outages!$B$1:$GG$6,5,FALSE())</f>
        <v>#N/A</v>
      </c>
      <c r="AC88" s="137"/>
      <c r="AD88" s="137"/>
    </row>
    <row r="89" customFormat="false" ht="15.75" hidden="false" customHeight="false" outlineLevel="0" collapsed="false">
      <c r="A89" s="46" t="s">
        <v>71</v>
      </c>
      <c r="B89" s="108" t="e">
        <f aca="false">HLOOKUP(B$6,Outages!$B$1:$GG$6,6,FALSE())</f>
        <v>#N/A</v>
      </c>
      <c r="C89" s="108" t="e">
        <f aca="false">HLOOKUP(C$6,Outages!$B$1:$GG$6,6,FALSE())</f>
        <v>#N/A</v>
      </c>
      <c r="D89" s="108" t="e">
        <f aca="false">HLOOKUP(D$6,Outages!$B$1:$GG$6,6,FALSE())</f>
        <v>#N/A</v>
      </c>
      <c r="E89" s="108" t="e">
        <f aca="false">HLOOKUP(E$6,Outages!$B$1:$GG$6,6,FALSE())</f>
        <v>#N/A</v>
      </c>
      <c r="F89" s="108" t="e">
        <f aca="false">HLOOKUP(F$6,Outages!$B$1:$GG$6,6,FALSE())</f>
        <v>#N/A</v>
      </c>
      <c r="G89" s="108" t="e">
        <f aca="false">HLOOKUP(G$6,Outages!$B$1:$GG$6,6,FALSE())</f>
        <v>#N/A</v>
      </c>
      <c r="H89" s="108" t="e">
        <f aca="false">HLOOKUP(H$6,Outages!$B$1:$GG$6,6,FALSE())</f>
        <v>#N/A</v>
      </c>
      <c r="I89" s="108" t="e">
        <f aca="false">HLOOKUP(I$6,Outages!$B$1:$GG$6,6,FALSE())</f>
        <v>#N/A</v>
      </c>
      <c r="J89" s="108" t="e">
        <f aca="false">HLOOKUP(J$6,Outages!$B$1:$GG$6,6,FALSE())</f>
        <v>#N/A</v>
      </c>
      <c r="K89" s="161" t="e">
        <f aca="false">HLOOKUP(K$6,Outages!$B$1:$GG$6,6,FALSE())</f>
        <v>#N/A</v>
      </c>
      <c r="L89" s="108" t="e">
        <f aca="false">HLOOKUP(L$6,Outages!$B$1:$GG$6,6,FALSE())</f>
        <v>#N/A</v>
      </c>
      <c r="M89" s="108" t="e">
        <f aca="false">HLOOKUP(M$6,Outages!$B$1:$GG$6,6,FALSE())</f>
        <v>#N/A</v>
      </c>
      <c r="N89" s="108" t="e">
        <f aca="false">HLOOKUP(N$6,Outages!$B$1:$GG$6,6,FALSE())</f>
        <v>#N/A</v>
      </c>
      <c r="O89" s="108" t="e">
        <f aca="false">HLOOKUP(O$6,Outages!$B$1:$GG$6,6,FALSE())</f>
        <v>#N/A</v>
      </c>
      <c r="P89" s="108" t="e">
        <f aca="false">HLOOKUP(P$6,Outages!$B$1:$GG$6,6,FALSE())</f>
        <v>#N/A</v>
      </c>
      <c r="Q89" s="108" t="e">
        <f aca="false">HLOOKUP(Q$6,Outages!$B$1:$GG$6,6,FALSE())</f>
        <v>#N/A</v>
      </c>
      <c r="R89" s="108" t="e">
        <f aca="false">HLOOKUP(R$6,Outages!$B$1:$GG$6,6,FALSE())</f>
        <v>#N/A</v>
      </c>
      <c r="S89" s="108" t="e">
        <f aca="false">HLOOKUP(S$6,Outages!$B$1:$GG$6,6,FALSE())</f>
        <v>#N/A</v>
      </c>
      <c r="T89" s="108" t="e">
        <f aca="false">HLOOKUP(T$6,Outages!$B$1:$GG$6,6,FALSE())</f>
        <v>#N/A</v>
      </c>
      <c r="U89" s="108" t="e">
        <f aca="false">HLOOKUP(U$6,Outages!$B$1:$GG$6,6,FALSE())</f>
        <v>#N/A</v>
      </c>
      <c r="V89" s="108" t="e">
        <f aca="false">HLOOKUP(V$6,Outages!$B$1:$GG$6,6,FALSE())</f>
        <v>#N/A</v>
      </c>
      <c r="W89" s="108" t="e">
        <f aca="false">HLOOKUP(W$6,Outages!$B$1:$GG$6,6,FALSE())</f>
        <v>#N/A</v>
      </c>
      <c r="X89" s="108" t="e">
        <f aca="false">HLOOKUP(X$6,Outages!$B$1:$GG$6,6,FALSE())</f>
        <v>#N/A</v>
      </c>
      <c r="Y89" s="108" t="e">
        <f aca="false">HLOOKUP(Y$6,Outages!$B$1:$GG$6,6,FALSE())</f>
        <v>#N/A</v>
      </c>
      <c r="Z89" s="108" t="e">
        <f aca="false">HLOOKUP(Z$6,Outages!$B$1:$GG$6,6,FALSE())</f>
        <v>#N/A</v>
      </c>
      <c r="AA89" s="108" t="e">
        <f aca="false">HLOOKUP(AA$6,Outages!$B$1:$GG$6,6,FALSE())</f>
        <v>#N/A</v>
      </c>
      <c r="AB89" s="108" t="e">
        <f aca="false">HLOOKUP(AB$6,Outages!$B$1:$GG$6,6,FALSE())</f>
        <v>#N/A</v>
      </c>
      <c r="AC89" s="137"/>
      <c r="AD89" s="137"/>
    </row>
    <row r="90" customFormat="false" ht="15.75" hidden="false" customHeight="false" outlineLevel="0" collapsed="false">
      <c r="A90" s="155" t="s">
        <v>89</v>
      </c>
      <c r="B90" s="108" t="e">
        <f aca="false">+SUM(B85:B89)</f>
        <v>#N/A</v>
      </c>
      <c r="C90" s="108" t="e">
        <f aca="false">+SUM(C85:C89)</f>
        <v>#N/A</v>
      </c>
      <c r="D90" s="108" t="e">
        <f aca="false">+SUM(D85:D89)</f>
        <v>#N/A</v>
      </c>
      <c r="E90" s="108" t="e">
        <f aca="false">+SUM(E85:E89)</f>
        <v>#N/A</v>
      </c>
      <c r="F90" s="108" t="e">
        <f aca="false">+SUM(F85:F89)</f>
        <v>#N/A</v>
      </c>
      <c r="G90" s="108" t="e">
        <f aca="false">+SUM(G85:G89)</f>
        <v>#N/A</v>
      </c>
      <c r="H90" s="108" t="e">
        <f aca="false">+SUM(H85:H89)</f>
        <v>#N/A</v>
      </c>
      <c r="I90" s="108" t="e">
        <f aca="false">+SUM(I85:I89)</f>
        <v>#N/A</v>
      </c>
      <c r="J90" s="108" t="e">
        <f aca="false">+SUM(J85:J89)</f>
        <v>#N/A</v>
      </c>
      <c r="K90" s="161" t="e">
        <f aca="false">+SUM(K85:K89)</f>
        <v>#N/A</v>
      </c>
      <c r="L90" s="108" t="e">
        <f aca="false">+SUM(L85:L89)</f>
        <v>#N/A</v>
      </c>
      <c r="M90" s="108" t="e">
        <f aca="false">+SUM(M85:M89)</f>
        <v>#N/A</v>
      </c>
      <c r="N90" s="108" t="e">
        <f aca="false">+SUM(N85:N89)</f>
        <v>#N/A</v>
      </c>
      <c r="O90" s="108" t="e">
        <f aca="false">+SUM(O85:O89)</f>
        <v>#N/A</v>
      </c>
      <c r="P90" s="108" t="e">
        <f aca="false">+SUM(P85:P89)</f>
        <v>#N/A</v>
      </c>
      <c r="Q90" s="108" t="e">
        <f aca="false">+SUM(Q85:Q89)</f>
        <v>#N/A</v>
      </c>
      <c r="R90" s="108" t="e">
        <f aca="false">+SUM(R85:R89)</f>
        <v>#N/A</v>
      </c>
      <c r="S90" s="108" t="e">
        <f aca="false">+SUM(S85:S89)</f>
        <v>#N/A</v>
      </c>
      <c r="T90" s="108" t="e">
        <f aca="false">+SUM(T85:T89)</f>
        <v>#N/A</v>
      </c>
      <c r="U90" s="108" t="e">
        <f aca="false">+SUM(U85:U89)</f>
        <v>#N/A</v>
      </c>
      <c r="V90" s="108" t="e">
        <f aca="false">+SUM(V85:V89)</f>
        <v>#N/A</v>
      </c>
      <c r="W90" s="108" t="e">
        <f aca="false">+SUM(W85:W89)</f>
        <v>#N/A</v>
      </c>
      <c r="X90" s="108" t="e">
        <f aca="false">+SUM(X85:X89)</f>
        <v>#N/A</v>
      </c>
      <c r="Y90" s="108" t="e">
        <f aca="false">+SUM(Y85:Y89)</f>
        <v>#N/A</v>
      </c>
      <c r="Z90" s="108" t="e">
        <f aca="false">+SUM(Z85:Z89)</f>
        <v>#N/A</v>
      </c>
      <c r="AA90" s="108" t="e">
        <f aca="false">+SUM(AA85:AA89)</f>
        <v>#N/A</v>
      </c>
      <c r="AB90" s="108" t="e">
        <f aca="false">+SUM(AB85:AB89)</f>
        <v>#N/A</v>
      </c>
      <c r="AC90" s="1"/>
      <c r="AD90" s="1"/>
    </row>
    <row r="91" customFormat="false" ht="15.75" hidden="false" customHeight="false" outlineLevel="0" collapsed="false">
      <c r="A91" s="4"/>
      <c r="B91" s="5"/>
      <c r="C91" s="5"/>
      <c r="D91" s="5"/>
      <c r="E91" s="162"/>
      <c r="F91" s="5"/>
      <c r="G91" s="5"/>
      <c r="H91" s="5"/>
      <c r="I91" s="5"/>
      <c r="J91" s="163"/>
      <c r="K91" s="163"/>
      <c r="L91" s="5"/>
      <c r="M91" s="5"/>
      <c r="N91" s="5"/>
      <c r="O91" s="5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4"/>
      <c r="AC91" s="1"/>
      <c r="AD91" s="1"/>
    </row>
    <row r="92" customFormat="false" ht="15.75" hidden="false" customHeight="false" outlineLevel="0" collapsed="false">
      <c r="A92" s="56" t="s">
        <v>90</v>
      </c>
      <c r="B92" s="164" t="n">
        <f aca="false">+B6</f>
        <v>45918</v>
      </c>
      <c r="C92" s="164" t="n">
        <f aca="false">+C6</f>
        <v>45919</v>
      </c>
      <c r="D92" s="164" t="n">
        <f aca="false">+D6</f>
        <v>45920</v>
      </c>
      <c r="E92" s="164" t="n">
        <f aca="false">+E6</f>
        <v>45921</v>
      </c>
      <c r="F92" s="164" t="n">
        <f aca="false">+F6</f>
        <v>45922</v>
      </c>
      <c r="G92" s="164" t="n">
        <f aca="false">+G6</f>
        <v>45923</v>
      </c>
      <c r="H92" s="164" t="n">
        <f aca="false">+H6</f>
        <v>45924</v>
      </c>
      <c r="I92" s="164" t="n">
        <f aca="false">+I6</f>
        <v>45925</v>
      </c>
      <c r="J92" s="165" t="n">
        <f aca="false">+J6</f>
        <v>45926</v>
      </c>
      <c r="K92" s="165" t="n">
        <f aca="true">+TODAY()</f>
        <v>45926</v>
      </c>
      <c r="L92" s="164" t="n">
        <f aca="false">+L6</f>
        <v>45927</v>
      </c>
      <c r="M92" s="164" t="n">
        <f aca="false">+M6</f>
        <v>45928</v>
      </c>
      <c r="N92" s="164" t="n">
        <f aca="false">+N6</f>
        <v>45929</v>
      </c>
      <c r="O92" s="164" t="n">
        <f aca="false">+O6</f>
        <v>45930</v>
      </c>
      <c r="P92" s="164" t="n">
        <f aca="false">+P6</f>
        <v>45931</v>
      </c>
      <c r="Q92" s="164" t="n">
        <f aca="false">+Q6</f>
        <v>45932</v>
      </c>
      <c r="R92" s="164" t="n">
        <f aca="false">+R6</f>
        <v>45933</v>
      </c>
      <c r="S92" s="164" t="n">
        <f aca="false">+S6</f>
        <v>45934</v>
      </c>
      <c r="T92" s="164" t="n">
        <f aca="false">+T6</f>
        <v>45935</v>
      </c>
      <c r="U92" s="164" t="n">
        <f aca="false">+U6</f>
        <v>45936</v>
      </c>
      <c r="V92" s="164" t="n">
        <f aca="false">+V6</f>
        <v>45937</v>
      </c>
      <c r="W92" s="164" t="n">
        <f aca="false">+W6</f>
        <v>45938</v>
      </c>
      <c r="X92" s="164" t="n">
        <f aca="false">+X6</f>
        <v>45939</v>
      </c>
      <c r="Y92" s="164" t="n">
        <f aca="false">+Y6</f>
        <v>45940</v>
      </c>
      <c r="Z92" s="164" t="n">
        <f aca="false">+Z6</f>
        <v>45941</v>
      </c>
      <c r="AA92" s="164" t="n">
        <f aca="false">+AA6</f>
        <v>45942</v>
      </c>
      <c r="AB92" s="164" t="n">
        <f aca="false">+AB6</f>
        <v>45943</v>
      </c>
      <c r="AC92" s="1"/>
      <c r="AD92" s="1"/>
    </row>
    <row r="93" customFormat="false" ht="15.75" hidden="false" customHeight="false" outlineLevel="0" collapsed="false">
      <c r="A93" s="41" t="s">
        <v>91</v>
      </c>
      <c r="B93" s="166" t="n">
        <f aca="false">+B82</f>
        <v>0</v>
      </c>
      <c r="C93" s="166" t="n">
        <f aca="false">+C82</f>
        <v>0</v>
      </c>
      <c r="D93" s="166" t="n">
        <f aca="false">+D82</f>
        <v>0</v>
      </c>
      <c r="E93" s="166" t="n">
        <f aca="false">+E82</f>
        <v>0</v>
      </c>
      <c r="F93" s="166" t="n">
        <f aca="false">+F82</f>
        <v>0</v>
      </c>
      <c r="G93" s="166" t="n">
        <f aca="false">+G82</f>
        <v>0</v>
      </c>
      <c r="H93" s="166" t="n">
        <f aca="false">+H82</f>
        <v>0</v>
      </c>
      <c r="I93" s="166" t="n">
        <f aca="false">+I82</f>
        <v>0</v>
      </c>
      <c r="J93" s="167" t="n">
        <f aca="false">+J82</f>
        <v>0</v>
      </c>
      <c r="K93" s="167" t="n">
        <f aca="false">+K82</f>
        <v>0</v>
      </c>
      <c r="L93" s="166" t="n">
        <f aca="false">+L82</f>
        <v>0</v>
      </c>
      <c r="M93" s="166" t="n">
        <f aca="false">+M82</f>
        <v>0</v>
      </c>
      <c r="N93" s="166" t="n">
        <f aca="false">+N82</f>
        <v>0</v>
      </c>
      <c r="O93" s="166" t="n">
        <f aca="false">+O82</f>
        <v>0</v>
      </c>
      <c r="P93" s="166" t="n">
        <f aca="false">+P82</f>
        <v>0</v>
      </c>
      <c r="Q93" s="166" t="n">
        <f aca="false">+Q82</f>
        <v>0</v>
      </c>
      <c r="R93" s="166" t="n">
        <f aca="false">+R82</f>
        <v>0</v>
      </c>
      <c r="S93" s="166" t="n">
        <f aca="false">+S82</f>
        <v>0</v>
      </c>
      <c r="T93" s="166" t="n">
        <f aca="false">+T82</f>
        <v>0</v>
      </c>
      <c r="U93" s="166" t="n">
        <f aca="false">+U82</f>
        <v>0</v>
      </c>
      <c r="V93" s="166" t="n">
        <f aca="false">+V82</f>
        <v>0</v>
      </c>
      <c r="W93" s="166" t="n">
        <f aca="false">+W82</f>
        <v>0</v>
      </c>
      <c r="X93" s="166" t="n">
        <f aca="false">+X82</f>
        <v>0</v>
      </c>
      <c r="Y93" s="166" t="n">
        <f aca="false">+Y82</f>
        <v>0</v>
      </c>
      <c r="Z93" s="166" t="n">
        <f aca="false">+Z82</f>
        <v>0</v>
      </c>
      <c r="AA93" s="166" t="n">
        <f aca="false">+AA82</f>
        <v>0</v>
      </c>
      <c r="AB93" s="166" t="n">
        <f aca="false">+AB82</f>
        <v>0</v>
      </c>
      <c r="AC93" s="1"/>
      <c r="AD93" s="1"/>
    </row>
    <row r="94" customFormat="false" ht="15.75" hidden="false" customHeight="false" outlineLevel="0" collapsed="false">
      <c r="A94" s="46" t="s">
        <v>69</v>
      </c>
      <c r="B94" s="32" t="e">
        <f aca="false">B67-B87</f>
        <v>#N/A</v>
      </c>
      <c r="C94" s="32" t="e">
        <f aca="false">C67-C87</f>
        <v>#N/A</v>
      </c>
      <c r="D94" s="32" t="e">
        <f aca="false">D67-D87</f>
        <v>#N/A</v>
      </c>
      <c r="E94" s="32" t="e">
        <f aca="false">E67-E87</f>
        <v>#N/A</v>
      </c>
      <c r="F94" s="32" t="e">
        <f aca="false">F67-F87</f>
        <v>#N/A</v>
      </c>
      <c r="G94" s="32" t="e">
        <f aca="false">G67-G87</f>
        <v>#N/A</v>
      </c>
      <c r="H94" s="32" t="e">
        <f aca="false">H67-H87</f>
        <v>#N/A</v>
      </c>
      <c r="I94" s="32" t="e">
        <f aca="false">I67-I87</f>
        <v>#N/A</v>
      </c>
      <c r="J94" s="31" t="e">
        <f aca="false">J67-J87</f>
        <v>#N/A</v>
      </c>
      <c r="K94" s="31" t="e">
        <f aca="false">K67-K87</f>
        <v>#N/A</v>
      </c>
      <c r="L94" s="32" t="e">
        <f aca="false">L67-L87</f>
        <v>#N/A</v>
      </c>
      <c r="M94" s="32" t="e">
        <f aca="false">M67-M87</f>
        <v>#N/A</v>
      </c>
      <c r="N94" s="32" t="e">
        <f aca="false">N67-N87</f>
        <v>#N/A</v>
      </c>
      <c r="O94" s="32" t="e">
        <f aca="false">O67-O87</f>
        <v>#N/A</v>
      </c>
      <c r="P94" s="32" t="e">
        <f aca="false">P67-P87</f>
        <v>#N/A</v>
      </c>
      <c r="Q94" s="32" t="e">
        <f aca="false">Q67-Q87</f>
        <v>#N/A</v>
      </c>
      <c r="R94" s="32" t="e">
        <f aca="false">R67-R87</f>
        <v>#N/A</v>
      </c>
      <c r="S94" s="32" t="e">
        <f aca="false">S67-S87</f>
        <v>#N/A</v>
      </c>
      <c r="T94" s="32" t="e">
        <f aca="false">T67-T87</f>
        <v>#N/A</v>
      </c>
      <c r="U94" s="32" t="e">
        <f aca="false">U67-U87</f>
        <v>#N/A</v>
      </c>
      <c r="V94" s="32" t="e">
        <f aca="false">V67-V87</f>
        <v>#N/A</v>
      </c>
      <c r="W94" s="32" t="e">
        <f aca="false">W67-W87</f>
        <v>#N/A</v>
      </c>
      <c r="X94" s="32" t="e">
        <f aca="false">X67-X87</f>
        <v>#N/A</v>
      </c>
      <c r="Y94" s="32" t="e">
        <f aca="false">Y67-Y87</f>
        <v>#N/A</v>
      </c>
      <c r="Z94" s="32" t="e">
        <f aca="false">Z67-Z87</f>
        <v>#N/A</v>
      </c>
      <c r="AA94" s="32" t="e">
        <f aca="false">AA67-AA87</f>
        <v>#N/A</v>
      </c>
      <c r="AB94" s="32" t="e">
        <f aca="false">AB67-AB87</f>
        <v>#N/A</v>
      </c>
      <c r="AC94" s="137"/>
      <c r="AD94" s="137"/>
    </row>
    <row r="95" customFormat="false" ht="15.75" hidden="false" customHeight="false" outlineLevel="0" collapsed="false">
      <c r="A95" s="46" t="s">
        <v>70</v>
      </c>
      <c r="B95" s="32" t="e">
        <f aca="false">B68-B85</f>
        <v>#N/A</v>
      </c>
      <c r="C95" s="32" t="e">
        <f aca="false">C68-C85</f>
        <v>#N/A</v>
      </c>
      <c r="D95" s="32" t="e">
        <f aca="false">D68-D85</f>
        <v>#N/A</v>
      </c>
      <c r="E95" s="32" t="e">
        <f aca="false">E68-E85</f>
        <v>#N/A</v>
      </c>
      <c r="F95" s="32" t="e">
        <f aca="false">F68-F85</f>
        <v>#N/A</v>
      </c>
      <c r="G95" s="32" t="e">
        <f aca="false">G68-G85</f>
        <v>#N/A</v>
      </c>
      <c r="H95" s="32" t="e">
        <f aca="false">H68-H85</f>
        <v>#N/A</v>
      </c>
      <c r="I95" s="32" t="e">
        <f aca="false">I68-I85</f>
        <v>#N/A</v>
      </c>
      <c r="J95" s="31" t="e">
        <f aca="false">J68-J85</f>
        <v>#N/A</v>
      </c>
      <c r="K95" s="31" t="e">
        <f aca="false">K68-K85</f>
        <v>#N/A</v>
      </c>
      <c r="L95" s="32" t="e">
        <f aca="false">L68-L85</f>
        <v>#N/A</v>
      </c>
      <c r="M95" s="32" t="e">
        <f aca="false">M68-M85</f>
        <v>#N/A</v>
      </c>
      <c r="N95" s="32" t="e">
        <f aca="false">N68-N85</f>
        <v>#N/A</v>
      </c>
      <c r="O95" s="32" t="e">
        <f aca="false">O68-O85</f>
        <v>#N/A</v>
      </c>
      <c r="P95" s="32" t="e">
        <f aca="false">P68-P85</f>
        <v>#N/A</v>
      </c>
      <c r="Q95" s="32" t="e">
        <f aca="false">Q68-Q85</f>
        <v>#N/A</v>
      </c>
      <c r="R95" s="32" t="e">
        <f aca="false">R68-R85</f>
        <v>#N/A</v>
      </c>
      <c r="S95" s="32" t="e">
        <f aca="false">S68-S85</f>
        <v>#N/A</v>
      </c>
      <c r="T95" s="32" t="e">
        <f aca="false">T68-T85</f>
        <v>#N/A</v>
      </c>
      <c r="U95" s="32" t="e">
        <f aca="false">U68-U85</f>
        <v>#N/A</v>
      </c>
      <c r="V95" s="32" t="e">
        <f aca="false">V68-V85</f>
        <v>#N/A</v>
      </c>
      <c r="W95" s="32" t="e">
        <f aca="false">W68-W85</f>
        <v>#N/A</v>
      </c>
      <c r="X95" s="32" t="e">
        <f aca="false">X68-X85</f>
        <v>#N/A</v>
      </c>
      <c r="Y95" s="32" t="e">
        <f aca="false">Y68-Y85</f>
        <v>#N/A</v>
      </c>
      <c r="Z95" s="32" t="e">
        <f aca="false">Z68-Z85</f>
        <v>#N/A</v>
      </c>
      <c r="AA95" s="32" t="e">
        <f aca="false">AA68-AA85</f>
        <v>#N/A</v>
      </c>
      <c r="AB95" s="32" t="e">
        <f aca="false">AB68-AB85</f>
        <v>#N/A</v>
      </c>
      <c r="AC95" s="137"/>
      <c r="AD95" s="137"/>
    </row>
    <row r="96" customFormat="false" ht="15.75" hidden="false" customHeight="false" outlineLevel="0" collapsed="false">
      <c r="A96" s="46" t="s">
        <v>71</v>
      </c>
      <c r="B96" s="32" t="e">
        <f aca="false">B69-B89</f>
        <v>#N/A</v>
      </c>
      <c r="C96" s="32" t="e">
        <f aca="false">C69-C89</f>
        <v>#N/A</v>
      </c>
      <c r="D96" s="32" t="e">
        <f aca="false">D69-D89</f>
        <v>#N/A</v>
      </c>
      <c r="E96" s="32" t="e">
        <f aca="false">E69-E89</f>
        <v>#N/A</v>
      </c>
      <c r="F96" s="32" t="e">
        <f aca="false">F69-F89</f>
        <v>#N/A</v>
      </c>
      <c r="G96" s="32" t="e">
        <f aca="false">G69-G89</f>
        <v>#N/A</v>
      </c>
      <c r="H96" s="32" t="e">
        <f aca="false">H69-H89</f>
        <v>#N/A</v>
      </c>
      <c r="I96" s="32" t="e">
        <f aca="false">I69-I89</f>
        <v>#N/A</v>
      </c>
      <c r="J96" s="31" t="e">
        <f aca="false">J69-J89</f>
        <v>#N/A</v>
      </c>
      <c r="K96" s="31" t="e">
        <f aca="false">K69-K89</f>
        <v>#N/A</v>
      </c>
      <c r="L96" s="32" t="e">
        <f aca="false">L69-L89</f>
        <v>#N/A</v>
      </c>
      <c r="M96" s="32" t="e">
        <f aca="false">M69-M89</f>
        <v>#N/A</v>
      </c>
      <c r="N96" s="32" t="e">
        <f aca="false">N69-N89</f>
        <v>#N/A</v>
      </c>
      <c r="O96" s="32" t="e">
        <f aca="false">O69-O89</f>
        <v>#N/A</v>
      </c>
      <c r="P96" s="32" t="e">
        <f aca="false">P69-P89</f>
        <v>#N/A</v>
      </c>
      <c r="Q96" s="32" t="e">
        <f aca="false">Q69-Q89</f>
        <v>#N/A</v>
      </c>
      <c r="R96" s="32" t="e">
        <f aca="false">R69-R89</f>
        <v>#N/A</v>
      </c>
      <c r="S96" s="32" t="e">
        <f aca="false">S69-S89</f>
        <v>#N/A</v>
      </c>
      <c r="T96" s="32" t="e">
        <f aca="false">T69-T89</f>
        <v>#N/A</v>
      </c>
      <c r="U96" s="32" t="e">
        <f aca="false">U69-U89</f>
        <v>#N/A</v>
      </c>
      <c r="V96" s="32" t="e">
        <f aca="false">V69-V89</f>
        <v>#N/A</v>
      </c>
      <c r="W96" s="32" t="e">
        <f aca="false">W69-W89</f>
        <v>#N/A</v>
      </c>
      <c r="X96" s="32" t="e">
        <f aca="false">X69-X89</f>
        <v>#N/A</v>
      </c>
      <c r="Y96" s="32" t="e">
        <f aca="false">Y69-Y89</f>
        <v>#N/A</v>
      </c>
      <c r="Z96" s="32" t="e">
        <f aca="false">Z69-Z89</f>
        <v>#N/A</v>
      </c>
      <c r="AA96" s="32" t="e">
        <f aca="false">AA69-AA89</f>
        <v>#N/A</v>
      </c>
      <c r="AB96" s="32" t="e">
        <f aca="false">AB69-AB89</f>
        <v>#N/A</v>
      </c>
      <c r="AC96" s="137"/>
      <c r="AD96" s="137"/>
    </row>
    <row r="97" customFormat="false" ht="15.75" hidden="false" customHeight="false" outlineLevel="0" collapsed="false">
      <c r="A97" s="46" t="s">
        <v>72</v>
      </c>
      <c r="B97" s="32" t="e">
        <f aca="false">B70-B86</f>
        <v>#N/A</v>
      </c>
      <c r="C97" s="32" t="e">
        <f aca="false">C70-C86</f>
        <v>#N/A</v>
      </c>
      <c r="D97" s="32" t="e">
        <f aca="false">D70-D86</f>
        <v>#N/A</v>
      </c>
      <c r="E97" s="32" t="e">
        <f aca="false">E70-E86</f>
        <v>#N/A</v>
      </c>
      <c r="F97" s="32" t="e">
        <f aca="false">F70-F86</f>
        <v>#N/A</v>
      </c>
      <c r="G97" s="32" t="e">
        <f aca="false">G70-G86</f>
        <v>#N/A</v>
      </c>
      <c r="H97" s="32" t="e">
        <f aca="false">H70-H86</f>
        <v>#N/A</v>
      </c>
      <c r="I97" s="32" t="e">
        <f aca="false">I70-I86</f>
        <v>#N/A</v>
      </c>
      <c r="J97" s="31" t="e">
        <f aca="false">J70-J86</f>
        <v>#N/A</v>
      </c>
      <c r="K97" s="31" t="e">
        <f aca="false">K70-K86</f>
        <v>#N/A</v>
      </c>
      <c r="L97" s="32" t="e">
        <f aca="false">L70-L86</f>
        <v>#N/A</v>
      </c>
      <c r="M97" s="32" t="e">
        <f aca="false">M70-M86</f>
        <v>#N/A</v>
      </c>
      <c r="N97" s="32" t="e">
        <f aca="false">N70-N86</f>
        <v>#N/A</v>
      </c>
      <c r="O97" s="32" t="e">
        <f aca="false">O70-O86</f>
        <v>#N/A</v>
      </c>
      <c r="P97" s="32" t="e">
        <f aca="false">P70-P86</f>
        <v>#N/A</v>
      </c>
      <c r="Q97" s="32" t="e">
        <f aca="false">Q70-Q86</f>
        <v>#N/A</v>
      </c>
      <c r="R97" s="32" t="e">
        <f aca="false">R70-R86</f>
        <v>#N/A</v>
      </c>
      <c r="S97" s="32" t="e">
        <f aca="false">S70-S86</f>
        <v>#N/A</v>
      </c>
      <c r="T97" s="32" t="e">
        <f aca="false">T70-T86</f>
        <v>#N/A</v>
      </c>
      <c r="U97" s="32" t="e">
        <f aca="false">U70-U86</f>
        <v>#N/A</v>
      </c>
      <c r="V97" s="32" t="e">
        <f aca="false">V70-V86</f>
        <v>#N/A</v>
      </c>
      <c r="W97" s="32" t="e">
        <f aca="false">W70-W86</f>
        <v>#N/A</v>
      </c>
      <c r="X97" s="32" t="e">
        <f aca="false">X70-X86</f>
        <v>#N/A</v>
      </c>
      <c r="Y97" s="32" t="e">
        <f aca="false">Y70-Y86</f>
        <v>#N/A</v>
      </c>
      <c r="Z97" s="32" t="e">
        <f aca="false">Z70-Z86</f>
        <v>#N/A</v>
      </c>
      <c r="AA97" s="32" t="e">
        <f aca="false">AA70-AA86</f>
        <v>#N/A</v>
      </c>
      <c r="AB97" s="32" t="e">
        <f aca="false">AB70-AB86</f>
        <v>#N/A</v>
      </c>
      <c r="AC97" s="137"/>
      <c r="AD97" s="137"/>
    </row>
    <row r="98" customFormat="false" ht="15.75" hidden="false" customHeight="false" outlineLevel="0" collapsed="false">
      <c r="A98" s="46" t="s">
        <v>73</v>
      </c>
      <c r="B98" s="32" t="n">
        <f aca="false">B71</f>
        <v>5887</v>
      </c>
      <c r="C98" s="32" t="n">
        <f aca="false">C71</f>
        <v>5887</v>
      </c>
      <c r="D98" s="32" t="n">
        <f aca="false">D71</f>
        <v>5887</v>
      </c>
      <c r="E98" s="32" t="n">
        <f aca="false">E71</f>
        <v>5887</v>
      </c>
      <c r="F98" s="32" t="n">
        <f aca="false">F71</f>
        <v>5887</v>
      </c>
      <c r="G98" s="32" t="n">
        <f aca="false">G71</f>
        <v>5887</v>
      </c>
      <c r="H98" s="32" t="n">
        <f aca="false">H71</f>
        <v>5887</v>
      </c>
      <c r="I98" s="32" t="n">
        <f aca="false">I71</f>
        <v>5887</v>
      </c>
      <c r="J98" s="31" t="n">
        <f aca="false">J71</f>
        <v>5887</v>
      </c>
      <c r="K98" s="31" t="n">
        <f aca="false">K71</f>
        <v>5887</v>
      </c>
      <c r="L98" s="32" t="n">
        <f aca="false">L71</f>
        <v>5887</v>
      </c>
      <c r="M98" s="32" t="n">
        <f aca="false">M71</f>
        <v>5887</v>
      </c>
      <c r="N98" s="32" t="n">
        <f aca="false">N71</f>
        <v>5887</v>
      </c>
      <c r="O98" s="32" t="n">
        <f aca="false">O71</f>
        <v>5887</v>
      </c>
      <c r="P98" s="32" t="n">
        <f aca="false">P71</f>
        <v>5887</v>
      </c>
      <c r="Q98" s="32" t="n">
        <f aca="false">Q71</f>
        <v>5887</v>
      </c>
      <c r="R98" s="32" t="n">
        <f aca="false">R71</f>
        <v>5887</v>
      </c>
      <c r="S98" s="32" t="n">
        <f aca="false">S71</f>
        <v>5887</v>
      </c>
      <c r="T98" s="32" t="n">
        <f aca="false">T71</f>
        <v>5887</v>
      </c>
      <c r="U98" s="32" t="n">
        <f aca="false">U71</f>
        <v>5887</v>
      </c>
      <c r="V98" s="32" t="n">
        <f aca="false">V71</f>
        <v>5887</v>
      </c>
      <c r="W98" s="32" t="n">
        <f aca="false">W71</f>
        <v>5887</v>
      </c>
      <c r="X98" s="32" t="n">
        <f aca="false">X71</f>
        <v>5887</v>
      </c>
      <c r="Y98" s="32" t="n">
        <f aca="false">Y71</f>
        <v>5887</v>
      </c>
      <c r="Z98" s="32" t="n">
        <f aca="false">Z71</f>
        <v>5887</v>
      </c>
      <c r="AA98" s="32" t="n">
        <f aca="false">AA71</f>
        <v>5887</v>
      </c>
      <c r="AB98" s="32" t="n">
        <f aca="false">AB71</f>
        <v>5887</v>
      </c>
      <c r="AC98" s="137"/>
      <c r="AD98" s="137"/>
    </row>
    <row r="99" customFormat="false" ht="15.75" hidden="false" customHeight="false" outlineLevel="0" collapsed="false">
      <c r="A99" s="46" t="s">
        <v>74</v>
      </c>
      <c r="B99" s="32" t="e">
        <f aca="false">B72-B88</f>
        <v>#N/A</v>
      </c>
      <c r="C99" s="32" t="e">
        <f aca="false">C72-C88</f>
        <v>#N/A</v>
      </c>
      <c r="D99" s="32" t="e">
        <f aca="false">D72-D88</f>
        <v>#N/A</v>
      </c>
      <c r="E99" s="32" t="e">
        <f aca="false">E72-E88</f>
        <v>#N/A</v>
      </c>
      <c r="F99" s="32" t="e">
        <f aca="false">F72-F88</f>
        <v>#N/A</v>
      </c>
      <c r="G99" s="32" t="e">
        <f aca="false">G72-G88</f>
        <v>#N/A</v>
      </c>
      <c r="H99" s="32" t="e">
        <f aca="false">H72-H88</f>
        <v>#N/A</v>
      </c>
      <c r="I99" s="32" t="e">
        <f aca="false">I72-I88</f>
        <v>#N/A</v>
      </c>
      <c r="J99" s="31" t="e">
        <f aca="false">J72-J88</f>
        <v>#N/A</v>
      </c>
      <c r="K99" s="31" t="e">
        <f aca="false">K72-K88</f>
        <v>#N/A</v>
      </c>
      <c r="L99" s="32" t="e">
        <f aca="false">L72-L88</f>
        <v>#N/A</v>
      </c>
      <c r="M99" s="32" t="e">
        <f aca="false">M72-M88</f>
        <v>#N/A</v>
      </c>
      <c r="N99" s="32" t="e">
        <f aca="false">N72-N88</f>
        <v>#N/A</v>
      </c>
      <c r="O99" s="32" t="e">
        <f aca="false">O72-O88</f>
        <v>#N/A</v>
      </c>
      <c r="P99" s="32" t="e">
        <f aca="false">P72-P88</f>
        <v>#N/A</v>
      </c>
      <c r="Q99" s="32" t="e">
        <f aca="false">Q72-Q88</f>
        <v>#N/A</v>
      </c>
      <c r="R99" s="32" t="e">
        <f aca="false">R72-R88</f>
        <v>#N/A</v>
      </c>
      <c r="S99" s="32" t="e">
        <f aca="false">S72-S88</f>
        <v>#N/A</v>
      </c>
      <c r="T99" s="32" t="e">
        <f aca="false">T72-T88</f>
        <v>#N/A</v>
      </c>
      <c r="U99" s="32" t="e">
        <f aca="false">U72-U88</f>
        <v>#N/A</v>
      </c>
      <c r="V99" s="32" t="e">
        <f aca="false">V72-V88</f>
        <v>#N/A</v>
      </c>
      <c r="W99" s="32" t="e">
        <f aca="false">W72-W88</f>
        <v>#N/A</v>
      </c>
      <c r="X99" s="32" t="e">
        <f aca="false">X72-X88</f>
        <v>#N/A</v>
      </c>
      <c r="Y99" s="32" t="e">
        <f aca="false">Y72-Y88</f>
        <v>#N/A</v>
      </c>
      <c r="Z99" s="32" t="e">
        <f aca="false">Z72-Z88</f>
        <v>#N/A</v>
      </c>
      <c r="AA99" s="32" t="e">
        <f aca="false">AA72-AA88</f>
        <v>#N/A</v>
      </c>
      <c r="AB99" s="32" t="e">
        <f aca="false">AB72-AB88</f>
        <v>#N/A</v>
      </c>
      <c r="AC99" s="137"/>
      <c r="AD99" s="137"/>
    </row>
    <row r="100" customFormat="false" ht="15.75" hidden="false" customHeight="false" outlineLevel="0" collapsed="false">
      <c r="A100" s="46" t="s">
        <v>75</v>
      </c>
      <c r="B100" s="32" t="n">
        <f aca="false">B73</f>
        <v>5440</v>
      </c>
      <c r="C100" s="32" t="n">
        <f aca="false">C73</f>
        <v>5440</v>
      </c>
      <c r="D100" s="32" t="n">
        <f aca="false">D73</f>
        <v>5440</v>
      </c>
      <c r="E100" s="32" t="n">
        <f aca="false">E73</f>
        <v>5440</v>
      </c>
      <c r="F100" s="32" t="n">
        <f aca="false">F73</f>
        <v>5440</v>
      </c>
      <c r="G100" s="32" t="n">
        <f aca="false">G73</f>
        <v>5440</v>
      </c>
      <c r="H100" s="32" t="n">
        <f aca="false">H73</f>
        <v>5440</v>
      </c>
      <c r="I100" s="32" t="n">
        <f aca="false">I73</f>
        <v>5440</v>
      </c>
      <c r="J100" s="31" t="n">
        <f aca="false">J73</f>
        <v>5440</v>
      </c>
      <c r="K100" s="31" t="n">
        <f aca="false">K73</f>
        <v>5440</v>
      </c>
      <c r="L100" s="32" t="n">
        <f aca="false">L73</f>
        <v>5440</v>
      </c>
      <c r="M100" s="32" t="n">
        <f aca="false">M73</f>
        <v>5440</v>
      </c>
      <c r="N100" s="32" t="n">
        <f aca="false">N73</f>
        <v>5440</v>
      </c>
      <c r="O100" s="32" t="n">
        <f aca="false">O73</f>
        <v>5440</v>
      </c>
      <c r="P100" s="32" t="n">
        <f aca="false">P73</f>
        <v>5440</v>
      </c>
      <c r="Q100" s="32" t="n">
        <f aca="false">Q73</f>
        <v>5440</v>
      </c>
      <c r="R100" s="32" t="n">
        <f aca="false">R73</f>
        <v>5440</v>
      </c>
      <c r="S100" s="32" t="n">
        <f aca="false">S73</f>
        <v>5440</v>
      </c>
      <c r="T100" s="32" t="n">
        <f aca="false">T73</f>
        <v>5440</v>
      </c>
      <c r="U100" s="32" t="n">
        <f aca="false">U73</f>
        <v>5440</v>
      </c>
      <c r="V100" s="32" t="n">
        <f aca="false">V73</f>
        <v>5440</v>
      </c>
      <c r="W100" s="32" t="n">
        <f aca="false">W73</f>
        <v>5440</v>
      </c>
      <c r="X100" s="32" t="n">
        <f aca="false">X73</f>
        <v>5440</v>
      </c>
      <c r="Y100" s="32" t="n">
        <f aca="false">Y73</f>
        <v>5440</v>
      </c>
      <c r="Z100" s="32" t="n">
        <f aca="false">Z73</f>
        <v>5440</v>
      </c>
      <c r="AA100" s="32" t="n">
        <f aca="false">AA73</f>
        <v>5440</v>
      </c>
      <c r="AB100" s="32" t="n">
        <f aca="false">AB73</f>
        <v>5440</v>
      </c>
      <c r="AC100" s="137"/>
      <c r="AD100" s="137"/>
    </row>
    <row r="101" customFormat="false" ht="15.75" hidden="false" customHeight="false" outlineLevel="0" collapsed="false">
      <c r="A101" s="46" t="s">
        <v>76</v>
      </c>
      <c r="B101" s="52" t="n">
        <f aca="false">B74</f>
        <v>0</v>
      </c>
      <c r="C101" s="52" t="n">
        <f aca="false">C74</f>
        <v>0</v>
      </c>
      <c r="D101" s="52" t="n">
        <f aca="false">D74</f>
        <v>0</v>
      </c>
      <c r="E101" s="52" t="n">
        <f aca="false">E74</f>
        <v>0</v>
      </c>
      <c r="F101" s="52" t="n">
        <f aca="false">F74</f>
        <v>0</v>
      </c>
      <c r="G101" s="52" t="n">
        <f aca="false">G74</f>
        <v>0</v>
      </c>
      <c r="H101" s="52" t="n">
        <f aca="false">H74</f>
        <v>0</v>
      </c>
      <c r="I101" s="52" t="n">
        <f aca="false">I74</f>
        <v>0</v>
      </c>
      <c r="J101" s="54" t="n">
        <f aca="false">J74</f>
        <v>0</v>
      </c>
      <c r="K101" s="54" t="n">
        <f aca="false">K74</f>
        <v>0</v>
      </c>
      <c r="L101" s="52" t="n">
        <f aca="false">L74</f>
        <v>0</v>
      </c>
      <c r="M101" s="52" t="n">
        <f aca="false">M74</f>
        <v>0</v>
      </c>
      <c r="N101" s="52" t="n">
        <f aca="false">N74</f>
        <v>0</v>
      </c>
      <c r="O101" s="52" t="n">
        <f aca="false">O74</f>
        <v>0</v>
      </c>
      <c r="P101" s="52" t="n">
        <f aca="false">P74</f>
        <v>0</v>
      </c>
      <c r="Q101" s="52" t="n">
        <f aca="false">Q74</f>
        <v>0</v>
      </c>
      <c r="R101" s="52" t="n">
        <f aca="false">R74</f>
        <v>0</v>
      </c>
      <c r="S101" s="52" t="n">
        <f aca="false">S74</f>
        <v>0</v>
      </c>
      <c r="T101" s="52" t="n">
        <f aca="false">T74</f>
        <v>0</v>
      </c>
      <c r="U101" s="52" t="n">
        <f aca="false">U74</f>
        <v>0</v>
      </c>
      <c r="V101" s="52" t="n">
        <f aca="false">V74</f>
        <v>0</v>
      </c>
      <c r="W101" s="52" t="n">
        <f aca="false">W74</f>
        <v>0</v>
      </c>
      <c r="X101" s="52" t="n">
        <f aca="false">X74</f>
        <v>0</v>
      </c>
      <c r="Y101" s="52" t="n">
        <f aca="false">Y74</f>
        <v>0</v>
      </c>
      <c r="Z101" s="52" t="n">
        <f aca="false">Z74</f>
        <v>0</v>
      </c>
      <c r="AA101" s="52" t="n">
        <f aca="false">AA74</f>
        <v>0</v>
      </c>
      <c r="AB101" s="52" t="n">
        <f aca="false">AB74</f>
        <v>0</v>
      </c>
      <c r="AC101" s="137"/>
      <c r="AD101" s="137"/>
    </row>
    <row r="102" customFormat="false" ht="15.75" hidden="false" customHeight="false" outlineLevel="0" collapsed="false">
      <c r="A102" s="168" t="s">
        <v>89</v>
      </c>
      <c r="B102" s="169" t="e">
        <f aca="false">B75-B90</f>
        <v>#N/A</v>
      </c>
      <c r="C102" s="169" t="e">
        <f aca="false">C75-C90</f>
        <v>#N/A</v>
      </c>
      <c r="D102" s="169" t="e">
        <f aca="false">D75-D90</f>
        <v>#N/A</v>
      </c>
      <c r="E102" s="169" t="e">
        <f aca="false">E75-E90</f>
        <v>#N/A</v>
      </c>
      <c r="F102" s="169" t="e">
        <f aca="false">F75-F90</f>
        <v>#N/A</v>
      </c>
      <c r="G102" s="169" t="e">
        <f aca="false">G75-G90</f>
        <v>#N/A</v>
      </c>
      <c r="H102" s="169" t="e">
        <f aca="false">H75-H90</f>
        <v>#N/A</v>
      </c>
      <c r="I102" s="169" t="e">
        <f aca="false">I75-I90</f>
        <v>#N/A</v>
      </c>
      <c r="J102" s="170" t="e">
        <f aca="false">+SUM(J93:J101)</f>
        <v>#N/A</v>
      </c>
      <c r="K102" s="170" t="e">
        <f aca="false">+SUM(K93:K101)</f>
        <v>#N/A</v>
      </c>
      <c r="L102" s="171" t="e">
        <f aca="false">+L75-L90</f>
        <v>#N/A</v>
      </c>
      <c r="M102" s="171" t="e">
        <f aca="false">+M75-M90</f>
        <v>#N/A</v>
      </c>
      <c r="N102" s="171" t="e">
        <f aca="false">+N75-N90</f>
        <v>#N/A</v>
      </c>
      <c r="O102" s="171" t="e">
        <f aca="false">+O75-O90</f>
        <v>#N/A</v>
      </c>
      <c r="P102" s="171" t="e">
        <f aca="false">+P75-P90</f>
        <v>#N/A</v>
      </c>
      <c r="Q102" s="171" t="e">
        <f aca="false">+Q75-Q90</f>
        <v>#N/A</v>
      </c>
      <c r="R102" s="171" t="e">
        <f aca="false">+R75-R90</f>
        <v>#N/A</v>
      </c>
      <c r="S102" s="171" t="e">
        <f aca="false">+S75-S90</f>
        <v>#N/A</v>
      </c>
      <c r="T102" s="171" t="e">
        <f aca="false">+T75-T90</f>
        <v>#N/A</v>
      </c>
      <c r="U102" s="171" t="e">
        <f aca="false">+U75-U90</f>
        <v>#N/A</v>
      </c>
      <c r="V102" s="171" t="e">
        <f aca="false">+V75-V90</f>
        <v>#N/A</v>
      </c>
      <c r="W102" s="171" t="e">
        <f aca="false">+W75-W90</f>
        <v>#N/A</v>
      </c>
      <c r="X102" s="171" t="e">
        <f aca="false">+X75-X90</f>
        <v>#N/A</v>
      </c>
      <c r="Y102" s="171" t="e">
        <f aca="false">+Y75-Y90</f>
        <v>#N/A</v>
      </c>
      <c r="Z102" s="171" t="e">
        <f aca="false">+Z75-Z90</f>
        <v>#N/A</v>
      </c>
      <c r="AA102" s="171" t="e">
        <f aca="false">+AA75-AA90</f>
        <v>#N/A</v>
      </c>
      <c r="AB102" s="171" t="e">
        <f aca="false">+AB75-AB90</f>
        <v>#N/A</v>
      </c>
      <c r="AC102" s="1"/>
      <c r="AD102" s="1"/>
    </row>
    <row r="104" customFormat="false" ht="15.75" hidden="false" customHeight="false" outlineLevel="0" collapsed="false">
      <c r="C104" s="172" t="n">
        <f aca="false">+K6</f>
        <v>45926</v>
      </c>
      <c r="D104" s="173"/>
      <c r="E104" s="173"/>
      <c r="F104" s="173"/>
      <c r="G104" s="173"/>
      <c r="H104" s="173"/>
      <c r="I104" s="174" t="n">
        <f aca="false">+L6</f>
        <v>45927</v>
      </c>
      <c r="J104" s="175"/>
      <c r="K104" s="175"/>
      <c r="L104" s="173"/>
      <c r="M104" s="173"/>
      <c r="N104" s="173"/>
      <c r="O104" s="176"/>
      <c r="P104" s="172" t="n">
        <f aca="false">+M6</f>
        <v>45928</v>
      </c>
      <c r="Q104" s="173"/>
      <c r="R104" s="173"/>
      <c r="S104" s="173"/>
      <c r="W104" s="172" t="n">
        <f aca="false">+N6</f>
        <v>45929</v>
      </c>
      <c r="Y104" s="172"/>
      <c r="Z104" s="172"/>
    </row>
    <row r="105" customFormat="false" ht="12.75" hidden="false" customHeight="false" outlineLevel="0" collapsed="false">
      <c r="B105" s="1"/>
      <c r="C105" s="1"/>
      <c r="D105" s="1"/>
      <c r="E105" s="1"/>
      <c r="F105" s="1"/>
      <c r="G105" s="1"/>
      <c r="H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51" customFormat="false" ht="12.75" hidden="false" customHeight="false" outlineLevel="0" collapsed="false">
      <c r="I151" s="177"/>
    </row>
    <row r="152" customFormat="false" ht="12.75" hidden="false" customHeight="false" outlineLevel="0" collapsed="false">
      <c r="I152" s="177"/>
    </row>
    <row r="153" customFormat="false" ht="12.75" hidden="false" customHeight="false" outlineLevel="0" collapsed="false">
      <c r="I153" s="177"/>
    </row>
    <row r="154" customFormat="false" ht="12.75" hidden="false" customHeight="false" outlineLevel="0" collapsed="false">
      <c r="I154" s="177"/>
    </row>
    <row r="155" customFormat="false" ht="12.75" hidden="false" customHeight="false" outlineLevel="0" collapsed="false">
      <c r="I155" s="177"/>
    </row>
    <row r="156" customFormat="false" ht="12.75" hidden="false" customHeight="false" outlineLevel="0" collapsed="false">
      <c r="I156" s="177"/>
    </row>
    <row r="157" customFormat="false" ht="12.75" hidden="false" customHeight="false" outlineLevel="0" collapsed="false">
      <c r="I157" s="177"/>
    </row>
    <row r="158" customFormat="false" ht="12.75" hidden="false" customHeight="false" outlineLevel="0" collapsed="false">
      <c r="I158" s="177"/>
    </row>
    <row r="159" customFormat="false" ht="12.75" hidden="false" customHeight="false" outlineLevel="0" collapsed="false">
      <c r="I159" s="177"/>
    </row>
    <row r="160" customFormat="false" ht="12.75" hidden="false" customHeight="false" outlineLevel="0" collapsed="false">
      <c r="I160" s="177"/>
    </row>
    <row r="161" customFormat="false" ht="12.75" hidden="false" customHeight="false" outlineLevel="0" collapsed="false">
      <c r="I161" s="177"/>
    </row>
    <row r="178" customFormat="false" ht="12.75" hidden="false" customHeight="false" outlineLevel="0" collapsed="false">
      <c r="E178" s="1"/>
      <c r="F178" s="3"/>
      <c r="G178" s="3"/>
      <c r="I178" s="2"/>
    </row>
    <row r="189" customFormat="false" ht="12.75" hidden="true" customHeight="false" outlineLevel="0" collapsed="false"/>
    <row r="190" customFormat="false" ht="12.75" hidden="true" customHeight="false" outlineLevel="0" collapsed="false"/>
    <row r="191" customFormat="false" ht="12.75" hidden="true" customHeight="false" outlineLevel="0" collapsed="false"/>
    <row r="192" customFormat="false" ht="15" hidden="true" customHeight="false" outlineLevel="0" collapsed="false">
      <c r="C192" s="5"/>
      <c r="D192" s="5"/>
      <c r="E192" s="5"/>
      <c r="F192" s="5"/>
      <c r="G192" s="5"/>
      <c r="H192" s="5"/>
      <c r="I192" s="4"/>
    </row>
    <row r="193" customFormat="false" ht="15" hidden="true" customHeight="false" outlineLevel="0" collapsed="false">
      <c r="C193" s="5"/>
      <c r="D193" s="5"/>
      <c r="E193" s="5"/>
      <c r="F193" s="5"/>
      <c r="G193" s="5"/>
      <c r="H193" s="5"/>
      <c r="I193" s="4"/>
    </row>
    <row r="194" customFormat="false" ht="15.75" hidden="true" customHeight="false" outlineLevel="0" collapsed="false">
      <c r="B194" s="1"/>
      <c r="C194" s="178" t="s">
        <v>92</v>
      </c>
      <c r="D194" s="179"/>
      <c r="E194" s="14" t="s">
        <v>93</v>
      </c>
      <c r="F194" s="5"/>
      <c r="G194" s="133" t="s">
        <v>94</v>
      </c>
      <c r="H194" s="133"/>
      <c r="I194" s="133"/>
      <c r="J194" s="2"/>
    </row>
    <row r="195" customFormat="false" ht="15.75" hidden="true" customHeight="false" outlineLevel="0" collapsed="false">
      <c r="B195" s="1"/>
      <c r="C195" s="180" t="s">
        <v>69</v>
      </c>
      <c r="D195" s="181"/>
      <c r="E195" s="182" t="n">
        <v>4395</v>
      </c>
      <c r="F195" s="5"/>
      <c r="G195" s="4"/>
      <c r="H195" s="14" t="s">
        <v>95</v>
      </c>
      <c r="I195" s="14" t="s">
        <v>96</v>
      </c>
      <c r="J195" s="2"/>
    </row>
    <row r="196" customFormat="false" ht="15" hidden="true" customHeight="false" outlineLevel="0" collapsed="false">
      <c r="B196" s="1"/>
      <c r="C196" s="183" t="s">
        <v>70</v>
      </c>
      <c r="D196" s="184"/>
      <c r="E196" s="185" t="n">
        <v>3074</v>
      </c>
      <c r="F196" s="5"/>
      <c r="G196" s="186" t="s">
        <v>81</v>
      </c>
      <c r="H196" s="187" t="n">
        <v>1990</v>
      </c>
      <c r="I196" s="188" t="n">
        <v>1150</v>
      </c>
      <c r="J196" s="2"/>
    </row>
    <row r="197" customFormat="false" ht="15" hidden="true" customHeight="false" outlineLevel="0" collapsed="false">
      <c r="B197" s="1"/>
      <c r="C197" s="183" t="s">
        <v>71</v>
      </c>
      <c r="D197" s="184"/>
      <c r="E197" s="185" t="n">
        <v>3404</v>
      </c>
      <c r="F197" s="5"/>
      <c r="G197" s="189" t="s">
        <v>97</v>
      </c>
      <c r="H197" s="114" t="n">
        <v>700</v>
      </c>
      <c r="I197" s="103" t="n">
        <v>0</v>
      </c>
      <c r="J197" s="2"/>
    </row>
    <row r="198" customFormat="false" ht="15" hidden="true" customHeight="false" outlineLevel="0" collapsed="false">
      <c r="B198" s="1"/>
      <c r="C198" s="183" t="s">
        <v>72</v>
      </c>
      <c r="D198" s="184"/>
      <c r="E198" s="185" t="n">
        <v>5445</v>
      </c>
      <c r="F198" s="5"/>
      <c r="G198" s="189" t="s">
        <v>98</v>
      </c>
      <c r="H198" s="114" t="n">
        <v>1800</v>
      </c>
      <c r="I198" s="103" t="n">
        <v>1200</v>
      </c>
      <c r="J198" s="2"/>
    </row>
    <row r="199" customFormat="false" ht="15.75" hidden="true" customHeight="false" outlineLevel="0" collapsed="false">
      <c r="B199" s="1"/>
      <c r="C199" s="183" t="s">
        <v>73</v>
      </c>
      <c r="D199" s="184"/>
      <c r="E199" s="185" t="n">
        <v>1095</v>
      </c>
      <c r="F199" s="5"/>
      <c r="G199" s="189" t="s">
        <v>83</v>
      </c>
      <c r="H199" s="114" t="n">
        <v>225</v>
      </c>
      <c r="I199" s="103" t="n">
        <v>0</v>
      </c>
      <c r="J199" s="2"/>
    </row>
    <row r="200" customFormat="false" ht="15.75" hidden="true" customHeight="false" outlineLevel="0" collapsed="false">
      <c r="B200" s="1"/>
      <c r="C200" s="183" t="s">
        <v>74</v>
      </c>
      <c r="D200" s="184"/>
      <c r="E200" s="185" t="n">
        <v>6810</v>
      </c>
      <c r="F200" s="5"/>
      <c r="G200" s="190" t="s">
        <v>77</v>
      </c>
      <c r="H200" s="191" t="n">
        <f aca="false">SUM(H196:H199)</f>
        <v>4715</v>
      </c>
      <c r="I200" s="192" t="n">
        <f aca="false">SUM(I196:I199)</f>
        <v>2350</v>
      </c>
      <c r="J200" s="2"/>
    </row>
    <row r="201" customFormat="false" ht="15" hidden="true" customHeight="false" outlineLevel="0" collapsed="false">
      <c r="B201" s="1"/>
      <c r="C201" s="183" t="s">
        <v>75</v>
      </c>
      <c r="D201" s="184"/>
      <c r="E201" s="185" t="n">
        <v>774</v>
      </c>
      <c r="F201" s="5"/>
      <c r="G201" s="5"/>
      <c r="H201" s="5"/>
      <c r="I201" s="5"/>
      <c r="J201" s="2"/>
    </row>
    <row r="202" customFormat="false" ht="15.75" hidden="true" customHeight="false" outlineLevel="0" collapsed="false">
      <c r="B202" s="1"/>
      <c r="C202" s="183" t="s">
        <v>76</v>
      </c>
      <c r="D202" s="184"/>
      <c r="E202" s="185" t="n">
        <v>1040</v>
      </c>
      <c r="F202" s="5"/>
      <c r="G202" s="5"/>
      <c r="H202" s="5"/>
      <c r="I202" s="5"/>
      <c r="J202" s="2"/>
    </row>
    <row r="203" customFormat="false" ht="16.5" hidden="true" customHeight="false" outlineLevel="0" collapsed="false">
      <c r="B203" s="1"/>
      <c r="C203" s="193" t="s">
        <v>77</v>
      </c>
      <c r="D203" s="194"/>
      <c r="E203" s="195" t="n">
        <f aca="false">SUM(E195:E202)</f>
        <v>26037</v>
      </c>
      <c r="F203" s="5"/>
      <c r="G203" s="5"/>
      <c r="H203" s="5"/>
      <c r="I203" s="5"/>
      <c r="J203" s="2"/>
    </row>
    <row r="204" customFormat="false" ht="15" hidden="true" customHeight="false" outlineLevel="0" collapsed="false">
      <c r="B204" s="1"/>
      <c r="C204" s="5"/>
      <c r="D204" s="5"/>
      <c r="E204" s="5"/>
      <c r="F204" s="5"/>
      <c r="G204" s="5"/>
      <c r="H204" s="5"/>
      <c r="I204" s="5"/>
      <c r="J204" s="1"/>
    </row>
    <row r="205" customFormat="false" ht="15" hidden="true" customHeight="false" outlineLevel="0" collapsed="false">
      <c r="C205" s="5"/>
      <c r="D205" s="5"/>
      <c r="E205" s="4"/>
      <c r="F205" s="5"/>
      <c r="G205" s="5"/>
      <c r="H205" s="5"/>
      <c r="I205" s="4"/>
    </row>
    <row r="206" customFormat="false" ht="15" hidden="true" customHeight="false" outlineLevel="0" collapsed="false">
      <c r="C206" s="5"/>
      <c r="D206" s="5"/>
      <c r="E206" s="4"/>
      <c r="F206" s="5"/>
      <c r="G206" s="5"/>
      <c r="H206" s="5"/>
      <c r="I206" s="4"/>
    </row>
    <row r="207" customFormat="false" ht="12.75" hidden="true" customHeight="false" outlineLevel="0" collapsed="false">
      <c r="E207" s="1"/>
    </row>
    <row r="208" customFormat="false" ht="12.75" hidden="true" customHeight="false" outlineLevel="0" collapsed="false">
      <c r="E208" s="1"/>
    </row>
    <row r="209" customFormat="false" ht="12.75" hidden="true" customHeight="false" outlineLevel="0" collapsed="false">
      <c r="E209" s="1"/>
    </row>
    <row r="210" customFormat="false" ht="12.75" hidden="true" customHeight="false" outlineLevel="0" collapsed="false">
      <c r="E210" s="1"/>
    </row>
    <row r="211" customFormat="false" ht="12.75" hidden="true" customHeight="false" outlineLevel="0" collapsed="false">
      <c r="E211" s="1"/>
      <c r="F211" s="1"/>
      <c r="G211" s="1"/>
      <c r="H211" s="1"/>
      <c r="J211" s="1"/>
      <c r="K211" s="1"/>
      <c r="L211" s="1"/>
    </row>
    <row r="212" customFormat="false" ht="12.75" hidden="true" customHeight="false" outlineLevel="0" collapsed="false"/>
    <row r="213" customFormat="false" ht="15" hidden="false" customHeight="false" outlineLevel="0" collapsed="false">
      <c r="A213" s="4"/>
      <c r="B213" s="5"/>
      <c r="C213" s="5"/>
      <c r="D213" s="5"/>
      <c r="E213" s="5"/>
      <c r="F213" s="5"/>
      <c r="G213" s="5"/>
      <c r="H213" s="5"/>
      <c r="I213" s="4"/>
      <c r="J213" s="6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customFormat="false" ht="15" hidden="false" customHeight="false" outlineLevel="0" collapsed="false">
      <c r="A214" s="7" t="s">
        <v>99</v>
      </c>
      <c r="B214" s="8"/>
      <c r="C214" s="8"/>
      <c r="D214" s="8"/>
      <c r="E214" s="8"/>
      <c r="F214" s="8"/>
      <c r="G214" s="8"/>
      <c r="H214" s="8"/>
      <c r="I214" s="4"/>
      <c r="J214" s="6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customFormat="false" ht="15" hidden="false" customHeight="false" outlineLevel="0" collapsed="false">
      <c r="A215" s="4"/>
      <c r="B215" s="5"/>
      <c r="C215" s="5"/>
      <c r="D215" s="5"/>
      <c r="E215" s="5"/>
      <c r="F215" s="5"/>
      <c r="G215" s="5"/>
      <c r="H215" s="5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customFormat="false" ht="15" hidden="false" customHeight="false" outlineLevel="0" collapsed="false">
      <c r="A216" s="196"/>
      <c r="B216" s="4"/>
      <c r="C216" s="4"/>
      <c r="D216" s="4"/>
      <c r="E216" s="4"/>
      <c r="F216" s="4"/>
      <c r="G216" s="4"/>
      <c r="H216" s="4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customFormat="false" ht="15.75" hidden="false" customHeight="false" outlineLevel="0" collapsed="false">
      <c r="A217" s="4"/>
      <c r="B217" s="13" t="s">
        <v>3</v>
      </c>
      <c r="C217" s="13"/>
      <c r="D217" s="13"/>
      <c r="E217" s="5"/>
      <c r="F217" s="5"/>
      <c r="G217" s="5"/>
      <c r="H217" s="5"/>
      <c r="I217" s="14"/>
      <c r="J217" s="6"/>
      <c r="K217" s="15"/>
      <c r="L217" s="14"/>
      <c r="M217" s="5"/>
      <c r="N217" s="5"/>
      <c r="O217" s="5"/>
      <c r="P217" s="5"/>
      <c r="Q217" s="5"/>
      <c r="R217" s="5"/>
      <c r="S217" s="11" t="n">
        <f aca="true">+NOW()</f>
        <v>45926.9395601745</v>
      </c>
      <c r="T217" s="11"/>
      <c r="U217" s="11"/>
      <c r="V217" s="5"/>
      <c r="W217" s="5"/>
      <c r="X217" s="5"/>
      <c r="Y217" s="5"/>
      <c r="Z217" s="5"/>
      <c r="AA217" s="5"/>
      <c r="AB217" s="5"/>
    </row>
    <row r="218" customFormat="false" ht="15.75" hidden="false" customHeight="false" outlineLevel="0" collapsed="false">
      <c r="A218" s="4"/>
      <c r="B218" s="4"/>
      <c r="C218" s="16"/>
      <c r="D218" s="16"/>
      <c r="F218" s="4"/>
      <c r="G218" s="16"/>
      <c r="H218" s="16"/>
      <c r="I218" s="17" t="s">
        <v>4</v>
      </c>
      <c r="J218" s="15" t="s">
        <v>5</v>
      </c>
      <c r="K218" s="18" t="s">
        <v>6</v>
      </c>
      <c r="L218" s="19" t="s">
        <v>7</v>
      </c>
      <c r="M218" s="16"/>
      <c r="O218" s="5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4"/>
    </row>
    <row r="219" customFormat="false" ht="15.75" hidden="false" customHeight="false" outlineLevel="0" collapsed="false">
      <c r="A219" s="20" t="s">
        <v>8</v>
      </c>
      <c r="B219" s="21" t="n">
        <f aca="false">+C219-1</f>
        <v>45918</v>
      </c>
      <c r="C219" s="21" t="n">
        <f aca="false">+D219-1</f>
        <v>45919</v>
      </c>
      <c r="D219" s="21" t="n">
        <f aca="false">+E219-1</f>
        <v>45920</v>
      </c>
      <c r="E219" s="21" t="n">
        <f aca="false">+F219-1</f>
        <v>45921</v>
      </c>
      <c r="F219" s="21" t="n">
        <f aca="false">+G219-1</f>
        <v>45922</v>
      </c>
      <c r="G219" s="21" t="n">
        <f aca="false">+H219-1</f>
        <v>45923</v>
      </c>
      <c r="H219" s="21" t="n">
        <f aca="false">+I219-1</f>
        <v>45924</v>
      </c>
      <c r="I219" s="21" t="n">
        <f aca="false">+J219-1</f>
        <v>45925</v>
      </c>
      <c r="J219" s="22" t="n">
        <f aca="true">+TODAY()</f>
        <v>45926</v>
      </c>
      <c r="K219" s="22" t="n">
        <f aca="true">+TODAY()</f>
        <v>45926</v>
      </c>
      <c r="L219" s="21" t="n">
        <f aca="false">+J219+1</f>
        <v>45927</v>
      </c>
      <c r="M219" s="21" t="n">
        <f aca="false">+L219+1</f>
        <v>45928</v>
      </c>
      <c r="N219" s="21" t="n">
        <f aca="false">+M219+1</f>
        <v>45929</v>
      </c>
      <c r="O219" s="21" t="n">
        <f aca="false">+N219+1</f>
        <v>45930</v>
      </c>
      <c r="P219" s="21" t="n">
        <f aca="false">+O219+1</f>
        <v>45931</v>
      </c>
      <c r="Q219" s="21" t="n">
        <f aca="false">+P219+1</f>
        <v>45932</v>
      </c>
      <c r="R219" s="21" t="n">
        <f aca="false">+Q219+1</f>
        <v>45933</v>
      </c>
      <c r="S219" s="21" t="n">
        <f aca="false">+R219+1</f>
        <v>45934</v>
      </c>
      <c r="T219" s="21" t="n">
        <f aca="false">+S219+1</f>
        <v>45935</v>
      </c>
      <c r="U219" s="21" t="n">
        <f aca="false">+T219+1</f>
        <v>45936</v>
      </c>
      <c r="V219" s="21" t="n">
        <f aca="false">+U219+1</f>
        <v>45937</v>
      </c>
      <c r="W219" s="21" t="n">
        <f aca="false">+V219+1</f>
        <v>45938</v>
      </c>
      <c r="X219" s="21" t="n">
        <f aca="false">+W219+1</f>
        <v>45939</v>
      </c>
      <c r="Y219" s="21" t="n">
        <f aca="false">+X219+1</f>
        <v>45940</v>
      </c>
      <c r="Z219" s="21" t="n">
        <f aca="false">+Y219+1</f>
        <v>45941</v>
      </c>
      <c r="AA219" s="21" t="n">
        <f aca="false">+Z219+1</f>
        <v>45942</v>
      </c>
      <c r="AB219" s="21" t="n">
        <f aca="false">+AA219+1</f>
        <v>45943</v>
      </c>
    </row>
    <row r="220" customFormat="false" ht="15.75" hidden="false" customHeight="false" outlineLevel="0" collapsed="false">
      <c r="A220" s="25" t="s">
        <v>9</v>
      </c>
      <c r="B220" s="26" t="n">
        <f aca="false">+B219</f>
        <v>45918</v>
      </c>
      <c r="C220" s="26" t="n">
        <f aca="false">+C219</f>
        <v>45919</v>
      </c>
      <c r="D220" s="26" t="n">
        <f aca="false">+D219</f>
        <v>45920</v>
      </c>
      <c r="E220" s="26" t="n">
        <f aca="false">+E219</f>
        <v>45921</v>
      </c>
      <c r="F220" s="26" t="n">
        <f aca="false">+F219</f>
        <v>45922</v>
      </c>
      <c r="G220" s="26" t="n">
        <f aca="false">+G219</f>
        <v>45923</v>
      </c>
      <c r="H220" s="26" t="n">
        <f aca="false">+H219</f>
        <v>45924</v>
      </c>
      <c r="I220" s="26" t="n">
        <f aca="false">+I219</f>
        <v>45925</v>
      </c>
      <c r="J220" s="27" t="n">
        <f aca="true">+NOW()</f>
        <v>45926.9395601752</v>
      </c>
      <c r="K220" s="27" t="n">
        <f aca="false">+K219</f>
        <v>45926</v>
      </c>
      <c r="L220" s="26" t="n">
        <f aca="false">+J220+1</f>
        <v>45927.9395601752</v>
      </c>
      <c r="M220" s="26" t="n">
        <f aca="false">+L220+1</f>
        <v>45928.9395601752</v>
      </c>
      <c r="N220" s="26" t="n">
        <f aca="false">+M220+1</f>
        <v>45929.9395601752</v>
      </c>
      <c r="O220" s="26" t="n">
        <f aca="false">+N220+1</f>
        <v>45930.9395601752</v>
      </c>
      <c r="P220" s="26" t="n">
        <f aca="false">+O220+1</f>
        <v>45931.9395601752</v>
      </c>
      <c r="Q220" s="26" t="n">
        <f aca="false">+P220+1</f>
        <v>45932.9395601752</v>
      </c>
      <c r="R220" s="26" t="n">
        <f aca="false">+Q220+1</f>
        <v>45933.9395601752</v>
      </c>
      <c r="S220" s="26" t="n">
        <f aca="false">+R220+1</f>
        <v>45934.9395601752</v>
      </c>
      <c r="T220" s="26" t="n">
        <f aca="false">+S220+1</f>
        <v>45935.9395601752</v>
      </c>
      <c r="U220" s="26" t="n">
        <f aca="false">+T220+1</f>
        <v>45936.9395601752</v>
      </c>
      <c r="V220" s="26" t="n">
        <f aca="false">+U220+1</f>
        <v>45937.9395601752</v>
      </c>
      <c r="W220" s="26" t="n">
        <f aca="false">+V220+1</f>
        <v>45938.9395601752</v>
      </c>
      <c r="X220" s="26" t="n">
        <f aca="false">+W220+1</f>
        <v>45939.9395601752</v>
      </c>
      <c r="Y220" s="26" t="n">
        <f aca="false">+X220+1</f>
        <v>45940.9395601752</v>
      </c>
      <c r="Z220" s="26" t="n">
        <f aca="false">+Y220+1</f>
        <v>45941.9395601752</v>
      </c>
      <c r="AA220" s="26" t="n">
        <f aca="false">+Z220+1</f>
        <v>45942.9395601752</v>
      </c>
      <c r="AB220" s="26" t="n">
        <f aca="false">+AA220+1</f>
        <v>45943.9395601752</v>
      </c>
    </row>
    <row r="221" customFormat="false" ht="15.75" hidden="false" customHeight="false" outlineLevel="0" collapsed="false">
      <c r="A221" s="29" t="s">
        <v>10</v>
      </c>
      <c r="B221" s="32" t="e">
        <f aca="false">B8</f>
        <v>#N/A</v>
      </c>
      <c r="C221" s="32" t="e">
        <f aca="false">C8</f>
        <v>#N/A</v>
      </c>
      <c r="D221" s="32" t="e">
        <f aca="false">D8</f>
        <v>#N/A</v>
      </c>
      <c r="E221" s="32" t="e">
        <f aca="false">E8</f>
        <v>#N/A</v>
      </c>
      <c r="F221" s="32" t="e">
        <f aca="false">F8</f>
        <v>#N/A</v>
      </c>
      <c r="G221" s="32" t="e">
        <f aca="false">G8</f>
        <v>#N/A</v>
      </c>
      <c r="H221" s="32" t="e">
        <f aca="false">H8</f>
        <v>#N/A</v>
      </c>
      <c r="I221" s="32" t="e">
        <f aca="false">I8</f>
        <v>#N/A</v>
      </c>
      <c r="J221" s="34" t="e">
        <f aca="false">+J8</f>
        <v>#N/A</v>
      </c>
      <c r="K221" s="31" t="e">
        <f aca="false">VLOOKUP(K$6,Forecast_Load!$D$24:$AB$42,2,FALSE())</f>
        <v>#N/A</v>
      </c>
      <c r="L221" s="32" t="e">
        <f aca="false">VLOOKUP(L$6,Forecast_Load!$D$24:$AB$42,2,FALSE())</f>
        <v>#N/A</v>
      </c>
      <c r="M221" s="32" t="e">
        <f aca="false">VLOOKUP(M$6,Forecast_Load!$D$24:$AB$42,2,FALSE())</f>
        <v>#N/A</v>
      </c>
      <c r="N221" s="32" t="e">
        <f aca="false">VLOOKUP(N$6,Forecast_Load!$D$24:$AB$42,2,FALSE())</f>
        <v>#N/A</v>
      </c>
      <c r="O221" s="32" t="e">
        <f aca="false">VLOOKUP(O$6,Forecast_Load!$D$24:$AB$42,2,FALSE())</f>
        <v>#N/A</v>
      </c>
      <c r="P221" s="32" t="e">
        <f aca="false">VLOOKUP(P$6,Forecast_Load!$D$24:$AB$42,2,FALSE())</f>
        <v>#N/A</v>
      </c>
      <c r="Q221" s="32" t="e">
        <f aca="false">VLOOKUP(Q$6,Forecast_Load!$D$24:$AB$42,2,FALSE())</f>
        <v>#N/A</v>
      </c>
      <c r="R221" s="32" t="e">
        <f aca="false">VLOOKUP(R$6,Forecast_Load!$D$24:$AB$42,2,FALSE())</f>
        <v>#N/A</v>
      </c>
      <c r="S221" s="32" t="e">
        <f aca="false">VLOOKUP(S$6,Forecast_Load!$D$24:$AB$42,2,FALSE())</f>
        <v>#N/A</v>
      </c>
      <c r="T221" s="32" t="e">
        <f aca="false">VLOOKUP(T$6,Forecast_Load!$D$24:$AB$42,2,FALSE())</f>
        <v>#N/A</v>
      </c>
      <c r="U221" s="32" t="e">
        <f aca="false">VLOOKUP(U$6,Forecast_Load!$D$24:$AB$42,2,FALSE())</f>
        <v>#N/A</v>
      </c>
      <c r="V221" s="32" t="e">
        <f aca="false">VLOOKUP(V$6,Forecast_Load!$D$24:$AB$42,2,FALSE())</f>
        <v>#N/A</v>
      </c>
      <c r="W221" s="32" t="e">
        <f aca="false">VLOOKUP(W$6,Forecast_Load!$D$24:$AB$42,2,FALSE())</f>
        <v>#N/A</v>
      </c>
      <c r="X221" s="32" t="e">
        <f aca="false">VLOOKUP(X$6,Forecast_Load!$D$24:$AB$42,2,FALSE())</f>
        <v>#N/A</v>
      </c>
      <c r="Y221" s="32" t="e">
        <f aca="false">VLOOKUP(Y$6,Forecast_Load!$D$24:$AB$42,2,FALSE())</f>
        <v>#N/A</v>
      </c>
      <c r="Z221" s="32" t="e">
        <f aca="false">VLOOKUP(Z$6,Forecast_Load!$D$24:$AB$42,2,FALSE())</f>
        <v>#N/A</v>
      </c>
      <c r="AA221" s="32" t="e">
        <f aca="false">VLOOKUP(AA$6,Forecast_Load!$D$24:$AB$42,2,FALSE())</f>
        <v>#N/A</v>
      </c>
      <c r="AB221" s="32" t="e">
        <f aca="false">VLOOKUP(AB$6,Forecast_Load!$D$24:$AB$42,2,FALSE())</f>
        <v>#N/A</v>
      </c>
    </row>
    <row r="222" customFormat="false" ht="15.75" hidden="false" customHeight="false" outlineLevel="0" collapsed="false">
      <c r="A222" s="29" t="s">
        <v>11</v>
      </c>
      <c r="B222" s="32" t="e">
        <f aca="false">B9</f>
        <v>#N/A</v>
      </c>
      <c r="C222" s="32" t="e">
        <f aca="false">C9</f>
        <v>#N/A</v>
      </c>
      <c r="D222" s="32" t="e">
        <f aca="false">D9</f>
        <v>#N/A</v>
      </c>
      <c r="E222" s="32" t="e">
        <f aca="false">E9</f>
        <v>#N/A</v>
      </c>
      <c r="F222" s="32" t="e">
        <f aca="false">F9</f>
        <v>#N/A</v>
      </c>
      <c r="G222" s="32" t="e">
        <f aca="false">G9</f>
        <v>#N/A</v>
      </c>
      <c r="H222" s="32" t="e">
        <f aca="false">H9</f>
        <v>#N/A</v>
      </c>
      <c r="I222" s="32" t="e">
        <f aca="false">I9</f>
        <v>#N/A</v>
      </c>
      <c r="J222" s="34" t="n">
        <f aca="false">+J9</f>
        <v>0</v>
      </c>
      <c r="K222" s="31" t="e">
        <f aca="false">VLOOKUP(K$6,Forecast_Load!$D$24:$AB$42,3,FALSE())</f>
        <v>#N/A</v>
      </c>
      <c r="L222" s="32" t="e">
        <f aca="false">VLOOKUP(L$6,Forecast_Load!$D$24:$AB$42,3,FALSE())</f>
        <v>#N/A</v>
      </c>
      <c r="M222" s="32" t="e">
        <f aca="false">VLOOKUP(M$6,Forecast_Load!$D$24:$AB$42,3,FALSE())</f>
        <v>#N/A</v>
      </c>
      <c r="N222" s="32" t="e">
        <f aca="false">VLOOKUP(N$6,Forecast_Load!$D$24:$AB$42,3,FALSE())</f>
        <v>#N/A</v>
      </c>
      <c r="O222" s="32" t="e">
        <f aca="false">VLOOKUP(O$6,Forecast_Load!$D$24:$AB$42,3,FALSE())</f>
        <v>#N/A</v>
      </c>
      <c r="P222" s="32" t="e">
        <f aca="false">VLOOKUP(P$6,Forecast_Load!$D$24:$AB$42,3,FALSE())</f>
        <v>#N/A</v>
      </c>
      <c r="Q222" s="32" t="e">
        <f aca="false">VLOOKUP(Q$6,Forecast_Load!$D$24:$AB$42,3,FALSE())</f>
        <v>#N/A</v>
      </c>
      <c r="R222" s="32" t="e">
        <f aca="false">VLOOKUP(R$6,Forecast_Load!$D$24:$AB$42,3,FALSE())</f>
        <v>#N/A</v>
      </c>
      <c r="S222" s="32" t="e">
        <f aca="false">VLOOKUP(S$6,Forecast_Load!$D$24:$AB$42,3,FALSE())</f>
        <v>#N/A</v>
      </c>
      <c r="T222" s="32" t="e">
        <f aca="false">VLOOKUP(T$6,Forecast_Load!$D$24:$AB$42,3,FALSE())</f>
        <v>#N/A</v>
      </c>
      <c r="U222" s="32" t="e">
        <f aca="false">VLOOKUP(U$6,Forecast_Load!$D$24:$AB$42,3,FALSE())</f>
        <v>#N/A</v>
      </c>
      <c r="V222" s="32" t="e">
        <f aca="false">VLOOKUP(V$6,Forecast_Load!$D$24:$AB$42,3,FALSE())</f>
        <v>#N/A</v>
      </c>
      <c r="W222" s="32" t="e">
        <f aca="false">VLOOKUP(W$6,Forecast_Load!$D$24:$AB$42,3,FALSE())</f>
        <v>#N/A</v>
      </c>
      <c r="X222" s="32" t="e">
        <f aca="false">VLOOKUP(X$6,Forecast_Load!$D$24:$AB$42,3,FALSE())</f>
        <v>#N/A</v>
      </c>
      <c r="Y222" s="32" t="e">
        <f aca="false">VLOOKUP(Y$6,Forecast_Load!$D$24:$AB$42,3,FALSE())</f>
        <v>#N/A</v>
      </c>
      <c r="Z222" s="32" t="e">
        <f aca="false">VLOOKUP(Z$6,Forecast_Load!$D$24:$AB$42,3,FALSE())</f>
        <v>#N/A</v>
      </c>
      <c r="AA222" s="32" t="e">
        <f aca="false">VLOOKUP(AA$6,Forecast_Load!$D$24:$AB$42,3,FALSE())</f>
        <v>#N/A</v>
      </c>
      <c r="AB222" s="32" t="e">
        <f aca="false">VLOOKUP(AB$6,Forecast_Load!$D$24:$AB$42,3,FALSE())</f>
        <v>#N/A</v>
      </c>
    </row>
    <row r="223" customFormat="false" ht="15.75" hidden="false" customHeight="false" outlineLevel="0" collapsed="false">
      <c r="A223" s="29" t="s">
        <v>12</v>
      </c>
      <c r="B223" s="32" t="e">
        <f aca="false">B10</f>
        <v>#N/A</v>
      </c>
      <c r="C223" s="32" t="e">
        <f aca="false">C10</f>
        <v>#N/A</v>
      </c>
      <c r="D223" s="32" t="e">
        <f aca="false">D10</f>
        <v>#N/A</v>
      </c>
      <c r="E223" s="32" t="e">
        <f aca="false">E10</f>
        <v>#N/A</v>
      </c>
      <c r="F223" s="32" t="e">
        <f aca="false">F10</f>
        <v>#N/A</v>
      </c>
      <c r="G223" s="32" t="e">
        <f aca="false">G10</f>
        <v>#N/A</v>
      </c>
      <c r="H223" s="32" t="e">
        <f aca="false">H10</f>
        <v>#N/A</v>
      </c>
      <c r="I223" s="32" t="e">
        <f aca="false">I10</f>
        <v>#N/A</v>
      </c>
      <c r="J223" s="34" t="n">
        <f aca="false">+J10</f>
        <v>0</v>
      </c>
      <c r="K223" s="31" t="e">
        <f aca="false">VLOOKUP(K$6,Forecast_Load!$D$24:$AB$42,4,FALSE())</f>
        <v>#N/A</v>
      </c>
      <c r="L223" s="32" t="e">
        <f aca="false">VLOOKUP(L$6,Forecast_Load!$D$24:$AB$42,4,FALSE())</f>
        <v>#N/A</v>
      </c>
      <c r="M223" s="32" t="e">
        <f aca="false">VLOOKUP(M$6,Forecast_Load!$D$24:$AB$42,4,FALSE())</f>
        <v>#N/A</v>
      </c>
      <c r="N223" s="32" t="e">
        <f aca="false">VLOOKUP(N$6,Forecast_Load!$D$24:$AB$42,4,FALSE())</f>
        <v>#N/A</v>
      </c>
      <c r="O223" s="32" t="e">
        <f aca="false">VLOOKUP(O$6,Forecast_Load!$D$24:$AB$42,4,FALSE())</f>
        <v>#N/A</v>
      </c>
      <c r="P223" s="32" t="e">
        <f aca="false">VLOOKUP(P$6,Forecast_Load!$D$24:$AB$42,4,FALSE())</f>
        <v>#N/A</v>
      </c>
      <c r="Q223" s="32" t="e">
        <f aca="false">VLOOKUP(Q$6,Forecast_Load!$D$24:$AB$42,4,FALSE())</f>
        <v>#N/A</v>
      </c>
      <c r="R223" s="32" t="e">
        <f aca="false">VLOOKUP(R$6,Forecast_Load!$D$24:$AB$42,4,FALSE())</f>
        <v>#N/A</v>
      </c>
      <c r="S223" s="32" t="e">
        <f aca="false">VLOOKUP(S$6,Forecast_Load!$D$24:$AB$42,4,FALSE())</f>
        <v>#N/A</v>
      </c>
      <c r="T223" s="32" t="e">
        <f aca="false">VLOOKUP(T$6,Forecast_Load!$D$24:$AB$42,4,FALSE())</f>
        <v>#N/A</v>
      </c>
      <c r="U223" s="32" t="e">
        <f aca="false">VLOOKUP(U$6,Forecast_Load!$D$24:$AB$42,4,FALSE())</f>
        <v>#N/A</v>
      </c>
      <c r="V223" s="32" t="e">
        <f aca="false">VLOOKUP(V$6,Forecast_Load!$D$24:$AB$42,4,FALSE())</f>
        <v>#N/A</v>
      </c>
      <c r="W223" s="32" t="e">
        <f aca="false">VLOOKUP(W$6,Forecast_Load!$D$24:$AB$42,4,FALSE())</f>
        <v>#N/A</v>
      </c>
      <c r="X223" s="32" t="e">
        <f aca="false">VLOOKUP(X$6,Forecast_Load!$D$24:$AB$42,4,FALSE())</f>
        <v>#N/A</v>
      </c>
      <c r="Y223" s="32" t="e">
        <f aca="false">VLOOKUP(Y$6,Forecast_Load!$D$24:$AB$42,4,FALSE())</f>
        <v>#N/A</v>
      </c>
      <c r="Z223" s="32" t="e">
        <f aca="false">VLOOKUP(Z$6,Forecast_Load!$D$24:$AB$42,4,FALSE())</f>
        <v>#N/A</v>
      </c>
      <c r="AA223" s="32" t="e">
        <f aca="false">VLOOKUP(AA$6,Forecast_Load!$D$24:$AB$42,4,FALSE())</f>
        <v>#N/A</v>
      </c>
      <c r="AB223" s="32" t="e">
        <f aca="false">VLOOKUP(AB$6,Forecast_Load!$D$24:$AB$42,4,FALSE())</f>
        <v>#N/A</v>
      </c>
    </row>
    <row r="224" customFormat="false" ht="15.75" hidden="false" customHeight="false" outlineLevel="0" collapsed="false">
      <c r="A224" s="29" t="s">
        <v>13</v>
      </c>
      <c r="B224" s="32" t="e">
        <f aca="false">B11</f>
        <v>#N/A</v>
      </c>
      <c r="C224" s="32" t="e">
        <f aca="false">C11</f>
        <v>#N/A</v>
      </c>
      <c r="D224" s="32" t="e">
        <f aca="false">D11</f>
        <v>#N/A</v>
      </c>
      <c r="E224" s="32" t="e">
        <f aca="false">E11</f>
        <v>#N/A</v>
      </c>
      <c r="F224" s="32" t="e">
        <f aca="false">F11</f>
        <v>#N/A</v>
      </c>
      <c r="G224" s="32" t="e">
        <f aca="false">G11</f>
        <v>#N/A</v>
      </c>
      <c r="H224" s="32" t="e">
        <f aca="false">H11</f>
        <v>#N/A</v>
      </c>
      <c r="I224" s="32" t="e">
        <f aca="false">I11</f>
        <v>#N/A</v>
      </c>
      <c r="J224" s="34" t="n">
        <f aca="false">+J11</f>
        <v>0</v>
      </c>
      <c r="K224" s="31" t="e">
        <f aca="false">VLOOKUP(K$6,Forecast_Load!$D$24:$AB$42,5,FALSE())</f>
        <v>#N/A</v>
      </c>
      <c r="L224" s="32" t="e">
        <f aca="false">VLOOKUP(L$6,Forecast_Load!$D$24:$AB$42,5,FALSE())</f>
        <v>#N/A</v>
      </c>
      <c r="M224" s="32" t="e">
        <f aca="false">VLOOKUP(M$6,Forecast_Load!$D$24:$AB$42,5,FALSE())</f>
        <v>#N/A</v>
      </c>
      <c r="N224" s="32" t="e">
        <f aca="false">VLOOKUP(N$6,Forecast_Load!$D$24:$AB$42,5,FALSE())</f>
        <v>#N/A</v>
      </c>
      <c r="O224" s="32" t="e">
        <f aca="false">VLOOKUP(O$6,Forecast_Load!$D$24:$AB$42,5,FALSE())</f>
        <v>#N/A</v>
      </c>
      <c r="P224" s="32" t="e">
        <f aca="false">VLOOKUP(P$6,Forecast_Load!$D$24:$AB$42,5,FALSE())</f>
        <v>#N/A</v>
      </c>
      <c r="Q224" s="32" t="e">
        <f aca="false">VLOOKUP(Q$6,Forecast_Load!$D$24:$AB$42,5,FALSE())</f>
        <v>#N/A</v>
      </c>
      <c r="R224" s="32" t="e">
        <f aca="false">VLOOKUP(R$6,Forecast_Load!$D$24:$AB$42,5,FALSE())</f>
        <v>#N/A</v>
      </c>
      <c r="S224" s="32" t="e">
        <f aca="false">VLOOKUP(S$6,Forecast_Load!$D$24:$AB$42,5,FALSE())</f>
        <v>#N/A</v>
      </c>
      <c r="T224" s="32" t="e">
        <f aca="false">VLOOKUP(T$6,Forecast_Load!$D$24:$AB$42,5,FALSE())</f>
        <v>#N/A</v>
      </c>
      <c r="U224" s="32" t="e">
        <f aca="false">VLOOKUP(U$6,Forecast_Load!$D$24:$AB$42,5,FALSE())</f>
        <v>#N/A</v>
      </c>
      <c r="V224" s="32" t="e">
        <f aca="false">VLOOKUP(V$6,Forecast_Load!$D$24:$AB$42,5,FALSE())</f>
        <v>#N/A</v>
      </c>
      <c r="W224" s="32" t="e">
        <f aca="false">VLOOKUP(W$6,Forecast_Load!$D$24:$AB$42,5,FALSE())</f>
        <v>#N/A</v>
      </c>
      <c r="X224" s="32" t="e">
        <f aca="false">VLOOKUP(X$6,Forecast_Load!$D$24:$AB$42,5,FALSE())</f>
        <v>#N/A</v>
      </c>
      <c r="Y224" s="32" t="e">
        <f aca="false">VLOOKUP(Y$6,Forecast_Load!$D$24:$AB$42,5,FALSE())</f>
        <v>#N/A</v>
      </c>
      <c r="Z224" s="32" t="e">
        <f aca="false">VLOOKUP(Z$6,Forecast_Load!$D$24:$AB$42,5,FALSE())</f>
        <v>#N/A</v>
      </c>
      <c r="AA224" s="32" t="e">
        <f aca="false">VLOOKUP(AA$6,Forecast_Load!$D$24:$AB$42,5,FALSE())</f>
        <v>#N/A</v>
      </c>
      <c r="AB224" s="32" t="e">
        <f aca="false">VLOOKUP(AB$6,Forecast_Load!$D$24:$AB$42,5,FALSE())</f>
        <v>#N/A</v>
      </c>
    </row>
    <row r="225" customFormat="false" ht="15.75" hidden="false" customHeight="false" outlineLevel="0" collapsed="false">
      <c r="A225" s="29" t="s">
        <v>14</v>
      </c>
      <c r="B225" s="32" t="e">
        <f aca="false">B12</f>
        <v>#N/A</v>
      </c>
      <c r="C225" s="32" t="e">
        <f aca="false">C12</f>
        <v>#N/A</v>
      </c>
      <c r="D225" s="32" t="e">
        <f aca="false">D12</f>
        <v>#N/A</v>
      </c>
      <c r="E225" s="32" t="e">
        <f aca="false">E12</f>
        <v>#N/A</v>
      </c>
      <c r="F225" s="32" t="e">
        <f aca="false">F12</f>
        <v>#N/A</v>
      </c>
      <c r="G225" s="32" t="e">
        <f aca="false">G12</f>
        <v>#N/A</v>
      </c>
      <c r="H225" s="32" t="e">
        <f aca="false">H12</f>
        <v>#N/A</v>
      </c>
      <c r="I225" s="32" t="e">
        <f aca="false">I12</f>
        <v>#N/A</v>
      </c>
      <c r="J225" s="34" t="n">
        <f aca="false">+J12</f>
        <v>0</v>
      </c>
      <c r="K225" s="31" t="e">
        <f aca="false">VLOOKUP(K$6,Forecast_Load!$D$24:$AB$42,6,FALSE())</f>
        <v>#N/A</v>
      </c>
      <c r="L225" s="32" t="e">
        <f aca="false">VLOOKUP(L$6,Forecast_Load!$D$24:$AB$42,6,FALSE())</f>
        <v>#N/A</v>
      </c>
      <c r="M225" s="32" t="e">
        <f aca="false">VLOOKUP(M$6,Forecast_Load!$D$24:$AB$42,6,FALSE())</f>
        <v>#N/A</v>
      </c>
      <c r="N225" s="32" t="e">
        <f aca="false">VLOOKUP(N$6,Forecast_Load!$D$24:$AB$42,6,FALSE())</f>
        <v>#N/A</v>
      </c>
      <c r="O225" s="32" t="e">
        <f aca="false">VLOOKUP(O$6,Forecast_Load!$D$24:$AB$42,6,FALSE())</f>
        <v>#N/A</v>
      </c>
      <c r="P225" s="32" t="e">
        <f aca="false">VLOOKUP(P$6,Forecast_Load!$D$24:$AB$42,6,FALSE())</f>
        <v>#N/A</v>
      </c>
      <c r="Q225" s="32" t="e">
        <f aca="false">VLOOKUP(Q$6,Forecast_Load!$D$24:$AB$42,6,FALSE())</f>
        <v>#N/A</v>
      </c>
      <c r="R225" s="32" t="e">
        <f aca="false">VLOOKUP(R$6,Forecast_Load!$D$24:$AB$42,6,FALSE())</f>
        <v>#N/A</v>
      </c>
      <c r="S225" s="32" t="e">
        <f aca="false">VLOOKUP(S$6,Forecast_Load!$D$24:$AB$42,6,FALSE())</f>
        <v>#N/A</v>
      </c>
      <c r="T225" s="32" t="e">
        <f aca="false">VLOOKUP(T$6,Forecast_Load!$D$24:$AB$42,6,FALSE())</f>
        <v>#N/A</v>
      </c>
      <c r="U225" s="32" t="e">
        <f aca="false">VLOOKUP(U$6,Forecast_Load!$D$24:$AB$42,6,FALSE())</f>
        <v>#N/A</v>
      </c>
      <c r="V225" s="32" t="e">
        <f aca="false">VLOOKUP(V$6,Forecast_Load!$D$24:$AB$42,6,FALSE())</f>
        <v>#N/A</v>
      </c>
      <c r="W225" s="32" t="e">
        <f aca="false">VLOOKUP(W$6,Forecast_Load!$D$24:$AB$42,6,FALSE())</f>
        <v>#N/A</v>
      </c>
      <c r="X225" s="32" t="e">
        <f aca="false">VLOOKUP(X$6,Forecast_Load!$D$24:$AB$42,6,FALSE())</f>
        <v>#N/A</v>
      </c>
      <c r="Y225" s="32" t="e">
        <f aca="false">VLOOKUP(Y$6,Forecast_Load!$D$24:$AB$42,6,FALSE())</f>
        <v>#N/A</v>
      </c>
      <c r="Z225" s="32" t="e">
        <f aca="false">VLOOKUP(Z$6,Forecast_Load!$D$24:$AB$42,6,FALSE())</f>
        <v>#N/A</v>
      </c>
      <c r="AA225" s="32" t="e">
        <f aca="false">VLOOKUP(AA$6,Forecast_Load!$D$24:$AB$42,6,FALSE())</f>
        <v>#N/A</v>
      </c>
      <c r="AB225" s="32" t="e">
        <f aca="false">VLOOKUP(AB$6,Forecast_Load!$D$24:$AB$42,6,FALSE())</f>
        <v>#N/A</v>
      </c>
    </row>
    <row r="226" customFormat="false" ht="15.75" hidden="false" customHeight="false" outlineLevel="0" collapsed="false">
      <c r="A226" s="29" t="s">
        <v>15</v>
      </c>
      <c r="B226" s="32" t="e">
        <f aca="false">B13</f>
        <v>#N/A</v>
      </c>
      <c r="C226" s="32" t="e">
        <f aca="false">C13</f>
        <v>#N/A</v>
      </c>
      <c r="D226" s="32" t="e">
        <f aca="false">D13</f>
        <v>#N/A</v>
      </c>
      <c r="E226" s="32" t="e">
        <f aca="false">E13</f>
        <v>#N/A</v>
      </c>
      <c r="F226" s="32" t="e">
        <f aca="false">F13</f>
        <v>#N/A</v>
      </c>
      <c r="G226" s="32" t="e">
        <f aca="false">G13</f>
        <v>#N/A</v>
      </c>
      <c r="H226" s="32" t="e">
        <f aca="false">H13</f>
        <v>#N/A</v>
      </c>
      <c r="I226" s="32" t="e">
        <f aca="false">I13</f>
        <v>#N/A</v>
      </c>
      <c r="J226" s="34" t="n">
        <f aca="false">+J13</f>
        <v>0</v>
      </c>
      <c r="K226" s="31" t="e">
        <f aca="false">VLOOKUP(K$6,Forecast_Load!$D$24:$AB$42,7,FALSE())</f>
        <v>#N/A</v>
      </c>
      <c r="L226" s="32" t="e">
        <f aca="false">VLOOKUP(L$6,Forecast_Load!$D$24:$AB$42,7,FALSE())</f>
        <v>#N/A</v>
      </c>
      <c r="M226" s="32" t="e">
        <f aca="false">VLOOKUP(M$6,Forecast_Load!$D$24:$AB$42,7,FALSE())</f>
        <v>#N/A</v>
      </c>
      <c r="N226" s="32" t="e">
        <f aca="false">VLOOKUP(N$6,Forecast_Load!$D$24:$AB$42,7,FALSE())</f>
        <v>#N/A</v>
      </c>
      <c r="O226" s="32" t="e">
        <f aca="false">VLOOKUP(O$6,Forecast_Load!$D$24:$AB$42,7,FALSE())</f>
        <v>#N/A</v>
      </c>
      <c r="P226" s="32" t="e">
        <f aca="false">VLOOKUP(P$6,Forecast_Load!$D$24:$AB$42,7,FALSE())</f>
        <v>#N/A</v>
      </c>
      <c r="Q226" s="32" t="e">
        <f aca="false">VLOOKUP(Q$6,Forecast_Load!$D$24:$AB$42,7,FALSE())</f>
        <v>#N/A</v>
      </c>
      <c r="R226" s="32" t="e">
        <f aca="false">VLOOKUP(R$6,Forecast_Load!$D$24:$AB$42,7,FALSE())</f>
        <v>#N/A</v>
      </c>
      <c r="S226" s="32" t="e">
        <f aca="false">VLOOKUP(S$6,Forecast_Load!$D$24:$AB$42,7,FALSE())</f>
        <v>#N/A</v>
      </c>
      <c r="T226" s="32" t="e">
        <f aca="false">VLOOKUP(T$6,Forecast_Load!$D$24:$AB$42,7,FALSE())</f>
        <v>#N/A</v>
      </c>
      <c r="U226" s="32" t="e">
        <f aca="false">VLOOKUP(U$6,Forecast_Load!$D$24:$AB$42,7,FALSE())</f>
        <v>#N/A</v>
      </c>
      <c r="V226" s="32" t="e">
        <f aca="false">VLOOKUP(V$6,Forecast_Load!$D$24:$AB$42,7,FALSE())</f>
        <v>#N/A</v>
      </c>
      <c r="W226" s="32" t="e">
        <f aca="false">VLOOKUP(W$6,Forecast_Load!$D$24:$AB$42,7,FALSE())</f>
        <v>#N/A</v>
      </c>
      <c r="X226" s="32" t="e">
        <f aca="false">VLOOKUP(X$6,Forecast_Load!$D$24:$AB$42,7,FALSE())</f>
        <v>#N/A</v>
      </c>
      <c r="Y226" s="32" t="e">
        <f aca="false">VLOOKUP(Y$6,Forecast_Load!$D$24:$AB$42,7,FALSE())</f>
        <v>#N/A</v>
      </c>
      <c r="Z226" s="32" t="e">
        <f aca="false">VLOOKUP(Z$6,Forecast_Load!$D$24:$AB$42,7,FALSE())</f>
        <v>#N/A</v>
      </c>
      <c r="AA226" s="32" t="e">
        <f aca="false">VLOOKUP(AA$6,Forecast_Load!$D$24:$AB$42,7,FALSE())</f>
        <v>#N/A</v>
      </c>
      <c r="AB226" s="32" t="e">
        <f aca="false">VLOOKUP(AB$6,Forecast_Load!$D$24:$AB$42,7,FALSE())</f>
        <v>#N/A</v>
      </c>
    </row>
    <row r="227" customFormat="false" ht="15.75" hidden="false" customHeight="false" outlineLevel="0" collapsed="false">
      <c r="A227" s="29" t="s">
        <v>16</v>
      </c>
      <c r="B227" s="32" t="e">
        <f aca="false">B14</f>
        <v>#N/A</v>
      </c>
      <c r="C227" s="32" t="e">
        <f aca="false">C14</f>
        <v>#N/A</v>
      </c>
      <c r="D227" s="32" t="e">
        <f aca="false">D14</f>
        <v>#N/A</v>
      </c>
      <c r="E227" s="32" t="e">
        <f aca="false">E14</f>
        <v>#N/A</v>
      </c>
      <c r="F227" s="32" t="e">
        <f aca="false">F14</f>
        <v>#N/A</v>
      </c>
      <c r="G227" s="32" t="e">
        <f aca="false">G14</f>
        <v>#N/A</v>
      </c>
      <c r="H227" s="32" t="e">
        <f aca="false">H14</f>
        <v>#N/A</v>
      </c>
      <c r="I227" s="32" t="e">
        <f aca="false">I14</f>
        <v>#N/A</v>
      </c>
      <c r="J227" s="34" t="n">
        <f aca="false">+J14</f>
        <v>0</v>
      </c>
      <c r="K227" s="31" t="e">
        <f aca="false">VLOOKUP(K$6,Forecast_Load!$D$24:$AB$42,8,FALSE())</f>
        <v>#N/A</v>
      </c>
      <c r="L227" s="32" t="e">
        <f aca="false">VLOOKUP(L$6,Forecast_Load!$D$24:$AB$42,8,FALSE())</f>
        <v>#N/A</v>
      </c>
      <c r="M227" s="32" t="e">
        <f aca="false">VLOOKUP(M$6,Forecast_Load!$D$24:$AB$42,8,FALSE())</f>
        <v>#N/A</v>
      </c>
      <c r="N227" s="32" t="e">
        <f aca="false">VLOOKUP(N$6,Forecast_Load!$D$24:$AB$42,8,FALSE())</f>
        <v>#N/A</v>
      </c>
      <c r="O227" s="32" t="e">
        <f aca="false">VLOOKUP(O$6,Forecast_Load!$D$24:$AB$42,8,FALSE())</f>
        <v>#N/A</v>
      </c>
      <c r="P227" s="32" t="e">
        <f aca="false">VLOOKUP(P$6,Forecast_Load!$D$24:$AB$42,8,FALSE())</f>
        <v>#N/A</v>
      </c>
      <c r="Q227" s="32" t="e">
        <f aca="false">VLOOKUP(Q$6,Forecast_Load!$D$24:$AB$42,8,FALSE())</f>
        <v>#N/A</v>
      </c>
      <c r="R227" s="32" t="e">
        <f aca="false">VLOOKUP(R$6,Forecast_Load!$D$24:$AB$42,8,FALSE())</f>
        <v>#N/A</v>
      </c>
      <c r="S227" s="32" t="e">
        <f aca="false">VLOOKUP(S$6,Forecast_Load!$D$24:$AB$42,8,FALSE())</f>
        <v>#N/A</v>
      </c>
      <c r="T227" s="32" t="e">
        <f aca="false">VLOOKUP(T$6,Forecast_Load!$D$24:$AB$42,8,FALSE())</f>
        <v>#N/A</v>
      </c>
      <c r="U227" s="32" t="e">
        <f aca="false">VLOOKUP(U$6,Forecast_Load!$D$24:$AB$42,8,FALSE())</f>
        <v>#N/A</v>
      </c>
      <c r="V227" s="32" t="e">
        <f aca="false">VLOOKUP(V$6,Forecast_Load!$D$24:$AB$42,8,FALSE())</f>
        <v>#N/A</v>
      </c>
      <c r="W227" s="32" t="e">
        <f aca="false">VLOOKUP(W$6,Forecast_Load!$D$24:$AB$42,8,FALSE())</f>
        <v>#N/A</v>
      </c>
      <c r="X227" s="32" t="e">
        <f aca="false">VLOOKUP(X$6,Forecast_Load!$D$24:$AB$42,8,FALSE())</f>
        <v>#N/A</v>
      </c>
      <c r="Y227" s="32" t="e">
        <f aca="false">VLOOKUP(Y$6,Forecast_Load!$D$24:$AB$42,8,FALSE())</f>
        <v>#N/A</v>
      </c>
      <c r="Z227" s="32" t="e">
        <f aca="false">VLOOKUP(Z$6,Forecast_Load!$D$24:$AB$42,8,FALSE())</f>
        <v>#N/A</v>
      </c>
      <c r="AA227" s="32" t="e">
        <f aca="false">VLOOKUP(AA$6,Forecast_Load!$D$24:$AB$42,8,FALSE())</f>
        <v>#N/A</v>
      </c>
      <c r="AB227" s="32" t="e">
        <f aca="false">VLOOKUP(AB$6,Forecast_Load!$D$24:$AB$42,8,FALSE())</f>
        <v>#N/A</v>
      </c>
    </row>
    <row r="228" customFormat="false" ht="15.75" hidden="false" customHeight="false" outlineLevel="0" collapsed="false">
      <c r="A228" s="29" t="s">
        <v>17</v>
      </c>
      <c r="B228" s="32" t="e">
        <f aca="false">B15</f>
        <v>#N/A</v>
      </c>
      <c r="C228" s="32" t="e">
        <f aca="false">C15</f>
        <v>#N/A</v>
      </c>
      <c r="D228" s="32" t="e">
        <f aca="false">D15</f>
        <v>#N/A</v>
      </c>
      <c r="E228" s="32" t="e">
        <f aca="false">E15</f>
        <v>#N/A</v>
      </c>
      <c r="F228" s="32" t="e">
        <f aca="false">F15</f>
        <v>#N/A</v>
      </c>
      <c r="G228" s="32" t="e">
        <f aca="false">G15</f>
        <v>#N/A</v>
      </c>
      <c r="H228" s="32" t="e">
        <f aca="false">H15</f>
        <v>#N/A</v>
      </c>
      <c r="I228" s="32" t="e">
        <f aca="false">I15</f>
        <v>#N/A</v>
      </c>
      <c r="J228" s="34" t="n">
        <f aca="false">+J15</f>
        <v>0</v>
      </c>
      <c r="K228" s="31" t="e">
        <f aca="false">VLOOKUP(K$6,Forecast_Load!$D$24:$AB$42,9,FALSE())</f>
        <v>#N/A</v>
      </c>
      <c r="L228" s="32" t="e">
        <f aca="false">VLOOKUP(L$6,Forecast_Load!$D$24:$AB$42,9,FALSE())</f>
        <v>#N/A</v>
      </c>
      <c r="M228" s="32" t="e">
        <f aca="false">VLOOKUP(M$6,Forecast_Load!$D$24:$AB$42,9,FALSE())</f>
        <v>#N/A</v>
      </c>
      <c r="N228" s="32" t="e">
        <f aca="false">VLOOKUP(N$6,Forecast_Load!$D$24:$AB$42,9,FALSE())</f>
        <v>#N/A</v>
      </c>
      <c r="O228" s="32" t="e">
        <f aca="false">VLOOKUP(O$6,Forecast_Load!$D$24:$AB$42,9,FALSE())</f>
        <v>#N/A</v>
      </c>
      <c r="P228" s="32" t="e">
        <f aca="false">VLOOKUP(P$6,Forecast_Load!$D$24:$AB$42,9,FALSE())</f>
        <v>#N/A</v>
      </c>
      <c r="Q228" s="32" t="e">
        <f aca="false">VLOOKUP(Q$6,Forecast_Load!$D$24:$AB$42,9,FALSE())</f>
        <v>#N/A</v>
      </c>
      <c r="R228" s="32" t="e">
        <f aca="false">VLOOKUP(R$6,Forecast_Load!$D$24:$AB$42,9,FALSE())</f>
        <v>#N/A</v>
      </c>
      <c r="S228" s="32" t="e">
        <f aca="false">VLOOKUP(S$6,Forecast_Load!$D$24:$AB$42,9,FALSE())</f>
        <v>#N/A</v>
      </c>
      <c r="T228" s="32" t="e">
        <f aca="false">VLOOKUP(T$6,Forecast_Load!$D$24:$AB$42,9,FALSE())</f>
        <v>#N/A</v>
      </c>
      <c r="U228" s="32" t="e">
        <f aca="false">VLOOKUP(U$6,Forecast_Load!$D$24:$AB$42,9,FALSE())</f>
        <v>#N/A</v>
      </c>
      <c r="V228" s="32" t="e">
        <f aca="false">VLOOKUP(V$6,Forecast_Load!$D$24:$AB$42,9,FALSE())</f>
        <v>#N/A</v>
      </c>
      <c r="W228" s="32" t="e">
        <f aca="false">VLOOKUP(W$6,Forecast_Load!$D$24:$AB$42,9,FALSE())</f>
        <v>#N/A</v>
      </c>
      <c r="X228" s="32" t="e">
        <f aca="false">VLOOKUP(X$6,Forecast_Load!$D$24:$AB$42,9,FALSE())</f>
        <v>#N/A</v>
      </c>
      <c r="Y228" s="32" t="e">
        <f aca="false">VLOOKUP(Y$6,Forecast_Load!$D$24:$AB$42,9,FALSE())</f>
        <v>#N/A</v>
      </c>
      <c r="Z228" s="32" t="e">
        <f aca="false">VLOOKUP(Z$6,Forecast_Load!$D$24:$AB$42,9,FALSE())</f>
        <v>#N/A</v>
      </c>
      <c r="AA228" s="32" t="e">
        <f aca="false">VLOOKUP(AA$6,Forecast_Load!$D$24:$AB$42,9,FALSE())</f>
        <v>#N/A</v>
      </c>
      <c r="AB228" s="32" t="e">
        <f aca="false">VLOOKUP(AB$6,Forecast_Load!$D$24:$AB$42,9,FALSE())</f>
        <v>#N/A</v>
      </c>
    </row>
    <row r="229" customFormat="false" ht="15.75" hidden="false" customHeight="false" outlineLevel="0" collapsed="false">
      <c r="A229" s="29" t="s">
        <v>18</v>
      </c>
      <c r="B229" s="32" t="e">
        <f aca="false">B16</f>
        <v>#N/A</v>
      </c>
      <c r="C229" s="32" t="e">
        <f aca="false">C16</f>
        <v>#N/A</v>
      </c>
      <c r="D229" s="32" t="e">
        <f aca="false">D16</f>
        <v>#N/A</v>
      </c>
      <c r="E229" s="32" t="e">
        <f aca="false">E16</f>
        <v>#N/A</v>
      </c>
      <c r="F229" s="32" t="e">
        <f aca="false">F16</f>
        <v>#N/A</v>
      </c>
      <c r="G229" s="32" t="e">
        <f aca="false">G16</f>
        <v>#N/A</v>
      </c>
      <c r="H229" s="32" t="e">
        <f aca="false">H16</f>
        <v>#N/A</v>
      </c>
      <c r="I229" s="32" t="e">
        <f aca="false">I16</f>
        <v>#N/A</v>
      </c>
      <c r="J229" s="34" t="n">
        <f aca="false">+J16</f>
        <v>0</v>
      </c>
      <c r="K229" s="31" t="e">
        <f aca="false">VLOOKUP(K$6,Forecast_Load!$D$24:$AB$42,10,FALSE())</f>
        <v>#N/A</v>
      </c>
      <c r="L229" s="32" t="e">
        <f aca="false">VLOOKUP(L$6,Forecast_Load!$D$24:$AB$42,10,FALSE())</f>
        <v>#N/A</v>
      </c>
      <c r="M229" s="32" t="e">
        <f aca="false">VLOOKUP(M$6,Forecast_Load!$D$24:$AB$42,10,FALSE())</f>
        <v>#N/A</v>
      </c>
      <c r="N229" s="32" t="e">
        <f aca="false">VLOOKUP(N$6,Forecast_Load!$D$24:$AB$42,10,FALSE())</f>
        <v>#N/A</v>
      </c>
      <c r="O229" s="32" t="e">
        <f aca="false">VLOOKUP(O$6,Forecast_Load!$D$24:$AB$42,10,FALSE())</f>
        <v>#N/A</v>
      </c>
      <c r="P229" s="32" t="e">
        <f aca="false">VLOOKUP(P$6,Forecast_Load!$D$24:$AB$42,10,FALSE())</f>
        <v>#N/A</v>
      </c>
      <c r="Q229" s="32" t="e">
        <f aca="false">VLOOKUP(Q$6,Forecast_Load!$D$24:$AB$42,10,FALSE())</f>
        <v>#N/A</v>
      </c>
      <c r="R229" s="32" t="e">
        <f aca="false">VLOOKUP(R$6,Forecast_Load!$D$24:$AB$42,10,FALSE())</f>
        <v>#N/A</v>
      </c>
      <c r="S229" s="32" t="e">
        <f aca="false">VLOOKUP(S$6,Forecast_Load!$D$24:$AB$42,10,FALSE())</f>
        <v>#N/A</v>
      </c>
      <c r="T229" s="32" t="e">
        <f aca="false">VLOOKUP(T$6,Forecast_Load!$D$24:$AB$42,10,FALSE())</f>
        <v>#N/A</v>
      </c>
      <c r="U229" s="32" t="e">
        <f aca="false">VLOOKUP(U$6,Forecast_Load!$D$24:$AB$42,10,FALSE())</f>
        <v>#N/A</v>
      </c>
      <c r="V229" s="32" t="e">
        <f aca="false">VLOOKUP(V$6,Forecast_Load!$D$24:$AB$42,10,FALSE())</f>
        <v>#N/A</v>
      </c>
      <c r="W229" s="32" t="e">
        <f aca="false">VLOOKUP(W$6,Forecast_Load!$D$24:$AB$42,10,FALSE())</f>
        <v>#N/A</v>
      </c>
      <c r="X229" s="32" t="e">
        <f aca="false">VLOOKUP(X$6,Forecast_Load!$D$24:$AB$42,10,FALSE())</f>
        <v>#N/A</v>
      </c>
      <c r="Y229" s="32" t="e">
        <f aca="false">VLOOKUP(Y$6,Forecast_Load!$D$24:$AB$42,10,FALSE())</f>
        <v>#N/A</v>
      </c>
      <c r="Z229" s="32" t="e">
        <f aca="false">VLOOKUP(Z$6,Forecast_Load!$D$24:$AB$42,10,FALSE())</f>
        <v>#N/A</v>
      </c>
      <c r="AA229" s="32" t="e">
        <f aca="false">VLOOKUP(AA$6,Forecast_Load!$D$24:$AB$42,10,FALSE())</f>
        <v>#N/A</v>
      </c>
      <c r="AB229" s="32" t="e">
        <f aca="false">VLOOKUP(AB$6,Forecast_Load!$D$24:$AB$42,10,FALSE())</f>
        <v>#N/A</v>
      </c>
    </row>
    <row r="230" customFormat="false" ht="15.75" hidden="false" customHeight="false" outlineLevel="0" collapsed="false">
      <c r="A230" s="29" t="s">
        <v>19</v>
      </c>
      <c r="B230" s="32" t="e">
        <f aca="false">B17</f>
        <v>#N/A</v>
      </c>
      <c r="C230" s="32" t="e">
        <f aca="false">C17</f>
        <v>#N/A</v>
      </c>
      <c r="D230" s="32" t="e">
        <f aca="false">D17</f>
        <v>#N/A</v>
      </c>
      <c r="E230" s="32" t="e">
        <f aca="false">E17</f>
        <v>#N/A</v>
      </c>
      <c r="F230" s="32" t="e">
        <f aca="false">F17</f>
        <v>#N/A</v>
      </c>
      <c r="G230" s="32" t="e">
        <f aca="false">G17</f>
        <v>#N/A</v>
      </c>
      <c r="H230" s="32" t="e">
        <f aca="false">H17</f>
        <v>#N/A</v>
      </c>
      <c r="I230" s="32" t="e">
        <f aca="false">I17</f>
        <v>#N/A</v>
      </c>
      <c r="J230" s="34" t="n">
        <f aca="false">+J17</f>
        <v>0</v>
      </c>
      <c r="K230" s="31" t="e">
        <f aca="false">VLOOKUP(K$6,Forecast_Load!$D$24:$AB$42,11,FALSE())</f>
        <v>#N/A</v>
      </c>
      <c r="L230" s="32" t="e">
        <f aca="false">VLOOKUP(L$6,Forecast_Load!$D$24:$AB$42,11,FALSE())</f>
        <v>#N/A</v>
      </c>
      <c r="M230" s="32" t="e">
        <f aca="false">VLOOKUP(M$6,Forecast_Load!$D$24:$AB$42,11,FALSE())</f>
        <v>#N/A</v>
      </c>
      <c r="N230" s="32" t="e">
        <f aca="false">VLOOKUP(N$6,Forecast_Load!$D$24:$AB$42,11,FALSE())</f>
        <v>#N/A</v>
      </c>
      <c r="O230" s="32" t="e">
        <f aca="false">VLOOKUP(O$6,Forecast_Load!$D$24:$AB$42,11,FALSE())</f>
        <v>#N/A</v>
      </c>
      <c r="P230" s="32" t="e">
        <f aca="false">VLOOKUP(P$6,Forecast_Load!$D$24:$AB$42,11,FALSE())</f>
        <v>#N/A</v>
      </c>
      <c r="Q230" s="32" t="e">
        <f aca="false">VLOOKUP(Q$6,Forecast_Load!$D$24:$AB$42,11,FALSE())</f>
        <v>#N/A</v>
      </c>
      <c r="R230" s="32" t="e">
        <f aca="false">VLOOKUP(R$6,Forecast_Load!$D$24:$AB$42,11,FALSE())</f>
        <v>#N/A</v>
      </c>
      <c r="S230" s="32" t="e">
        <f aca="false">VLOOKUP(S$6,Forecast_Load!$D$24:$AB$42,11,FALSE())</f>
        <v>#N/A</v>
      </c>
      <c r="T230" s="32" t="e">
        <f aca="false">VLOOKUP(T$6,Forecast_Load!$D$24:$AB$42,11,FALSE())</f>
        <v>#N/A</v>
      </c>
      <c r="U230" s="32" t="e">
        <f aca="false">VLOOKUP(U$6,Forecast_Load!$D$24:$AB$42,11,FALSE())</f>
        <v>#N/A</v>
      </c>
      <c r="V230" s="32" t="e">
        <f aca="false">VLOOKUP(V$6,Forecast_Load!$D$24:$AB$42,11,FALSE())</f>
        <v>#N/A</v>
      </c>
      <c r="W230" s="32" t="e">
        <f aca="false">VLOOKUP(W$6,Forecast_Load!$D$24:$AB$42,11,FALSE())</f>
        <v>#N/A</v>
      </c>
      <c r="X230" s="32" t="e">
        <f aca="false">VLOOKUP(X$6,Forecast_Load!$D$24:$AB$42,11,FALSE())</f>
        <v>#N/A</v>
      </c>
      <c r="Y230" s="32" t="e">
        <f aca="false">VLOOKUP(Y$6,Forecast_Load!$D$24:$AB$42,11,FALSE())</f>
        <v>#N/A</v>
      </c>
      <c r="Z230" s="32" t="e">
        <f aca="false">VLOOKUP(Z$6,Forecast_Load!$D$24:$AB$42,11,FALSE())</f>
        <v>#N/A</v>
      </c>
      <c r="AA230" s="32" t="e">
        <f aca="false">VLOOKUP(AA$6,Forecast_Load!$D$24:$AB$42,11,FALSE())</f>
        <v>#N/A</v>
      </c>
      <c r="AB230" s="32" t="e">
        <f aca="false">VLOOKUP(AB$6,Forecast_Load!$D$24:$AB$42,11,FALSE())</f>
        <v>#N/A</v>
      </c>
    </row>
    <row r="231" customFormat="false" ht="15.75" hidden="false" customHeight="false" outlineLevel="0" collapsed="false">
      <c r="A231" s="29" t="s">
        <v>20</v>
      </c>
      <c r="B231" s="32" t="e">
        <f aca="false">B18</f>
        <v>#N/A</v>
      </c>
      <c r="C231" s="32" t="e">
        <f aca="false">C18</f>
        <v>#N/A</v>
      </c>
      <c r="D231" s="32" t="e">
        <f aca="false">D18</f>
        <v>#N/A</v>
      </c>
      <c r="E231" s="32" t="e">
        <f aca="false">E18</f>
        <v>#N/A</v>
      </c>
      <c r="F231" s="32" t="e">
        <f aca="false">F18</f>
        <v>#N/A</v>
      </c>
      <c r="G231" s="32" t="e">
        <f aca="false">G18</f>
        <v>#N/A</v>
      </c>
      <c r="H231" s="32" t="e">
        <f aca="false">H18</f>
        <v>#N/A</v>
      </c>
      <c r="I231" s="32" t="e">
        <f aca="false">I18</f>
        <v>#N/A</v>
      </c>
      <c r="J231" s="34" t="n">
        <f aca="false">+J18</f>
        <v>0</v>
      </c>
      <c r="K231" s="31" t="e">
        <f aca="false">VLOOKUP(K$6,Forecast_Load!$D$24:$AB$42,12,FALSE())</f>
        <v>#N/A</v>
      </c>
      <c r="L231" s="32" t="e">
        <f aca="false">VLOOKUP(L$6,Forecast_Load!$D$24:$AB$42,12,FALSE())</f>
        <v>#N/A</v>
      </c>
      <c r="M231" s="32" t="e">
        <f aca="false">VLOOKUP(M$6,Forecast_Load!$D$24:$AB$42,12,FALSE())</f>
        <v>#N/A</v>
      </c>
      <c r="N231" s="32" t="e">
        <f aca="false">VLOOKUP(N$6,Forecast_Load!$D$24:$AB$42,12,FALSE())</f>
        <v>#N/A</v>
      </c>
      <c r="O231" s="32" t="e">
        <f aca="false">VLOOKUP(O$6,Forecast_Load!$D$24:$AB$42,12,FALSE())</f>
        <v>#N/A</v>
      </c>
      <c r="P231" s="32" t="e">
        <f aca="false">VLOOKUP(P$6,Forecast_Load!$D$24:$AB$42,12,FALSE())</f>
        <v>#N/A</v>
      </c>
      <c r="Q231" s="32" t="e">
        <f aca="false">VLOOKUP(Q$6,Forecast_Load!$D$24:$AB$42,12,FALSE())</f>
        <v>#N/A</v>
      </c>
      <c r="R231" s="32" t="e">
        <f aca="false">VLOOKUP(R$6,Forecast_Load!$D$24:$AB$42,12,FALSE())</f>
        <v>#N/A</v>
      </c>
      <c r="S231" s="32" t="e">
        <f aca="false">VLOOKUP(S$6,Forecast_Load!$D$24:$AB$42,12,FALSE())</f>
        <v>#N/A</v>
      </c>
      <c r="T231" s="32" t="e">
        <f aca="false">VLOOKUP(T$6,Forecast_Load!$D$24:$AB$42,12,FALSE())</f>
        <v>#N/A</v>
      </c>
      <c r="U231" s="32" t="e">
        <f aca="false">VLOOKUP(U$6,Forecast_Load!$D$24:$AB$42,12,FALSE())</f>
        <v>#N/A</v>
      </c>
      <c r="V231" s="32" t="e">
        <f aca="false">VLOOKUP(V$6,Forecast_Load!$D$24:$AB$42,12,FALSE())</f>
        <v>#N/A</v>
      </c>
      <c r="W231" s="32" t="e">
        <f aca="false">VLOOKUP(W$6,Forecast_Load!$D$24:$AB$42,12,FALSE())</f>
        <v>#N/A</v>
      </c>
      <c r="X231" s="32" t="e">
        <f aca="false">VLOOKUP(X$6,Forecast_Load!$D$24:$AB$42,12,FALSE())</f>
        <v>#N/A</v>
      </c>
      <c r="Y231" s="32" t="e">
        <f aca="false">VLOOKUP(Y$6,Forecast_Load!$D$24:$AB$42,12,FALSE())</f>
        <v>#N/A</v>
      </c>
      <c r="Z231" s="32" t="e">
        <f aca="false">VLOOKUP(Z$6,Forecast_Load!$D$24:$AB$42,12,FALSE())</f>
        <v>#N/A</v>
      </c>
      <c r="AA231" s="32" t="e">
        <f aca="false">VLOOKUP(AA$6,Forecast_Load!$D$24:$AB$42,12,FALSE())</f>
        <v>#N/A</v>
      </c>
      <c r="AB231" s="32" t="e">
        <f aca="false">VLOOKUP(AB$6,Forecast_Load!$D$24:$AB$42,12,FALSE())</f>
        <v>#N/A</v>
      </c>
    </row>
    <row r="232" customFormat="false" ht="15.75" hidden="false" customHeight="false" outlineLevel="0" collapsed="false">
      <c r="A232" s="29" t="s">
        <v>21</v>
      </c>
      <c r="B232" s="32" t="e">
        <f aca="false">B19</f>
        <v>#N/A</v>
      </c>
      <c r="C232" s="32" t="e">
        <f aca="false">C19</f>
        <v>#N/A</v>
      </c>
      <c r="D232" s="32" t="e">
        <f aca="false">D19</f>
        <v>#N/A</v>
      </c>
      <c r="E232" s="32" t="e">
        <f aca="false">E19</f>
        <v>#N/A</v>
      </c>
      <c r="F232" s="32" t="e">
        <f aca="false">F19</f>
        <v>#N/A</v>
      </c>
      <c r="G232" s="32" t="e">
        <f aca="false">G19</f>
        <v>#N/A</v>
      </c>
      <c r="H232" s="32" t="e">
        <f aca="false">H19</f>
        <v>#N/A</v>
      </c>
      <c r="I232" s="32" t="e">
        <f aca="false">I19</f>
        <v>#N/A</v>
      </c>
      <c r="J232" s="34" t="n">
        <f aca="false">+J19</f>
        <v>0</v>
      </c>
      <c r="K232" s="31" t="e">
        <f aca="false">VLOOKUP(K$6,Forecast_Load!$D$24:$AB$42,13,FALSE())</f>
        <v>#N/A</v>
      </c>
      <c r="L232" s="32" t="e">
        <f aca="false">VLOOKUP(L$6,Forecast_Load!$D$24:$AB$42,13,FALSE())</f>
        <v>#N/A</v>
      </c>
      <c r="M232" s="32" t="e">
        <f aca="false">VLOOKUP(M$6,Forecast_Load!$D$24:$AB$42,13,FALSE())</f>
        <v>#N/A</v>
      </c>
      <c r="N232" s="32" t="e">
        <f aca="false">VLOOKUP(N$6,Forecast_Load!$D$24:$AB$42,13,FALSE())</f>
        <v>#N/A</v>
      </c>
      <c r="O232" s="32" t="e">
        <f aca="false">VLOOKUP(O$6,Forecast_Load!$D$24:$AB$42,13,FALSE())</f>
        <v>#N/A</v>
      </c>
      <c r="P232" s="32" t="e">
        <f aca="false">VLOOKUP(P$6,Forecast_Load!$D$24:$AB$42,13,FALSE())</f>
        <v>#N/A</v>
      </c>
      <c r="Q232" s="32" t="e">
        <f aca="false">VLOOKUP(Q$6,Forecast_Load!$D$24:$AB$42,13,FALSE())</f>
        <v>#N/A</v>
      </c>
      <c r="R232" s="32" t="e">
        <f aca="false">VLOOKUP(R$6,Forecast_Load!$D$24:$AB$42,13,FALSE())</f>
        <v>#N/A</v>
      </c>
      <c r="S232" s="32" t="e">
        <f aca="false">VLOOKUP(S$6,Forecast_Load!$D$24:$AB$42,13,FALSE())</f>
        <v>#N/A</v>
      </c>
      <c r="T232" s="32" t="e">
        <f aca="false">VLOOKUP(T$6,Forecast_Load!$D$24:$AB$42,13,FALSE())</f>
        <v>#N/A</v>
      </c>
      <c r="U232" s="32" t="e">
        <f aca="false">VLOOKUP(U$6,Forecast_Load!$D$24:$AB$42,13,FALSE())</f>
        <v>#N/A</v>
      </c>
      <c r="V232" s="32" t="e">
        <f aca="false">VLOOKUP(V$6,Forecast_Load!$D$24:$AB$42,13,FALSE())</f>
        <v>#N/A</v>
      </c>
      <c r="W232" s="32" t="e">
        <f aca="false">VLOOKUP(W$6,Forecast_Load!$D$24:$AB$42,13,FALSE())</f>
        <v>#N/A</v>
      </c>
      <c r="X232" s="32" t="e">
        <f aca="false">VLOOKUP(X$6,Forecast_Load!$D$24:$AB$42,13,FALSE())</f>
        <v>#N/A</v>
      </c>
      <c r="Y232" s="32" t="e">
        <f aca="false">VLOOKUP(Y$6,Forecast_Load!$D$24:$AB$42,13,FALSE())</f>
        <v>#N/A</v>
      </c>
      <c r="Z232" s="32" t="e">
        <f aca="false">VLOOKUP(Z$6,Forecast_Load!$D$24:$AB$42,13,FALSE())</f>
        <v>#N/A</v>
      </c>
      <c r="AA232" s="32" t="e">
        <f aca="false">VLOOKUP(AA$6,Forecast_Load!$D$24:$AB$42,13,FALSE())</f>
        <v>#N/A</v>
      </c>
      <c r="AB232" s="32" t="e">
        <f aca="false">VLOOKUP(AB$6,Forecast_Load!$D$24:$AB$42,13,FALSE())</f>
        <v>#N/A</v>
      </c>
    </row>
    <row r="233" customFormat="false" ht="15.75" hidden="false" customHeight="false" outlineLevel="0" collapsed="false">
      <c r="A233" s="29" t="s">
        <v>22</v>
      </c>
      <c r="B233" s="32" t="e">
        <f aca="false">B20</f>
        <v>#N/A</v>
      </c>
      <c r="C233" s="32" t="e">
        <f aca="false">C20</f>
        <v>#N/A</v>
      </c>
      <c r="D233" s="32" t="e">
        <f aca="false">D20</f>
        <v>#N/A</v>
      </c>
      <c r="E233" s="32" t="e">
        <f aca="false">E20</f>
        <v>#N/A</v>
      </c>
      <c r="F233" s="32" t="e">
        <f aca="false">F20</f>
        <v>#N/A</v>
      </c>
      <c r="G233" s="32" t="e">
        <f aca="false">G20</f>
        <v>#N/A</v>
      </c>
      <c r="H233" s="32" t="e">
        <f aca="false">H20</f>
        <v>#N/A</v>
      </c>
      <c r="I233" s="32" t="e">
        <f aca="false">I20</f>
        <v>#N/A</v>
      </c>
      <c r="J233" s="34" t="n">
        <f aca="false">+J20</f>
        <v>0</v>
      </c>
      <c r="K233" s="31" t="e">
        <f aca="false">VLOOKUP(K$6,Forecast_Load!$D$24:$AB$42,14,FALSE())</f>
        <v>#N/A</v>
      </c>
      <c r="L233" s="32" t="e">
        <f aca="false">VLOOKUP(L$6,Forecast_Load!$D$24:$AB$42,14,FALSE())</f>
        <v>#N/A</v>
      </c>
      <c r="M233" s="32" t="e">
        <f aca="false">VLOOKUP(M$6,Forecast_Load!$D$24:$AB$42,14,FALSE())</f>
        <v>#N/A</v>
      </c>
      <c r="N233" s="32" t="e">
        <f aca="false">VLOOKUP(N$6,Forecast_Load!$D$24:$AB$42,14,FALSE())</f>
        <v>#N/A</v>
      </c>
      <c r="O233" s="32" t="e">
        <f aca="false">VLOOKUP(O$6,Forecast_Load!$D$24:$AB$42,14,FALSE())</f>
        <v>#N/A</v>
      </c>
      <c r="P233" s="32" t="e">
        <f aca="false">VLOOKUP(P$6,Forecast_Load!$D$24:$AB$42,14,FALSE())</f>
        <v>#N/A</v>
      </c>
      <c r="Q233" s="32" t="e">
        <f aca="false">VLOOKUP(Q$6,Forecast_Load!$D$24:$AB$42,14,FALSE())</f>
        <v>#N/A</v>
      </c>
      <c r="R233" s="32" t="e">
        <f aca="false">VLOOKUP(R$6,Forecast_Load!$D$24:$AB$42,14,FALSE())</f>
        <v>#N/A</v>
      </c>
      <c r="S233" s="32" t="e">
        <f aca="false">VLOOKUP(S$6,Forecast_Load!$D$24:$AB$42,14,FALSE())</f>
        <v>#N/A</v>
      </c>
      <c r="T233" s="32" t="e">
        <f aca="false">VLOOKUP(T$6,Forecast_Load!$D$24:$AB$42,14,FALSE())</f>
        <v>#N/A</v>
      </c>
      <c r="U233" s="32" t="e">
        <f aca="false">VLOOKUP(U$6,Forecast_Load!$D$24:$AB$42,14,FALSE())</f>
        <v>#N/A</v>
      </c>
      <c r="V233" s="32" t="e">
        <f aca="false">VLOOKUP(V$6,Forecast_Load!$D$24:$AB$42,14,FALSE())</f>
        <v>#N/A</v>
      </c>
      <c r="W233" s="32" t="e">
        <f aca="false">VLOOKUP(W$6,Forecast_Load!$D$24:$AB$42,14,FALSE())</f>
        <v>#N/A</v>
      </c>
      <c r="X233" s="32" t="e">
        <f aca="false">VLOOKUP(X$6,Forecast_Load!$D$24:$AB$42,14,FALSE())</f>
        <v>#N/A</v>
      </c>
      <c r="Y233" s="32" t="e">
        <f aca="false">VLOOKUP(Y$6,Forecast_Load!$D$24:$AB$42,14,FALSE())</f>
        <v>#N/A</v>
      </c>
      <c r="Z233" s="32" t="e">
        <f aca="false">VLOOKUP(Z$6,Forecast_Load!$D$24:$AB$42,14,FALSE())</f>
        <v>#N/A</v>
      </c>
      <c r="AA233" s="32" t="e">
        <f aca="false">VLOOKUP(AA$6,Forecast_Load!$D$24:$AB$42,14,FALSE())</f>
        <v>#N/A</v>
      </c>
      <c r="AB233" s="32" t="e">
        <f aca="false">VLOOKUP(AB$6,Forecast_Load!$D$24:$AB$42,14,FALSE())</f>
        <v>#N/A</v>
      </c>
    </row>
    <row r="234" customFormat="false" ht="15.75" hidden="false" customHeight="false" outlineLevel="0" collapsed="false">
      <c r="A234" s="29" t="s">
        <v>23</v>
      </c>
      <c r="B234" s="32" t="e">
        <f aca="false">B21</f>
        <v>#N/A</v>
      </c>
      <c r="C234" s="32" t="e">
        <f aca="false">C21</f>
        <v>#N/A</v>
      </c>
      <c r="D234" s="32" t="e">
        <f aca="false">D21</f>
        <v>#N/A</v>
      </c>
      <c r="E234" s="32" t="e">
        <f aca="false">E21</f>
        <v>#N/A</v>
      </c>
      <c r="F234" s="32" t="e">
        <f aca="false">F21</f>
        <v>#N/A</v>
      </c>
      <c r="G234" s="32" t="e">
        <f aca="false">G21</f>
        <v>#N/A</v>
      </c>
      <c r="H234" s="32" t="e">
        <f aca="false">H21</f>
        <v>#N/A</v>
      </c>
      <c r="I234" s="32" t="e">
        <f aca="false">I21</f>
        <v>#N/A</v>
      </c>
      <c r="J234" s="34" t="n">
        <f aca="false">+J21</f>
        <v>0</v>
      </c>
      <c r="K234" s="31" t="e">
        <f aca="false">VLOOKUP(K$6,Forecast_Load!$D$24:$AB$42,15,FALSE())</f>
        <v>#N/A</v>
      </c>
      <c r="L234" s="32" t="e">
        <f aca="false">VLOOKUP(L$6,Forecast_Load!$D$24:$AB$42,15,FALSE())</f>
        <v>#N/A</v>
      </c>
      <c r="M234" s="32" t="e">
        <f aca="false">VLOOKUP(M$6,Forecast_Load!$D$24:$AB$42,15,FALSE())</f>
        <v>#N/A</v>
      </c>
      <c r="N234" s="32" t="e">
        <f aca="false">VLOOKUP(N$6,Forecast_Load!$D$24:$AB$42,15,FALSE())</f>
        <v>#N/A</v>
      </c>
      <c r="O234" s="32" t="e">
        <f aca="false">VLOOKUP(O$6,Forecast_Load!$D$24:$AB$42,15,FALSE())</f>
        <v>#N/A</v>
      </c>
      <c r="P234" s="32" t="e">
        <f aca="false">VLOOKUP(P$6,Forecast_Load!$D$24:$AB$42,15,FALSE())</f>
        <v>#N/A</v>
      </c>
      <c r="Q234" s="32" t="e">
        <f aca="false">VLOOKUP(Q$6,Forecast_Load!$D$24:$AB$42,15,FALSE())</f>
        <v>#N/A</v>
      </c>
      <c r="R234" s="32" t="e">
        <f aca="false">VLOOKUP(R$6,Forecast_Load!$D$24:$AB$42,15,FALSE())</f>
        <v>#N/A</v>
      </c>
      <c r="S234" s="32" t="e">
        <f aca="false">VLOOKUP(S$6,Forecast_Load!$D$24:$AB$42,15,FALSE())</f>
        <v>#N/A</v>
      </c>
      <c r="T234" s="32" t="e">
        <f aca="false">VLOOKUP(T$6,Forecast_Load!$D$24:$AB$42,15,FALSE())</f>
        <v>#N/A</v>
      </c>
      <c r="U234" s="32" t="e">
        <f aca="false">VLOOKUP(U$6,Forecast_Load!$D$24:$AB$42,15,FALSE())</f>
        <v>#N/A</v>
      </c>
      <c r="V234" s="32" t="e">
        <f aca="false">VLOOKUP(V$6,Forecast_Load!$D$24:$AB$42,15,FALSE())</f>
        <v>#N/A</v>
      </c>
      <c r="W234" s="32" t="e">
        <f aca="false">VLOOKUP(W$6,Forecast_Load!$D$24:$AB$42,15,FALSE())</f>
        <v>#N/A</v>
      </c>
      <c r="X234" s="32" t="e">
        <f aca="false">VLOOKUP(X$6,Forecast_Load!$D$24:$AB$42,15,FALSE())</f>
        <v>#N/A</v>
      </c>
      <c r="Y234" s="32" t="e">
        <f aca="false">VLOOKUP(Y$6,Forecast_Load!$D$24:$AB$42,15,FALSE())</f>
        <v>#N/A</v>
      </c>
      <c r="Z234" s="32" t="e">
        <f aca="false">VLOOKUP(Z$6,Forecast_Load!$D$24:$AB$42,15,FALSE())</f>
        <v>#N/A</v>
      </c>
      <c r="AA234" s="32" t="e">
        <f aca="false">VLOOKUP(AA$6,Forecast_Load!$D$24:$AB$42,15,FALSE())</f>
        <v>#N/A</v>
      </c>
      <c r="AB234" s="32" t="e">
        <f aca="false">VLOOKUP(AB$6,Forecast_Load!$D$24:$AB$42,15,FALSE())</f>
        <v>#N/A</v>
      </c>
    </row>
    <row r="235" customFormat="false" ht="15.75" hidden="false" customHeight="false" outlineLevel="0" collapsed="false">
      <c r="A235" s="29" t="s">
        <v>24</v>
      </c>
      <c r="B235" s="32" t="e">
        <f aca="false">B22</f>
        <v>#N/A</v>
      </c>
      <c r="C235" s="32" t="e">
        <f aca="false">C22</f>
        <v>#N/A</v>
      </c>
      <c r="D235" s="32" t="e">
        <f aca="false">D22</f>
        <v>#N/A</v>
      </c>
      <c r="E235" s="32" t="e">
        <f aca="false">E22</f>
        <v>#N/A</v>
      </c>
      <c r="F235" s="32" t="e">
        <f aca="false">F22</f>
        <v>#N/A</v>
      </c>
      <c r="G235" s="32" t="e">
        <f aca="false">G22</f>
        <v>#N/A</v>
      </c>
      <c r="H235" s="32" t="e">
        <f aca="false">H22</f>
        <v>#N/A</v>
      </c>
      <c r="I235" s="32" t="e">
        <f aca="false">I22</f>
        <v>#N/A</v>
      </c>
      <c r="J235" s="34" t="n">
        <f aca="false">+J22</f>
        <v>0</v>
      </c>
      <c r="K235" s="31" t="e">
        <f aca="false">VLOOKUP(K$6,Forecast_Load!$D$24:$AB$42,16,FALSE())</f>
        <v>#N/A</v>
      </c>
      <c r="L235" s="32" t="e">
        <f aca="false">VLOOKUP(L$6,Forecast_Load!$D$24:$AB$42,16,FALSE())</f>
        <v>#N/A</v>
      </c>
      <c r="M235" s="32" t="e">
        <f aca="false">VLOOKUP(M$6,Forecast_Load!$D$24:$AB$42,16,FALSE())</f>
        <v>#N/A</v>
      </c>
      <c r="N235" s="32" t="e">
        <f aca="false">VLOOKUP(N$6,Forecast_Load!$D$24:$AB$42,16,FALSE())</f>
        <v>#N/A</v>
      </c>
      <c r="O235" s="32" t="e">
        <f aca="false">VLOOKUP(O$6,Forecast_Load!$D$24:$AB$42,16,FALSE())</f>
        <v>#N/A</v>
      </c>
      <c r="P235" s="32" t="e">
        <f aca="false">VLOOKUP(P$6,Forecast_Load!$D$24:$AB$42,16,FALSE())</f>
        <v>#N/A</v>
      </c>
      <c r="Q235" s="32" t="e">
        <f aca="false">VLOOKUP(Q$6,Forecast_Load!$D$24:$AB$42,16,FALSE())</f>
        <v>#N/A</v>
      </c>
      <c r="R235" s="32" t="e">
        <f aca="false">VLOOKUP(R$6,Forecast_Load!$D$24:$AB$42,16,FALSE())</f>
        <v>#N/A</v>
      </c>
      <c r="S235" s="32" t="e">
        <f aca="false">VLOOKUP(S$6,Forecast_Load!$D$24:$AB$42,16,FALSE())</f>
        <v>#N/A</v>
      </c>
      <c r="T235" s="32" t="e">
        <f aca="false">VLOOKUP(T$6,Forecast_Load!$D$24:$AB$42,16,FALSE())</f>
        <v>#N/A</v>
      </c>
      <c r="U235" s="32" t="e">
        <f aca="false">VLOOKUP(U$6,Forecast_Load!$D$24:$AB$42,16,FALSE())</f>
        <v>#N/A</v>
      </c>
      <c r="V235" s="32" t="e">
        <f aca="false">VLOOKUP(V$6,Forecast_Load!$D$24:$AB$42,16,FALSE())</f>
        <v>#N/A</v>
      </c>
      <c r="W235" s="32" t="e">
        <f aca="false">VLOOKUP(W$6,Forecast_Load!$D$24:$AB$42,16,FALSE())</f>
        <v>#N/A</v>
      </c>
      <c r="X235" s="32" t="e">
        <f aca="false">VLOOKUP(X$6,Forecast_Load!$D$24:$AB$42,16,FALSE())</f>
        <v>#N/A</v>
      </c>
      <c r="Y235" s="32" t="e">
        <f aca="false">VLOOKUP(Y$6,Forecast_Load!$D$24:$AB$42,16,FALSE())</f>
        <v>#N/A</v>
      </c>
      <c r="Z235" s="32" t="e">
        <f aca="false">VLOOKUP(Z$6,Forecast_Load!$D$24:$AB$42,16,FALSE())</f>
        <v>#N/A</v>
      </c>
      <c r="AA235" s="32" t="e">
        <f aca="false">VLOOKUP(AA$6,Forecast_Load!$D$24:$AB$42,16,FALSE())</f>
        <v>#N/A</v>
      </c>
      <c r="AB235" s="32" t="e">
        <f aca="false">VLOOKUP(AB$6,Forecast_Load!$D$24:$AB$42,16,FALSE())</f>
        <v>#N/A</v>
      </c>
    </row>
    <row r="236" customFormat="false" ht="15.75" hidden="false" customHeight="false" outlineLevel="0" collapsed="false">
      <c r="A236" s="29" t="s">
        <v>25</v>
      </c>
      <c r="B236" s="32" t="e">
        <f aca="false">B23</f>
        <v>#N/A</v>
      </c>
      <c r="C236" s="32" t="e">
        <f aca="false">C23</f>
        <v>#N/A</v>
      </c>
      <c r="D236" s="32" t="e">
        <f aca="false">D23</f>
        <v>#N/A</v>
      </c>
      <c r="E236" s="32" t="e">
        <f aca="false">E23</f>
        <v>#N/A</v>
      </c>
      <c r="F236" s="32" t="e">
        <f aca="false">F23</f>
        <v>#N/A</v>
      </c>
      <c r="G236" s="32" t="e">
        <f aca="false">G23</f>
        <v>#N/A</v>
      </c>
      <c r="H236" s="32" t="e">
        <f aca="false">H23</f>
        <v>#N/A</v>
      </c>
      <c r="I236" s="32" t="e">
        <f aca="false">I23</f>
        <v>#N/A</v>
      </c>
      <c r="J236" s="34" t="n">
        <f aca="false">+J23</f>
        <v>0</v>
      </c>
      <c r="K236" s="31" t="e">
        <f aca="false">VLOOKUP(K$6,Forecast_Load!$D$24:$AB$42,17,FALSE())</f>
        <v>#N/A</v>
      </c>
      <c r="L236" s="32" t="e">
        <f aca="false">VLOOKUP(L$6,Forecast_Load!$D$24:$AB$42,17,FALSE())</f>
        <v>#N/A</v>
      </c>
      <c r="M236" s="32" t="e">
        <f aca="false">VLOOKUP(M$6,Forecast_Load!$D$24:$AB$42,17,FALSE())</f>
        <v>#N/A</v>
      </c>
      <c r="N236" s="32" t="e">
        <f aca="false">VLOOKUP(N$6,Forecast_Load!$D$24:$AB$42,17,FALSE())</f>
        <v>#N/A</v>
      </c>
      <c r="O236" s="32" t="e">
        <f aca="false">VLOOKUP(O$6,Forecast_Load!$D$24:$AB$42,17,FALSE())</f>
        <v>#N/A</v>
      </c>
      <c r="P236" s="32" t="e">
        <f aca="false">VLOOKUP(P$6,Forecast_Load!$D$24:$AB$42,17,FALSE())</f>
        <v>#N/A</v>
      </c>
      <c r="Q236" s="32" t="e">
        <f aca="false">VLOOKUP(Q$6,Forecast_Load!$D$24:$AB$42,17,FALSE())</f>
        <v>#N/A</v>
      </c>
      <c r="R236" s="32" t="e">
        <f aca="false">VLOOKUP(R$6,Forecast_Load!$D$24:$AB$42,17,FALSE())</f>
        <v>#N/A</v>
      </c>
      <c r="S236" s="32" t="e">
        <f aca="false">VLOOKUP(S$6,Forecast_Load!$D$24:$AB$42,17,FALSE())</f>
        <v>#N/A</v>
      </c>
      <c r="T236" s="32" t="e">
        <f aca="false">VLOOKUP(T$6,Forecast_Load!$D$24:$AB$42,17,FALSE())</f>
        <v>#N/A</v>
      </c>
      <c r="U236" s="32" t="e">
        <f aca="false">VLOOKUP(U$6,Forecast_Load!$D$24:$AB$42,17,FALSE())</f>
        <v>#N/A</v>
      </c>
      <c r="V236" s="32" t="e">
        <f aca="false">VLOOKUP(V$6,Forecast_Load!$D$24:$AB$42,17,FALSE())</f>
        <v>#N/A</v>
      </c>
      <c r="W236" s="32" t="e">
        <f aca="false">VLOOKUP(W$6,Forecast_Load!$D$24:$AB$42,17,FALSE())</f>
        <v>#N/A</v>
      </c>
      <c r="X236" s="32" t="e">
        <f aca="false">VLOOKUP(X$6,Forecast_Load!$D$24:$AB$42,17,FALSE())</f>
        <v>#N/A</v>
      </c>
      <c r="Y236" s="32" t="e">
        <f aca="false">VLOOKUP(Y$6,Forecast_Load!$D$24:$AB$42,17,FALSE())</f>
        <v>#N/A</v>
      </c>
      <c r="Z236" s="32" t="e">
        <f aca="false">VLOOKUP(Z$6,Forecast_Load!$D$24:$AB$42,17,FALSE())</f>
        <v>#N/A</v>
      </c>
      <c r="AA236" s="32" t="e">
        <f aca="false">VLOOKUP(AA$6,Forecast_Load!$D$24:$AB$42,17,FALSE())</f>
        <v>#N/A</v>
      </c>
      <c r="AB236" s="32" t="e">
        <f aca="false">VLOOKUP(AB$6,Forecast_Load!$D$24:$AB$42,17,FALSE())</f>
        <v>#N/A</v>
      </c>
    </row>
    <row r="237" customFormat="false" ht="15.75" hidden="false" customHeight="false" outlineLevel="0" collapsed="false">
      <c r="A237" s="29" t="s">
        <v>26</v>
      </c>
      <c r="B237" s="32" t="e">
        <f aca="false">B24</f>
        <v>#N/A</v>
      </c>
      <c r="C237" s="32" t="e">
        <f aca="false">C24</f>
        <v>#N/A</v>
      </c>
      <c r="D237" s="32" t="e">
        <f aca="false">D24</f>
        <v>#N/A</v>
      </c>
      <c r="E237" s="32" t="e">
        <f aca="false">E24</f>
        <v>#N/A</v>
      </c>
      <c r="F237" s="32" t="e">
        <f aca="false">F24</f>
        <v>#N/A</v>
      </c>
      <c r="G237" s="32" t="e">
        <f aca="false">G24</f>
        <v>#N/A</v>
      </c>
      <c r="H237" s="32" t="e">
        <f aca="false">H24</f>
        <v>#N/A</v>
      </c>
      <c r="I237" s="32" t="e">
        <f aca="false">I24</f>
        <v>#N/A</v>
      </c>
      <c r="J237" s="34" t="n">
        <f aca="false">+J24</f>
        <v>0</v>
      </c>
      <c r="K237" s="31" t="e">
        <f aca="false">VLOOKUP(K$6,Forecast_Load!$D$24:$AB$42,18,FALSE())</f>
        <v>#N/A</v>
      </c>
      <c r="L237" s="32" t="e">
        <f aca="false">VLOOKUP(L$6,Forecast_Load!$D$24:$AB$42,18,FALSE())</f>
        <v>#N/A</v>
      </c>
      <c r="M237" s="32" t="e">
        <f aca="false">VLOOKUP(M$6,Forecast_Load!$D$24:$AB$42,18,FALSE())</f>
        <v>#N/A</v>
      </c>
      <c r="N237" s="32" t="e">
        <f aca="false">VLOOKUP(N$6,Forecast_Load!$D$24:$AB$42,18,FALSE())</f>
        <v>#N/A</v>
      </c>
      <c r="O237" s="32" t="e">
        <f aca="false">VLOOKUP(O$6,Forecast_Load!$D$24:$AB$42,18,FALSE())</f>
        <v>#N/A</v>
      </c>
      <c r="P237" s="32" t="e">
        <f aca="false">VLOOKUP(P$6,Forecast_Load!$D$24:$AB$42,18,FALSE())</f>
        <v>#N/A</v>
      </c>
      <c r="Q237" s="32" t="e">
        <f aca="false">VLOOKUP(Q$6,Forecast_Load!$D$24:$AB$42,18,FALSE())</f>
        <v>#N/A</v>
      </c>
      <c r="R237" s="32" t="e">
        <f aca="false">VLOOKUP(R$6,Forecast_Load!$D$24:$AB$42,18,FALSE())</f>
        <v>#N/A</v>
      </c>
      <c r="S237" s="32" t="e">
        <f aca="false">VLOOKUP(S$6,Forecast_Load!$D$24:$AB$42,18,FALSE())</f>
        <v>#N/A</v>
      </c>
      <c r="T237" s="32" t="e">
        <f aca="false">VLOOKUP(T$6,Forecast_Load!$D$24:$AB$42,18,FALSE())</f>
        <v>#N/A</v>
      </c>
      <c r="U237" s="32" t="e">
        <f aca="false">VLOOKUP(U$6,Forecast_Load!$D$24:$AB$42,18,FALSE())</f>
        <v>#N/A</v>
      </c>
      <c r="V237" s="32" t="e">
        <f aca="false">VLOOKUP(V$6,Forecast_Load!$D$24:$AB$42,18,FALSE())</f>
        <v>#N/A</v>
      </c>
      <c r="W237" s="32" t="e">
        <f aca="false">VLOOKUP(W$6,Forecast_Load!$D$24:$AB$42,18,FALSE())</f>
        <v>#N/A</v>
      </c>
      <c r="X237" s="32" t="e">
        <f aca="false">VLOOKUP(X$6,Forecast_Load!$D$24:$AB$42,18,FALSE())</f>
        <v>#N/A</v>
      </c>
      <c r="Y237" s="32" t="e">
        <f aca="false">VLOOKUP(Y$6,Forecast_Load!$D$24:$AB$42,18,FALSE())</f>
        <v>#N/A</v>
      </c>
      <c r="Z237" s="32" t="e">
        <f aca="false">VLOOKUP(Z$6,Forecast_Load!$D$24:$AB$42,18,FALSE())</f>
        <v>#N/A</v>
      </c>
      <c r="AA237" s="32" t="e">
        <f aca="false">VLOOKUP(AA$6,Forecast_Load!$D$24:$AB$42,18,FALSE())</f>
        <v>#N/A</v>
      </c>
      <c r="AB237" s="32" t="e">
        <f aca="false">VLOOKUP(AB$6,Forecast_Load!$D$24:$AB$42,18,FALSE())</f>
        <v>#N/A</v>
      </c>
    </row>
    <row r="238" customFormat="false" ht="15.75" hidden="false" customHeight="false" outlineLevel="0" collapsed="false">
      <c r="A238" s="29" t="s">
        <v>27</v>
      </c>
      <c r="B238" s="32" t="e">
        <f aca="false">B25</f>
        <v>#N/A</v>
      </c>
      <c r="C238" s="32" t="e">
        <f aca="false">C25</f>
        <v>#N/A</v>
      </c>
      <c r="D238" s="32" t="e">
        <f aca="false">D25</f>
        <v>#N/A</v>
      </c>
      <c r="E238" s="32" t="e">
        <f aca="false">E25</f>
        <v>#N/A</v>
      </c>
      <c r="F238" s="32" t="e">
        <f aca="false">F25</f>
        <v>#N/A</v>
      </c>
      <c r="G238" s="32" t="e">
        <f aca="false">G25</f>
        <v>#N/A</v>
      </c>
      <c r="H238" s="32" t="e">
        <f aca="false">H25</f>
        <v>#N/A</v>
      </c>
      <c r="I238" s="32" t="e">
        <f aca="false">I25</f>
        <v>#N/A</v>
      </c>
      <c r="J238" s="34" t="n">
        <f aca="false">+J25</f>
        <v>0</v>
      </c>
      <c r="K238" s="31" t="e">
        <f aca="false">VLOOKUP(K$6,Forecast_Load!$D$24:$AB$42,19,FALSE())</f>
        <v>#N/A</v>
      </c>
      <c r="L238" s="32" t="e">
        <f aca="false">VLOOKUP(L$6,Forecast_Load!$D$24:$AB$42,19,FALSE())</f>
        <v>#N/A</v>
      </c>
      <c r="M238" s="32" t="e">
        <f aca="false">VLOOKUP(M$6,Forecast_Load!$D$24:$AB$42,19,FALSE())</f>
        <v>#N/A</v>
      </c>
      <c r="N238" s="32" t="e">
        <f aca="false">VLOOKUP(N$6,Forecast_Load!$D$24:$AB$42,19,FALSE())</f>
        <v>#N/A</v>
      </c>
      <c r="O238" s="32" t="e">
        <f aca="false">VLOOKUP(O$6,Forecast_Load!$D$24:$AB$42,19,FALSE())</f>
        <v>#N/A</v>
      </c>
      <c r="P238" s="32" t="e">
        <f aca="false">VLOOKUP(P$6,Forecast_Load!$D$24:$AB$42,19,FALSE())</f>
        <v>#N/A</v>
      </c>
      <c r="Q238" s="32" t="e">
        <f aca="false">VLOOKUP(Q$6,Forecast_Load!$D$24:$AB$42,19,FALSE())</f>
        <v>#N/A</v>
      </c>
      <c r="R238" s="32" t="e">
        <f aca="false">VLOOKUP(R$6,Forecast_Load!$D$24:$AB$42,19,FALSE())</f>
        <v>#N/A</v>
      </c>
      <c r="S238" s="32" t="e">
        <f aca="false">VLOOKUP(S$6,Forecast_Load!$D$24:$AB$42,19,FALSE())</f>
        <v>#N/A</v>
      </c>
      <c r="T238" s="32" t="e">
        <f aca="false">VLOOKUP(T$6,Forecast_Load!$D$24:$AB$42,19,FALSE())</f>
        <v>#N/A</v>
      </c>
      <c r="U238" s="32" t="e">
        <f aca="false">VLOOKUP(U$6,Forecast_Load!$D$24:$AB$42,19,FALSE())</f>
        <v>#N/A</v>
      </c>
      <c r="V238" s="32" t="e">
        <f aca="false">VLOOKUP(V$6,Forecast_Load!$D$24:$AB$42,19,FALSE())</f>
        <v>#N/A</v>
      </c>
      <c r="W238" s="32" t="e">
        <f aca="false">VLOOKUP(W$6,Forecast_Load!$D$24:$AB$42,19,FALSE())</f>
        <v>#N/A</v>
      </c>
      <c r="X238" s="32" t="e">
        <f aca="false">VLOOKUP(X$6,Forecast_Load!$D$24:$AB$42,19,FALSE())</f>
        <v>#N/A</v>
      </c>
      <c r="Y238" s="32" t="e">
        <f aca="false">VLOOKUP(Y$6,Forecast_Load!$D$24:$AB$42,19,FALSE())</f>
        <v>#N/A</v>
      </c>
      <c r="Z238" s="32" t="e">
        <f aca="false">VLOOKUP(Z$6,Forecast_Load!$D$24:$AB$42,19,FALSE())</f>
        <v>#N/A</v>
      </c>
      <c r="AA238" s="32" t="e">
        <f aca="false">VLOOKUP(AA$6,Forecast_Load!$D$24:$AB$42,19,FALSE())</f>
        <v>#N/A</v>
      </c>
      <c r="AB238" s="32" t="e">
        <f aca="false">VLOOKUP(AB$6,Forecast_Load!$D$24:$AB$42,19,FALSE())</f>
        <v>#N/A</v>
      </c>
    </row>
    <row r="239" customFormat="false" ht="15.75" hidden="false" customHeight="false" outlineLevel="0" collapsed="false">
      <c r="A239" s="29" t="s">
        <v>28</v>
      </c>
      <c r="B239" s="32" t="e">
        <f aca="false">B26</f>
        <v>#N/A</v>
      </c>
      <c r="C239" s="32" t="e">
        <f aca="false">C26</f>
        <v>#N/A</v>
      </c>
      <c r="D239" s="32" t="e">
        <f aca="false">D26</f>
        <v>#N/A</v>
      </c>
      <c r="E239" s="32" t="e">
        <f aca="false">E26</f>
        <v>#N/A</v>
      </c>
      <c r="F239" s="32" t="e">
        <f aca="false">F26</f>
        <v>#N/A</v>
      </c>
      <c r="G239" s="32" t="e">
        <f aca="false">G26</f>
        <v>#N/A</v>
      </c>
      <c r="H239" s="32" t="e">
        <f aca="false">H26</f>
        <v>#N/A</v>
      </c>
      <c r="I239" s="32" t="e">
        <f aca="false">I26</f>
        <v>#N/A</v>
      </c>
      <c r="J239" s="34" t="n">
        <f aca="false">+J26</f>
        <v>0</v>
      </c>
      <c r="K239" s="31" t="e">
        <f aca="false">VLOOKUP(K$6,Forecast_Load!$D$24:$AB$42,20,FALSE())</f>
        <v>#N/A</v>
      </c>
      <c r="L239" s="32" t="e">
        <f aca="false">VLOOKUP(L$6,Forecast_Load!$D$24:$AB$42,20,FALSE())</f>
        <v>#N/A</v>
      </c>
      <c r="M239" s="32" t="e">
        <f aca="false">VLOOKUP(M$6,Forecast_Load!$D$24:$AB$42,20,FALSE())</f>
        <v>#N/A</v>
      </c>
      <c r="N239" s="32" t="e">
        <f aca="false">VLOOKUP(N$6,Forecast_Load!$D$24:$AB$42,20,FALSE())</f>
        <v>#N/A</v>
      </c>
      <c r="O239" s="32" t="e">
        <f aca="false">VLOOKUP(O$6,Forecast_Load!$D$24:$AB$42,20,FALSE())</f>
        <v>#N/A</v>
      </c>
      <c r="P239" s="32" t="e">
        <f aca="false">VLOOKUP(P$6,Forecast_Load!$D$24:$AB$42,20,FALSE())</f>
        <v>#N/A</v>
      </c>
      <c r="Q239" s="32" t="e">
        <f aca="false">VLOOKUP(Q$6,Forecast_Load!$D$24:$AB$42,20,FALSE())</f>
        <v>#N/A</v>
      </c>
      <c r="R239" s="32" t="e">
        <f aca="false">VLOOKUP(R$6,Forecast_Load!$D$24:$AB$42,20,FALSE())</f>
        <v>#N/A</v>
      </c>
      <c r="S239" s="32" t="e">
        <f aca="false">VLOOKUP(S$6,Forecast_Load!$D$24:$AB$42,20,FALSE())</f>
        <v>#N/A</v>
      </c>
      <c r="T239" s="32" t="e">
        <f aca="false">VLOOKUP(T$6,Forecast_Load!$D$24:$AB$42,20,FALSE())</f>
        <v>#N/A</v>
      </c>
      <c r="U239" s="32" t="e">
        <f aca="false">VLOOKUP(U$6,Forecast_Load!$D$24:$AB$42,20,FALSE())</f>
        <v>#N/A</v>
      </c>
      <c r="V239" s="32" t="e">
        <f aca="false">VLOOKUP(V$6,Forecast_Load!$D$24:$AB$42,20,FALSE())</f>
        <v>#N/A</v>
      </c>
      <c r="W239" s="32" t="e">
        <f aca="false">VLOOKUP(W$6,Forecast_Load!$D$24:$AB$42,20,FALSE())</f>
        <v>#N/A</v>
      </c>
      <c r="X239" s="32" t="e">
        <f aca="false">VLOOKUP(X$6,Forecast_Load!$D$24:$AB$42,20,FALSE())</f>
        <v>#N/A</v>
      </c>
      <c r="Y239" s="32" t="e">
        <f aca="false">VLOOKUP(Y$6,Forecast_Load!$D$24:$AB$42,20,FALSE())</f>
        <v>#N/A</v>
      </c>
      <c r="Z239" s="32" t="e">
        <f aca="false">VLOOKUP(Z$6,Forecast_Load!$D$24:$AB$42,20,FALSE())</f>
        <v>#N/A</v>
      </c>
      <c r="AA239" s="32" t="e">
        <f aca="false">VLOOKUP(AA$6,Forecast_Load!$D$24:$AB$42,20,FALSE())</f>
        <v>#N/A</v>
      </c>
      <c r="AB239" s="32" t="e">
        <f aca="false">VLOOKUP(AB$6,Forecast_Load!$D$24:$AB$42,20,FALSE())</f>
        <v>#N/A</v>
      </c>
    </row>
    <row r="240" customFormat="false" ht="15.75" hidden="false" customHeight="false" outlineLevel="0" collapsed="false">
      <c r="A240" s="29" t="s">
        <v>29</v>
      </c>
      <c r="B240" s="32" t="e">
        <f aca="false">B27</f>
        <v>#N/A</v>
      </c>
      <c r="C240" s="32" t="e">
        <f aca="false">C27</f>
        <v>#N/A</v>
      </c>
      <c r="D240" s="32" t="e">
        <f aca="false">D27</f>
        <v>#N/A</v>
      </c>
      <c r="E240" s="32" t="e">
        <f aca="false">E27</f>
        <v>#N/A</v>
      </c>
      <c r="F240" s="32" t="e">
        <f aca="false">F27</f>
        <v>#N/A</v>
      </c>
      <c r="G240" s="32" t="e">
        <f aca="false">G27</f>
        <v>#N/A</v>
      </c>
      <c r="H240" s="32" t="e">
        <f aca="false">H27</f>
        <v>#N/A</v>
      </c>
      <c r="I240" s="32" t="e">
        <f aca="false">I27</f>
        <v>#N/A</v>
      </c>
      <c r="J240" s="34" t="n">
        <f aca="false">+J27</f>
        <v>0</v>
      </c>
      <c r="K240" s="31" t="e">
        <f aca="false">VLOOKUP(K$6,Forecast_Load!$D$24:$AB$42,21,FALSE())</f>
        <v>#N/A</v>
      </c>
      <c r="L240" s="32" t="e">
        <f aca="false">VLOOKUP(L$6,Forecast_Load!$D$24:$AB$42,21,FALSE())</f>
        <v>#N/A</v>
      </c>
      <c r="M240" s="32" t="e">
        <f aca="false">VLOOKUP(M$6,Forecast_Load!$D$24:$AB$42,21,FALSE())</f>
        <v>#N/A</v>
      </c>
      <c r="N240" s="32" t="e">
        <f aca="false">VLOOKUP(N$6,Forecast_Load!$D$24:$AB$42,21,FALSE())</f>
        <v>#N/A</v>
      </c>
      <c r="O240" s="32" t="e">
        <f aca="false">VLOOKUP(O$6,Forecast_Load!$D$24:$AB$42,21,FALSE())</f>
        <v>#N/A</v>
      </c>
      <c r="P240" s="32" t="e">
        <f aca="false">VLOOKUP(P$6,Forecast_Load!$D$24:$AB$42,21,FALSE())</f>
        <v>#N/A</v>
      </c>
      <c r="Q240" s="32" t="e">
        <f aca="false">VLOOKUP(Q$6,Forecast_Load!$D$24:$AB$42,21,FALSE())</f>
        <v>#N/A</v>
      </c>
      <c r="R240" s="32" t="e">
        <f aca="false">VLOOKUP(R$6,Forecast_Load!$D$24:$AB$42,21,FALSE())</f>
        <v>#N/A</v>
      </c>
      <c r="S240" s="32" t="e">
        <f aca="false">VLOOKUP(S$6,Forecast_Load!$D$24:$AB$42,21,FALSE())</f>
        <v>#N/A</v>
      </c>
      <c r="T240" s="32" t="e">
        <f aca="false">VLOOKUP(T$6,Forecast_Load!$D$24:$AB$42,21,FALSE())</f>
        <v>#N/A</v>
      </c>
      <c r="U240" s="32" t="e">
        <f aca="false">VLOOKUP(U$6,Forecast_Load!$D$24:$AB$42,21,FALSE())</f>
        <v>#N/A</v>
      </c>
      <c r="V240" s="32" t="e">
        <f aca="false">VLOOKUP(V$6,Forecast_Load!$D$24:$AB$42,21,FALSE())</f>
        <v>#N/A</v>
      </c>
      <c r="W240" s="32" t="e">
        <f aca="false">VLOOKUP(W$6,Forecast_Load!$D$24:$AB$42,21,FALSE())</f>
        <v>#N/A</v>
      </c>
      <c r="X240" s="32" t="e">
        <f aca="false">VLOOKUP(X$6,Forecast_Load!$D$24:$AB$42,21,FALSE())</f>
        <v>#N/A</v>
      </c>
      <c r="Y240" s="32" t="e">
        <f aca="false">VLOOKUP(Y$6,Forecast_Load!$D$24:$AB$42,21,FALSE())</f>
        <v>#N/A</v>
      </c>
      <c r="Z240" s="32" t="e">
        <f aca="false">VLOOKUP(Z$6,Forecast_Load!$D$24:$AB$42,21,FALSE())</f>
        <v>#N/A</v>
      </c>
      <c r="AA240" s="32" t="e">
        <f aca="false">VLOOKUP(AA$6,Forecast_Load!$D$24:$AB$42,21,FALSE())</f>
        <v>#N/A</v>
      </c>
      <c r="AB240" s="32" t="e">
        <f aca="false">VLOOKUP(AB$6,Forecast_Load!$D$24:$AB$42,21,FALSE())</f>
        <v>#N/A</v>
      </c>
    </row>
    <row r="241" customFormat="false" ht="15.75" hidden="false" customHeight="false" outlineLevel="0" collapsed="false">
      <c r="A241" s="29" t="s">
        <v>30</v>
      </c>
      <c r="B241" s="32" t="e">
        <f aca="false">B28</f>
        <v>#N/A</v>
      </c>
      <c r="C241" s="32" t="e">
        <f aca="false">C28</f>
        <v>#N/A</v>
      </c>
      <c r="D241" s="32" t="e">
        <f aca="false">D28</f>
        <v>#N/A</v>
      </c>
      <c r="E241" s="32" t="e">
        <f aca="false">E28</f>
        <v>#N/A</v>
      </c>
      <c r="F241" s="32" t="e">
        <f aca="false">F28</f>
        <v>#N/A</v>
      </c>
      <c r="G241" s="32" t="e">
        <f aca="false">G28</f>
        <v>#N/A</v>
      </c>
      <c r="H241" s="32" t="e">
        <f aca="false">H28</f>
        <v>#N/A</v>
      </c>
      <c r="I241" s="32" t="e">
        <f aca="false">I28</f>
        <v>#N/A</v>
      </c>
      <c r="J241" s="34" t="n">
        <f aca="false">+J28</f>
        <v>0</v>
      </c>
      <c r="K241" s="31" t="e">
        <f aca="false">VLOOKUP(K$6,Forecast_Load!$D$24:$AB$42,22,FALSE())</f>
        <v>#N/A</v>
      </c>
      <c r="L241" s="32" t="e">
        <f aca="false">VLOOKUP(L$6,Forecast_Load!$D$24:$AB$42,22,FALSE())</f>
        <v>#N/A</v>
      </c>
      <c r="M241" s="32" t="e">
        <f aca="false">VLOOKUP(M$6,Forecast_Load!$D$24:$AB$42,22,FALSE())</f>
        <v>#N/A</v>
      </c>
      <c r="N241" s="32" t="e">
        <f aca="false">VLOOKUP(N$6,Forecast_Load!$D$24:$AB$42,22,FALSE())</f>
        <v>#N/A</v>
      </c>
      <c r="O241" s="32" t="e">
        <f aca="false">VLOOKUP(O$6,Forecast_Load!$D$24:$AB$42,22,FALSE())</f>
        <v>#N/A</v>
      </c>
      <c r="P241" s="32" t="e">
        <f aca="false">VLOOKUP(P$6,Forecast_Load!$D$24:$AB$42,22,FALSE())</f>
        <v>#N/A</v>
      </c>
      <c r="Q241" s="32" t="e">
        <f aca="false">VLOOKUP(Q$6,Forecast_Load!$D$24:$AB$42,22,FALSE())</f>
        <v>#N/A</v>
      </c>
      <c r="R241" s="32" t="e">
        <f aca="false">VLOOKUP(R$6,Forecast_Load!$D$24:$AB$42,22,FALSE())</f>
        <v>#N/A</v>
      </c>
      <c r="S241" s="32" t="e">
        <f aca="false">VLOOKUP(S$6,Forecast_Load!$D$24:$AB$42,22,FALSE())</f>
        <v>#N/A</v>
      </c>
      <c r="T241" s="32" t="e">
        <f aca="false">VLOOKUP(T$6,Forecast_Load!$D$24:$AB$42,22,FALSE())</f>
        <v>#N/A</v>
      </c>
      <c r="U241" s="32" t="e">
        <f aca="false">VLOOKUP(U$6,Forecast_Load!$D$24:$AB$42,22,FALSE())</f>
        <v>#N/A</v>
      </c>
      <c r="V241" s="32" t="e">
        <f aca="false">VLOOKUP(V$6,Forecast_Load!$D$24:$AB$42,22,FALSE())</f>
        <v>#N/A</v>
      </c>
      <c r="W241" s="32" t="e">
        <f aca="false">VLOOKUP(W$6,Forecast_Load!$D$24:$AB$42,22,FALSE())</f>
        <v>#N/A</v>
      </c>
      <c r="X241" s="32" t="e">
        <f aca="false">VLOOKUP(X$6,Forecast_Load!$D$24:$AB$42,22,FALSE())</f>
        <v>#N/A</v>
      </c>
      <c r="Y241" s="32" t="e">
        <f aca="false">VLOOKUP(Y$6,Forecast_Load!$D$24:$AB$42,22,FALSE())</f>
        <v>#N/A</v>
      </c>
      <c r="Z241" s="32" t="e">
        <f aca="false">VLOOKUP(Z$6,Forecast_Load!$D$24:$AB$42,22,FALSE())</f>
        <v>#N/A</v>
      </c>
      <c r="AA241" s="32" t="e">
        <f aca="false">VLOOKUP(AA$6,Forecast_Load!$D$24:$AB$42,22,FALSE())</f>
        <v>#N/A</v>
      </c>
      <c r="AB241" s="32" t="e">
        <f aca="false">VLOOKUP(AB$6,Forecast_Load!$D$24:$AB$42,22,FALSE())</f>
        <v>#N/A</v>
      </c>
    </row>
    <row r="242" customFormat="false" ht="15.75" hidden="false" customHeight="false" outlineLevel="0" collapsed="false">
      <c r="A242" s="29" t="s">
        <v>31</v>
      </c>
      <c r="B242" s="32" t="e">
        <f aca="false">B29</f>
        <v>#N/A</v>
      </c>
      <c r="C242" s="32" t="e">
        <f aca="false">C29</f>
        <v>#N/A</v>
      </c>
      <c r="D242" s="32" t="e">
        <f aca="false">D29</f>
        <v>#N/A</v>
      </c>
      <c r="E242" s="32" t="e">
        <f aca="false">E29</f>
        <v>#N/A</v>
      </c>
      <c r="F242" s="32" t="e">
        <f aca="false">F29</f>
        <v>#N/A</v>
      </c>
      <c r="G242" s="32" t="e">
        <f aca="false">G29</f>
        <v>#N/A</v>
      </c>
      <c r="H242" s="32" t="e">
        <f aca="false">H29</f>
        <v>#N/A</v>
      </c>
      <c r="I242" s="32" t="e">
        <f aca="false">I29</f>
        <v>#N/A</v>
      </c>
      <c r="J242" s="34" t="n">
        <f aca="false">+J29</f>
        <v>0</v>
      </c>
      <c r="K242" s="31" t="e">
        <f aca="false">VLOOKUP(K$6,Forecast_Load!$D$24:$AB$42,23,FALSE())</f>
        <v>#N/A</v>
      </c>
      <c r="L242" s="32" t="e">
        <f aca="false">VLOOKUP(L$6,Forecast_Load!$D$24:$AB$42,23,FALSE())</f>
        <v>#N/A</v>
      </c>
      <c r="M242" s="32" t="e">
        <f aca="false">VLOOKUP(M$6,Forecast_Load!$D$24:$AB$42,23,FALSE())</f>
        <v>#N/A</v>
      </c>
      <c r="N242" s="32" t="e">
        <f aca="false">VLOOKUP(N$6,Forecast_Load!$D$24:$AB$42,23,FALSE())</f>
        <v>#N/A</v>
      </c>
      <c r="O242" s="32" t="e">
        <f aca="false">VLOOKUP(O$6,Forecast_Load!$D$24:$AB$42,23,FALSE())</f>
        <v>#N/A</v>
      </c>
      <c r="P242" s="32" t="e">
        <f aca="false">VLOOKUP(P$6,Forecast_Load!$D$24:$AB$42,23,FALSE())</f>
        <v>#N/A</v>
      </c>
      <c r="Q242" s="32" t="e">
        <f aca="false">VLOOKUP(Q$6,Forecast_Load!$D$24:$AB$42,23,FALSE())</f>
        <v>#N/A</v>
      </c>
      <c r="R242" s="32" t="e">
        <f aca="false">VLOOKUP(R$6,Forecast_Load!$D$24:$AB$42,23,FALSE())</f>
        <v>#N/A</v>
      </c>
      <c r="S242" s="32" t="e">
        <f aca="false">VLOOKUP(S$6,Forecast_Load!$D$24:$AB$42,23,FALSE())</f>
        <v>#N/A</v>
      </c>
      <c r="T242" s="32" t="e">
        <f aca="false">VLOOKUP(T$6,Forecast_Load!$D$24:$AB$42,23,FALSE())</f>
        <v>#N/A</v>
      </c>
      <c r="U242" s="32" t="e">
        <f aca="false">VLOOKUP(U$6,Forecast_Load!$D$24:$AB$42,23,FALSE())</f>
        <v>#N/A</v>
      </c>
      <c r="V242" s="32" t="e">
        <f aca="false">VLOOKUP(V$6,Forecast_Load!$D$24:$AB$42,23,FALSE())</f>
        <v>#N/A</v>
      </c>
      <c r="W242" s="32" t="e">
        <f aca="false">VLOOKUP(W$6,Forecast_Load!$D$24:$AB$42,23,FALSE())</f>
        <v>#N/A</v>
      </c>
      <c r="X242" s="32" t="e">
        <f aca="false">VLOOKUP(X$6,Forecast_Load!$D$24:$AB$42,23,FALSE())</f>
        <v>#N/A</v>
      </c>
      <c r="Y242" s="32" t="e">
        <f aca="false">VLOOKUP(Y$6,Forecast_Load!$D$24:$AB$42,23,FALSE())</f>
        <v>#N/A</v>
      </c>
      <c r="Z242" s="32" t="e">
        <f aca="false">VLOOKUP(Z$6,Forecast_Load!$D$24:$AB$42,23,FALSE())</f>
        <v>#N/A</v>
      </c>
      <c r="AA242" s="32" t="e">
        <f aca="false">VLOOKUP(AA$6,Forecast_Load!$D$24:$AB$42,23,FALSE())</f>
        <v>#N/A</v>
      </c>
      <c r="AB242" s="32" t="e">
        <f aca="false">VLOOKUP(AB$6,Forecast_Load!$D$24:$AB$42,23,FALSE())</f>
        <v>#N/A</v>
      </c>
    </row>
    <row r="243" customFormat="false" ht="15.75" hidden="false" customHeight="false" outlineLevel="0" collapsed="false">
      <c r="A243" s="29" t="s">
        <v>32</v>
      </c>
      <c r="B243" s="32" t="e">
        <f aca="false">B30</f>
        <v>#N/A</v>
      </c>
      <c r="C243" s="32" t="e">
        <f aca="false">C30</f>
        <v>#N/A</v>
      </c>
      <c r="D243" s="32" t="e">
        <f aca="false">D30</f>
        <v>#N/A</v>
      </c>
      <c r="E243" s="32" t="e">
        <f aca="false">E30</f>
        <v>#N/A</v>
      </c>
      <c r="F243" s="32" t="e">
        <f aca="false">F30</f>
        <v>#N/A</v>
      </c>
      <c r="G243" s="32" t="e">
        <f aca="false">G30</f>
        <v>#N/A</v>
      </c>
      <c r="H243" s="32" t="e">
        <f aca="false">H30</f>
        <v>#N/A</v>
      </c>
      <c r="I243" s="32" t="e">
        <f aca="false">I30</f>
        <v>#N/A</v>
      </c>
      <c r="J243" s="34" t="n">
        <f aca="false">+J30</f>
        <v>0</v>
      </c>
      <c r="K243" s="31" t="e">
        <f aca="false">VLOOKUP(K$6,Forecast_Load!$D$24:$AB$42,24,FALSE())</f>
        <v>#N/A</v>
      </c>
      <c r="L243" s="32" t="e">
        <f aca="false">VLOOKUP(L$6,Forecast_Load!$D$24:$AB$42,24,FALSE())</f>
        <v>#N/A</v>
      </c>
      <c r="M243" s="32" t="e">
        <f aca="false">VLOOKUP(M$6,Forecast_Load!$D$24:$AB$42,24,FALSE())</f>
        <v>#N/A</v>
      </c>
      <c r="N243" s="32" t="e">
        <f aca="false">VLOOKUP(N$6,Forecast_Load!$D$24:$AB$42,24,FALSE())</f>
        <v>#N/A</v>
      </c>
      <c r="O243" s="32" t="e">
        <f aca="false">VLOOKUP(O$6,Forecast_Load!$D$24:$AB$42,24,FALSE())</f>
        <v>#N/A</v>
      </c>
      <c r="P243" s="32" t="e">
        <f aca="false">VLOOKUP(P$6,Forecast_Load!$D$24:$AB$42,24,FALSE())</f>
        <v>#N/A</v>
      </c>
      <c r="Q243" s="32" t="e">
        <f aca="false">VLOOKUP(Q$6,Forecast_Load!$D$24:$AB$42,24,FALSE())</f>
        <v>#N/A</v>
      </c>
      <c r="R243" s="32" t="e">
        <f aca="false">VLOOKUP(R$6,Forecast_Load!$D$24:$AB$42,24,FALSE())</f>
        <v>#N/A</v>
      </c>
      <c r="S243" s="32" t="e">
        <f aca="false">VLOOKUP(S$6,Forecast_Load!$D$24:$AB$42,24,FALSE())</f>
        <v>#N/A</v>
      </c>
      <c r="T243" s="32" t="e">
        <f aca="false">VLOOKUP(T$6,Forecast_Load!$D$24:$AB$42,24,FALSE())</f>
        <v>#N/A</v>
      </c>
      <c r="U243" s="32" t="e">
        <f aca="false">VLOOKUP(U$6,Forecast_Load!$D$24:$AB$42,24,FALSE())</f>
        <v>#N/A</v>
      </c>
      <c r="V243" s="32" t="e">
        <f aca="false">VLOOKUP(V$6,Forecast_Load!$D$24:$AB$42,24,FALSE())</f>
        <v>#N/A</v>
      </c>
      <c r="W243" s="32" t="e">
        <f aca="false">VLOOKUP(W$6,Forecast_Load!$D$24:$AB$42,24,FALSE())</f>
        <v>#N/A</v>
      </c>
      <c r="X243" s="32" t="e">
        <f aca="false">VLOOKUP(X$6,Forecast_Load!$D$24:$AB$42,24,FALSE())</f>
        <v>#N/A</v>
      </c>
      <c r="Y243" s="32" t="e">
        <f aca="false">VLOOKUP(Y$6,Forecast_Load!$D$24:$AB$42,24,FALSE())</f>
        <v>#N/A</v>
      </c>
      <c r="Z243" s="32" t="e">
        <f aca="false">VLOOKUP(Z$6,Forecast_Load!$D$24:$AB$42,24,FALSE())</f>
        <v>#N/A</v>
      </c>
      <c r="AA243" s="32" t="e">
        <f aca="false">VLOOKUP(AA$6,Forecast_Load!$D$24:$AB$42,24,FALSE())</f>
        <v>#N/A</v>
      </c>
      <c r="AB243" s="32" t="e">
        <f aca="false">VLOOKUP(AB$6,Forecast_Load!$D$24:$AB$42,24,FALSE())</f>
        <v>#N/A</v>
      </c>
    </row>
    <row r="244" customFormat="false" ht="15.75" hidden="false" customHeight="false" outlineLevel="0" collapsed="false">
      <c r="A244" s="29" t="s">
        <v>33</v>
      </c>
      <c r="B244" s="32" t="e">
        <f aca="false">B31</f>
        <v>#N/A</v>
      </c>
      <c r="C244" s="32" t="e">
        <f aca="false">C31</f>
        <v>#N/A</v>
      </c>
      <c r="D244" s="32" t="e">
        <f aca="false">D31</f>
        <v>#N/A</v>
      </c>
      <c r="E244" s="32" t="e">
        <f aca="false">E31</f>
        <v>#N/A</v>
      </c>
      <c r="F244" s="32" t="e">
        <f aca="false">F31</f>
        <v>#N/A</v>
      </c>
      <c r="G244" s="32" t="e">
        <f aca="false">G31</f>
        <v>#N/A</v>
      </c>
      <c r="H244" s="32" t="e">
        <f aca="false">H31</f>
        <v>#N/A</v>
      </c>
      <c r="I244" s="32" t="e">
        <f aca="false">I31</f>
        <v>#N/A</v>
      </c>
      <c r="J244" s="34" t="n">
        <f aca="false">+J31</f>
        <v>0</v>
      </c>
      <c r="K244" s="31" t="e">
        <f aca="false">VLOOKUP(K$6,Forecast_Load!$D$24:$AB$42,25,FALSE())</f>
        <v>#N/A</v>
      </c>
      <c r="L244" s="32" t="e">
        <f aca="false">VLOOKUP(L$6,Forecast_Load!$D$24:$AB$42,25,FALSE())</f>
        <v>#N/A</v>
      </c>
      <c r="M244" s="32" t="e">
        <f aca="false">VLOOKUP(M$6,Forecast_Load!$D$24:$AB$42,25,FALSE())</f>
        <v>#N/A</v>
      </c>
      <c r="N244" s="32" t="e">
        <f aca="false">VLOOKUP(N$6,Forecast_Load!$D$24:$AB$42,25,FALSE())</f>
        <v>#N/A</v>
      </c>
      <c r="O244" s="32" t="e">
        <f aca="false">VLOOKUP(O$6,Forecast_Load!$D$24:$AB$42,25,FALSE())</f>
        <v>#N/A</v>
      </c>
      <c r="P244" s="32" t="e">
        <f aca="false">VLOOKUP(P$6,Forecast_Load!$D$24:$AB$42,25,FALSE())</f>
        <v>#N/A</v>
      </c>
      <c r="Q244" s="32" t="e">
        <f aca="false">VLOOKUP(Q$6,Forecast_Load!$D$24:$AB$42,25,FALSE())</f>
        <v>#N/A</v>
      </c>
      <c r="R244" s="32" t="e">
        <f aca="false">VLOOKUP(R$6,Forecast_Load!$D$24:$AB$42,25,FALSE())</f>
        <v>#N/A</v>
      </c>
      <c r="S244" s="32" t="e">
        <f aca="false">VLOOKUP(S$6,Forecast_Load!$D$24:$AB$42,25,FALSE())</f>
        <v>#N/A</v>
      </c>
      <c r="T244" s="32" t="e">
        <f aca="false">VLOOKUP(T$6,Forecast_Load!$D$24:$AB$42,25,FALSE())</f>
        <v>#N/A</v>
      </c>
      <c r="U244" s="32" t="e">
        <f aca="false">VLOOKUP(U$6,Forecast_Load!$D$24:$AB$42,25,FALSE())</f>
        <v>#N/A</v>
      </c>
      <c r="V244" s="32" t="e">
        <f aca="false">VLOOKUP(V$6,Forecast_Load!$D$24:$AB$42,25,FALSE())</f>
        <v>#N/A</v>
      </c>
      <c r="W244" s="32" t="e">
        <f aca="false">VLOOKUP(W$6,Forecast_Load!$D$24:$AB$42,25,FALSE())</f>
        <v>#N/A</v>
      </c>
      <c r="X244" s="32" t="e">
        <f aca="false">VLOOKUP(X$6,Forecast_Load!$D$24:$AB$42,25,FALSE())</f>
        <v>#N/A</v>
      </c>
      <c r="Y244" s="32" t="e">
        <f aca="false">VLOOKUP(Y$6,Forecast_Load!$D$24:$AB$42,25,FALSE())</f>
        <v>#N/A</v>
      </c>
      <c r="Z244" s="32" t="e">
        <f aca="false">VLOOKUP(Z$6,Forecast_Load!$D$24:$AB$42,25,FALSE())</f>
        <v>#N/A</v>
      </c>
      <c r="AA244" s="32" t="e">
        <f aca="false">VLOOKUP(AA$6,Forecast_Load!$D$24:$AB$42,25,FALSE())</f>
        <v>#N/A</v>
      </c>
      <c r="AB244" s="32" t="e">
        <f aca="false">VLOOKUP(AB$6,Forecast_Load!$D$24:$AB$42,25,FALSE())</f>
        <v>#N/A</v>
      </c>
    </row>
    <row r="245" customFormat="false" ht="15.75" hidden="false" customHeight="false" outlineLevel="0" collapsed="false">
      <c r="A245" s="35"/>
      <c r="B245" s="36"/>
      <c r="C245" s="36"/>
      <c r="D245" s="36"/>
      <c r="E245" s="37"/>
      <c r="F245" s="38"/>
      <c r="G245" s="38"/>
      <c r="H245" s="38"/>
      <c r="I245" s="38"/>
      <c r="J245" s="39"/>
      <c r="K245" s="39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197"/>
    </row>
    <row r="246" customFormat="false" ht="15.75" hidden="false" customHeight="false" outlineLevel="0" collapsed="false">
      <c r="A246" s="41" t="s">
        <v>34</v>
      </c>
      <c r="B246" s="42" t="e">
        <f aca="false">+AVERAGE(B221:B244)</f>
        <v>#N/A</v>
      </c>
      <c r="C246" s="42" t="e">
        <f aca="false">+AVERAGE(C221:C244)</f>
        <v>#N/A</v>
      </c>
      <c r="D246" s="42" t="e">
        <f aca="false">+AVERAGE(D221:D244)</f>
        <v>#N/A</v>
      </c>
      <c r="E246" s="42" t="e">
        <f aca="false">+AVERAGE(E221:E244)</f>
        <v>#N/A</v>
      </c>
      <c r="F246" s="42" t="e">
        <f aca="false">+AVERAGE(F221:F244)</f>
        <v>#N/A</v>
      </c>
      <c r="G246" s="42" t="e">
        <f aca="false">+AVERAGE(G221:G244)</f>
        <v>#N/A</v>
      </c>
      <c r="H246" s="42" t="e">
        <f aca="false">+AVERAGE(H221:H244)</f>
        <v>#N/A</v>
      </c>
      <c r="I246" s="42" t="e">
        <f aca="false">+AVERAGE(I221:I244)</f>
        <v>#N/A</v>
      </c>
      <c r="J246" s="43" t="e">
        <f aca="false">+AVERAGE(J221:J244)</f>
        <v>#N/A</v>
      </c>
      <c r="K246" s="44" t="e">
        <f aca="false">+AVERAGE(K221:K244)</f>
        <v>#N/A</v>
      </c>
      <c r="L246" s="42" t="e">
        <f aca="false">+AVERAGE(L221:L244)</f>
        <v>#N/A</v>
      </c>
      <c r="M246" s="42" t="e">
        <f aca="false">+AVERAGE(M221:M244)</f>
        <v>#N/A</v>
      </c>
      <c r="N246" s="42" t="e">
        <f aca="false">+AVERAGE(N221:N244)</f>
        <v>#N/A</v>
      </c>
      <c r="O246" s="42" t="e">
        <f aca="false">+AVERAGE(O221:O244)</f>
        <v>#N/A</v>
      </c>
      <c r="P246" s="42" t="e">
        <f aca="false">+AVERAGE(P221:P244)</f>
        <v>#N/A</v>
      </c>
      <c r="Q246" s="42" t="e">
        <f aca="false">+AVERAGE(Q221:Q244)</f>
        <v>#N/A</v>
      </c>
      <c r="R246" s="42" t="e">
        <f aca="false">+AVERAGE(R221:R244)</f>
        <v>#N/A</v>
      </c>
      <c r="S246" s="42" t="e">
        <f aca="false">+AVERAGE(S221:S244)</f>
        <v>#N/A</v>
      </c>
      <c r="T246" s="42" t="e">
        <f aca="false">+AVERAGE(T221:T244)</f>
        <v>#N/A</v>
      </c>
      <c r="U246" s="42" t="e">
        <f aca="false">+AVERAGE(U221:U244)</f>
        <v>#N/A</v>
      </c>
      <c r="V246" s="42" t="e">
        <f aca="false">+AVERAGE(V221:V244)</f>
        <v>#N/A</v>
      </c>
      <c r="W246" s="42" t="e">
        <f aca="false">+AVERAGE(W221:W244)</f>
        <v>#N/A</v>
      </c>
      <c r="X246" s="42" t="e">
        <f aca="false">+AVERAGE(X221:X244)</f>
        <v>#N/A</v>
      </c>
      <c r="Y246" s="42" t="e">
        <f aca="false">+AVERAGE(Y221:Y244)</f>
        <v>#N/A</v>
      </c>
      <c r="Z246" s="42" t="e">
        <f aca="false">+AVERAGE(Z221:Z244)</f>
        <v>#N/A</v>
      </c>
      <c r="AA246" s="42" t="e">
        <f aca="false">+AVERAGE(AA221:AA244)</f>
        <v>#N/A</v>
      </c>
      <c r="AB246" s="42" t="e">
        <f aca="false">+AVERAGE(AB221:AB244)</f>
        <v>#N/A</v>
      </c>
    </row>
    <row r="247" customFormat="false" ht="15.75" hidden="false" customHeight="false" outlineLevel="0" collapsed="false">
      <c r="A247" s="46" t="s">
        <v>35</v>
      </c>
      <c r="B247" s="47" t="e">
        <f aca="false">+AVERAGE(B228:B243)</f>
        <v>#N/A</v>
      </c>
      <c r="C247" s="47" t="e">
        <f aca="false">+AVERAGE(C228:C243)</f>
        <v>#N/A</v>
      </c>
      <c r="D247" s="47" t="e">
        <f aca="false">+AVERAGE(D228:D243)</f>
        <v>#N/A</v>
      </c>
      <c r="E247" s="47" t="e">
        <f aca="false">+AVERAGE(E228:E243)</f>
        <v>#N/A</v>
      </c>
      <c r="F247" s="47" t="e">
        <f aca="false">+AVERAGE(F228:F243)</f>
        <v>#N/A</v>
      </c>
      <c r="G247" s="47" t="e">
        <f aca="false">+AVERAGE(G228:G243)</f>
        <v>#N/A</v>
      </c>
      <c r="H247" s="47" t="e">
        <f aca="false">+AVERAGE(H228:H243)</f>
        <v>#N/A</v>
      </c>
      <c r="I247" s="47" t="e">
        <f aca="false">+AVERAGE(I228:I243)</f>
        <v>#N/A</v>
      </c>
      <c r="J247" s="48" t="n">
        <f aca="false">+AVERAGE(J228:J243)</f>
        <v>0</v>
      </c>
      <c r="K247" s="49" t="e">
        <f aca="false">+AVERAGE(K228:K243)</f>
        <v>#N/A</v>
      </c>
      <c r="L247" s="47" t="e">
        <f aca="false">+AVERAGE(L228:L243)</f>
        <v>#N/A</v>
      </c>
      <c r="M247" s="47" t="e">
        <f aca="false">+AVERAGE(M228:M243)</f>
        <v>#N/A</v>
      </c>
      <c r="N247" s="47" t="e">
        <f aca="false">+AVERAGE(N228:N243)</f>
        <v>#N/A</v>
      </c>
      <c r="O247" s="47" t="e">
        <f aca="false">+AVERAGE(O228:O243)</f>
        <v>#N/A</v>
      </c>
      <c r="P247" s="47" t="e">
        <f aca="false">+AVERAGE(P228:P243)</f>
        <v>#N/A</v>
      </c>
      <c r="Q247" s="47" t="e">
        <f aca="false">+AVERAGE(Q228:Q243)</f>
        <v>#N/A</v>
      </c>
      <c r="R247" s="47" t="e">
        <f aca="false">+AVERAGE(R228:R243)</f>
        <v>#N/A</v>
      </c>
      <c r="S247" s="47" t="e">
        <f aca="false">+AVERAGE(S228:S243)</f>
        <v>#N/A</v>
      </c>
      <c r="T247" s="47" t="e">
        <f aca="false">+AVERAGE(T228:T243)</f>
        <v>#N/A</v>
      </c>
      <c r="U247" s="47" t="e">
        <f aca="false">+AVERAGE(U228:U243)</f>
        <v>#N/A</v>
      </c>
      <c r="V247" s="47" t="e">
        <f aca="false">+AVERAGE(V228:V243)</f>
        <v>#N/A</v>
      </c>
      <c r="W247" s="47" t="e">
        <f aca="false">+AVERAGE(W228:W243)</f>
        <v>#N/A</v>
      </c>
      <c r="X247" s="47" t="e">
        <f aca="false">+AVERAGE(X228:X243)</f>
        <v>#N/A</v>
      </c>
      <c r="Y247" s="47" t="e">
        <f aca="false">+AVERAGE(Y228:Y243)</f>
        <v>#N/A</v>
      </c>
      <c r="Z247" s="47" t="e">
        <f aca="false">+AVERAGE(Z228:Z243)</f>
        <v>#N/A</v>
      </c>
      <c r="AA247" s="47" t="e">
        <f aca="false">+AVERAGE(AA228:AA243)</f>
        <v>#N/A</v>
      </c>
      <c r="AB247" s="47" t="e">
        <f aca="false">+AVERAGE(AB228:AB243)</f>
        <v>#N/A</v>
      </c>
    </row>
    <row r="248" customFormat="false" ht="15.75" hidden="false" customHeight="false" outlineLevel="0" collapsed="false">
      <c r="A248" s="46" t="s">
        <v>36</v>
      </c>
      <c r="B248" s="47" t="e">
        <f aca="false">+AVERAGE(B244,B221:B227)</f>
        <v>#N/A</v>
      </c>
      <c r="C248" s="47" t="e">
        <f aca="false">+AVERAGE(C244,C221:C227)</f>
        <v>#N/A</v>
      </c>
      <c r="D248" s="47" t="e">
        <f aca="false">+AVERAGE(D244,D221:D227)</f>
        <v>#N/A</v>
      </c>
      <c r="E248" s="47" t="e">
        <f aca="false">+AVERAGE(E244,E221:E227)</f>
        <v>#N/A</v>
      </c>
      <c r="F248" s="47" t="e">
        <f aca="false">+AVERAGE(F244,F221:F227)</f>
        <v>#N/A</v>
      </c>
      <c r="G248" s="47" t="e">
        <f aca="false">+AVERAGE(G244,G221:G227)</f>
        <v>#N/A</v>
      </c>
      <c r="H248" s="47" t="e">
        <f aca="false">+AVERAGE(H244,H221:H227)</f>
        <v>#N/A</v>
      </c>
      <c r="I248" s="47" t="e">
        <f aca="false">+AVERAGE(I244,I221:I227)</f>
        <v>#N/A</v>
      </c>
      <c r="J248" s="48" t="e">
        <f aca="false">+AVERAGE(J244,J221:J227)</f>
        <v>#N/A</v>
      </c>
      <c r="K248" s="49" t="e">
        <f aca="false">+AVERAGE(K244,K221:K227)</f>
        <v>#N/A</v>
      </c>
      <c r="L248" s="47" t="e">
        <f aca="false">+AVERAGE(L244,L221:L227)</f>
        <v>#N/A</v>
      </c>
      <c r="M248" s="47" t="e">
        <f aca="false">+AVERAGE(M244,M221:M227)</f>
        <v>#N/A</v>
      </c>
      <c r="N248" s="47" t="e">
        <f aca="false">+AVERAGE(N244,N221:N227)</f>
        <v>#N/A</v>
      </c>
      <c r="O248" s="47" t="e">
        <f aca="false">+AVERAGE(O244,O221:O227)</f>
        <v>#N/A</v>
      </c>
      <c r="P248" s="47" t="e">
        <f aca="false">+AVERAGE(P244,P221:P227)</f>
        <v>#N/A</v>
      </c>
      <c r="Q248" s="47" t="e">
        <f aca="false">+AVERAGE(Q244,Q221:Q227)</f>
        <v>#N/A</v>
      </c>
      <c r="R248" s="47" t="e">
        <f aca="false">+AVERAGE(R244,R221:R227)</f>
        <v>#N/A</v>
      </c>
      <c r="S248" s="47" t="e">
        <f aca="false">+AVERAGE(S244,S221:S227)</f>
        <v>#N/A</v>
      </c>
      <c r="T248" s="47" t="e">
        <f aca="false">+AVERAGE(T244,T221:T227)</f>
        <v>#N/A</v>
      </c>
      <c r="U248" s="47" t="e">
        <f aca="false">+AVERAGE(U244,U221:U227)</f>
        <v>#N/A</v>
      </c>
      <c r="V248" s="47" t="e">
        <f aca="false">+AVERAGE(V244,V221:V227)</f>
        <v>#N/A</v>
      </c>
      <c r="W248" s="47" t="e">
        <f aca="false">+AVERAGE(W244,W221:W227)</f>
        <v>#N/A</v>
      </c>
      <c r="X248" s="47" t="e">
        <f aca="false">+AVERAGE(X244,X221:X227)</f>
        <v>#N/A</v>
      </c>
      <c r="Y248" s="47" t="e">
        <f aca="false">+AVERAGE(Y244,Y221:Y227)</f>
        <v>#N/A</v>
      </c>
      <c r="Z248" s="47" t="e">
        <f aca="false">+AVERAGE(Z244,Z221:Z227)</f>
        <v>#N/A</v>
      </c>
      <c r="AA248" s="47" t="e">
        <f aca="false">+AVERAGE(AA244,AA221:AA227)</f>
        <v>#N/A</v>
      </c>
      <c r="AB248" s="47" t="e">
        <f aca="false">+AVERAGE(AB244,AB221:AB227)</f>
        <v>#N/A</v>
      </c>
    </row>
    <row r="249" customFormat="false" ht="15.75" hidden="false" customHeight="false" outlineLevel="0" collapsed="false">
      <c r="A249" s="51" t="s">
        <v>37</v>
      </c>
      <c r="B249" s="52" t="e">
        <f aca="false">+MAX(B221:B244)</f>
        <v>#N/A</v>
      </c>
      <c r="C249" s="52" t="e">
        <f aca="false">+MAX(C221:C244)</f>
        <v>#N/A</v>
      </c>
      <c r="D249" s="52" t="e">
        <f aca="false">+MAX(D221:D244)</f>
        <v>#N/A</v>
      </c>
      <c r="E249" s="52" t="e">
        <f aca="false">+MAX(E221:E244)</f>
        <v>#N/A</v>
      </c>
      <c r="F249" s="52" t="e">
        <f aca="false">+MAX(F221:F244)</f>
        <v>#N/A</v>
      </c>
      <c r="G249" s="52" t="e">
        <f aca="false">+MAX(G221:G244)</f>
        <v>#N/A</v>
      </c>
      <c r="H249" s="52" t="e">
        <f aca="false">+MAX(H221:H244)</f>
        <v>#N/A</v>
      </c>
      <c r="I249" s="52" t="e">
        <f aca="false">+MAX(I221:I244)</f>
        <v>#N/A</v>
      </c>
      <c r="J249" s="53" t="e">
        <f aca="false">+MAX(J221:J244)</f>
        <v>#N/A</v>
      </c>
      <c r="K249" s="54" t="e">
        <f aca="false">+MAX(K221:K244)</f>
        <v>#N/A</v>
      </c>
      <c r="L249" s="52" t="e">
        <f aca="false">+MAX(L221:L244)</f>
        <v>#N/A</v>
      </c>
      <c r="M249" s="52" t="e">
        <f aca="false">+MAX(M221:M244)</f>
        <v>#N/A</v>
      </c>
      <c r="N249" s="52" t="e">
        <f aca="false">+MAX(N221:N244)</f>
        <v>#N/A</v>
      </c>
      <c r="O249" s="52" t="e">
        <f aca="false">+MAX(O221:O244)</f>
        <v>#N/A</v>
      </c>
      <c r="P249" s="52" t="e">
        <f aca="false">+MAX(P221:P244)</f>
        <v>#N/A</v>
      </c>
      <c r="Q249" s="52" t="e">
        <f aca="false">+MAX(Q221:Q244)</f>
        <v>#N/A</v>
      </c>
      <c r="R249" s="52" t="e">
        <f aca="false">+MAX(R221:R244)</f>
        <v>#N/A</v>
      </c>
      <c r="S249" s="52" t="e">
        <f aca="false">+MAX(S221:S244)</f>
        <v>#N/A</v>
      </c>
      <c r="T249" s="52" t="e">
        <f aca="false">+MAX(T221:T244)</f>
        <v>#N/A</v>
      </c>
      <c r="U249" s="52" t="e">
        <f aca="false">+MAX(U221:U244)</f>
        <v>#N/A</v>
      </c>
      <c r="V249" s="52" t="e">
        <f aca="false">+MAX(V221:V244)</f>
        <v>#N/A</v>
      </c>
      <c r="W249" s="52" t="e">
        <f aca="false">+MAX(W221:W244)</f>
        <v>#N/A</v>
      </c>
      <c r="X249" s="52" t="e">
        <f aca="false">+MAX(X221:X244)</f>
        <v>#N/A</v>
      </c>
      <c r="Y249" s="52" t="e">
        <f aca="false">+MAX(Y221:Y244)</f>
        <v>#N/A</v>
      </c>
      <c r="Z249" s="52" t="e">
        <f aca="false">+MAX(Z221:Z244)</f>
        <v>#N/A</v>
      </c>
      <c r="AA249" s="52" t="e">
        <f aca="false">+MAX(AA221:AA244)</f>
        <v>#N/A</v>
      </c>
      <c r="AB249" s="52" t="e">
        <f aca="false">+MAX(AB221:AB244)</f>
        <v>#N/A</v>
      </c>
    </row>
    <row r="250" customFormat="false" ht="15.75" hidden="false" customHeight="false" outlineLevel="0" collapsed="false">
      <c r="A250" s="56"/>
      <c r="B250" s="57"/>
      <c r="C250" s="57"/>
      <c r="D250" s="57"/>
      <c r="E250" s="58"/>
      <c r="F250" s="59"/>
      <c r="G250" s="59"/>
      <c r="H250" s="59"/>
      <c r="I250" s="59"/>
      <c r="J250" s="60"/>
      <c r="K250" s="59"/>
      <c r="L250" s="61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</row>
    <row r="251" customFormat="false" ht="15" hidden="false" customHeight="false" outlineLevel="0" collapsed="false">
      <c r="A251" s="4"/>
      <c r="B251" s="5"/>
      <c r="C251" s="5"/>
      <c r="D251" s="5"/>
      <c r="E251" s="5"/>
      <c r="F251" s="5"/>
      <c r="G251" s="5"/>
      <c r="H251" s="5"/>
      <c r="I251" s="4"/>
      <c r="J251" s="6"/>
      <c r="K251" s="6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customFormat="false" ht="15" hidden="false" customHeight="false" outlineLevel="0" collapsed="false">
      <c r="A252" s="7" t="s">
        <v>100</v>
      </c>
      <c r="B252" s="8"/>
      <c r="C252" s="8"/>
      <c r="D252" s="8"/>
      <c r="E252" s="8"/>
      <c r="F252" s="8"/>
      <c r="G252" s="8"/>
      <c r="H252" s="8"/>
      <c r="I252" s="4"/>
      <c r="J252" s="6"/>
      <c r="K252" s="6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customFormat="false" ht="15" hidden="false" customHeight="false" outlineLevel="0" collapsed="false">
      <c r="A253" s="4"/>
      <c r="B253" s="5"/>
      <c r="C253" s="5"/>
      <c r="D253" s="5"/>
      <c r="E253" s="5"/>
      <c r="F253" s="5"/>
      <c r="G253" s="5"/>
      <c r="H253" s="5"/>
      <c r="I253" s="4"/>
      <c r="J253" s="6"/>
      <c r="K253" s="6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198"/>
      <c r="Y253" s="5"/>
      <c r="Z253" s="5"/>
      <c r="AA253" s="5"/>
      <c r="AB253" s="5"/>
    </row>
    <row r="254" customFormat="false" ht="15" hidden="false" customHeight="false" outlineLevel="0" collapsed="false">
      <c r="A254" s="4"/>
      <c r="B254" s="5"/>
      <c r="C254" s="5"/>
      <c r="D254" s="5"/>
      <c r="E254" s="5"/>
      <c r="F254" s="5"/>
      <c r="G254" s="5"/>
      <c r="H254" s="5"/>
      <c r="I254" s="4"/>
      <c r="J254" s="6"/>
      <c r="K254" s="6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customFormat="false" ht="15.75" hidden="false" customHeight="false" outlineLevel="0" collapsed="false">
      <c r="A255" s="4"/>
      <c r="B255" s="13" t="s">
        <v>3</v>
      </c>
      <c r="C255" s="13"/>
      <c r="D255" s="13"/>
      <c r="E255" s="5"/>
      <c r="F255" s="5"/>
      <c r="G255" s="5"/>
      <c r="H255" s="5"/>
      <c r="I255" s="14"/>
      <c r="J255" s="6"/>
      <c r="K255" s="15"/>
      <c r="L255" s="14"/>
      <c r="M255" s="5"/>
      <c r="N255" s="5"/>
      <c r="O255" s="5"/>
      <c r="P255" s="5"/>
      <c r="Q255" s="5"/>
      <c r="R255" s="5"/>
      <c r="S255" s="11" t="n">
        <f aca="true">+NOW()</f>
        <v>45926.9395601908</v>
      </c>
      <c r="T255" s="11"/>
      <c r="U255" s="11"/>
      <c r="V255" s="5"/>
      <c r="W255" s="5"/>
      <c r="X255" s="5"/>
      <c r="Y255" s="5"/>
      <c r="Z255" s="5"/>
      <c r="AA255" s="5"/>
      <c r="AB255" s="5"/>
    </row>
    <row r="256" customFormat="false" ht="15.75" hidden="false" customHeight="false" outlineLevel="0" collapsed="false">
      <c r="A256" s="4"/>
      <c r="B256" s="4"/>
      <c r="C256" s="16"/>
      <c r="D256" s="16"/>
      <c r="F256" s="4"/>
      <c r="G256" s="16"/>
      <c r="H256" s="16"/>
      <c r="I256" s="17" t="s">
        <v>4</v>
      </c>
      <c r="J256" s="15" t="s">
        <v>5</v>
      </c>
      <c r="K256" s="18" t="s">
        <v>6</v>
      </c>
      <c r="L256" s="19" t="s">
        <v>7</v>
      </c>
      <c r="M256" s="16"/>
      <c r="O256" s="5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4"/>
    </row>
    <row r="257" customFormat="false" ht="15.75" hidden="false" customHeight="false" outlineLevel="0" collapsed="false">
      <c r="A257" s="20" t="s">
        <v>8</v>
      </c>
      <c r="B257" s="21" t="n">
        <f aca="false">+C257-1</f>
        <v>45918</v>
      </c>
      <c r="C257" s="21" t="n">
        <f aca="false">+D257-1</f>
        <v>45919</v>
      </c>
      <c r="D257" s="21" t="n">
        <f aca="false">+E257-1</f>
        <v>45920</v>
      </c>
      <c r="E257" s="21" t="n">
        <f aca="false">+F257-1</f>
        <v>45921</v>
      </c>
      <c r="F257" s="21" t="n">
        <f aca="false">+G257-1</f>
        <v>45922</v>
      </c>
      <c r="G257" s="21" t="n">
        <f aca="false">+H257-1</f>
        <v>45923</v>
      </c>
      <c r="H257" s="21" t="n">
        <f aca="false">+I257-1</f>
        <v>45924</v>
      </c>
      <c r="I257" s="21" t="n">
        <f aca="false">+J257-1</f>
        <v>45925</v>
      </c>
      <c r="J257" s="22" t="n">
        <f aca="true">+TODAY()</f>
        <v>45926</v>
      </c>
      <c r="K257" s="22" t="n">
        <f aca="true">+TODAY()</f>
        <v>45926</v>
      </c>
      <c r="L257" s="21" t="n">
        <f aca="false">+J257+1</f>
        <v>45927</v>
      </c>
      <c r="M257" s="21" t="n">
        <f aca="false">+L257+1</f>
        <v>45928</v>
      </c>
      <c r="N257" s="21" t="n">
        <f aca="false">+M257+1</f>
        <v>45929</v>
      </c>
      <c r="O257" s="21" t="n">
        <f aca="false">+N257+1</f>
        <v>45930</v>
      </c>
      <c r="P257" s="21" t="n">
        <f aca="false">+O257+1</f>
        <v>45931</v>
      </c>
      <c r="Q257" s="21" t="n">
        <f aca="false">+P257+1</f>
        <v>45932</v>
      </c>
      <c r="R257" s="21" t="n">
        <f aca="false">+Q257+1</f>
        <v>45933</v>
      </c>
      <c r="S257" s="21" t="n">
        <f aca="false">+R257+1</f>
        <v>45934</v>
      </c>
      <c r="T257" s="21" t="n">
        <f aca="false">+S257+1</f>
        <v>45935</v>
      </c>
      <c r="U257" s="21" t="n">
        <f aca="false">+T257+1</f>
        <v>45936</v>
      </c>
      <c r="V257" s="21" t="n">
        <f aca="false">+U257+1</f>
        <v>45937</v>
      </c>
      <c r="W257" s="21" t="n">
        <f aca="false">+V257+1</f>
        <v>45938</v>
      </c>
      <c r="X257" s="21" t="n">
        <f aca="false">+W257+1</f>
        <v>45939</v>
      </c>
      <c r="Y257" s="21" t="n">
        <f aca="false">+X257+1</f>
        <v>45940</v>
      </c>
      <c r="Z257" s="21" t="n">
        <f aca="false">+Y257+1</f>
        <v>45941</v>
      </c>
      <c r="AA257" s="21" t="n">
        <f aca="false">+Z257+1</f>
        <v>45942</v>
      </c>
      <c r="AB257" s="21" t="n">
        <f aca="false">+AA257+1</f>
        <v>45943</v>
      </c>
    </row>
    <row r="258" customFormat="false" ht="15.75" hidden="false" customHeight="false" outlineLevel="0" collapsed="false">
      <c r="A258" s="25" t="s">
        <v>9</v>
      </c>
      <c r="B258" s="26" t="n">
        <f aca="false">+B257</f>
        <v>45918</v>
      </c>
      <c r="C258" s="26" t="n">
        <f aca="false">+C257</f>
        <v>45919</v>
      </c>
      <c r="D258" s="26" t="n">
        <f aca="false">+D257</f>
        <v>45920</v>
      </c>
      <c r="E258" s="26" t="n">
        <f aca="false">+E257</f>
        <v>45921</v>
      </c>
      <c r="F258" s="26" t="n">
        <f aca="false">+F257</f>
        <v>45922</v>
      </c>
      <c r="G258" s="26" t="n">
        <f aca="false">+G257</f>
        <v>45923</v>
      </c>
      <c r="H258" s="26" t="n">
        <f aca="false">+H257</f>
        <v>45924</v>
      </c>
      <c r="I258" s="26" t="n">
        <f aca="false">+I257</f>
        <v>45925</v>
      </c>
      <c r="J258" s="27" t="n">
        <f aca="true">+NOW()</f>
        <v>45926.9395601915</v>
      </c>
      <c r="K258" s="27" t="n">
        <f aca="false">+K257</f>
        <v>45926</v>
      </c>
      <c r="L258" s="26" t="n">
        <f aca="false">+J258+1</f>
        <v>45927.9395601915</v>
      </c>
      <c r="M258" s="26" t="n">
        <f aca="false">+L258+1</f>
        <v>45928.9395601915</v>
      </c>
      <c r="N258" s="26" t="n">
        <f aca="false">+M258+1</f>
        <v>45929.9395601915</v>
      </c>
      <c r="O258" s="26" t="n">
        <f aca="false">+N258+1</f>
        <v>45930.9395601915</v>
      </c>
      <c r="P258" s="26" t="n">
        <f aca="false">+O258+1</f>
        <v>45931.9395601915</v>
      </c>
      <c r="Q258" s="26" t="n">
        <f aca="false">+P258+1</f>
        <v>45932.9395601915</v>
      </c>
      <c r="R258" s="26" t="n">
        <f aca="false">+Q258+1</f>
        <v>45933.9395601915</v>
      </c>
      <c r="S258" s="26" t="n">
        <f aca="false">+R258+1</f>
        <v>45934.9395601915</v>
      </c>
      <c r="T258" s="26" t="n">
        <f aca="false">+S258+1</f>
        <v>45935.9395601915</v>
      </c>
      <c r="U258" s="26" t="n">
        <f aca="false">+T258+1</f>
        <v>45936.9395601915</v>
      </c>
      <c r="V258" s="26" t="n">
        <f aca="false">+U258+1</f>
        <v>45937.9395601915</v>
      </c>
      <c r="W258" s="26" t="n">
        <f aca="false">+V258+1</f>
        <v>45938.9395601915</v>
      </c>
      <c r="X258" s="26" t="n">
        <f aca="false">+W258+1</f>
        <v>45939.9395601915</v>
      </c>
      <c r="Y258" s="26" t="n">
        <f aca="false">+X258+1</f>
        <v>45940.9395601915</v>
      </c>
      <c r="Z258" s="26" t="n">
        <f aca="false">+Y258+1</f>
        <v>45941.9395601915</v>
      </c>
      <c r="AA258" s="26" t="n">
        <f aca="false">+Z258+1</f>
        <v>45942.9395601915</v>
      </c>
      <c r="AB258" s="26" t="n">
        <f aca="false">+AA258+1</f>
        <v>45943.9395601915</v>
      </c>
    </row>
    <row r="259" customFormat="false" ht="15.75" hidden="false" customHeight="false" outlineLevel="0" collapsed="false">
      <c r="A259" s="29" t="s">
        <v>10</v>
      </c>
      <c r="B259" s="32" t="e">
        <f aca="false">B8</f>
        <v>#N/A</v>
      </c>
      <c r="C259" s="32" t="e">
        <f aca="false">C8</f>
        <v>#N/A</v>
      </c>
      <c r="D259" s="32" t="e">
        <f aca="false">D8</f>
        <v>#N/A</v>
      </c>
      <c r="E259" s="32" t="e">
        <f aca="false">E8</f>
        <v>#N/A</v>
      </c>
      <c r="F259" s="32" t="e">
        <f aca="false">F8</f>
        <v>#N/A</v>
      </c>
      <c r="G259" s="32" t="e">
        <f aca="false">G8</f>
        <v>#N/A</v>
      </c>
      <c r="H259" s="32" t="e">
        <f aca="false">H8</f>
        <v>#N/A</v>
      </c>
      <c r="I259" s="32" t="e">
        <f aca="false">I8</f>
        <v>#N/A</v>
      </c>
      <c r="J259" s="32" t="e">
        <f aca="false">J8</f>
        <v>#N/A</v>
      </c>
      <c r="K259" s="31" t="e">
        <f aca="false">VLOOKUP(K$6,Forecast_Load!$D$46:$AB$64,2,FALSE())</f>
        <v>#N/A</v>
      </c>
      <c r="L259" s="32" t="e">
        <f aca="false">VLOOKUP(L$6,Forecast_Load!$D$46:$AB$64,2,FALSE())</f>
        <v>#N/A</v>
      </c>
      <c r="M259" s="32" t="e">
        <f aca="false">VLOOKUP(M$6,Forecast_Load!$D$46:$AB$64,2,FALSE())</f>
        <v>#N/A</v>
      </c>
      <c r="N259" s="32" t="e">
        <f aca="false">VLOOKUP(N$6,Forecast_Load!$D$46:$AB$64,2,FALSE())</f>
        <v>#N/A</v>
      </c>
      <c r="O259" s="32" t="e">
        <f aca="false">VLOOKUP(O$6,Forecast_Load!$D$46:$AB$64,2,FALSE())</f>
        <v>#N/A</v>
      </c>
      <c r="P259" s="32" t="e">
        <f aca="false">VLOOKUP(P$6,Forecast_Load!$D$46:$AB$64,2,FALSE())</f>
        <v>#N/A</v>
      </c>
      <c r="Q259" s="32" t="e">
        <f aca="false">VLOOKUP(Q$6,Forecast_Load!$D$46:$AB$64,2,FALSE())</f>
        <v>#N/A</v>
      </c>
      <c r="R259" s="32" t="e">
        <f aca="false">VLOOKUP(R$6,Forecast_Load!$D$46:$AB$64,2,FALSE())</f>
        <v>#N/A</v>
      </c>
      <c r="S259" s="32" t="e">
        <f aca="false">VLOOKUP(S$6,Forecast_Load!$D$46:$AB$64,2,FALSE())</f>
        <v>#N/A</v>
      </c>
      <c r="T259" s="32" t="e">
        <f aca="false">VLOOKUP(T$6,Forecast_Load!$D$46:$AB$64,2,FALSE())</f>
        <v>#N/A</v>
      </c>
      <c r="U259" s="32" t="e">
        <f aca="false">VLOOKUP(U$6,Forecast_Load!$D$46:$AB$64,2,FALSE())</f>
        <v>#N/A</v>
      </c>
      <c r="V259" s="32" t="e">
        <f aca="false">VLOOKUP(V$6,Forecast_Load!$D$46:$AB$64,2,FALSE())</f>
        <v>#N/A</v>
      </c>
      <c r="W259" s="32" t="e">
        <f aca="false">VLOOKUP(W$6,Forecast_Load!$D$46:$AB$64,2,FALSE())</f>
        <v>#N/A</v>
      </c>
      <c r="X259" s="32" t="e">
        <f aca="false">VLOOKUP(X$6,Forecast_Load!$D$46:$AB$64,2,FALSE())</f>
        <v>#N/A</v>
      </c>
      <c r="Y259" s="32" t="e">
        <f aca="false">VLOOKUP(Y$6,Forecast_Load!$D$46:$AB$64,2,FALSE())</f>
        <v>#N/A</v>
      </c>
      <c r="Z259" s="32" t="e">
        <f aca="false">VLOOKUP(Z$6,Forecast_Load!$D$46:$AB$64,2,FALSE())</f>
        <v>#N/A</v>
      </c>
      <c r="AA259" s="32" t="e">
        <f aca="false">VLOOKUP(AA$6,Forecast_Load!$D$46:$AB$64,2,FALSE())</f>
        <v>#N/A</v>
      </c>
      <c r="AB259" s="32" t="e">
        <f aca="false">VLOOKUP(AB$6,Forecast_Load!$D$46:$AB$64,2,FALSE())</f>
        <v>#N/A</v>
      </c>
    </row>
    <row r="260" customFormat="false" ht="15.75" hidden="false" customHeight="false" outlineLevel="0" collapsed="false">
      <c r="A260" s="29" t="s">
        <v>11</v>
      </c>
      <c r="B260" s="32" t="e">
        <f aca="false">B9</f>
        <v>#N/A</v>
      </c>
      <c r="C260" s="32" t="e">
        <f aca="false">C9</f>
        <v>#N/A</v>
      </c>
      <c r="D260" s="32" t="e">
        <f aca="false">D9</f>
        <v>#N/A</v>
      </c>
      <c r="E260" s="32" t="e">
        <f aca="false">E9</f>
        <v>#N/A</v>
      </c>
      <c r="F260" s="32" t="e">
        <f aca="false">F9</f>
        <v>#N/A</v>
      </c>
      <c r="G260" s="32" t="e">
        <f aca="false">G9</f>
        <v>#N/A</v>
      </c>
      <c r="H260" s="32" t="e">
        <f aca="false">H9</f>
        <v>#N/A</v>
      </c>
      <c r="I260" s="32" t="e">
        <f aca="false">I9</f>
        <v>#N/A</v>
      </c>
      <c r="J260" s="34" t="n">
        <f aca="false">+J222</f>
        <v>0</v>
      </c>
      <c r="K260" s="31" t="e">
        <f aca="false">VLOOKUP(K$6,Forecast_Load!$D$46:$AB$64,3,FALSE())</f>
        <v>#N/A</v>
      </c>
      <c r="L260" s="32" t="e">
        <f aca="false">VLOOKUP(L$6,Forecast_Load!$D$46:$AB$64,3,FALSE())</f>
        <v>#N/A</v>
      </c>
      <c r="M260" s="32" t="e">
        <f aca="false">VLOOKUP(M$6,Forecast_Load!$D$46:$AB$64,3,FALSE())</f>
        <v>#N/A</v>
      </c>
      <c r="N260" s="32" t="e">
        <f aca="false">VLOOKUP(N$6,Forecast_Load!$D$46:$AB$64,3,FALSE())</f>
        <v>#N/A</v>
      </c>
      <c r="O260" s="32" t="e">
        <f aca="false">VLOOKUP(O$6,Forecast_Load!$D$46:$AB$64,3,FALSE())</f>
        <v>#N/A</v>
      </c>
      <c r="P260" s="32" t="e">
        <f aca="false">VLOOKUP(P$6,Forecast_Load!$D$46:$AB$64,3,FALSE())</f>
        <v>#N/A</v>
      </c>
      <c r="Q260" s="32" t="e">
        <f aca="false">VLOOKUP(Q$6,Forecast_Load!$D$46:$AB$64,3,FALSE())</f>
        <v>#N/A</v>
      </c>
      <c r="R260" s="32" t="e">
        <f aca="false">VLOOKUP(R$6,Forecast_Load!$D$46:$AB$64,3,FALSE())</f>
        <v>#N/A</v>
      </c>
      <c r="S260" s="32" t="e">
        <f aca="false">VLOOKUP(S$6,Forecast_Load!$D$46:$AB$64,3,FALSE())</f>
        <v>#N/A</v>
      </c>
      <c r="T260" s="32" t="e">
        <f aca="false">VLOOKUP(T$6,Forecast_Load!$D$46:$AB$64,3,FALSE())</f>
        <v>#N/A</v>
      </c>
      <c r="U260" s="32" t="e">
        <f aca="false">VLOOKUP(U$6,Forecast_Load!$D$46:$AB$64,3,FALSE())</f>
        <v>#N/A</v>
      </c>
      <c r="V260" s="32" t="e">
        <f aca="false">VLOOKUP(V$6,Forecast_Load!$D$46:$AB$64,3,FALSE())</f>
        <v>#N/A</v>
      </c>
      <c r="W260" s="32" t="e">
        <f aca="false">VLOOKUP(W$6,Forecast_Load!$D$46:$AB$64,3,FALSE())</f>
        <v>#N/A</v>
      </c>
      <c r="X260" s="32" t="e">
        <f aca="false">VLOOKUP(X$6,Forecast_Load!$D$46:$AB$64,3,FALSE())</f>
        <v>#N/A</v>
      </c>
      <c r="Y260" s="32" t="e">
        <f aca="false">VLOOKUP(Y$6,Forecast_Load!$D$46:$AB$64,3,FALSE())</f>
        <v>#N/A</v>
      </c>
      <c r="Z260" s="32" t="e">
        <f aca="false">VLOOKUP(Z$6,Forecast_Load!$D$46:$AB$64,3,FALSE())</f>
        <v>#N/A</v>
      </c>
      <c r="AA260" s="32" t="e">
        <f aca="false">VLOOKUP(AA$6,Forecast_Load!$D$46:$AB$64,3,FALSE())</f>
        <v>#N/A</v>
      </c>
      <c r="AB260" s="32" t="e">
        <f aca="false">VLOOKUP(AB$6,Forecast_Load!$D$46:$AB$64,3,FALSE())</f>
        <v>#N/A</v>
      </c>
    </row>
    <row r="261" customFormat="false" ht="15.75" hidden="false" customHeight="false" outlineLevel="0" collapsed="false">
      <c r="A261" s="29" t="s">
        <v>12</v>
      </c>
      <c r="B261" s="32" t="e">
        <f aca="false">B10</f>
        <v>#N/A</v>
      </c>
      <c r="C261" s="32" t="e">
        <f aca="false">C10</f>
        <v>#N/A</v>
      </c>
      <c r="D261" s="32" t="e">
        <f aca="false">D10</f>
        <v>#N/A</v>
      </c>
      <c r="E261" s="32" t="e">
        <f aca="false">E10</f>
        <v>#N/A</v>
      </c>
      <c r="F261" s="32" t="e">
        <f aca="false">F10</f>
        <v>#N/A</v>
      </c>
      <c r="G261" s="32" t="e">
        <f aca="false">G10</f>
        <v>#N/A</v>
      </c>
      <c r="H261" s="32" t="e">
        <f aca="false">H10</f>
        <v>#N/A</v>
      </c>
      <c r="I261" s="32" t="e">
        <f aca="false">I10</f>
        <v>#N/A</v>
      </c>
      <c r="J261" s="34" t="n">
        <f aca="false">+J223</f>
        <v>0</v>
      </c>
      <c r="K261" s="31" t="e">
        <f aca="false">VLOOKUP(K$6,Forecast_Load!$D$46:$AB$64,4,FALSE())</f>
        <v>#N/A</v>
      </c>
      <c r="L261" s="32" t="e">
        <f aca="false">VLOOKUP(L$6,Forecast_Load!$D$46:$AB$64,4,FALSE())</f>
        <v>#N/A</v>
      </c>
      <c r="M261" s="32" t="e">
        <f aca="false">VLOOKUP(M$6,Forecast_Load!$D$46:$AB$64,4,FALSE())</f>
        <v>#N/A</v>
      </c>
      <c r="N261" s="32" t="e">
        <f aca="false">VLOOKUP(N$6,Forecast_Load!$D$46:$AB$64,4,FALSE())</f>
        <v>#N/A</v>
      </c>
      <c r="O261" s="32" t="e">
        <f aca="false">VLOOKUP(O$6,Forecast_Load!$D$46:$AB$64,4,FALSE())</f>
        <v>#N/A</v>
      </c>
      <c r="P261" s="32" t="e">
        <f aca="false">VLOOKUP(P$6,Forecast_Load!$D$46:$AB$64,4,FALSE())</f>
        <v>#N/A</v>
      </c>
      <c r="Q261" s="32" t="e">
        <f aca="false">VLOOKUP(Q$6,Forecast_Load!$D$46:$AB$64,4,FALSE())</f>
        <v>#N/A</v>
      </c>
      <c r="R261" s="32" t="e">
        <f aca="false">VLOOKUP(R$6,Forecast_Load!$D$46:$AB$64,4,FALSE())</f>
        <v>#N/A</v>
      </c>
      <c r="S261" s="32" t="e">
        <f aca="false">VLOOKUP(S$6,Forecast_Load!$D$46:$AB$64,4,FALSE())</f>
        <v>#N/A</v>
      </c>
      <c r="T261" s="32" t="e">
        <f aca="false">VLOOKUP(T$6,Forecast_Load!$D$46:$AB$64,4,FALSE())</f>
        <v>#N/A</v>
      </c>
      <c r="U261" s="32" t="e">
        <f aca="false">VLOOKUP(U$6,Forecast_Load!$D$46:$AB$64,4,FALSE())</f>
        <v>#N/A</v>
      </c>
      <c r="V261" s="32" t="e">
        <f aca="false">VLOOKUP(V$6,Forecast_Load!$D$46:$AB$64,4,FALSE())</f>
        <v>#N/A</v>
      </c>
      <c r="W261" s="32" t="e">
        <f aca="false">VLOOKUP(W$6,Forecast_Load!$D$46:$AB$64,4,FALSE())</f>
        <v>#N/A</v>
      </c>
      <c r="X261" s="32" t="e">
        <f aca="false">VLOOKUP(X$6,Forecast_Load!$D$46:$AB$64,4,FALSE())</f>
        <v>#N/A</v>
      </c>
      <c r="Y261" s="32" t="e">
        <f aca="false">VLOOKUP(Y$6,Forecast_Load!$D$46:$AB$64,4,FALSE())</f>
        <v>#N/A</v>
      </c>
      <c r="Z261" s="32" t="e">
        <f aca="false">VLOOKUP(Z$6,Forecast_Load!$D$46:$AB$64,4,FALSE())</f>
        <v>#N/A</v>
      </c>
      <c r="AA261" s="32" t="e">
        <f aca="false">VLOOKUP(AA$6,Forecast_Load!$D$46:$AB$64,4,FALSE())</f>
        <v>#N/A</v>
      </c>
      <c r="AB261" s="32" t="e">
        <f aca="false">VLOOKUP(AB$6,Forecast_Load!$D$46:$AB$64,4,FALSE())</f>
        <v>#N/A</v>
      </c>
    </row>
    <row r="262" customFormat="false" ht="15.75" hidden="false" customHeight="false" outlineLevel="0" collapsed="false">
      <c r="A262" s="29" t="s">
        <v>13</v>
      </c>
      <c r="B262" s="32" t="e">
        <f aca="false">B11</f>
        <v>#N/A</v>
      </c>
      <c r="C262" s="32" t="e">
        <f aca="false">C11</f>
        <v>#N/A</v>
      </c>
      <c r="D262" s="32" t="e">
        <f aca="false">D11</f>
        <v>#N/A</v>
      </c>
      <c r="E262" s="32" t="e">
        <f aca="false">E11</f>
        <v>#N/A</v>
      </c>
      <c r="F262" s="32" t="e">
        <f aca="false">F11</f>
        <v>#N/A</v>
      </c>
      <c r="G262" s="32" t="e">
        <f aca="false">G11</f>
        <v>#N/A</v>
      </c>
      <c r="H262" s="32" t="e">
        <f aca="false">H11</f>
        <v>#N/A</v>
      </c>
      <c r="I262" s="32" t="e">
        <f aca="false">I11</f>
        <v>#N/A</v>
      </c>
      <c r="J262" s="34" t="n">
        <f aca="false">+J224</f>
        <v>0</v>
      </c>
      <c r="K262" s="31" t="e">
        <f aca="false">VLOOKUP(K$6,Forecast_Load!$D$46:$AB$64,5,FALSE())</f>
        <v>#N/A</v>
      </c>
      <c r="L262" s="32" t="e">
        <f aca="false">VLOOKUP(L$6,Forecast_Load!$D$46:$AB$64,5,FALSE())</f>
        <v>#N/A</v>
      </c>
      <c r="M262" s="32" t="e">
        <f aca="false">VLOOKUP(M$6,Forecast_Load!$D$46:$AB$64,5,FALSE())</f>
        <v>#N/A</v>
      </c>
      <c r="N262" s="32" t="e">
        <f aca="false">VLOOKUP(N$6,Forecast_Load!$D$46:$AB$64,5,FALSE())</f>
        <v>#N/A</v>
      </c>
      <c r="O262" s="32" t="e">
        <f aca="false">VLOOKUP(O$6,Forecast_Load!$D$46:$AB$64,5,FALSE())</f>
        <v>#N/A</v>
      </c>
      <c r="P262" s="32" t="e">
        <f aca="false">VLOOKUP(P$6,Forecast_Load!$D$46:$AB$64,5,FALSE())</f>
        <v>#N/A</v>
      </c>
      <c r="Q262" s="32" t="e">
        <f aca="false">VLOOKUP(Q$6,Forecast_Load!$D$46:$AB$64,5,FALSE())</f>
        <v>#N/A</v>
      </c>
      <c r="R262" s="32" t="e">
        <f aca="false">VLOOKUP(R$6,Forecast_Load!$D$46:$AB$64,5,FALSE())</f>
        <v>#N/A</v>
      </c>
      <c r="S262" s="32" t="e">
        <f aca="false">VLOOKUP(S$6,Forecast_Load!$D$46:$AB$64,5,FALSE())</f>
        <v>#N/A</v>
      </c>
      <c r="T262" s="32" t="e">
        <f aca="false">VLOOKUP(T$6,Forecast_Load!$D$46:$AB$64,5,FALSE())</f>
        <v>#N/A</v>
      </c>
      <c r="U262" s="32" t="e">
        <f aca="false">VLOOKUP(U$6,Forecast_Load!$D$46:$AB$64,5,FALSE())</f>
        <v>#N/A</v>
      </c>
      <c r="V262" s="32" t="e">
        <f aca="false">VLOOKUP(V$6,Forecast_Load!$D$46:$AB$64,5,FALSE())</f>
        <v>#N/A</v>
      </c>
      <c r="W262" s="32" t="e">
        <f aca="false">VLOOKUP(W$6,Forecast_Load!$D$46:$AB$64,5,FALSE())</f>
        <v>#N/A</v>
      </c>
      <c r="X262" s="32" t="e">
        <f aca="false">VLOOKUP(X$6,Forecast_Load!$D$46:$AB$64,5,FALSE())</f>
        <v>#N/A</v>
      </c>
      <c r="Y262" s="32" t="e">
        <f aca="false">VLOOKUP(Y$6,Forecast_Load!$D$46:$AB$64,5,FALSE())</f>
        <v>#N/A</v>
      </c>
      <c r="Z262" s="32" t="e">
        <f aca="false">VLOOKUP(Z$6,Forecast_Load!$D$46:$AB$64,5,FALSE())</f>
        <v>#N/A</v>
      </c>
      <c r="AA262" s="32" t="e">
        <f aca="false">VLOOKUP(AA$6,Forecast_Load!$D$46:$AB$64,5,FALSE())</f>
        <v>#N/A</v>
      </c>
      <c r="AB262" s="32" t="e">
        <f aca="false">VLOOKUP(AB$6,Forecast_Load!$D$46:$AB$64,5,FALSE())</f>
        <v>#N/A</v>
      </c>
    </row>
    <row r="263" customFormat="false" ht="15.75" hidden="false" customHeight="false" outlineLevel="0" collapsed="false">
      <c r="A263" s="29" t="s">
        <v>14</v>
      </c>
      <c r="B263" s="32" t="e">
        <f aca="false">B12</f>
        <v>#N/A</v>
      </c>
      <c r="C263" s="32" t="e">
        <f aca="false">C12</f>
        <v>#N/A</v>
      </c>
      <c r="D263" s="32" t="e">
        <f aca="false">D12</f>
        <v>#N/A</v>
      </c>
      <c r="E263" s="32" t="e">
        <f aca="false">E12</f>
        <v>#N/A</v>
      </c>
      <c r="F263" s="32" t="e">
        <f aca="false">F12</f>
        <v>#N/A</v>
      </c>
      <c r="G263" s="32" t="e">
        <f aca="false">G12</f>
        <v>#N/A</v>
      </c>
      <c r="H263" s="32" t="e">
        <f aca="false">H12</f>
        <v>#N/A</v>
      </c>
      <c r="I263" s="32" t="e">
        <f aca="false">I12</f>
        <v>#N/A</v>
      </c>
      <c r="J263" s="34" t="n">
        <f aca="false">+J225</f>
        <v>0</v>
      </c>
      <c r="K263" s="31" t="e">
        <f aca="false">VLOOKUP(K$6,Forecast_Load!$D$46:$AB$64,6,FALSE())</f>
        <v>#N/A</v>
      </c>
      <c r="L263" s="32" t="e">
        <f aca="false">VLOOKUP(L$6,Forecast_Load!$D$46:$AB$64,6,FALSE())</f>
        <v>#N/A</v>
      </c>
      <c r="M263" s="32" t="e">
        <f aca="false">VLOOKUP(M$6,Forecast_Load!$D$46:$AB$64,6,FALSE())</f>
        <v>#N/A</v>
      </c>
      <c r="N263" s="32" t="e">
        <f aca="false">VLOOKUP(N$6,Forecast_Load!$D$46:$AB$64,6,FALSE())</f>
        <v>#N/A</v>
      </c>
      <c r="O263" s="32" t="e">
        <f aca="false">VLOOKUP(O$6,Forecast_Load!$D$46:$AB$64,6,FALSE())</f>
        <v>#N/A</v>
      </c>
      <c r="P263" s="32" t="e">
        <f aca="false">VLOOKUP(P$6,Forecast_Load!$D$46:$AB$64,6,FALSE())</f>
        <v>#N/A</v>
      </c>
      <c r="Q263" s="32" t="e">
        <f aca="false">VLOOKUP(Q$6,Forecast_Load!$D$46:$AB$64,6,FALSE())</f>
        <v>#N/A</v>
      </c>
      <c r="R263" s="32" t="e">
        <f aca="false">VLOOKUP(R$6,Forecast_Load!$D$46:$AB$64,6,FALSE())</f>
        <v>#N/A</v>
      </c>
      <c r="S263" s="32" t="e">
        <f aca="false">VLOOKUP(S$6,Forecast_Load!$D$46:$AB$64,6,FALSE())</f>
        <v>#N/A</v>
      </c>
      <c r="T263" s="32" t="e">
        <f aca="false">VLOOKUP(T$6,Forecast_Load!$D$46:$AB$64,6,FALSE())</f>
        <v>#N/A</v>
      </c>
      <c r="U263" s="32" t="e">
        <f aca="false">VLOOKUP(U$6,Forecast_Load!$D$46:$AB$64,6,FALSE())</f>
        <v>#N/A</v>
      </c>
      <c r="V263" s="32" t="e">
        <f aca="false">VLOOKUP(V$6,Forecast_Load!$D$46:$AB$64,6,FALSE())</f>
        <v>#N/A</v>
      </c>
      <c r="W263" s="32" t="e">
        <f aca="false">VLOOKUP(W$6,Forecast_Load!$D$46:$AB$64,6,FALSE())</f>
        <v>#N/A</v>
      </c>
      <c r="X263" s="32" t="e">
        <f aca="false">VLOOKUP(X$6,Forecast_Load!$D$46:$AB$64,6,FALSE())</f>
        <v>#N/A</v>
      </c>
      <c r="Y263" s="32" t="e">
        <f aca="false">VLOOKUP(Y$6,Forecast_Load!$D$46:$AB$64,6,FALSE())</f>
        <v>#N/A</v>
      </c>
      <c r="Z263" s="32" t="e">
        <f aca="false">VLOOKUP(Z$6,Forecast_Load!$D$46:$AB$64,6,FALSE())</f>
        <v>#N/A</v>
      </c>
      <c r="AA263" s="32" t="e">
        <f aca="false">VLOOKUP(AA$6,Forecast_Load!$D$46:$AB$64,6,FALSE())</f>
        <v>#N/A</v>
      </c>
      <c r="AB263" s="32" t="e">
        <f aca="false">VLOOKUP(AB$6,Forecast_Load!$D$46:$AB$64,6,FALSE())</f>
        <v>#N/A</v>
      </c>
    </row>
    <row r="264" customFormat="false" ht="15.75" hidden="false" customHeight="false" outlineLevel="0" collapsed="false">
      <c r="A264" s="29" t="s">
        <v>15</v>
      </c>
      <c r="B264" s="32" t="e">
        <f aca="false">B13</f>
        <v>#N/A</v>
      </c>
      <c r="C264" s="32" t="e">
        <f aca="false">C13</f>
        <v>#N/A</v>
      </c>
      <c r="D264" s="32" t="e">
        <f aca="false">D13</f>
        <v>#N/A</v>
      </c>
      <c r="E264" s="32" t="e">
        <f aca="false">E13</f>
        <v>#N/A</v>
      </c>
      <c r="F264" s="32" t="e">
        <f aca="false">F13</f>
        <v>#N/A</v>
      </c>
      <c r="G264" s="32" t="e">
        <f aca="false">G13</f>
        <v>#N/A</v>
      </c>
      <c r="H264" s="32" t="e">
        <f aca="false">H13</f>
        <v>#N/A</v>
      </c>
      <c r="I264" s="32" t="e">
        <f aca="false">I13</f>
        <v>#N/A</v>
      </c>
      <c r="J264" s="34" t="n">
        <f aca="false">+J226</f>
        <v>0</v>
      </c>
      <c r="K264" s="31" t="e">
        <f aca="false">VLOOKUP(K$6,Forecast_Load!$D$46:$AB$64,7,FALSE())</f>
        <v>#N/A</v>
      </c>
      <c r="L264" s="32" t="e">
        <f aca="false">VLOOKUP(L$6,Forecast_Load!$D$46:$AB$64,7,FALSE())</f>
        <v>#N/A</v>
      </c>
      <c r="M264" s="32" t="e">
        <f aca="false">VLOOKUP(M$6,Forecast_Load!$D$46:$AB$64,7,FALSE())</f>
        <v>#N/A</v>
      </c>
      <c r="N264" s="32" t="e">
        <f aca="false">VLOOKUP(N$6,Forecast_Load!$D$46:$AB$64,7,FALSE())</f>
        <v>#N/A</v>
      </c>
      <c r="O264" s="32" t="e">
        <f aca="false">VLOOKUP(O$6,Forecast_Load!$D$46:$AB$64,7,FALSE())</f>
        <v>#N/A</v>
      </c>
      <c r="P264" s="32" t="e">
        <f aca="false">VLOOKUP(P$6,Forecast_Load!$D$46:$AB$64,7,FALSE())</f>
        <v>#N/A</v>
      </c>
      <c r="Q264" s="32" t="e">
        <f aca="false">VLOOKUP(Q$6,Forecast_Load!$D$46:$AB$64,7,FALSE())</f>
        <v>#N/A</v>
      </c>
      <c r="R264" s="32" t="e">
        <f aca="false">VLOOKUP(R$6,Forecast_Load!$D$46:$AB$64,7,FALSE())</f>
        <v>#N/A</v>
      </c>
      <c r="S264" s="32" t="e">
        <f aca="false">VLOOKUP(S$6,Forecast_Load!$D$46:$AB$64,7,FALSE())</f>
        <v>#N/A</v>
      </c>
      <c r="T264" s="32" t="e">
        <f aca="false">VLOOKUP(T$6,Forecast_Load!$D$46:$AB$64,7,FALSE())</f>
        <v>#N/A</v>
      </c>
      <c r="U264" s="32" t="e">
        <f aca="false">VLOOKUP(U$6,Forecast_Load!$D$46:$AB$64,7,FALSE())</f>
        <v>#N/A</v>
      </c>
      <c r="V264" s="32" t="e">
        <f aca="false">VLOOKUP(V$6,Forecast_Load!$D$46:$AB$64,7,FALSE())</f>
        <v>#N/A</v>
      </c>
      <c r="W264" s="32" t="e">
        <f aca="false">VLOOKUP(W$6,Forecast_Load!$D$46:$AB$64,7,FALSE())</f>
        <v>#N/A</v>
      </c>
      <c r="X264" s="32" t="e">
        <f aca="false">VLOOKUP(X$6,Forecast_Load!$D$46:$AB$64,7,FALSE())</f>
        <v>#N/A</v>
      </c>
      <c r="Y264" s="32" t="e">
        <f aca="false">VLOOKUP(Y$6,Forecast_Load!$D$46:$AB$64,7,FALSE())</f>
        <v>#N/A</v>
      </c>
      <c r="Z264" s="32" t="e">
        <f aca="false">VLOOKUP(Z$6,Forecast_Load!$D$46:$AB$64,7,FALSE())</f>
        <v>#N/A</v>
      </c>
      <c r="AA264" s="32" t="e">
        <f aca="false">VLOOKUP(AA$6,Forecast_Load!$D$46:$AB$64,7,FALSE())</f>
        <v>#N/A</v>
      </c>
      <c r="AB264" s="32" t="e">
        <f aca="false">VLOOKUP(AB$6,Forecast_Load!$D$46:$AB$64,7,FALSE())</f>
        <v>#N/A</v>
      </c>
    </row>
    <row r="265" customFormat="false" ht="15.75" hidden="false" customHeight="false" outlineLevel="0" collapsed="false">
      <c r="A265" s="29" t="s">
        <v>16</v>
      </c>
      <c r="B265" s="32" t="e">
        <f aca="false">B14</f>
        <v>#N/A</v>
      </c>
      <c r="C265" s="32" t="e">
        <f aca="false">C14</f>
        <v>#N/A</v>
      </c>
      <c r="D265" s="32" t="e">
        <f aca="false">D14</f>
        <v>#N/A</v>
      </c>
      <c r="E265" s="32" t="e">
        <f aca="false">E14</f>
        <v>#N/A</v>
      </c>
      <c r="F265" s="32" t="e">
        <f aca="false">F14</f>
        <v>#N/A</v>
      </c>
      <c r="G265" s="32" t="e">
        <f aca="false">G14</f>
        <v>#N/A</v>
      </c>
      <c r="H265" s="32" t="e">
        <f aca="false">H14</f>
        <v>#N/A</v>
      </c>
      <c r="I265" s="32" t="e">
        <f aca="false">I14</f>
        <v>#N/A</v>
      </c>
      <c r="J265" s="34" t="n">
        <f aca="false">+J227</f>
        <v>0</v>
      </c>
      <c r="K265" s="31" t="e">
        <f aca="false">VLOOKUP(K$6,Forecast_Load!$D$46:$AB$64,8,FALSE())</f>
        <v>#N/A</v>
      </c>
      <c r="L265" s="32" t="e">
        <f aca="false">VLOOKUP(L$6,Forecast_Load!$D$46:$AB$64,8,FALSE())</f>
        <v>#N/A</v>
      </c>
      <c r="M265" s="32" t="e">
        <f aca="false">VLOOKUP(M$6,Forecast_Load!$D$46:$AB$64,8,FALSE())</f>
        <v>#N/A</v>
      </c>
      <c r="N265" s="32" t="e">
        <f aca="false">VLOOKUP(N$6,Forecast_Load!$D$46:$AB$64,8,FALSE())</f>
        <v>#N/A</v>
      </c>
      <c r="O265" s="32" t="e">
        <f aca="false">VLOOKUP(O$6,Forecast_Load!$D$46:$AB$64,8,FALSE())</f>
        <v>#N/A</v>
      </c>
      <c r="P265" s="32" t="e">
        <f aca="false">VLOOKUP(P$6,Forecast_Load!$D$46:$AB$64,8,FALSE())</f>
        <v>#N/A</v>
      </c>
      <c r="Q265" s="32" t="e">
        <f aca="false">VLOOKUP(Q$6,Forecast_Load!$D$46:$AB$64,8,FALSE())</f>
        <v>#N/A</v>
      </c>
      <c r="R265" s="32" t="e">
        <f aca="false">VLOOKUP(R$6,Forecast_Load!$D$46:$AB$64,8,FALSE())</f>
        <v>#N/A</v>
      </c>
      <c r="S265" s="32" t="e">
        <f aca="false">VLOOKUP(S$6,Forecast_Load!$D$46:$AB$64,8,FALSE())</f>
        <v>#N/A</v>
      </c>
      <c r="T265" s="32" t="e">
        <f aca="false">VLOOKUP(T$6,Forecast_Load!$D$46:$AB$64,8,FALSE())</f>
        <v>#N/A</v>
      </c>
      <c r="U265" s="32" t="e">
        <f aca="false">VLOOKUP(U$6,Forecast_Load!$D$46:$AB$64,8,FALSE())</f>
        <v>#N/A</v>
      </c>
      <c r="V265" s="32" t="e">
        <f aca="false">VLOOKUP(V$6,Forecast_Load!$D$46:$AB$64,8,FALSE())</f>
        <v>#N/A</v>
      </c>
      <c r="W265" s="32" t="e">
        <f aca="false">VLOOKUP(W$6,Forecast_Load!$D$46:$AB$64,8,FALSE())</f>
        <v>#N/A</v>
      </c>
      <c r="X265" s="32" t="e">
        <f aca="false">VLOOKUP(X$6,Forecast_Load!$D$46:$AB$64,8,FALSE())</f>
        <v>#N/A</v>
      </c>
      <c r="Y265" s="32" t="e">
        <f aca="false">VLOOKUP(Y$6,Forecast_Load!$D$46:$AB$64,8,FALSE())</f>
        <v>#N/A</v>
      </c>
      <c r="Z265" s="32" t="e">
        <f aca="false">VLOOKUP(Z$6,Forecast_Load!$D$46:$AB$64,8,FALSE())</f>
        <v>#N/A</v>
      </c>
      <c r="AA265" s="32" t="e">
        <f aca="false">VLOOKUP(AA$6,Forecast_Load!$D$46:$AB$64,8,FALSE())</f>
        <v>#N/A</v>
      </c>
      <c r="AB265" s="32" t="e">
        <f aca="false">VLOOKUP(AB$6,Forecast_Load!$D$46:$AB$64,8,FALSE())</f>
        <v>#N/A</v>
      </c>
    </row>
    <row r="266" customFormat="false" ht="15.75" hidden="false" customHeight="false" outlineLevel="0" collapsed="false">
      <c r="A266" s="29" t="s">
        <v>17</v>
      </c>
      <c r="B266" s="32" t="e">
        <f aca="false">B15</f>
        <v>#N/A</v>
      </c>
      <c r="C266" s="32" t="e">
        <f aca="false">C15</f>
        <v>#N/A</v>
      </c>
      <c r="D266" s="32" t="e">
        <f aca="false">D15</f>
        <v>#N/A</v>
      </c>
      <c r="E266" s="32" t="e">
        <f aca="false">E15</f>
        <v>#N/A</v>
      </c>
      <c r="F266" s="32" t="e">
        <f aca="false">F15</f>
        <v>#N/A</v>
      </c>
      <c r="G266" s="32" t="e">
        <f aca="false">G15</f>
        <v>#N/A</v>
      </c>
      <c r="H266" s="32" t="e">
        <f aca="false">H15</f>
        <v>#N/A</v>
      </c>
      <c r="I266" s="32" t="e">
        <f aca="false">I15</f>
        <v>#N/A</v>
      </c>
      <c r="J266" s="34" t="n">
        <f aca="false">+J228</f>
        <v>0</v>
      </c>
      <c r="K266" s="31" t="e">
        <f aca="false">VLOOKUP(K$6,Forecast_Load!$D$46:$AB$64,9,FALSE())</f>
        <v>#N/A</v>
      </c>
      <c r="L266" s="32" t="e">
        <f aca="false">VLOOKUP(L$6,Forecast_Load!$D$46:$AB$64,9,FALSE())</f>
        <v>#N/A</v>
      </c>
      <c r="M266" s="32" t="e">
        <f aca="false">VLOOKUP(M$6,Forecast_Load!$D$46:$AB$64,9,FALSE())</f>
        <v>#N/A</v>
      </c>
      <c r="N266" s="32" t="e">
        <f aca="false">VLOOKUP(N$6,Forecast_Load!$D$46:$AB$64,9,FALSE())</f>
        <v>#N/A</v>
      </c>
      <c r="O266" s="32" t="e">
        <f aca="false">VLOOKUP(O$6,Forecast_Load!$D$46:$AB$64,9,FALSE())</f>
        <v>#N/A</v>
      </c>
      <c r="P266" s="32" t="e">
        <f aca="false">VLOOKUP(P$6,Forecast_Load!$D$46:$AB$64,9,FALSE())</f>
        <v>#N/A</v>
      </c>
      <c r="Q266" s="32" t="e">
        <f aca="false">VLOOKUP(Q$6,Forecast_Load!$D$46:$AB$64,9,FALSE())</f>
        <v>#N/A</v>
      </c>
      <c r="R266" s="32" t="e">
        <f aca="false">VLOOKUP(R$6,Forecast_Load!$D$46:$AB$64,9,FALSE())</f>
        <v>#N/A</v>
      </c>
      <c r="S266" s="32" t="e">
        <f aca="false">VLOOKUP(S$6,Forecast_Load!$D$46:$AB$64,9,FALSE())</f>
        <v>#N/A</v>
      </c>
      <c r="T266" s="32" t="e">
        <f aca="false">VLOOKUP(T$6,Forecast_Load!$D$46:$AB$64,9,FALSE())</f>
        <v>#N/A</v>
      </c>
      <c r="U266" s="32" t="e">
        <f aca="false">VLOOKUP(U$6,Forecast_Load!$D$46:$AB$64,9,FALSE())</f>
        <v>#N/A</v>
      </c>
      <c r="V266" s="32" t="e">
        <f aca="false">VLOOKUP(V$6,Forecast_Load!$D$46:$AB$64,9,FALSE())</f>
        <v>#N/A</v>
      </c>
      <c r="W266" s="32" t="e">
        <f aca="false">VLOOKUP(W$6,Forecast_Load!$D$46:$AB$64,9,FALSE())</f>
        <v>#N/A</v>
      </c>
      <c r="X266" s="32" t="e">
        <f aca="false">VLOOKUP(X$6,Forecast_Load!$D$46:$AB$64,9,FALSE())</f>
        <v>#N/A</v>
      </c>
      <c r="Y266" s="32" t="e">
        <f aca="false">VLOOKUP(Y$6,Forecast_Load!$D$46:$AB$64,9,FALSE())</f>
        <v>#N/A</v>
      </c>
      <c r="Z266" s="32" t="e">
        <f aca="false">VLOOKUP(Z$6,Forecast_Load!$D$46:$AB$64,9,FALSE())</f>
        <v>#N/A</v>
      </c>
      <c r="AA266" s="32" t="e">
        <f aca="false">VLOOKUP(AA$6,Forecast_Load!$D$46:$AB$64,9,FALSE())</f>
        <v>#N/A</v>
      </c>
      <c r="AB266" s="32" t="e">
        <f aca="false">VLOOKUP(AB$6,Forecast_Load!$D$46:$AB$64,9,FALSE())</f>
        <v>#N/A</v>
      </c>
    </row>
    <row r="267" customFormat="false" ht="15.75" hidden="false" customHeight="false" outlineLevel="0" collapsed="false">
      <c r="A267" s="29" t="s">
        <v>18</v>
      </c>
      <c r="B267" s="32" t="e">
        <f aca="false">B16</f>
        <v>#N/A</v>
      </c>
      <c r="C267" s="32" t="e">
        <f aca="false">C16</f>
        <v>#N/A</v>
      </c>
      <c r="D267" s="32" t="e">
        <f aca="false">D16</f>
        <v>#N/A</v>
      </c>
      <c r="E267" s="32" t="e">
        <f aca="false">E16</f>
        <v>#N/A</v>
      </c>
      <c r="F267" s="32" t="e">
        <f aca="false">F16</f>
        <v>#N/A</v>
      </c>
      <c r="G267" s="32" t="e">
        <f aca="false">G16</f>
        <v>#N/A</v>
      </c>
      <c r="H267" s="32" t="e">
        <f aca="false">H16</f>
        <v>#N/A</v>
      </c>
      <c r="I267" s="32" t="e">
        <f aca="false">I16</f>
        <v>#N/A</v>
      </c>
      <c r="J267" s="34" t="n">
        <f aca="false">+J229</f>
        <v>0</v>
      </c>
      <c r="K267" s="31" t="e">
        <f aca="false">VLOOKUP(K$6,Forecast_Load!$D$46:$AB$64,10,FALSE())</f>
        <v>#N/A</v>
      </c>
      <c r="L267" s="32" t="e">
        <f aca="false">VLOOKUP(L$6,Forecast_Load!$D$46:$AB$64,10,FALSE())</f>
        <v>#N/A</v>
      </c>
      <c r="M267" s="32" t="e">
        <f aca="false">VLOOKUP(M$6,Forecast_Load!$D$46:$AB$64,10,FALSE())</f>
        <v>#N/A</v>
      </c>
      <c r="N267" s="32" t="e">
        <f aca="false">VLOOKUP(N$6,Forecast_Load!$D$46:$AB$64,10,FALSE())</f>
        <v>#N/A</v>
      </c>
      <c r="O267" s="32" t="e">
        <f aca="false">VLOOKUP(O$6,Forecast_Load!$D$46:$AB$64,10,FALSE())</f>
        <v>#N/A</v>
      </c>
      <c r="P267" s="32" t="e">
        <f aca="false">VLOOKUP(P$6,Forecast_Load!$D$46:$AB$64,10,FALSE())</f>
        <v>#N/A</v>
      </c>
      <c r="Q267" s="32" t="e">
        <f aca="false">VLOOKUP(Q$6,Forecast_Load!$D$46:$AB$64,10,FALSE())</f>
        <v>#N/A</v>
      </c>
      <c r="R267" s="32" t="e">
        <f aca="false">VLOOKUP(R$6,Forecast_Load!$D$46:$AB$64,10,FALSE())</f>
        <v>#N/A</v>
      </c>
      <c r="S267" s="32" t="e">
        <f aca="false">VLOOKUP(S$6,Forecast_Load!$D$46:$AB$64,10,FALSE())</f>
        <v>#N/A</v>
      </c>
      <c r="T267" s="32" t="e">
        <f aca="false">VLOOKUP(T$6,Forecast_Load!$D$46:$AB$64,10,FALSE())</f>
        <v>#N/A</v>
      </c>
      <c r="U267" s="32" t="e">
        <f aca="false">VLOOKUP(U$6,Forecast_Load!$D$46:$AB$64,10,FALSE())</f>
        <v>#N/A</v>
      </c>
      <c r="V267" s="32" t="e">
        <f aca="false">VLOOKUP(V$6,Forecast_Load!$D$46:$AB$64,10,FALSE())</f>
        <v>#N/A</v>
      </c>
      <c r="W267" s="32" t="e">
        <f aca="false">VLOOKUP(W$6,Forecast_Load!$D$46:$AB$64,10,FALSE())</f>
        <v>#N/A</v>
      </c>
      <c r="X267" s="32" t="e">
        <f aca="false">VLOOKUP(X$6,Forecast_Load!$D$46:$AB$64,10,FALSE())</f>
        <v>#N/A</v>
      </c>
      <c r="Y267" s="32" t="e">
        <f aca="false">VLOOKUP(Y$6,Forecast_Load!$D$46:$AB$64,10,FALSE())</f>
        <v>#N/A</v>
      </c>
      <c r="Z267" s="32" t="e">
        <f aca="false">VLOOKUP(Z$6,Forecast_Load!$D$46:$AB$64,10,FALSE())</f>
        <v>#N/A</v>
      </c>
      <c r="AA267" s="32" t="e">
        <f aca="false">VLOOKUP(AA$6,Forecast_Load!$D$46:$AB$64,10,FALSE())</f>
        <v>#N/A</v>
      </c>
      <c r="AB267" s="32" t="e">
        <f aca="false">VLOOKUP(AB$6,Forecast_Load!$D$46:$AB$64,10,FALSE())</f>
        <v>#N/A</v>
      </c>
    </row>
    <row r="268" customFormat="false" ht="15.75" hidden="false" customHeight="false" outlineLevel="0" collapsed="false">
      <c r="A268" s="29" t="s">
        <v>19</v>
      </c>
      <c r="B268" s="32" t="e">
        <f aca="false">B17</f>
        <v>#N/A</v>
      </c>
      <c r="C268" s="32" t="e">
        <f aca="false">C17</f>
        <v>#N/A</v>
      </c>
      <c r="D268" s="32" t="e">
        <f aca="false">D17</f>
        <v>#N/A</v>
      </c>
      <c r="E268" s="32" t="e">
        <f aca="false">E17</f>
        <v>#N/A</v>
      </c>
      <c r="F268" s="32" t="e">
        <f aca="false">F17</f>
        <v>#N/A</v>
      </c>
      <c r="G268" s="32" t="e">
        <f aca="false">G17</f>
        <v>#N/A</v>
      </c>
      <c r="H268" s="32" t="e">
        <f aca="false">H17</f>
        <v>#N/A</v>
      </c>
      <c r="I268" s="32" t="e">
        <f aca="false">I17</f>
        <v>#N/A</v>
      </c>
      <c r="J268" s="34" t="n">
        <f aca="false">+J230</f>
        <v>0</v>
      </c>
      <c r="K268" s="31" t="e">
        <f aca="false">VLOOKUP(K$6,Forecast_Load!$D$46:$AB$64,11,FALSE())</f>
        <v>#N/A</v>
      </c>
      <c r="L268" s="32" t="e">
        <f aca="false">VLOOKUP(L$6,Forecast_Load!$D$46:$AB$64,11,FALSE())</f>
        <v>#N/A</v>
      </c>
      <c r="M268" s="32" t="e">
        <f aca="false">VLOOKUP(M$6,Forecast_Load!$D$46:$AB$64,11,FALSE())</f>
        <v>#N/A</v>
      </c>
      <c r="N268" s="32" t="e">
        <f aca="false">VLOOKUP(N$6,Forecast_Load!$D$46:$AB$64,11,FALSE())</f>
        <v>#N/A</v>
      </c>
      <c r="O268" s="32" t="e">
        <f aca="false">VLOOKUP(O$6,Forecast_Load!$D$46:$AB$64,11,FALSE())</f>
        <v>#N/A</v>
      </c>
      <c r="P268" s="32" t="e">
        <f aca="false">VLOOKUP(P$6,Forecast_Load!$D$46:$AB$64,11,FALSE())</f>
        <v>#N/A</v>
      </c>
      <c r="Q268" s="32" t="e">
        <f aca="false">VLOOKUP(Q$6,Forecast_Load!$D$46:$AB$64,11,FALSE())</f>
        <v>#N/A</v>
      </c>
      <c r="R268" s="32" t="e">
        <f aca="false">VLOOKUP(R$6,Forecast_Load!$D$46:$AB$64,11,FALSE())</f>
        <v>#N/A</v>
      </c>
      <c r="S268" s="32" t="e">
        <f aca="false">VLOOKUP(S$6,Forecast_Load!$D$46:$AB$64,11,FALSE())</f>
        <v>#N/A</v>
      </c>
      <c r="T268" s="32" t="e">
        <f aca="false">VLOOKUP(T$6,Forecast_Load!$D$46:$AB$64,11,FALSE())</f>
        <v>#N/A</v>
      </c>
      <c r="U268" s="32" t="e">
        <f aca="false">VLOOKUP(U$6,Forecast_Load!$D$46:$AB$64,11,FALSE())</f>
        <v>#N/A</v>
      </c>
      <c r="V268" s="32" t="e">
        <f aca="false">VLOOKUP(V$6,Forecast_Load!$D$46:$AB$64,11,FALSE())</f>
        <v>#N/A</v>
      </c>
      <c r="W268" s="32" t="e">
        <f aca="false">VLOOKUP(W$6,Forecast_Load!$D$46:$AB$64,11,FALSE())</f>
        <v>#N/A</v>
      </c>
      <c r="X268" s="32" t="e">
        <f aca="false">VLOOKUP(X$6,Forecast_Load!$D$46:$AB$64,11,FALSE())</f>
        <v>#N/A</v>
      </c>
      <c r="Y268" s="32" t="e">
        <f aca="false">VLOOKUP(Y$6,Forecast_Load!$D$46:$AB$64,11,FALSE())</f>
        <v>#N/A</v>
      </c>
      <c r="Z268" s="32" t="e">
        <f aca="false">VLOOKUP(Z$6,Forecast_Load!$D$46:$AB$64,11,FALSE())</f>
        <v>#N/A</v>
      </c>
      <c r="AA268" s="32" t="e">
        <f aca="false">VLOOKUP(AA$6,Forecast_Load!$D$46:$AB$64,11,FALSE())</f>
        <v>#N/A</v>
      </c>
      <c r="AB268" s="32" t="e">
        <f aca="false">VLOOKUP(AB$6,Forecast_Load!$D$46:$AB$64,11,FALSE())</f>
        <v>#N/A</v>
      </c>
    </row>
    <row r="269" customFormat="false" ht="15.75" hidden="false" customHeight="false" outlineLevel="0" collapsed="false">
      <c r="A269" s="29" t="s">
        <v>20</v>
      </c>
      <c r="B269" s="32" t="e">
        <f aca="false">B18</f>
        <v>#N/A</v>
      </c>
      <c r="C269" s="32" t="e">
        <f aca="false">C18</f>
        <v>#N/A</v>
      </c>
      <c r="D269" s="32" t="e">
        <f aca="false">D18</f>
        <v>#N/A</v>
      </c>
      <c r="E269" s="32" t="e">
        <f aca="false">E18</f>
        <v>#N/A</v>
      </c>
      <c r="F269" s="32" t="e">
        <f aca="false">F18</f>
        <v>#N/A</v>
      </c>
      <c r="G269" s="32" t="e">
        <f aca="false">G18</f>
        <v>#N/A</v>
      </c>
      <c r="H269" s="32" t="e">
        <f aca="false">H18</f>
        <v>#N/A</v>
      </c>
      <c r="I269" s="32" t="e">
        <f aca="false">I18</f>
        <v>#N/A</v>
      </c>
      <c r="J269" s="34" t="n">
        <f aca="false">+J231</f>
        <v>0</v>
      </c>
      <c r="K269" s="31" t="e">
        <f aca="false">VLOOKUP(K$6,Forecast_Load!$D$46:$AB$64,12,FALSE())</f>
        <v>#N/A</v>
      </c>
      <c r="L269" s="32" t="e">
        <f aca="false">VLOOKUP(L$6,Forecast_Load!$D$46:$AB$64,12,FALSE())</f>
        <v>#N/A</v>
      </c>
      <c r="M269" s="32" t="e">
        <f aca="false">VLOOKUP(M$6,Forecast_Load!$D$46:$AB$64,12,FALSE())</f>
        <v>#N/A</v>
      </c>
      <c r="N269" s="32" t="e">
        <f aca="false">VLOOKUP(N$6,Forecast_Load!$D$46:$AB$64,12,FALSE())</f>
        <v>#N/A</v>
      </c>
      <c r="O269" s="32" t="e">
        <f aca="false">VLOOKUP(O$6,Forecast_Load!$D$46:$AB$64,12,FALSE())</f>
        <v>#N/A</v>
      </c>
      <c r="P269" s="32" t="e">
        <f aca="false">VLOOKUP(P$6,Forecast_Load!$D$46:$AB$64,12,FALSE())</f>
        <v>#N/A</v>
      </c>
      <c r="Q269" s="32" t="e">
        <f aca="false">VLOOKUP(Q$6,Forecast_Load!$D$46:$AB$64,12,FALSE())</f>
        <v>#N/A</v>
      </c>
      <c r="R269" s="32" t="e">
        <f aca="false">VLOOKUP(R$6,Forecast_Load!$D$46:$AB$64,12,FALSE())</f>
        <v>#N/A</v>
      </c>
      <c r="S269" s="32" t="e">
        <f aca="false">VLOOKUP(S$6,Forecast_Load!$D$46:$AB$64,12,FALSE())</f>
        <v>#N/A</v>
      </c>
      <c r="T269" s="32" t="e">
        <f aca="false">VLOOKUP(T$6,Forecast_Load!$D$46:$AB$64,12,FALSE())</f>
        <v>#N/A</v>
      </c>
      <c r="U269" s="32" t="e">
        <f aca="false">VLOOKUP(U$6,Forecast_Load!$D$46:$AB$64,12,FALSE())</f>
        <v>#N/A</v>
      </c>
      <c r="V269" s="32" t="e">
        <f aca="false">VLOOKUP(V$6,Forecast_Load!$D$46:$AB$64,12,FALSE())</f>
        <v>#N/A</v>
      </c>
      <c r="W269" s="32" t="e">
        <f aca="false">VLOOKUP(W$6,Forecast_Load!$D$46:$AB$64,12,FALSE())</f>
        <v>#N/A</v>
      </c>
      <c r="X269" s="32" t="e">
        <f aca="false">VLOOKUP(X$6,Forecast_Load!$D$46:$AB$64,12,FALSE())</f>
        <v>#N/A</v>
      </c>
      <c r="Y269" s="32" t="e">
        <f aca="false">VLOOKUP(Y$6,Forecast_Load!$D$46:$AB$64,12,FALSE())</f>
        <v>#N/A</v>
      </c>
      <c r="Z269" s="32" t="e">
        <f aca="false">VLOOKUP(Z$6,Forecast_Load!$D$46:$AB$64,12,FALSE())</f>
        <v>#N/A</v>
      </c>
      <c r="AA269" s="32" t="e">
        <f aca="false">VLOOKUP(AA$6,Forecast_Load!$D$46:$AB$64,12,FALSE())</f>
        <v>#N/A</v>
      </c>
      <c r="AB269" s="32" t="e">
        <f aca="false">VLOOKUP(AB$6,Forecast_Load!$D$46:$AB$64,12,FALSE())</f>
        <v>#N/A</v>
      </c>
    </row>
    <row r="270" customFormat="false" ht="15.75" hidden="false" customHeight="false" outlineLevel="0" collapsed="false">
      <c r="A270" s="29" t="s">
        <v>21</v>
      </c>
      <c r="B270" s="32" t="e">
        <f aca="false">B19</f>
        <v>#N/A</v>
      </c>
      <c r="C270" s="32" t="e">
        <f aca="false">C19</f>
        <v>#N/A</v>
      </c>
      <c r="D270" s="32" t="e">
        <f aca="false">D19</f>
        <v>#N/A</v>
      </c>
      <c r="E270" s="32" t="e">
        <f aca="false">E19</f>
        <v>#N/A</v>
      </c>
      <c r="F270" s="32" t="e">
        <f aca="false">F19</f>
        <v>#N/A</v>
      </c>
      <c r="G270" s="32" t="e">
        <f aca="false">G19</f>
        <v>#N/A</v>
      </c>
      <c r="H270" s="32" t="e">
        <f aca="false">H19</f>
        <v>#N/A</v>
      </c>
      <c r="I270" s="32" t="e">
        <f aca="false">I19</f>
        <v>#N/A</v>
      </c>
      <c r="J270" s="34" t="n">
        <f aca="false">+J232</f>
        <v>0</v>
      </c>
      <c r="K270" s="31" t="e">
        <f aca="false">VLOOKUP(K$6,Forecast_Load!$D$46:$AB$64,13,FALSE())</f>
        <v>#N/A</v>
      </c>
      <c r="L270" s="32" t="e">
        <f aca="false">VLOOKUP(L$6,Forecast_Load!$D$46:$AB$64,13,FALSE())</f>
        <v>#N/A</v>
      </c>
      <c r="M270" s="32" t="e">
        <f aca="false">VLOOKUP(M$6,Forecast_Load!$D$46:$AB$64,13,FALSE())</f>
        <v>#N/A</v>
      </c>
      <c r="N270" s="32" t="e">
        <f aca="false">VLOOKUP(N$6,Forecast_Load!$D$46:$AB$64,13,FALSE())</f>
        <v>#N/A</v>
      </c>
      <c r="O270" s="32" t="e">
        <f aca="false">VLOOKUP(O$6,Forecast_Load!$D$46:$AB$64,13,FALSE())</f>
        <v>#N/A</v>
      </c>
      <c r="P270" s="32" t="e">
        <f aca="false">VLOOKUP(P$6,Forecast_Load!$D$46:$AB$64,13,FALSE())</f>
        <v>#N/A</v>
      </c>
      <c r="Q270" s="32" t="e">
        <f aca="false">VLOOKUP(Q$6,Forecast_Load!$D$46:$AB$64,13,FALSE())</f>
        <v>#N/A</v>
      </c>
      <c r="R270" s="32" t="e">
        <f aca="false">VLOOKUP(R$6,Forecast_Load!$D$46:$AB$64,13,FALSE())</f>
        <v>#N/A</v>
      </c>
      <c r="S270" s="32" t="e">
        <f aca="false">VLOOKUP(S$6,Forecast_Load!$D$46:$AB$64,13,FALSE())</f>
        <v>#N/A</v>
      </c>
      <c r="T270" s="32" t="e">
        <f aca="false">VLOOKUP(T$6,Forecast_Load!$D$46:$AB$64,13,FALSE())</f>
        <v>#N/A</v>
      </c>
      <c r="U270" s="32" t="e">
        <f aca="false">VLOOKUP(U$6,Forecast_Load!$D$46:$AB$64,13,FALSE())</f>
        <v>#N/A</v>
      </c>
      <c r="V270" s="32" t="e">
        <f aca="false">VLOOKUP(V$6,Forecast_Load!$D$46:$AB$64,13,FALSE())</f>
        <v>#N/A</v>
      </c>
      <c r="W270" s="32" t="e">
        <f aca="false">VLOOKUP(W$6,Forecast_Load!$D$46:$AB$64,13,FALSE())</f>
        <v>#N/A</v>
      </c>
      <c r="X270" s="32" t="e">
        <f aca="false">VLOOKUP(X$6,Forecast_Load!$D$46:$AB$64,13,FALSE())</f>
        <v>#N/A</v>
      </c>
      <c r="Y270" s="32" t="e">
        <f aca="false">VLOOKUP(Y$6,Forecast_Load!$D$46:$AB$64,13,FALSE())</f>
        <v>#N/A</v>
      </c>
      <c r="Z270" s="32" t="e">
        <f aca="false">VLOOKUP(Z$6,Forecast_Load!$D$46:$AB$64,13,FALSE())</f>
        <v>#N/A</v>
      </c>
      <c r="AA270" s="32" t="e">
        <f aca="false">VLOOKUP(AA$6,Forecast_Load!$D$46:$AB$64,13,FALSE())</f>
        <v>#N/A</v>
      </c>
      <c r="AB270" s="32" t="e">
        <f aca="false">VLOOKUP(AB$6,Forecast_Load!$D$46:$AB$64,13,FALSE())</f>
        <v>#N/A</v>
      </c>
    </row>
    <row r="271" customFormat="false" ht="15.75" hidden="false" customHeight="false" outlineLevel="0" collapsed="false">
      <c r="A271" s="29" t="s">
        <v>22</v>
      </c>
      <c r="B271" s="32" t="e">
        <f aca="false">B20</f>
        <v>#N/A</v>
      </c>
      <c r="C271" s="32" t="e">
        <f aca="false">C20</f>
        <v>#N/A</v>
      </c>
      <c r="D271" s="32" t="e">
        <f aca="false">D20</f>
        <v>#N/A</v>
      </c>
      <c r="E271" s="32" t="e">
        <f aca="false">E20</f>
        <v>#N/A</v>
      </c>
      <c r="F271" s="32" t="e">
        <f aca="false">F20</f>
        <v>#N/A</v>
      </c>
      <c r="G271" s="32" t="e">
        <f aca="false">G20</f>
        <v>#N/A</v>
      </c>
      <c r="H271" s="32" t="e">
        <f aca="false">H20</f>
        <v>#N/A</v>
      </c>
      <c r="I271" s="32" t="e">
        <f aca="false">I20</f>
        <v>#N/A</v>
      </c>
      <c r="J271" s="34" t="n">
        <f aca="false">+J233</f>
        <v>0</v>
      </c>
      <c r="K271" s="31" t="e">
        <f aca="false">VLOOKUP(K$6,Forecast_Load!$D$46:$AB$64,14,FALSE())</f>
        <v>#N/A</v>
      </c>
      <c r="L271" s="32" t="e">
        <f aca="false">VLOOKUP(L$6,Forecast_Load!$D$46:$AB$64,14,FALSE())</f>
        <v>#N/A</v>
      </c>
      <c r="M271" s="32" t="e">
        <f aca="false">VLOOKUP(M$6,Forecast_Load!$D$46:$AB$64,14,FALSE())</f>
        <v>#N/A</v>
      </c>
      <c r="N271" s="32" t="e">
        <f aca="false">VLOOKUP(N$6,Forecast_Load!$D$46:$AB$64,14,FALSE())</f>
        <v>#N/A</v>
      </c>
      <c r="O271" s="32" t="e">
        <f aca="false">VLOOKUP(O$6,Forecast_Load!$D$46:$AB$64,14,FALSE())</f>
        <v>#N/A</v>
      </c>
      <c r="P271" s="32" t="e">
        <f aca="false">VLOOKUP(P$6,Forecast_Load!$D$46:$AB$64,14,FALSE())</f>
        <v>#N/A</v>
      </c>
      <c r="Q271" s="32" t="e">
        <f aca="false">VLOOKUP(Q$6,Forecast_Load!$D$46:$AB$64,14,FALSE())</f>
        <v>#N/A</v>
      </c>
      <c r="R271" s="32" t="e">
        <f aca="false">VLOOKUP(R$6,Forecast_Load!$D$46:$AB$64,14,FALSE())</f>
        <v>#N/A</v>
      </c>
      <c r="S271" s="32" t="e">
        <f aca="false">VLOOKUP(S$6,Forecast_Load!$D$46:$AB$64,14,FALSE())</f>
        <v>#N/A</v>
      </c>
      <c r="T271" s="32" t="e">
        <f aca="false">VLOOKUP(T$6,Forecast_Load!$D$46:$AB$64,14,FALSE())</f>
        <v>#N/A</v>
      </c>
      <c r="U271" s="32" t="e">
        <f aca="false">VLOOKUP(U$6,Forecast_Load!$D$46:$AB$64,14,FALSE())</f>
        <v>#N/A</v>
      </c>
      <c r="V271" s="32" t="e">
        <f aca="false">VLOOKUP(V$6,Forecast_Load!$D$46:$AB$64,14,FALSE())</f>
        <v>#N/A</v>
      </c>
      <c r="W271" s="32" t="e">
        <f aca="false">VLOOKUP(W$6,Forecast_Load!$D$46:$AB$64,14,FALSE())</f>
        <v>#N/A</v>
      </c>
      <c r="X271" s="32" t="e">
        <f aca="false">VLOOKUP(X$6,Forecast_Load!$D$46:$AB$64,14,FALSE())</f>
        <v>#N/A</v>
      </c>
      <c r="Y271" s="32" t="e">
        <f aca="false">VLOOKUP(Y$6,Forecast_Load!$D$46:$AB$64,14,FALSE())</f>
        <v>#N/A</v>
      </c>
      <c r="Z271" s="32" t="e">
        <f aca="false">VLOOKUP(Z$6,Forecast_Load!$D$46:$AB$64,14,FALSE())</f>
        <v>#N/A</v>
      </c>
      <c r="AA271" s="32" t="e">
        <f aca="false">VLOOKUP(AA$6,Forecast_Load!$D$46:$AB$64,14,FALSE())</f>
        <v>#N/A</v>
      </c>
      <c r="AB271" s="32" t="e">
        <f aca="false">VLOOKUP(AB$6,Forecast_Load!$D$46:$AB$64,14,FALSE())</f>
        <v>#N/A</v>
      </c>
    </row>
    <row r="272" customFormat="false" ht="15.75" hidden="false" customHeight="false" outlineLevel="0" collapsed="false">
      <c r="A272" s="29" t="s">
        <v>23</v>
      </c>
      <c r="B272" s="32" t="e">
        <f aca="false">B21</f>
        <v>#N/A</v>
      </c>
      <c r="C272" s="32" t="e">
        <f aca="false">C21</f>
        <v>#N/A</v>
      </c>
      <c r="D272" s="32" t="e">
        <f aca="false">D21</f>
        <v>#N/A</v>
      </c>
      <c r="E272" s="32" t="e">
        <f aca="false">E21</f>
        <v>#N/A</v>
      </c>
      <c r="F272" s="32" t="e">
        <f aca="false">F21</f>
        <v>#N/A</v>
      </c>
      <c r="G272" s="32" t="e">
        <f aca="false">G21</f>
        <v>#N/A</v>
      </c>
      <c r="H272" s="32" t="e">
        <f aca="false">H21</f>
        <v>#N/A</v>
      </c>
      <c r="I272" s="32" t="e">
        <f aca="false">I21</f>
        <v>#N/A</v>
      </c>
      <c r="J272" s="34" t="n">
        <f aca="false">+J234</f>
        <v>0</v>
      </c>
      <c r="K272" s="31" t="e">
        <f aca="false">VLOOKUP(K$6,Forecast_Load!$D$46:$AB$64,15,FALSE())</f>
        <v>#N/A</v>
      </c>
      <c r="L272" s="32" t="e">
        <f aca="false">VLOOKUP(L$6,Forecast_Load!$D$46:$AB$64,15,FALSE())</f>
        <v>#N/A</v>
      </c>
      <c r="M272" s="32" t="e">
        <f aca="false">VLOOKUP(M$6,Forecast_Load!$D$46:$AB$64,15,FALSE())</f>
        <v>#N/A</v>
      </c>
      <c r="N272" s="32" t="e">
        <f aca="false">VLOOKUP(N$6,Forecast_Load!$D$46:$AB$64,15,FALSE())</f>
        <v>#N/A</v>
      </c>
      <c r="O272" s="32" t="e">
        <f aca="false">VLOOKUP(O$6,Forecast_Load!$D$46:$AB$64,15,FALSE())</f>
        <v>#N/A</v>
      </c>
      <c r="P272" s="32" t="e">
        <f aca="false">VLOOKUP(P$6,Forecast_Load!$D$46:$AB$64,15,FALSE())</f>
        <v>#N/A</v>
      </c>
      <c r="Q272" s="32" t="e">
        <f aca="false">VLOOKUP(Q$6,Forecast_Load!$D$46:$AB$64,15,FALSE())</f>
        <v>#N/A</v>
      </c>
      <c r="R272" s="32" t="e">
        <f aca="false">VLOOKUP(R$6,Forecast_Load!$D$46:$AB$64,15,FALSE())</f>
        <v>#N/A</v>
      </c>
      <c r="S272" s="32" t="e">
        <f aca="false">VLOOKUP(S$6,Forecast_Load!$D$46:$AB$64,15,FALSE())</f>
        <v>#N/A</v>
      </c>
      <c r="T272" s="32" t="e">
        <f aca="false">VLOOKUP(T$6,Forecast_Load!$D$46:$AB$64,15,FALSE())</f>
        <v>#N/A</v>
      </c>
      <c r="U272" s="32" t="e">
        <f aca="false">VLOOKUP(U$6,Forecast_Load!$D$46:$AB$64,15,FALSE())</f>
        <v>#N/A</v>
      </c>
      <c r="V272" s="32" t="e">
        <f aca="false">VLOOKUP(V$6,Forecast_Load!$D$46:$AB$64,15,FALSE())</f>
        <v>#N/A</v>
      </c>
      <c r="W272" s="32" t="e">
        <f aca="false">VLOOKUP(W$6,Forecast_Load!$D$46:$AB$64,15,FALSE())</f>
        <v>#N/A</v>
      </c>
      <c r="X272" s="32" t="e">
        <f aca="false">VLOOKUP(X$6,Forecast_Load!$D$46:$AB$64,15,FALSE())</f>
        <v>#N/A</v>
      </c>
      <c r="Y272" s="32" t="e">
        <f aca="false">VLOOKUP(Y$6,Forecast_Load!$D$46:$AB$64,15,FALSE())</f>
        <v>#N/A</v>
      </c>
      <c r="Z272" s="32" t="e">
        <f aca="false">VLOOKUP(Z$6,Forecast_Load!$D$46:$AB$64,15,FALSE())</f>
        <v>#N/A</v>
      </c>
      <c r="AA272" s="32" t="e">
        <f aca="false">VLOOKUP(AA$6,Forecast_Load!$D$46:$AB$64,15,FALSE())</f>
        <v>#N/A</v>
      </c>
      <c r="AB272" s="32" t="e">
        <f aca="false">VLOOKUP(AB$6,Forecast_Load!$D$46:$AB$64,15,FALSE())</f>
        <v>#N/A</v>
      </c>
    </row>
    <row r="273" customFormat="false" ht="15.75" hidden="false" customHeight="false" outlineLevel="0" collapsed="false">
      <c r="A273" s="29" t="s">
        <v>24</v>
      </c>
      <c r="B273" s="32" t="e">
        <f aca="false">B22</f>
        <v>#N/A</v>
      </c>
      <c r="C273" s="32" t="e">
        <f aca="false">C22</f>
        <v>#N/A</v>
      </c>
      <c r="D273" s="32" t="e">
        <f aca="false">D22</f>
        <v>#N/A</v>
      </c>
      <c r="E273" s="32" t="e">
        <f aca="false">E22</f>
        <v>#N/A</v>
      </c>
      <c r="F273" s="32" t="e">
        <f aca="false">F22</f>
        <v>#N/A</v>
      </c>
      <c r="G273" s="32" t="e">
        <f aca="false">G22</f>
        <v>#N/A</v>
      </c>
      <c r="H273" s="32" t="e">
        <f aca="false">H22</f>
        <v>#N/A</v>
      </c>
      <c r="I273" s="32" t="e">
        <f aca="false">I22</f>
        <v>#N/A</v>
      </c>
      <c r="J273" s="34" t="n">
        <f aca="false">+J235</f>
        <v>0</v>
      </c>
      <c r="K273" s="31" t="e">
        <f aca="false">VLOOKUP(K$6,Forecast_Load!$D$46:$AB$64,16,FALSE())</f>
        <v>#N/A</v>
      </c>
      <c r="L273" s="32" t="e">
        <f aca="false">VLOOKUP(L$6,Forecast_Load!$D$46:$AB$64,16,FALSE())</f>
        <v>#N/A</v>
      </c>
      <c r="M273" s="32" t="e">
        <f aca="false">VLOOKUP(M$6,Forecast_Load!$D$46:$AB$64,16,FALSE())</f>
        <v>#N/A</v>
      </c>
      <c r="N273" s="32" t="e">
        <f aca="false">VLOOKUP(N$6,Forecast_Load!$D$46:$AB$64,16,FALSE())</f>
        <v>#N/A</v>
      </c>
      <c r="O273" s="32" t="e">
        <f aca="false">VLOOKUP(O$6,Forecast_Load!$D$46:$AB$64,16,FALSE())</f>
        <v>#N/A</v>
      </c>
      <c r="P273" s="32" t="e">
        <f aca="false">VLOOKUP(P$6,Forecast_Load!$D$46:$AB$64,16,FALSE())</f>
        <v>#N/A</v>
      </c>
      <c r="Q273" s="32" t="e">
        <f aca="false">VLOOKUP(Q$6,Forecast_Load!$D$46:$AB$64,16,FALSE())</f>
        <v>#N/A</v>
      </c>
      <c r="R273" s="32" t="e">
        <f aca="false">VLOOKUP(R$6,Forecast_Load!$D$46:$AB$64,16,FALSE())</f>
        <v>#N/A</v>
      </c>
      <c r="S273" s="32" t="e">
        <f aca="false">VLOOKUP(S$6,Forecast_Load!$D$46:$AB$64,16,FALSE())</f>
        <v>#N/A</v>
      </c>
      <c r="T273" s="32" t="e">
        <f aca="false">VLOOKUP(T$6,Forecast_Load!$D$46:$AB$64,16,FALSE())</f>
        <v>#N/A</v>
      </c>
      <c r="U273" s="32" t="e">
        <f aca="false">VLOOKUP(U$6,Forecast_Load!$D$46:$AB$64,16,FALSE())</f>
        <v>#N/A</v>
      </c>
      <c r="V273" s="32" t="e">
        <f aca="false">VLOOKUP(V$6,Forecast_Load!$D$46:$AB$64,16,FALSE())</f>
        <v>#N/A</v>
      </c>
      <c r="W273" s="32" t="e">
        <f aca="false">VLOOKUP(W$6,Forecast_Load!$D$46:$AB$64,16,FALSE())</f>
        <v>#N/A</v>
      </c>
      <c r="X273" s="32" t="e">
        <f aca="false">VLOOKUP(X$6,Forecast_Load!$D$46:$AB$64,16,FALSE())</f>
        <v>#N/A</v>
      </c>
      <c r="Y273" s="32" t="e">
        <f aca="false">VLOOKUP(Y$6,Forecast_Load!$D$46:$AB$64,16,FALSE())</f>
        <v>#N/A</v>
      </c>
      <c r="Z273" s="32" t="e">
        <f aca="false">VLOOKUP(Z$6,Forecast_Load!$D$46:$AB$64,16,FALSE())</f>
        <v>#N/A</v>
      </c>
      <c r="AA273" s="32" t="e">
        <f aca="false">VLOOKUP(AA$6,Forecast_Load!$D$46:$AB$64,16,FALSE())</f>
        <v>#N/A</v>
      </c>
      <c r="AB273" s="32" t="e">
        <f aca="false">VLOOKUP(AB$6,Forecast_Load!$D$46:$AB$64,16,FALSE())</f>
        <v>#N/A</v>
      </c>
    </row>
    <row r="274" customFormat="false" ht="15.75" hidden="false" customHeight="false" outlineLevel="0" collapsed="false">
      <c r="A274" s="29" t="s">
        <v>25</v>
      </c>
      <c r="B274" s="32" t="e">
        <f aca="false">B23</f>
        <v>#N/A</v>
      </c>
      <c r="C274" s="32" t="e">
        <f aca="false">C23</f>
        <v>#N/A</v>
      </c>
      <c r="D274" s="32" t="e">
        <f aca="false">D23</f>
        <v>#N/A</v>
      </c>
      <c r="E274" s="32" t="e">
        <f aca="false">E23</f>
        <v>#N/A</v>
      </c>
      <c r="F274" s="32" t="e">
        <f aca="false">F23</f>
        <v>#N/A</v>
      </c>
      <c r="G274" s="32" t="e">
        <f aca="false">G23</f>
        <v>#N/A</v>
      </c>
      <c r="H274" s="32" t="e">
        <f aca="false">H23</f>
        <v>#N/A</v>
      </c>
      <c r="I274" s="32" t="e">
        <f aca="false">I23</f>
        <v>#N/A</v>
      </c>
      <c r="J274" s="34" t="n">
        <f aca="false">+J236</f>
        <v>0</v>
      </c>
      <c r="K274" s="31" t="e">
        <f aca="false">VLOOKUP(K$6,Forecast_Load!$D$46:$AB$64,17,FALSE())</f>
        <v>#N/A</v>
      </c>
      <c r="L274" s="32" t="e">
        <f aca="false">VLOOKUP(L$6,Forecast_Load!$D$46:$AB$64,17,FALSE())</f>
        <v>#N/A</v>
      </c>
      <c r="M274" s="32" t="e">
        <f aca="false">VLOOKUP(M$6,Forecast_Load!$D$46:$AB$64,17,FALSE())</f>
        <v>#N/A</v>
      </c>
      <c r="N274" s="32" t="e">
        <f aca="false">VLOOKUP(N$6,Forecast_Load!$D$46:$AB$64,17,FALSE())</f>
        <v>#N/A</v>
      </c>
      <c r="O274" s="32" t="e">
        <f aca="false">VLOOKUP(O$6,Forecast_Load!$D$46:$AB$64,17,FALSE())</f>
        <v>#N/A</v>
      </c>
      <c r="P274" s="32" t="e">
        <f aca="false">VLOOKUP(P$6,Forecast_Load!$D$46:$AB$64,17,FALSE())</f>
        <v>#N/A</v>
      </c>
      <c r="Q274" s="32" t="e">
        <f aca="false">VLOOKUP(Q$6,Forecast_Load!$D$46:$AB$64,17,FALSE())</f>
        <v>#N/A</v>
      </c>
      <c r="R274" s="32" t="e">
        <f aca="false">VLOOKUP(R$6,Forecast_Load!$D$46:$AB$64,17,FALSE())</f>
        <v>#N/A</v>
      </c>
      <c r="S274" s="32" t="e">
        <f aca="false">VLOOKUP(S$6,Forecast_Load!$D$46:$AB$64,17,FALSE())</f>
        <v>#N/A</v>
      </c>
      <c r="T274" s="32" t="e">
        <f aca="false">VLOOKUP(T$6,Forecast_Load!$D$46:$AB$64,17,FALSE())</f>
        <v>#N/A</v>
      </c>
      <c r="U274" s="32" t="e">
        <f aca="false">VLOOKUP(U$6,Forecast_Load!$D$46:$AB$64,17,FALSE())</f>
        <v>#N/A</v>
      </c>
      <c r="V274" s="32" t="e">
        <f aca="false">VLOOKUP(V$6,Forecast_Load!$D$46:$AB$64,17,FALSE())</f>
        <v>#N/A</v>
      </c>
      <c r="W274" s="32" t="e">
        <f aca="false">VLOOKUP(W$6,Forecast_Load!$D$46:$AB$64,17,FALSE())</f>
        <v>#N/A</v>
      </c>
      <c r="X274" s="32" t="e">
        <f aca="false">VLOOKUP(X$6,Forecast_Load!$D$46:$AB$64,17,FALSE())</f>
        <v>#N/A</v>
      </c>
      <c r="Y274" s="32" t="e">
        <f aca="false">VLOOKUP(Y$6,Forecast_Load!$D$46:$AB$64,17,FALSE())</f>
        <v>#N/A</v>
      </c>
      <c r="Z274" s="32" t="e">
        <f aca="false">VLOOKUP(Z$6,Forecast_Load!$D$46:$AB$64,17,FALSE())</f>
        <v>#N/A</v>
      </c>
      <c r="AA274" s="32" t="e">
        <f aca="false">VLOOKUP(AA$6,Forecast_Load!$D$46:$AB$64,17,FALSE())</f>
        <v>#N/A</v>
      </c>
      <c r="AB274" s="32" t="e">
        <f aca="false">VLOOKUP(AB$6,Forecast_Load!$D$46:$AB$64,17,FALSE())</f>
        <v>#N/A</v>
      </c>
    </row>
    <row r="275" customFormat="false" ht="15.75" hidden="false" customHeight="false" outlineLevel="0" collapsed="false">
      <c r="A275" s="29" t="s">
        <v>26</v>
      </c>
      <c r="B275" s="32" t="e">
        <f aca="false">B24</f>
        <v>#N/A</v>
      </c>
      <c r="C275" s="32" t="e">
        <f aca="false">C24</f>
        <v>#N/A</v>
      </c>
      <c r="D275" s="32" t="e">
        <f aca="false">D24</f>
        <v>#N/A</v>
      </c>
      <c r="E275" s="32" t="e">
        <f aca="false">E24</f>
        <v>#N/A</v>
      </c>
      <c r="F275" s="32" t="e">
        <f aca="false">F24</f>
        <v>#N/A</v>
      </c>
      <c r="G275" s="32" t="e">
        <f aca="false">G24</f>
        <v>#N/A</v>
      </c>
      <c r="H275" s="32" t="e">
        <f aca="false">H24</f>
        <v>#N/A</v>
      </c>
      <c r="I275" s="32" t="e">
        <f aca="false">I24</f>
        <v>#N/A</v>
      </c>
      <c r="J275" s="34" t="n">
        <f aca="false">+J237</f>
        <v>0</v>
      </c>
      <c r="K275" s="31" t="e">
        <f aca="false">VLOOKUP(K$6,Forecast_Load!$D$46:$AB$64,18,FALSE())</f>
        <v>#N/A</v>
      </c>
      <c r="L275" s="32" t="e">
        <f aca="false">VLOOKUP(L$6,Forecast_Load!$D$46:$AB$64,18,FALSE())</f>
        <v>#N/A</v>
      </c>
      <c r="M275" s="32" t="e">
        <f aca="false">VLOOKUP(M$6,Forecast_Load!$D$46:$AB$64,18,FALSE())</f>
        <v>#N/A</v>
      </c>
      <c r="N275" s="32" t="e">
        <f aca="false">VLOOKUP(N$6,Forecast_Load!$D$46:$AB$64,18,FALSE())</f>
        <v>#N/A</v>
      </c>
      <c r="O275" s="32" t="e">
        <f aca="false">VLOOKUP(O$6,Forecast_Load!$D$46:$AB$64,18,FALSE())</f>
        <v>#N/A</v>
      </c>
      <c r="P275" s="32" t="e">
        <f aca="false">VLOOKUP(P$6,Forecast_Load!$D$46:$AB$64,18,FALSE())</f>
        <v>#N/A</v>
      </c>
      <c r="Q275" s="32" t="e">
        <f aca="false">VLOOKUP(Q$6,Forecast_Load!$D$46:$AB$64,18,FALSE())</f>
        <v>#N/A</v>
      </c>
      <c r="R275" s="32" t="e">
        <f aca="false">VLOOKUP(R$6,Forecast_Load!$D$46:$AB$64,18,FALSE())</f>
        <v>#N/A</v>
      </c>
      <c r="S275" s="32" t="e">
        <f aca="false">VLOOKUP(S$6,Forecast_Load!$D$46:$AB$64,18,FALSE())</f>
        <v>#N/A</v>
      </c>
      <c r="T275" s="32" t="e">
        <f aca="false">VLOOKUP(T$6,Forecast_Load!$D$46:$AB$64,18,FALSE())</f>
        <v>#N/A</v>
      </c>
      <c r="U275" s="32" t="e">
        <f aca="false">VLOOKUP(U$6,Forecast_Load!$D$46:$AB$64,18,FALSE())</f>
        <v>#N/A</v>
      </c>
      <c r="V275" s="32" t="e">
        <f aca="false">VLOOKUP(V$6,Forecast_Load!$D$46:$AB$64,18,FALSE())</f>
        <v>#N/A</v>
      </c>
      <c r="W275" s="32" t="e">
        <f aca="false">VLOOKUP(W$6,Forecast_Load!$D$46:$AB$64,18,FALSE())</f>
        <v>#N/A</v>
      </c>
      <c r="X275" s="32" t="e">
        <f aca="false">VLOOKUP(X$6,Forecast_Load!$D$46:$AB$64,18,FALSE())</f>
        <v>#N/A</v>
      </c>
      <c r="Y275" s="32" t="e">
        <f aca="false">VLOOKUP(Y$6,Forecast_Load!$D$46:$AB$64,18,FALSE())</f>
        <v>#N/A</v>
      </c>
      <c r="Z275" s="32" t="e">
        <f aca="false">VLOOKUP(Z$6,Forecast_Load!$D$46:$AB$64,18,FALSE())</f>
        <v>#N/A</v>
      </c>
      <c r="AA275" s="32" t="e">
        <f aca="false">VLOOKUP(AA$6,Forecast_Load!$D$46:$AB$64,18,FALSE())</f>
        <v>#N/A</v>
      </c>
      <c r="AB275" s="32" t="e">
        <f aca="false">VLOOKUP(AB$6,Forecast_Load!$D$46:$AB$64,18,FALSE())</f>
        <v>#N/A</v>
      </c>
    </row>
    <row r="276" customFormat="false" ht="15.75" hidden="false" customHeight="false" outlineLevel="0" collapsed="false">
      <c r="A276" s="29" t="s">
        <v>27</v>
      </c>
      <c r="B276" s="32" t="e">
        <f aca="false">B25</f>
        <v>#N/A</v>
      </c>
      <c r="C276" s="32" t="e">
        <f aca="false">C25</f>
        <v>#N/A</v>
      </c>
      <c r="D276" s="32" t="e">
        <f aca="false">D25</f>
        <v>#N/A</v>
      </c>
      <c r="E276" s="32" t="e">
        <f aca="false">E25</f>
        <v>#N/A</v>
      </c>
      <c r="F276" s="32" t="e">
        <f aca="false">F25</f>
        <v>#N/A</v>
      </c>
      <c r="G276" s="32" t="e">
        <f aca="false">G25</f>
        <v>#N/A</v>
      </c>
      <c r="H276" s="32" t="e">
        <f aca="false">H25</f>
        <v>#N/A</v>
      </c>
      <c r="I276" s="32" t="e">
        <f aca="false">I25</f>
        <v>#N/A</v>
      </c>
      <c r="J276" s="34" t="n">
        <f aca="false">+J238</f>
        <v>0</v>
      </c>
      <c r="K276" s="31" t="e">
        <f aca="false">VLOOKUP(K$6,Forecast_Load!$D$46:$AB$64,19,FALSE())</f>
        <v>#N/A</v>
      </c>
      <c r="L276" s="32" t="e">
        <f aca="false">VLOOKUP(L$6,Forecast_Load!$D$46:$AB$64,19,FALSE())</f>
        <v>#N/A</v>
      </c>
      <c r="M276" s="32" t="e">
        <f aca="false">VLOOKUP(M$6,Forecast_Load!$D$46:$AB$64,19,FALSE())</f>
        <v>#N/A</v>
      </c>
      <c r="N276" s="32" t="e">
        <f aca="false">VLOOKUP(N$6,Forecast_Load!$D$46:$AB$64,19,FALSE())</f>
        <v>#N/A</v>
      </c>
      <c r="O276" s="32" t="e">
        <f aca="false">VLOOKUP(O$6,Forecast_Load!$D$46:$AB$64,19,FALSE())</f>
        <v>#N/A</v>
      </c>
      <c r="P276" s="32" t="e">
        <f aca="false">VLOOKUP(P$6,Forecast_Load!$D$46:$AB$64,19,FALSE())</f>
        <v>#N/A</v>
      </c>
      <c r="Q276" s="32" t="e">
        <f aca="false">VLOOKUP(Q$6,Forecast_Load!$D$46:$AB$64,19,FALSE())</f>
        <v>#N/A</v>
      </c>
      <c r="R276" s="32" t="e">
        <f aca="false">VLOOKUP(R$6,Forecast_Load!$D$46:$AB$64,19,FALSE())</f>
        <v>#N/A</v>
      </c>
      <c r="S276" s="32" t="e">
        <f aca="false">VLOOKUP(S$6,Forecast_Load!$D$46:$AB$64,19,FALSE())</f>
        <v>#N/A</v>
      </c>
      <c r="T276" s="32" t="e">
        <f aca="false">VLOOKUP(T$6,Forecast_Load!$D$46:$AB$64,19,FALSE())</f>
        <v>#N/A</v>
      </c>
      <c r="U276" s="32" t="e">
        <f aca="false">VLOOKUP(U$6,Forecast_Load!$D$46:$AB$64,19,FALSE())</f>
        <v>#N/A</v>
      </c>
      <c r="V276" s="32" t="e">
        <f aca="false">VLOOKUP(V$6,Forecast_Load!$D$46:$AB$64,19,FALSE())</f>
        <v>#N/A</v>
      </c>
      <c r="W276" s="32" t="e">
        <f aca="false">VLOOKUP(W$6,Forecast_Load!$D$46:$AB$64,19,FALSE())</f>
        <v>#N/A</v>
      </c>
      <c r="X276" s="32" t="e">
        <f aca="false">VLOOKUP(X$6,Forecast_Load!$D$46:$AB$64,19,FALSE())</f>
        <v>#N/A</v>
      </c>
      <c r="Y276" s="32" t="e">
        <f aca="false">VLOOKUP(Y$6,Forecast_Load!$D$46:$AB$64,19,FALSE())</f>
        <v>#N/A</v>
      </c>
      <c r="Z276" s="32" t="e">
        <f aca="false">VLOOKUP(Z$6,Forecast_Load!$D$46:$AB$64,19,FALSE())</f>
        <v>#N/A</v>
      </c>
      <c r="AA276" s="32" t="e">
        <f aca="false">VLOOKUP(AA$6,Forecast_Load!$D$46:$AB$64,19,FALSE())</f>
        <v>#N/A</v>
      </c>
      <c r="AB276" s="32" t="e">
        <f aca="false">VLOOKUP(AB$6,Forecast_Load!$D$46:$AB$64,19,FALSE())</f>
        <v>#N/A</v>
      </c>
    </row>
    <row r="277" customFormat="false" ht="15.75" hidden="false" customHeight="false" outlineLevel="0" collapsed="false">
      <c r="A277" s="29" t="s">
        <v>28</v>
      </c>
      <c r="B277" s="32" t="e">
        <f aca="false">B26</f>
        <v>#N/A</v>
      </c>
      <c r="C277" s="32" t="e">
        <f aca="false">C26</f>
        <v>#N/A</v>
      </c>
      <c r="D277" s="32" t="e">
        <f aca="false">D26</f>
        <v>#N/A</v>
      </c>
      <c r="E277" s="32" t="e">
        <f aca="false">E26</f>
        <v>#N/A</v>
      </c>
      <c r="F277" s="32" t="e">
        <f aca="false">F26</f>
        <v>#N/A</v>
      </c>
      <c r="G277" s="32" t="e">
        <f aca="false">G26</f>
        <v>#N/A</v>
      </c>
      <c r="H277" s="32" t="e">
        <f aca="false">H26</f>
        <v>#N/A</v>
      </c>
      <c r="I277" s="32" t="e">
        <f aca="false">I26</f>
        <v>#N/A</v>
      </c>
      <c r="J277" s="34" t="n">
        <f aca="false">+J239</f>
        <v>0</v>
      </c>
      <c r="K277" s="31" t="e">
        <f aca="false">VLOOKUP(K$6,Forecast_Load!$D$46:$AB$64,20,FALSE())</f>
        <v>#N/A</v>
      </c>
      <c r="L277" s="32" t="e">
        <f aca="false">VLOOKUP(L$6,Forecast_Load!$D$46:$AB$64,20,FALSE())</f>
        <v>#N/A</v>
      </c>
      <c r="M277" s="32" t="e">
        <f aca="false">VLOOKUP(M$6,Forecast_Load!$D$46:$AB$64,20,FALSE())</f>
        <v>#N/A</v>
      </c>
      <c r="N277" s="32" t="e">
        <f aca="false">VLOOKUP(N$6,Forecast_Load!$D$46:$AB$64,20,FALSE())</f>
        <v>#N/A</v>
      </c>
      <c r="O277" s="32" t="e">
        <f aca="false">VLOOKUP(O$6,Forecast_Load!$D$46:$AB$64,20,FALSE())</f>
        <v>#N/A</v>
      </c>
      <c r="P277" s="32" t="e">
        <f aca="false">VLOOKUP(P$6,Forecast_Load!$D$46:$AB$64,20,FALSE())</f>
        <v>#N/A</v>
      </c>
      <c r="Q277" s="32" t="e">
        <f aca="false">VLOOKUP(Q$6,Forecast_Load!$D$46:$AB$64,20,FALSE())</f>
        <v>#N/A</v>
      </c>
      <c r="R277" s="32" t="e">
        <f aca="false">VLOOKUP(R$6,Forecast_Load!$D$46:$AB$64,20,FALSE())</f>
        <v>#N/A</v>
      </c>
      <c r="S277" s="32" t="e">
        <f aca="false">VLOOKUP(S$6,Forecast_Load!$D$46:$AB$64,20,FALSE())</f>
        <v>#N/A</v>
      </c>
      <c r="T277" s="32" t="e">
        <f aca="false">VLOOKUP(T$6,Forecast_Load!$D$46:$AB$64,20,FALSE())</f>
        <v>#N/A</v>
      </c>
      <c r="U277" s="32" t="e">
        <f aca="false">VLOOKUP(U$6,Forecast_Load!$D$46:$AB$64,20,FALSE())</f>
        <v>#N/A</v>
      </c>
      <c r="V277" s="32" t="e">
        <f aca="false">VLOOKUP(V$6,Forecast_Load!$D$46:$AB$64,20,FALSE())</f>
        <v>#N/A</v>
      </c>
      <c r="W277" s="32" t="e">
        <f aca="false">VLOOKUP(W$6,Forecast_Load!$D$46:$AB$64,20,FALSE())</f>
        <v>#N/A</v>
      </c>
      <c r="X277" s="32" t="e">
        <f aca="false">VLOOKUP(X$6,Forecast_Load!$D$46:$AB$64,20,FALSE())</f>
        <v>#N/A</v>
      </c>
      <c r="Y277" s="32" t="e">
        <f aca="false">VLOOKUP(Y$6,Forecast_Load!$D$46:$AB$64,20,FALSE())</f>
        <v>#N/A</v>
      </c>
      <c r="Z277" s="32" t="e">
        <f aca="false">VLOOKUP(Z$6,Forecast_Load!$D$46:$AB$64,20,FALSE())</f>
        <v>#N/A</v>
      </c>
      <c r="AA277" s="32" t="e">
        <f aca="false">VLOOKUP(AA$6,Forecast_Load!$D$46:$AB$64,20,FALSE())</f>
        <v>#N/A</v>
      </c>
      <c r="AB277" s="32" t="e">
        <f aca="false">VLOOKUP(AB$6,Forecast_Load!$D$46:$AB$64,20,FALSE())</f>
        <v>#N/A</v>
      </c>
    </row>
    <row r="278" customFormat="false" ht="15.75" hidden="false" customHeight="false" outlineLevel="0" collapsed="false">
      <c r="A278" s="29" t="s">
        <v>29</v>
      </c>
      <c r="B278" s="32" t="e">
        <f aca="false">B27</f>
        <v>#N/A</v>
      </c>
      <c r="C278" s="32" t="e">
        <f aca="false">C27</f>
        <v>#N/A</v>
      </c>
      <c r="D278" s="32" t="e">
        <f aca="false">D27</f>
        <v>#N/A</v>
      </c>
      <c r="E278" s="32" t="e">
        <f aca="false">E27</f>
        <v>#N/A</v>
      </c>
      <c r="F278" s="32" t="e">
        <f aca="false">F27</f>
        <v>#N/A</v>
      </c>
      <c r="G278" s="32" t="e">
        <f aca="false">G27</f>
        <v>#N/A</v>
      </c>
      <c r="H278" s="32" t="e">
        <f aca="false">H27</f>
        <v>#N/A</v>
      </c>
      <c r="I278" s="32" t="e">
        <f aca="false">I27</f>
        <v>#N/A</v>
      </c>
      <c r="J278" s="34" t="n">
        <f aca="false">+J240</f>
        <v>0</v>
      </c>
      <c r="K278" s="31" t="e">
        <f aca="false">VLOOKUP(K$6,Forecast_Load!$D$46:$AB$64,21,FALSE())</f>
        <v>#N/A</v>
      </c>
      <c r="L278" s="32" t="e">
        <f aca="false">VLOOKUP(L$6,Forecast_Load!$D$46:$AB$64,21,FALSE())</f>
        <v>#N/A</v>
      </c>
      <c r="M278" s="32" t="e">
        <f aca="false">VLOOKUP(M$6,Forecast_Load!$D$46:$AB$64,21,FALSE())</f>
        <v>#N/A</v>
      </c>
      <c r="N278" s="32" t="e">
        <f aca="false">VLOOKUP(N$6,Forecast_Load!$D$46:$AB$64,21,FALSE())</f>
        <v>#N/A</v>
      </c>
      <c r="O278" s="32" t="e">
        <f aca="false">VLOOKUP(O$6,Forecast_Load!$D$46:$AB$64,21,FALSE())</f>
        <v>#N/A</v>
      </c>
      <c r="P278" s="32" t="e">
        <f aca="false">VLOOKUP(P$6,Forecast_Load!$D$46:$AB$64,21,FALSE())</f>
        <v>#N/A</v>
      </c>
      <c r="Q278" s="32" t="e">
        <f aca="false">VLOOKUP(Q$6,Forecast_Load!$D$46:$AB$64,21,FALSE())</f>
        <v>#N/A</v>
      </c>
      <c r="R278" s="32" t="e">
        <f aca="false">VLOOKUP(R$6,Forecast_Load!$D$46:$AB$64,21,FALSE())</f>
        <v>#N/A</v>
      </c>
      <c r="S278" s="32" t="e">
        <f aca="false">VLOOKUP(S$6,Forecast_Load!$D$46:$AB$64,21,FALSE())</f>
        <v>#N/A</v>
      </c>
      <c r="T278" s="32" t="e">
        <f aca="false">VLOOKUP(T$6,Forecast_Load!$D$46:$AB$64,21,FALSE())</f>
        <v>#N/A</v>
      </c>
      <c r="U278" s="32" t="e">
        <f aca="false">VLOOKUP(U$6,Forecast_Load!$D$46:$AB$64,21,FALSE())</f>
        <v>#N/A</v>
      </c>
      <c r="V278" s="32" t="e">
        <f aca="false">VLOOKUP(V$6,Forecast_Load!$D$46:$AB$64,21,FALSE())</f>
        <v>#N/A</v>
      </c>
      <c r="W278" s="32" t="e">
        <f aca="false">VLOOKUP(W$6,Forecast_Load!$D$46:$AB$64,21,FALSE())</f>
        <v>#N/A</v>
      </c>
      <c r="X278" s="32" t="e">
        <f aca="false">VLOOKUP(X$6,Forecast_Load!$D$46:$AB$64,21,FALSE())</f>
        <v>#N/A</v>
      </c>
      <c r="Y278" s="32" t="e">
        <f aca="false">VLOOKUP(Y$6,Forecast_Load!$D$46:$AB$64,21,FALSE())</f>
        <v>#N/A</v>
      </c>
      <c r="Z278" s="32" t="e">
        <f aca="false">VLOOKUP(Z$6,Forecast_Load!$D$46:$AB$64,21,FALSE())</f>
        <v>#N/A</v>
      </c>
      <c r="AA278" s="32" t="e">
        <f aca="false">VLOOKUP(AA$6,Forecast_Load!$D$46:$AB$64,21,FALSE())</f>
        <v>#N/A</v>
      </c>
      <c r="AB278" s="32" t="e">
        <f aca="false">VLOOKUP(AB$6,Forecast_Load!$D$46:$AB$64,21,FALSE())</f>
        <v>#N/A</v>
      </c>
    </row>
    <row r="279" customFormat="false" ht="15.75" hidden="false" customHeight="false" outlineLevel="0" collapsed="false">
      <c r="A279" s="29" t="s">
        <v>30</v>
      </c>
      <c r="B279" s="32" t="e">
        <f aca="false">B28</f>
        <v>#N/A</v>
      </c>
      <c r="C279" s="32" t="e">
        <f aca="false">C28</f>
        <v>#N/A</v>
      </c>
      <c r="D279" s="32" t="e">
        <f aca="false">D28</f>
        <v>#N/A</v>
      </c>
      <c r="E279" s="32" t="e">
        <f aca="false">E28</f>
        <v>#N/A</v>
      </c>
      <c r="F279" s="32" t="e">
        <f aca="false">F28</f>
        <v>#N/A</v>
      </c>
      <c r="G279" s="32" t="e">
        <f aca="false">G28</f>
        <v>#N/A</v>
      </c>
      <c r="H279" s="32" t="e">
        <f aca="false">H28</f>
        <v>#N/A</v>
      </c>
      <c r="I279" s="32" t="e">
        <f aca="false">I28</f>
        <v>#N/A</v>
      </c>
      <c r="J279" s="34" t="n">
        <f aca="false">+J241</f>
        <v>0</v>
      </c>
      <c r="K279" s="31" t="e">
        <f aca="false">VLOOKUP(K$6,Forecast_Load!$D$46:$AB$64,22,FALSE())</f>
        <v>#N/A</v>
      </c>
      <c r="L279" s="32" t="e">
        <f aca="false">VLOOKUP(L$6,Forecast_Load!$D$46:$AB$64,22,FALSE())</f>
        <v>#N/A</v>
      </c>
      <c r="M279" s="32" t="e">
        <f aca="false">VLOOKUP(M$6,Forecast_Load!$D$46:$AB$64,22,FALSE())</f>
        <v>#N/A</v>
      </c>
      <c r="N279" s="32" t="e">
        <f aca="false">VLOOKUP(N$6,Forecast_Load!$D$46:$AB$64,22,FALSE())</f>
        <v>#N/A</v>
      </c>
      <c r="O279" s="32" t="e">
        <f aca="false">VLOOKUP(O$6,Forecast_Load!$D$46:$AB$64,22,FALSE())</f>
        <v>#N/A</v>
      </c>
      <c r="P279" s="32" t="e">
        <f aca="false">VLOOKUP(P$6,Forecast_Load!$D$46:$AB$64,22,FALSE())</f>
        <v>#N/A</v>
      </c>
      <c r="Q279" s="32" t="e">
        <f aca="false">VLOOKUP(Q$6,Forecast_Load!$D$46:$AB$64,22,FALSE())</f>
        <v>#N/A</v>
      </c>
      <c r="R279" s="32" t="e">
        <f aca="false">VLOOKUP(R$6,Forecast_Load!$D$46:$AB$64,22,FALSE())</f>
        <v>#N/A</v>
      </c>
      <c r="S279" s="32" t="e">
        <f aca="false">VLOOKUP(S$6,Forecast_Load!$D$46:$AB$64,22,FALSE())</f>
        <v>#N/A</v>
      </c>
      <c r="T279" s="32" t="e">
        <f aca="false">VLOOKUP(T$6,Forecast_Load!$D$46:$AB$64,22,FALSE())</f>
        <v>#N/A</v>
      </c>
      <c r="U279" s="32" t="e">
        <f aca="false">VLOOKUP(U$6,Forecast_Load!$D$46:$AB$64,22,FALSE())</f>
        <v>#N/A</v>
      </c>
      <c r="V279" s="32" t="e">
        <f aca="false">VLOOKUP(V$6,Forecast_Load!$D$46:$AB$64,22,FALSE())</f>
        <v>#N/A</v>
      </c>
      <c r="W279" s="32" t="e">
        <f aca="false">VLOOKUP(W$6,Forecast_Load!$D$46:$AB$64,22,FALSE())</f>
        <v>#N/A</v>
      </c>
      <c r="X279" s="32" t="e">
        <f aca="false">VLOOKUP(X$6,Forecast_Load!$D$46:$AB$64,22,FALSE())</f>
        <v>#N/A</v>
      </c>
      <c r="Y279" s="32" t="e">
        <f aca="false">VLOOKUP(Y$6,Forecast_Load!$D$46:$AB$64,22,FALSE())</f>
        <v>#N/A</v>
      </c>
      <c r="Z279" s="32" t="e">
        <f aca="false">VLOOKUP(Z$6,Forecast_Load!$D$46:$AB$64,22,FALSE())</f>
        <v>#N/A</v>
      </c>
      <c r="AA279" s="32" t="e">
        <f aca="false">VLOOKUP(AA$6,Forecast_Load!$D$46:$AB$64,22,FALSE())</f>
        <v>#N/A</v>
      </c>
      <c r="AB279" s="32" t="e">
        <f aca="false">VLOOKUP(AB$6,Forecast_Load!$D$46:$AB$64,22,FALSE())</f>
        <v>#N/A</v>
      </c>
    </row>
    <row r="280" customFormat="false" ht="15.75" hidden="false" customHeight="false" outlineLevel="0" collapsed="false">
      <c r="A280" s="29" t="s">
        <v>31</v>
      </c>
      <c r="B280" s="32" t="e">
        <f aca="false">B29</f>
        <v>#N/A</v>
      </c>
      <c r="C280" s="32" t="e">
        <f aca="false">C29</f>
        <v>#N/A</v>
      </c>
      <c r="D280" s="32" t="e">
        <f aca="false">D29</f>
        <v>#N/A</v>
      </c>
      <c r="E280" s="32" t="e">
        <f aca="false">E29</f>
        <v>#N/A</v>
      </c>
      <c r="F280" s="32" t="e">
        <f aca="false">F29</f>
        <v>#N/A</v>
      </c>
      <c r="G280" s="32" t="e">
        <f aca="false">G29</f>
        <v>#N/A</v>
      </c>
      <c r="H280" s="32" t="e">
        <f aca="false">H29</f>
        <v>#N/A</v>
      </c>
      <c r="I280" s="32" t="e">
        <f aca="false">I29</f>
        <v>#N/A</v>
      </c>
      <c r="J280" s="34" t="n">
        <f aca="false">+J242</f>
        <v>0</v>
      </c>
      <c r="K280" s="31" t="e">
        <f aca="false">VLOOKUP(K$6,Forecast_Load!$D$46:$AB$64,23,FALSE())</f>
        <v>#N/A</v>
      </c>
      <c r="L280" s="32" t="e">
        <f aca="false">VLOOKUP(L$6,Forecast_Load!$D$46:$AB$64,23,FALSE())</f>
        <v>#N/A</v>
      </c>
      <c r="M280" s="32" t="e">
        <f aca="false">VLOOKUP(M$6,Forecast_Load!$D$46:$AB$64,23,FALSE())</f>
        <v>#N/A</v>
      </c>
      <c r="N280" s="32" t="e">
        <f aca="false">VLOOKUP(N$6,Forecast_Load!$D$46:$AB$64,23,FALSE())</f>
        <v>#N/A</v>
      </c>
      <c r="O280" s="32" t="e">
        <f aca="false">VLOOKUP(O$6,Forecast_Load!$D$46:$AB$64,23,FALSE())</f>
        <v>#N/A</v>
      </c>
      <c r="P280" s="32" t="e">
        <f aca="false">VLOOKUP(P$6,Forecast_Load!$D$46:$AB$64,23,FALSE())</f>
        <v>#N/A</v>
      </c>
      <c r="Q280" s="32" t="e">
        <f aca="false">VLOOKUP(Q$6,Forecast_Load!$D$46:$AB$64,23,FALSE())</f>
        <v>#N/A</v>
      </c>
      <c r="R280" s="32" t="e">
        <f aca="false">VLOOKUP(R$6,Forecast_Load!$D$46:$AB$64,23,FALSE())</f>
        <v>#N/A</v>
      </c>
      <c r="S280" s="32" t="e">
        <f aca="false">VLOOKUP(S$6,Forecast_Load!$D$46:$AB$64,23,FALSE())</f>
        <v>#N/A</v>
      </c>
      <c r="T280" s="32" t="e">
        <f aca="false">VLOOKUP(T$6,Forecast_Load!$D$46:$AB$64,23,FALSE())</f>
        <v>#N/A</v>
      </c>
      <c r="U280" s="32" t="e">
        <f aca="false">VLOOKUP(U$6,Forecast_Load!$D$46:$AB$64,23,FALSE())</f>
        <v>#N/A</v>
      </c>
      <c r="V280" s="32" t="e">
        <f aca="false">VLOOKUP(V$6,Forecast_Load!$D$46:$AB$64,23,FALSE())</f>
        <v>#N/A</v>
      </c>
      <c r="W280" s="32" t="e">
        <f aca="false">VLOOKUP(W$6,Forecast_Load!$D$46:$AB$64,23,FALSE())</f>
        <v>#N/A</v>
      </c>
      <c r="X280" s="32" t="e">
        <f aca="false">VLOOKUP(X$6,Forecast_Load!$D$46:$AB$64,23,FALSE())</f>
        <v>#N/A</v>
      </c>
      <c r="Y280" s="32" t="e">
        <f aca="false">VLOOKUP(Y$6,Forecast_Load!$D$46:$AB$64,23,FALSE())</f>
        <v>#N/A</v>
      </c>
      <c r="Z280" s="32" t="e">
        <f aca="false">VLOOKUP(Z$6,Forecast_Load!$D$46:$AB$64,23,FALSE())</f>
        <v>#N/A</v>
      </c>
      <c r="AA280" s="32" t="e">
        <f aca="false">VLOOKUP(AA$6,Forecast_Load!$D$46:$AB$64,23,FALSE())</f>
        <v>#N/A</v>
      </c>
      <c r="AB280" s="32" t="e">
        <f aca="false">VLOOKUP(AB$6,Forecast_Load!$D$46:$AB$64,23,FALSE())</f>
        <v>#N/A</v>
      </c>
    </row>
    <row r="281" customFormat="false" ht="15.75" hidden="false" customHeight="false" outlineLevel="0" collapsed="false">
      <c r="A281" s="29" t="s">
        <v>32</v>
      </c>
      <c r="B281" s="32" t="e">
        <f aca="false">B30</f>
        <v>#N/A</v>
      </c>
      <c r="C281" s="32" t="e">
        <f aca="false">C30</f>
        <v>#N/A</v>
      </c>
      <c r="D281" s="32" t="e">
        <f aca="false">D30</f>
        <v>#N/A</v>
      </c>
      <c r="E281" s="32" t="e">
        <f aca="false">E30</f>
        <v>#N/A</v>
      </c>
      <c r="F281" s="32" t="e">
        <f aca="false">F30</f>
        <v>#N/A</v>
      </c>
      <c r="G281" s="32" t="e">
        <f aca="false">G30</f>
        <v>#N/A</v>
      </c>
      <c r="H281" s="32" t="e">
        <f aca="false">H30</f>
        <v>#N/A</v>
      </c>
      <c r="I281" s="32" t="e">
        <f aca="false">I30</f>
        <v>#N/A</v>
      </c>
      <c r="J281" s="34" t="n">
        <f aca="false">+J243</f>
        <v>0</v>
      </c>
      <c r="K281" s="31" t="e">
        <f aca="false">VLOOKUP(K$6,Forecast_Load!$D$46:$AB$64,24,FALSE())</f>
        <v>#N/A</v>
      </c>
      <c r="L281" s="32" t="e">
        <f aca="false">VLOOKUP(L$6,Forecast_Load!$D$46:$AB$64,24,FALSE())</f>
        <v>#N/A</v>
      </c>
      <c r="M281" s="32" t="e">
        <f aca="false">VLOOKUP(M$6,Forecast_Load!$D$46:$AB$64,24,FALSE())</f>
        <v>#N/A</v>
      </c>
      <c r="N281" s="32" t="e">
        <f aca="false">VLOOKUP(N$6,Forecast_Load!$D$46:$AB$64,24,FALSE())</f>
        <v>#N/A</v>
      </c>
      <c r="O281" s="32" t="e">
        <f aca="false">VLOOKUP(O$6,Forecast_Load!$D$46:$AB$64,24,FALSE())</f>
        <v>#N/A</v>
      </c>
      <c r="P281" s="32" t="e">
        <f aca="false">VLOOKUP(P$6,Forecast_Load!$D$46:$AB$64,24,FALSE())</f>
        <v>#N/A</v>
      </c>
      <c r="Q281" s="32" t="e">
        <f aca="false">VLOOKUP(Q$6,Forecast_Load!$D$46:$AB$64,24,FALSE())</f>
        <v>#N/A</v>
      </c>
      <c r="R281" s="32" t="e">
        <f aca="false">VLOOKUP(R$6,Forecast_Load!$D$46:$AB$64,24,FALSE())</f>
        <v>#N/A</v>
      </c>
      <c r="S281" s="32" t="e">
        <f aca="false">VLOOKUP(S$6,Forecast_Load!$D$46:$AB$64,24,FALSE())</f>
        <v>#N/A</v>
      </c>
      <c r="T281" s="32" t="e">
        <f aca="false">VLOOKUP(T$6,Forecast_Load!$D$46:$AB$64,24,FALSE())</f>
        <v>#N/A</v>
      </c>
      <c r="U281" s="32" t="e">
        <f aca="false">VLOOKUP(U$6,Forecast_Load!$D$46:$AB$64,24,FALSE())</f>
        <v>#N/A</v>
      </c>
      <c r="V281" s="32" t="e">
        <f aca="false">VLOOKUP(V$6,Forecast_Load!$D$46:$AB$64,24,FALSE())</f>
        <v>#N/A</v>
      </c>
      <c r="W281" s="32" t="e">
        <f aca="false">VLOOKUP(W$6,Forecast_Load!$D$46:$AB$64,24,FALSE())</f>
        <v>#N/A</v>
      </c>
      <c r="X281" s="32" t="e">
        <f aca="false">VLOOKUP(X$6,Forecast_Load!$D$46:$AB$64,24,FALSE())</f>
        <v>#N/A</v>
      </c>
      <c r="Y281" s="32" t="e">
        <f aca="false">VLOOKUP(Y$6,Forecast_Load!$D$46:$AB$64,24,FALSE())</f>
        <v>#N/A</v>
      </c>
      <c r="Z281" s="32" t="e">
        <f aca="false">VLOOKUP(Z$6,Forecast_Load!$D$46:$AB$64,24,FALSE())</f>
        <v>#N/A</v>
      </c>
      <c r="AA281" s="32" t="e">
        <f aca="false">VLOOKUP(AA$6,Forecast_Load!$D$46:$AB$64,24,FALSE())</f>
        <v>#N/A</v>
      </c>
      <c r="AB281" s="32" t="e">
        <f aca="false">VLOOKUP(AB$6,Forecast_Load!$D$46:$AB$64,24,FALSE())</f>
        <v>#N/A</v>
      </c>
    </row>
    <row r="282" customFormat="false" ht="15.75" hidden="false" customHeight="false" outlineLevel="0" collapsed="false">
      <c r="A282" s="29" t="s">
        <v>33</v>
      </c>
      <c r="B282" s="32" t="e">
        <f aca="false">B31</f>
        <v>#N/A</v>
      </c>
      <c r="C282" s="32" t="e">
        <f aca="false">C31</f>
        <v>#N/A</v>
      </c>
      <c r="D282" s="32" t="e">
        <f aca="false">D31</f>
        <v>#N/A</v>
      </c>
      <c r="E282" s="32" t="e">
        <f aca="false">E31</f>
        <v>#N/A</v>
      </c>
      <c r="F282" s="32" t="e">
        <f aca="false">F31</f>
        <v>#N/A</v>
      </c>
      <c r="G282" s="32" t="e">
        <f aca="false">G31</f>
        <v>#N/A</v>
      </c>
      <c r="H282" s="32" t="e">
        <f aca="false">H31</f>
        <v>#N/A</v>
      </c>
      <c r="I282" s="32" t="e">
        <f aca="false">I31</f>
        <v>#N/A</v>
      </c>
      <c r="J282" s="34" t="n">
        <f aca="false">+J244</f>
        <v>0</v>
      </c>
      <c r="K282" s="31" t="e">
        <f aca="false">VLOOKUP(K$6,Forecast_Load!$D$46:$AB$64,25,FALSE())</f>
        <v>#N/A</v>
      </c>
      <c r="L282" s="32" t="e">
        <f aca="false">VLOOKUP(L$6,Forecast_Load!$D$46:$AB$64,25,FALSE())</f>
        <v>#N/A</v>
      </c>
      <c r="M282" s="32" t="e">
        <f aca="false">VLOOKUP(M$6,Forecast_Load!$D$46:$AB$64,25,FALSE())</f>
        <v>#N/A</v>
      </c>
      <c r="N282" s="32" t="e">
        <f aca="false">VLOOKUP(N$6,Forecast_Load!$D$46:$AB$64,25,FALSE())</f>
        <v>#N/A</v>
      </c>
      <c r="O282" s="32" t="e">
        <f aca="false">VLOOKUP(O$6,Forecast_Load!$D$46:$AB$64,25,FALSE())</f>
        <v>#N/A</v>
      </c>
      <c r="P282" s="32" t="e">
        <f aca="false">VLOOKUP(P$6,Forecast_Load!$D$46:$AB$64,25,FALSE())</f>
        <v>#N/A</v>
      </c>
      <c r="Q282" s="32" t="e">
        <f aca="false">VLOOKUP(Q$6,Forecast_Load!$D$46:$AB$64,25,FALSE())</f>
        <v>#N/A</v>
      </c>
      <c r="R282" s="32" t="e">
        <f aca="false">VLOOKUP(R$6,Forecast_Load!$D$46:$AB$64,25,FALSE())</f>
        <v>#N/A</v>
      </c>
      <c r="S282" s="32" t="e">
        <f aca="false">VLOOKUP(S$6,Forecast_Load!$D$46:$AB$64,25,FALSE())</f>
        <v>#N/A</v>
      </c>
      <c r="T282" s="32" t="e">
        <f aca="false">VLOOKUP(T$6,Forecast_Load!$D$46:$AB$64,25,FALSE())</f>
        <v>#N/A</v>
      </c>
      <c r="U282" s="32" t="e">
        <f aca="false">VLOOKUP(U$6,Forecast_Load!$D$46:$AB$64,25,FALSE())</f>
        <v>#N/A</v>
      </c>
      <c r="V282" s="32" t="e">
        <f aca="false">VLOOKUP(V$6,Forecast_Load!$D$46:$AB$64,25,FALSE())</f>
        <v>#N/A</v>
      </c>
      <c r="W282" s="32" t="e">
        <f aca="false">VLOOKUP(W$6,Forecast_Load!$D$46:$AB$64,25,FALSE())</f>
        <v>#N/A</v>
      </c>
      <c r="X282" s="32" t="e">
        <f aca="false">VLOOKUP(X$6,Forecast_Load!$D$46:$AB$64,25,FALSE())</f>
        <v>#N/A</v>
      </c>
      <c r="Y282" s="32" t="e">
        <f aca="false">VLOOKUP(Y$6,Forecast_Load!$D$46:$AB$64,25,FALSE())</f>
        <v>#N/A</v>
      </c>
      <c r="Z282" s="32" t="e">
        <f aca="false">VLOOKUP(Z$6,Forecast_Load!$D$46:$AB$64,25,FALSE())</f>
        <v>#N/A</v>
      </c>
      <c r="AA282" s="32" t="e">
        <f aca="false">VLOOKUP(AA$6,Forecast_Load!$D$46:$AB$64,25,FALSE())</f>
        <v>#N/A</v>
      </c>
      <c r="AB282" s="32" t="e">
        <f aca="false">VLOOKUP(AB$6,Forecast_Load!$D$46:$AB$64,25,FALSE())</f>
        <v>#N/A</v>
      </c>
    </row>
    <row r="283" customFormat="false" ht="15.75" hidden="false" customHeight="false" outlineLevel="0" collapsed="false">
      <c r="A283" s="35"/>
      <c r="B283" s="36"/>
      <c r="C283" s="36"/>
      <c r="D283" s="36"/>
      <c r="E283" s="37"/>
      <c r="F283" s="38"/>
      <c r="G283" s="38"/>
      <c r="H283" s="38"/>
      <c r="I283" s="38"/>
      <c r="J283" s="39"/>
      <c r="K283" s="39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197"/>
    </row>
    <row r="284" customFormat="false" ht="15.75" hidden="false" customHeight="false" outlineLevel="0" collapsed="false">
      <c r="A284" s="41" t="s">
        <v>34</v>
      </c>
      <c r="B284" s="42" t="e">
        <f aca="false">+AVERAGE(B259:B282)</f>
        <v>#N/A</v>
      </c>
      <c r="C284" s="42" t="e">
        <f aca="false">+AVERAGE(C259:C282)</f>
        <v>#N/A</v>
      </c>
      <c r="D284" s="42" t="e">
        <f aca="false">+AVERAGE(D259:D282)</f>
        <v>#N/A</v>
      </c>
      <c r="E284" s="42" t="e">
        <f aca="false">+AVERAGE(E259:E282)</f>
        <v>#N/A</v>
      </c>
      <c r="F284" s="42" t="e">
        <f aca="false">+AVERAGE(F259:F282)</f>
        <v>#N/A</v>
      </c>
      <c r="G284" s="42" t="e">
        <f aca="false">+AVERAGE(G259:G282)</f>
        <v>#N/A</v>
      </c>
      <c r="H284" s="42" t="e">
        <f aca="false">+AVERAGE(H259:H282)</f>
        <v>#N/A</v>
      </c>
      <c r="I284" s="42" t="e">
        <f aca="false">+AVERAGE(I259:I282)</f>
        <v>#N/A</v>
      </c>
      <c r="J284" s="43" t="e">
        <f aca="false">+AVERAGE(J259:J282)</f>
        <v>#N/A</v>
      </c>
      <c r="K284" s="44" t="e">
        <f aca="false">+AVERAGE(K259:K282)</f>
        <v>#N/A</v>
      </c>
      <c r="L284" s="42" t="e">
        <f aca="false">+AVERAGE(L259:L282)</f>
        <v>#N/A</v>
      </c>
      <c r="M284" s="42" t="e">
        <f aca="false">+AVERAGE(M259:M282)</f>
        <v>#N/A</v>
      </c>
      <c r="N284" s="42" t="e">
        <f aca="false">+AVERAGE(N259:N282)</f>
        <v>#N/A</v>
      </c>
      <c r="O284" s="42" t="e">
        <f aca="false">+AVERAGE(O259:O282)</f>
        <v>#N/A</v>
      </c>
      <c r="P284" s="42" t="e">
        <f aca="false">+AVERAGE(P259:P282)</f>
        <v>#N/A</v>
      </c>
      <c r="Q284" s="42" t="e">
        <f aca="false">+AVERAGE(Q259:Q282)</f>
        <v>#N/A</v>
      </c>
      <c r="R284" s="42" t="e">
        <f aca="false">+AVERAGE(R259:R282)</f>
        <v>#N/A</v>
      </c>
      <c r="S284" s="42" t="e">
        <f aca="false">+AVERAGE(S259:S282)</f>
        <v>#N/A</v>
      </c>
      <c r="T284" s="42" t="e">
        <f aca="false">+AVERAGE(T259:T282)</f>
        <v>#N/A</v>
      </c>
      <c r="U284" s="42" t="e">
        <f aca="false">+AVERAGE(U259:U282)</f>
        <v>#N/A</v>
      </c>
      <c r="V284" s="42" t="e">
        <f aca="false">+AVERAGE(V259:V282)</f>
        <v>#N/A</v>
      </c>
      <c r="W284" s="42" t="e">
        <f aca="false">+AVERAGE(W259:W282)</f>
        <v>#N/A</v>
      </c>
      <c r="X284" s="42" t="e">
        <f aca="false">+AVERAGE(X259:X282)</f>
        <v>#N/A</v>
      </c>
      <c r="Y284" s="42" t="e">
        <f aca="false">+AVERAGE(Y259:Y282)</f>
        <v>#N/A</v>
      </c>
      <c r="Z284" s="42" t="e">
        <f aca="false">+AVERAGE(Z259:Z282)</f>
        <v>#N/A</v>
      </c>
      <c r="AA284" s="42" t="e">
        <f aca="false">+AVERAGE(AA259:AA282)</f>
        <v>#N/A</v>
      </c>
      <c r="AB284" s="42" t="e">
        <f aca="false">+AVERAGE(AB259:AB282)</f>
        <v>#N/A</v>
      </c>
    </row>
    <row r="285" customFormat="false" ht="15.75" hidden="false" customHeight="false" outlineLevel="0" collapsed="false">
      <c r="A285" s="46" t="s">
        <v>35</v>
      </c>
      <c r="B285" s="47" t="e">
        <f aca="false">+AVERAGE(B266:B281)</f>
        <v>#N/A</v>
      </c>
      <c r="C285" s="47" t="e">
        <f aca="false">+AVERAGE(C266:C281)</f>
        <v>#N/A</v>
      </c>
      <c r="D285" s="47" t="e">
        <f aca="false">+AVERAGE(D266:D281)</f>
        <v>#N/A</v>
      </c>
      <c r="E285" s="47" t="e">
        <f aca="false">+AVERAGE(E266:E281)</f>
        <v>#N/A</v>
      </c>
      <c r="F285" s="47" t="e">
        <f aca="false">+AVERAGE(F266:F281)</f>
        <v>#N/A</v>
      </c>
      <c r="G285" s="47" t="e">
        <f aca="false">+AVERAGE(G266:G281)</f>
        <v>#N/A</v>
      </c>
      <c r="H285" s="47" t="e">
        <f aca="false">+AVERAGE(H266:H281)</f>
        <v>#N/A</v>
      </c>
      <c r="I285" s="47" t="e">
        <f aca="false">+AVERAGE(I266:I281)</f>
        <v>#N/A</v>
      </c>
      <c r="J285" s="48" t="n">
        <f aca="false">+AVERAGE(J266:J281)</f>
        <v>0</v>
      </c>
      <c r="K285" s="49" t="e">
        <f aca="false">+AVERAGE(K266:K281)</f>
        <v>#N/A</v>
      </c>
      <c r="L285" s="47" t="e">
        <f aca="false">+AVERAGE(L266:L281)</f>
        <v>#N/A</v>
      </c>
      <c r="M285" s="47" t="e">
        <f aca="false">+AVERAGE(M266:M281)</f>
        <v>#N/A</v>
      </c>
      <c r="N285" s="47" t="e">
        <f aca="false">+AVERAGE(N266:N281)</f>
        <v>#N/A</v>
      </c>
      <c r="O285" s="47" t="e">
        <f aca="false">+AVERAGE(O266:O281)</f>
        <v>#N/A</v>
      </c>
      <c r="P285" s="47" t="e">
        <f aca="false">+AVERAGE(P266:P281)</f>
        <v>#N/A</v>
      </c>
      <c r="Q285" s="47" t="e">
        <f aca="false">+AVERAGE(Q266:Q281)</f>
        <v>#N/A</v>
      </c>
      <c r="R285" s="47" t="e">
        <f aca="false">+AVERAGE(R266:R281)</f>
        <v>#N/A</v>
      </c>
      <c r="S285" s="47" t="e">
        <f aca="false">+AVERAGE(S266:S281)</f>
        <v>#N/A</v>
      </c>
      <c r="T285" s="47" t="e">
        <f aca="false">+AVERAGE(T266:T281)</f>
        <v>#N/A</v>
      </c>
      <c r="U285" s="47" t="e">
        <f aca="false">+AVERAGE(U266:U281)</f>
        <v>#N/A</v>
      </c>
      <c r="V285" s="47" t="e">
        <f aca="false">+AVERAGE(V266:V281)</f>
        <v>#N/A</v>
      </c>
      <c r="W285" s="47" t="e">
        <f aca="false">+AVERAGE(W266:W281)</f>
        <v>#N/A</v>
      </c>
      <c r="X285" s="47" t="e">
        <f aca="false">+AVERAGE(X266:X281)</f>
        <v>#N/A</v>
      </c>
      <c r="Y285" s="47" t="e">
        <f aca="false">+AVERAGE(Y266:Y281)</f>
        <v>#N/A</v>
      </c>
      <c r="Z285" s="47" t="e">
        <f aca="false">+AVERAGE(Z266:Z281)</f>
        <v>#N/A</v>
      </c>
      <c r="AA285" s="47" t="e">
        <f aca="false">+AVERAGE(AA266:AA281)</f>
        <v>#N/A</v>
      </c>
      <c r="AB285" s="47" t="e">
        <f aca="false">+AVERAGE(AB266:AB281)</f>
        <v>#N/A</v>
      </c>
    </row>
    <row r="286" customFormat="false" ht="15.75" hidden="false" customHeight="false" outlineLevel="0" collapsed="false">
      <c r="A286" s="46" t="s">
        <v>36</v>
      </c>
      <c r="B286" s="47" t="e">
        <f aca="false">+AVERAGE(B282,B259:B265)</f>
        <v>#N/A</v>
      </c>
      <c r="C286" s="47" t="e">
        <f aca="false">+AVERAGE(C282,C259:C265)</f>
        <v>#N/A</v>
      </c>
      <c r="D286" s="47" t="e">
        <f aca="false">+AVERAGE(D282,D259:D265)</f>
        <v>#N/A</v>
      </c>
      <c r="E286" s="47" t="e">
        <f aca="false">+AVERAGE(E282,E259:E265)</f>
        <v>#N/A</v>
      </c>
      <c r="F286" s="47" t="e">
        <f aca="false">+AVERAGE(F282,F259:F265)</f>
        <v>#N/A</v>
      </c>
      <c r="G286" s="47" t="e">
        <f aca="false">+AVERAGE(G282,G259:G265)</f>
        <v>#N/A</v>
      </c>
      <c r="H286" s="47" t="e">
        <f aca="false">+AVERAGE(H282,H259:H265)</f>
        <v>#N/A</v>
      </c>
      <c r="I286" s="47" t="e">
        <f aca="false">+AVERAGE(I282,I259:I265)</f>
        <v>#N/A</v>
      </c>
      <c r="J286" s="48" t="e">
        <f aca="false">+AVERAGE(J282,J259:J265)</f>
        <v>#N/A</v>
      </c>
      <c r="K286" s="49" t="e">
        <f aca="false">+AVERAGE(K282,K259:K265)</f>
        <v>#N/A</v>
      </c>
      <c r="L286" s="47" t="e">
        <f aca="false">+AVERAGE(L282,L259:L265)</f>
        <v>#N/A</v>
      </c>
      <c r="M286" s="47" t="e">
        <f aca="false">+AVERAGE(M282,M259:M265)</f>
        <v>#N/A</v>
      </c>
      <c r="N286" s="47" t="e">
        <f aca="false">+AVERAGE(N282,N259:N265)</f>
        <v>#N/A</v>
      </c>
      <c r="O286" s="47" t="e">
        <f aca="false">+AVERAGE(O282,O259:O265)</f>
        <v>#N/A</v>
      </c>
      <c r="P286" s="47" t="e">
        <f aca="false">+AVERAGE(P282,P259:P265)</f>
        <v>#N/A</v>
      </c>
      <c r="Q286" s="47" t="e">
        <f aca="false">+AVERAGE(Q282,Q259:Q265)</f>
        <v>#N/A</v>
      </c>
      <c r="R286" s="47" t="e">
        <f aca="false">+AVERAGE(R282,R259:R265)</f>
        <v>#N/A</v>
      </c>
      <c r="S286" s="47" t="e">
        <f aca="false">+AVERAGE(S282,S259:S265)</f>
        <v>#N/A</v>
      </c>
      <c r="T286" s="47" t="e">
        <f aca="false">+AVERAGE(T282,T259:T265)</f>
        <v>#N/A</v>
      </c>
      <c r="U286" s="47" t="e">
        <f aca="false">+AVERAGE(U282,U259:U265)</f>
        <v>#N/A</v>
      </c>
      <c r="V286" s="47" t="e">
        <f aca="false">+AVERAGE(V282,V259:V265)</f>
        <v>#N/A</v>
      </c>
      <c r="W286" s="47" t="e">
        <f aca="false">+AVERAGE(W282,W259:W265)</f>
        <v>#N/A</v>
      </c>
      <c r="X286" s="47" t="e">
        <f aca="false">+AVERAGE(X282,X259:X265)</f>
        <v>#N/A</v>
      </c>
      <c r="Y286" s="47" t="e">
        <f aca="false">+AVERAGE(Y282,Y259:Y265)</f>
        <v>#N/A</v>
      </c>
      <c r="Z286" s="47" t="e">
        <f aca="false">+AVERAGE(Z282,Z259:Z265)</f>
        <v>#N/A</v>
      </c>
      <c r="AA286" s="47" t="e">
        <f aca="false">+AVERAGE(AA282,AA259:AA265)</f>
        <v>#N/A</v>
      </c>
      <c r="AB286" s="47" t="e">
        <f aca="false">+AVERAGE(AB282,AB259:AB265)</f>
        <v>#N/A</v>
      </c>
    </row>
    <row r="287" customFormat="false" ht="15.75" hidden="false" customHeight="false" outlineLevel="0" collapsed="false">
      <c r="A287" s="51" t="s">
        <v>37</v>
      </c>
      <c r="B287" s="52" t="e">
        <f aca="false">+MAX(B259:B282)</f>
        <v>#N/A</v>
      </c>
      <c r="C287" s="52" t="e">
        <f aca="false">+MAX(C259:C282)</f>
        <v>#N/A</v>
      </c>
      <c r="D287" s="52" t="e">
        <f aca="false">+MAX(D259:D282)</f>
        <v>#N/A</v>
      </c>
      <c r="E287" s="52" t="e">
        <f aca="false">+MAX(E259:E282)</f>
        <v>#N/A</v>
      </c>
      <c r="F287" s="52" t="e">
        <f aca="false">+MAX(F259:F282)</f>
        <v>#N/A</v>
      </c>
      <c r="G287" s="52" t="e">
        <f aca="false">+MAX(G259:G282)</f>
        <v>#N/A</v>
      </c>
      <c r="H287" s="52" t="e">
        <f aca="false">+MAX(H259:H282)</f>
        <v>#N/A</v>
      </c>
      <c r="I287" s="52" t="e">
        <f aca="false">+MAX(I259:I282)</f>
        <v>#N/A</v>
      </c>
      <c r="J287" s="53" t="e">
        <f aca="false">+MAX(J259:J282)</f>
        <v>#N/A</v>
      </c>
      <c r="K287" s="54" t="e">
        <f aca="false">+MAX(K259:K282)</f>
        <v>#N/A</v>
      </c>
      <c r="L287" s="52" t="e">
        <f aca="false">+MAX(L259:L282)</f>
        <v>#N/A</v>
      </c>
      <c r="M287" s="52" t="e">
        <f aca="false">+MAX(M259:M282)</f>
        <v>#N/A</v>
      </c>
      <c r="N287" s="52" t="e">
        <f aca="false">+MAX(N259:N282)</f>
        <v>#N/A</v>
      </c>
      <c r="O287" s="52" t="e">
        <f aca="false">+MAX(O259:O282)</f>
        <v>#N/A</v>
      </c>
      <c r="P287" s="52" t="e">
        <f aca="false">+MAX(P259:P282)</f>
        <v>#N/A</v>
      </c>
      <c r="Q287" s="52" t="e">
        <f aca="false">+MAX(Q259:Q282)</f>
        <v>#N/A</v>
      </c>
      <c r="R287" s="52" t="e">
        <f aca="false">+MAX(R259:R282)</f>
        <v>#N/A</v>
      </c>
      <c r="S287" s="52" t="e">
        <f aca="false">+MAX(S259:S282)</f>
        <v>#N/A</v>
      </c>
      <c r="T287" s="52" t="e">
        <f aca="false">+MAX(T259:T282)</f>
        <v>#N/A</v>
      </c>
      <c r="U287" s="52" t="e">
        <f aca="false">+MAX(U259:U282)</f>
        <v>#N/A</v>
      </c>
      <c r="V287" s="52" t="e">
        <f aca="false">+MAX(V259:V282)</f>
        <v>#N/A</v>
      </c>
      <c r="W287" s="52" t="e">
        <f aca="false">+MAX(W259:W282)</f>
        <v>#N/A</v>
      </c>
      <c r="X287" s="52" t="e">
        <f aca="false">+MAX(X259:X282)</f>
        <v>#N/A</v>
      </c>
      <c r="Y287" s="52" t="e">
        <f aca="false">+MAX(Y259:Y282)</f>
        <v>#N/A</v>
      </c>
      <c r="Z287" s="52" t="e">
        <f aca="false">+MAX(Z259:Z282)</f>
        <v>#N/A</v>
      </c>
      <c r="AA287" s="52" t="e">
        <f aca="false">+MAX(AA259:AA282)</f>
        <v>#N/A</v>
      </c>
      <c r="AB287" s="52" t="e">
        <f aca="false">+MAX(AB259:AB282)</f>
        <v>#N/A</v>
      </c>
    </row>
    <row r="288" customFormat="false" ht="15.75" hidden="false" customHeight="false" outlineLevel="0" collapsed="false">
      <c r="A288" s="56"/>
      <c r="B288" s="57"/>
      <c r="C288" s="57"/>
      <c r="D288" s="57"/>
      <c r="E288" s="58"/>
      <c r="F288" s="59"/>
      <c r="G288" s="59"/>
      <c r="H288" s="59"/>
      <c r="I288" s="59"/>
      <c r="J288" s="60"/>
      <c r="K288" s="59"/>
      <c r="L288" s="61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</row>
  </sheetData>
  <mergeCells count="8">
    <mergeCell ref="G2:I2"/>
    <mergeCell ref="K2:M2"/>
    <mergeCell ref="B4:D4"/>
    <mergeCell ref="G194:I194"/>
    <mergeCell ref="B217:D217"/>
    <mergeCell ref="S217:U217"/>
    <mergeCell ref="B255:D255"/>
    <mergeCell ref="S255:U255"/>
  </mergeCells>
  <conditionalFormatting sqref="B221:J244 B259:J282 B8:AB31">
    <cfRule type="cellIs" priority="2" operator="equal" aboveAverage="0" equalAverage="0" bottom="0" percent="0" rank="0" text="" dxfId="0">
      <formula>B$36</formula>
    </cfRule>
  </conditionalFormatting>
  <conditionalFormatting sqref="M259:M282">
    <cfRule type="cellIs" priority="3" operator="equal" aboveAverage="0" equalAverage="0" bottom="0" percent="0" rank="0" text="" dxfId="1">
      <formula>M$287</formula>
    </cfRule>
  </conditionalFormatting>
  <conditionalFormatting sqref="K259:K282">
    <cfRule type="cellIs" priority="4" operator="equal" aboveAverage="0" equalAverage="0" bottom="0" percent="0" rank="0" text="" dxfId="2">
      <formula>$K$287</formula>
    </cfRule>
  </conditionalFormatting>
  <conditionalFormatting sqref="L259:L282">
    <cfRule type="cellIs" priority="5" operator="equal" aboveAverage="0" equalAverage="0" bottom="0" percent="0" rank="0" text="" dxfId="3">
      <formula>$L$287</formula>
    </cfRule>
  </conditionalFormatting>
  <conditionalFormatting sqref="N259:N282">
    <cfRule type="cellIs" priority="6" operator="equal" aboveAverage="0" equalAverage="0" bottom="0" percent="0" rank="0" text="" dxfId="4">
      <formula>$N$287</formula>
    </cfRule>
  </conditionalFormatting>
  <conditionalFormatting sqref="O259:O282">
    <cfRule type="cellIs" priority="7" operator="equal" aboveAverage="0" equalAverage="0" bottom="0" percent="0" rank="0" text="" dxfId="5">
      <formula>$O$287</formula>
    </cfRule>
  </conditionalFormatting>
  <conditionalFormatting sqref="P259:P282">
    <cfRule type="cellIs" priority="8" operator="equal" aboveAverage="0" equalAverage="0" bottom="0" percent="0" rank="0" text="" dxfId="6">
      <formula>$P$287</formula>
    </cfRule>
  </conditionalFormatting>
  <conditionalFormatting sqref="Q259:Q282">
    <cfRule type="cellIs" priority="9" operator="equal" aboveAverage="0" equalAverage="0" bottom="0" percent="0" rank="0" text="" dxfId="7">
      <formula>$Q$287</formula>
    </cfRule>
  </conditionalFormatting>
  <conditionalFormatting sqref="R259:R282">
    <cfRule type="cellIs" priority="10" operator="equal" aboveAverage="0" equalAverage="0" bottom="0" percent="0" rank="0" text="" dxfId="8">
      <formula>$R$287</formula>
    </cfRule>
  </conditionalFormatting>
  <conditionalFormatting sqref="S259:S282">
    <cfRule type="cellIs" priority="11" operator="equal" aboveAverage="0" equalAverage="0" bottom="0" percent="0" rank="0" text="" dxfId="9">
      <formula>$S$287</formula>
    </cfRule>
  </conditionalFormatting>
  <conditionalFormatting sqref="T259:T282">
    <cfRule type="cellIs" priority="12" operator="equal" aboveAverage="0" equalAverage="0" bottom="0" percent="0" rank="0" text="" dxfId="10">
      <formula>$T$287</formula>
    </cfRule>
  </conditionalFormatting>
  <conditionalFormatting sqref="U259:U282">
    <cfRule type="cellIs" priority="13" operator="equal" aboveAverage="0" equalAverage="0" bottom="0" percent="0" rank="0" text="" dxfId="11">
      <formula>$U$287</formula>
    </cfRule>
  </conditionalFormatting>
  <conditionalFormatting sqref="V259:V282">
    <cfRule type="cellIs" priority="14" operator="equal" aboveAverage="0" equalAverage="0" bottom="0" percent="0" rank="0" text="" dxfId="12">
      <formula>$V$287</formula>
    </cfRule>
  </conditionalFormatting>
  <conditionalFormatting sqref="W259:W282">
    <cfRule type="cellIs" priority="15" operator="equal" aboveAverage="0" equalAverage="0" bottom="0" percent="0" rank="0" text="" dxfId="13">
      <formula>$W$287</formula>
    </cfRule>
  </conditionalFormatting>
  <conditionalFormatting sqref="X259:X282">
    <cfRule type="cellIs" priority="16" operator="equal" aboveAverage="0" equalAverage="0" bottom="0" percent="0" rank="0" text="" dxfId="14">
      <formula>$X$287</formula>
    </cfRule>
  </conditionalFormatting>
  <conditionalFormatting sqref="Y259:Y282">
    <cfRule type="cellIs" priority="17" operator="equal" aboveAverage="0" equalAverage="0" bottom="0" percent="0" rank="0" text="" dxfId="15">
      <formula>$Y$287</formula>
    </cfRule>
  </conditionalFormatting>
  <conditionalFormatting sqref="Z259:Z282">
    <cfRule type="cellIs" priority="18" operator="equal" aboveAverage="0" equalAverage="0" bottom="0" percent="0" rank="0" text="" dxfId="16">
      <formula>$Z$287</formula>
    </cfRule>
  </conditionalFormatting>
  <conditionalFormatting sqref="AA259:AA282">
    <cfRule type="cellIs" priority="19" operator="equal" aboveAverage="0" equalAverage="0" bottom="0" percent="0" rank="0" text="" dxfId="17">
      <formula>$AA$287</formula>
    </cfRule>
  </conditionalFormatting>
  <conditionalFormatting sqref="AB259:AB282">
    <cfRule type="cellIs" priority="20" operator="equal" aboveAverage="0" equalAverage="0" bottom="0" percent="0" rank="0" text="" dxfId="18">
      <formula>$AB$287</formula>
    </cfRule>
  </conditionalFormatting>
  <conditionalFormatting sqref="L221:L244">
    <cfRule type="cellIs" priority="21" operator="equal" aboveAverage="0" equalAverage="0" bottom="0" percent="0" rank="0" text="" dxfId="19">
      <formula>$L$249</formula>
    </cfRule>
  </conditionalFormatting>
  <conditionalFormatting sqref="K221:K244">
    <cfRule type="cellIs" priority="22" operator="equal" aboveAverage="0" equalAverage="0" bottom="0" percent="0" rank="0" text="" dxfId="20">
      <formula>$K$249</formula>
    </cfRule>
  </conditionalFormatting>
  <conditionalFormatting sqref="M221:M244">
    <cfRule type="cellIs" priority="23" operator="equal" aboveAverage="0" equalAverage="0" bottom="0" percent="0" rank="0" text="" dxfId="21">
      <formula>$M$249</formula>
    </cfRule>
  </conditionalFormatting>
  <conditionalFormatting sqref="N221:N244">
    <cfRule type="cellIs" priority="24" operator="equal" aboveAverage="0" equalAverage="0" bottom="0" percent="0" rank="0" text="" dxfId="22">
      <formula>$N$249</formula>
    </cfRule>
  </conditionalFormatting>
  <conditionalFormatting sqref="O221:O244">
    <cfRule type="cellIs" priority="25" operator="equal" aboveAverage="0" equalAverage="0" bottom="0" percent="0" rank="0" text="" dxfId="23">
      <formula>$O$249</formula>
    </cfRule>
  </conditionalFormatting>
  <conditionalFormatting sqref="P221:P244">
    <cfRule type="cellIs" priority="26" operator="equal" aboveAverage="0" equalAverage="0" bottom="0" percent="0" rank="0" text="" dxfId="24">
      <formula>$P$249</formula>
    </cfRule>
  </conditionalFormatting>
  <conditionalFormatting sqref="Q221:Q244">
    <cfRule type="cellIs" priority="27" operator="equal" aboveAverage="0" equalAverage="0" bottom="0" percent="0" rank="0" text="" dxfId="25">
      <formula>$Q$249</formula>
    </cfRule>
  </conditionalFormatting>
  <conditionalFormatting sqref="R221:R244">
    <cfRule type="cellIs" priority="28" operator="equal" aboveAverage="0" equalAverage="0" bottom="0" percent="0" rank="0" text="" dxfId="26">
      <formula>$R$249</formula>
    </cfRule>
  </conditionalFormatting>
  <conditionalFormatting sqref="S221:S244">
    <cfRule type="cellIs" priority="29" operator="equal" aboveAverage="0" equalAverage="0" bottom="0" percent="0" rank="0" text="" dxfId="27">
      <formula>$S$249</formula>
    </cfRule>
  </conditionalFormatting>
  <conditionalFormatting sqref="T221:T244">
    <cfRule type="cellIs" priority="30" operator="equal" aboveAverage="0" equalAverage="0" bottom="0" percent="0" rank="0" text="" dxfId="28">
      <formula>$T$249</formula>
    </cfRule>
  </conditionalFormatting>
  <conditionalFormatting sqref="U221:U244">
    <cfRule type="cellIs" priority="31" operator="equal" aboveAverage="0" equalAverage="0" bottom="0" percent="0" rank="0" text="" dxfId="29">
      <formula>$U$249</formula>
    </cfRule>
  </conditionalFormatting>
  <conditionalFormatting sqref="V221:V244">
    <cfRule type="cellIs" priority="32" operator="equal" aboveAverage="0" equalAverage="0" bottom="0" percent="0" rank="0" text="" dxfId="30">
      <formula>$V$249</formula>
    </cfRule>
  </conditionalFormatting>
  <conditionalFormatting sqref="W221:W244">
    <cfRule type="cellIs" priority="33" operator="equal" aboveAverage="0" equalAverage="0" bottom="0" percent="0" rank="0" text="" dxfId="31">
      <formula>$W$249</formula>
    </cfRule>
  </conditionalFormatting>
  <conditionalFormatting sqref="X221:X244">
    <cfRule type="cellIs" priority="34" operator="equal" aboveAverage="0" equalAverage="0" bottom="0" percent="0" rank="0" text="" dxfId="32">
      <formula>$X$249</formula>
    </cfRule>
  </conditionalFormatting>
  <conditionalFormatting sqref="Y221:Y244">
    <cfRule type="cellIs" priority="35" operator="equal" aboveAverage="0" equalAverage="0" bottom="0" percent="0" rank="0" text="" dxfId="33">
      <formula>$Y$249</formula>
    </cfRule>
  </conditionalFormatting>
  <conditionalFormatting sqref="Z221:Z244">
    <cfRule type="cellIs" priority="36" operator="equal" aboveAverage="0" equalAverage="0" bottom="0" percent="0" rank="0" text="" dxfId="34">
      <formula>$Z$249</formula>
    </cfRule>
  </conditionalFormatting>
  <conditionalFormatting sqref="AA221:AA244">
    <cfRule type="cellIs" priority="37" operator="equal" aboveAverage="0" equalAverage="0" bottom="0" percent="0" rank="0" text="" dxfId="35">
      <formula>$AA$249</formula>
    </cfRule>
  </conditionalFormatting>
  <conditionalFormatting sqref="AB221:AB244">
    <cfRule type="cellIs" priority="38" operator="equal" aboveAverage="0" equalAverage="0" bottom="0" percent="0" rank="0" text="" dxfId="36">
      <formula>$AB$249</formula>
    </cfRule>
  </conditionalFormatting>
  <printOptions headings="false" gridLines="false" gridLinesSet="true" horizontalCentered="true" verticalCentered="false"/>
  <pageMargins left="0" right="0" top="0" bottom="0" header="0.511811023622047" footer="0"/>
  <pageSetup paperSize="1" scale="3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&amp;C&amp;"Arial,Bold"EAST POWER FUNDAMENTALS
&amp;"Arial,Italic"&amp;9Copyright © 2001 East Power Fundamentals.  All rights reserved.</oddFooter>
  </headerFooter>
  <rowBreaks count="2" manualBreakCount="2">
    <brk id="102" man="true" max="16383" min="0"/>
    <brk id="212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101</v>
      </c>
      <c r="B1" s="0" t="s">
        <v>102</v>
      </c>
      <c r="C1" s="0" t="s">
        <v>103</v>
      </c>
      <c r="D1" s="0" t="s">
        <v>104</v>
      </c>
      <c r="E1" s="0" t="s">
        <v>105</v>
      </c>
      <c r="F1" s="0" t="s">
        <v>106</v>
      </c>
      <c r="G1" s="0" t="s">
        <v>107</v>
      </c>
      <c r="H1" s="0" t="s">
        <v>108</v>
      </c>
      <c r="I1" s="0" t="s">
        <v>109</v>
      </c>
      <c r="J1" s="0" t="s">
        <v>110</v>
      </c>
      <c r="K1" s="0" t="s">
        <v>111</v>
      </c>
      <c r="L1" s="0" t="s">
        <v>112</v>
      </c>
      <c r="M1" s="0" t="s">
        <v>113</v>
      </c>
      <c r="N1" s="0" t="s">
        <v>114</v>
      </c>
      <c r="O1" s="0" t="s">
        <v>115</v>
      </c>
      <c r="P1" s="0" t="s">
        <v>116</v>
      </c>
      <c r="Q1" s="0" t="s">
        <v>116</v>
      </c>
      <c r="R1" s="0" t="s">
        <v>117</v>
      </c>
      <c r="S1" s="0" t="s">
        <v>116</v>
      </c>
      <c r="T1" s="0" t="s">
        <v>117</v>
      </c>
      <c r="U1" s="0" t="s">
        <v>118</v>
      </c>
      <c r="V1" s="0" t="s">
        <v>116</v>
      </c>
      <c r="W1" s="0" t="s">
        <v>119</v>
      </c>
      <c r="X1" s="0" t="s">
        <v>120</v>
      </c>
      <c r="Y1" s="0" t="s">
        <v>121</v>
      </c>
      <c r="Z1" s="0" t="s">
        <v>102</v>
      </c>
      <c r="AA1" s="0" t="s">
        <v>122</v>
      </c>
      <c r="AB1" s="0" t="s">
        <v>123</v>
      </c>
      <c r="AC1" s="0" t="s">
        <v>124</v>
      </c>
      <c r="AD1" s="0" t="s">
        <v>116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65" activePane="bottomRight" state="frozen"/>
      <selection pane="topLeft" activeCell="A1" activeCellId="0" sqref="A1"/>
      <selection pane="topRight" activeCell="B1" activeCellId="0" sqref="B1"/>
      <selection pane="bottomLeft" activeCell="A65" activeCellId="0" sqref="A65"/>
      <selection pane="bottomRight" activeCell="A65" activeCellId="0" sqref="A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2" style="0" width="6.7"/>
    <col collapsed="false" customWidth="true" hidden="false" outlineLevel="0" max="12" min="12" style="0" width="7.14"/>
    <col collapsed="false" customWidth="true" hidden="false" outlineLevel="0" max="13" min="13" style="0" width="34.99"/>
    <col collapsed="false" customWidth="false" hidden="true" outlineLevel="0" max="19" min="19" style="0" width="9.06"/>
  </cols>
  <sheetData>
    <row r="1" customFormat="false" ht="13.5" hidden="false" customHeight="false" outlineLevel="0" collapsed="false">
      <c r="A1" s="199" t="s">
        <v>125</v>
      </c>
      <c r="L1" s="200" t="s">
        <v>8</v>
      </c>
      <c r="M1" s="201" t="s">
        <v>126</v>
      </c>
    </row>
    <row r="2" customFormat="false" ht="12.75" hidden="false" customHeight="false" outlineLevel="0" collapsed="false">
      <c r="B2" s="202" t="s">
        <v>127</v>
      </c>
      <c r="C2" s="203"/>
      <c r="D2" s="203"/>
      <c r="E2" s="203"/>
      <c r="F2" s="203"/>
      <c r="G2" s="204"/>
      <c r="H2" s="205" t="s">
        <v>128</v>
      </c>
      <c r="I2" s="203"/>
      <c r="J2" s="204"/>
      <c r="L2" s="206" t="n">
        <v>36962</v>
      </c>
      <c r="M2" s="0" t="n">
        <v>5.6</v>
      </c>
    </row>
    <row r="3" customFormat="false" ht="12.75" hidden="false" customHeight="false" outlineLevel="0" collapsed="false">
      <c r="A3" s="207"/>
      <c r="B3" s="208" t="s">
        <v>129</v>
      </c>
      <c r="C3" s="208"/>
      <c r="D3" s="208"/>
      <c r="E3" s="209" t="s">
        <v>130</v>
      </c>
      <c r="F3" s="209"/>
      <c r="G3" s="209"/>
      <c r="H3" s="210"/>
      <c r="I3" s="211"/>
      <c r="J3" s="212"/>
      <c r="L3" s="206" t="n">
        <v>36963</v>
      </c>
      <c r="M3" s="0" t="n">
        <v>5.48</v>
      </c>
    </row>
    <row r="4" customFormat="false" ht="13.5" hidden="false" customHeight="false" outlineLevel="0" collapsed="false">
      <c r="A4" s="213" t="s">
        <v>8</v>
      </c>
      <c r="B4" s="214" t="s">
        <v>131</v>
      </c>
      <c r="C4" s="215" t="s">
        <v>132</v>
      </c>
      <c r="D4" s="215" t="s">
        <v>133</v>
      </c>
      <c r="E4" s="215" t="s">
        <v>131</v>
      </c>
      <c r="F4" s="215" t="s">
        <v>132</v>
      </c>
      <c r="G4" s="216" t="s">
        <v>133</v>
      </c>
      <c r="H4" s="217" t="s">
        <v>131</v>
      </c>
      <c r="I4" s="217" t="s">
        <v>132</v>
      </c>
      <c r="J4" s="218" t="s">
        <v>133</v>
      </c>
      <c r="L4" s="206" t="n">
        <v>36964</v>
      </c>
      <c r="M4" s="0" t="n">
        <v>5.605</v>
      </c>
    </row>
    <row r="5" customFormat="false" ht="12.75" hidden="false" customHeight="false" outlineLevel="0" collapsed="false">
      <c r="A5" s="219" t="n">
        <v>36923</v>
      </c>
      <c r="B5" s="220" t="n">
        <v>30.81</v>
      </c>
      <c r="C5" s="220" t="n">
        <v>16.285</v>
      </c>
      <c r="D5" s="220" t="n">
        <v>25.9683333333333</v>
      </c>
      <c r="E5" s="220" t="n">
        <v>22.495625</v>
      </c>
      <c r="F5" s="220" t="n">
        <v>16.6975</v>
      </c>
      <c r="G5" s="220" t="n">
        <v>20.5629166666667</v>
      </c>
      <c r="L5" s="206" t="n">
        <v>36965</v>
      </c>
      <c r="M5" s="0" t="n">
        <v>5.46</v>
      </c>
    </row>
    <row r="6" customFormat="false" ht="12.75" hidden="false" customHeight="false" outlineLevel="0" collapsed="false">
      <c r="A6" s="219" t="n">
        <v>36924</v>
      </c>
      <c r="B6" s="220" t="n">
        <v>40.560625</v>
      </c>
      <c r="C6" s="220" t="n">
        <v>18.8325</v>
      </c>
      <c r="D6" s="220" t="n">
        <v>33.3179166666667</v>
      </c>
      <c r="E6" s="220" t="n">
        <v>42.28125</v>
      </c>
      <c r="F6" s="220" t="n">
        <v>17.66</v>
      </c>
      <c r="G6" s="220" t="n">
        <v>34.0741666666667</v>
      </c>
      <c r="L6" s="206" t="n">
        <v>36966</v>
      </c>
      <c r="M6" s="0" t="n">
        <v>5.4</v>
      </c>
    </row>
    <row r="7" customFormat="false" ht="12.75" hidden="false" customHeight="false" outlineLevel="0" collapsed="false">
      <c r="A7" s="219" t="n">
        <v>36925</v>
      </c>
      <c r="B7" s="220" t="n">
        <v>43.008125</v>
      </c>
      <c r="C7" s="220" t="n">
        <v>28.69</v>
      </c>
      <c r="D7" s="220" t="n">
        <v>38.2354166666667</v>
      </c>
      <c r="E7" s="220" t="n">
        <v>40.94125</v>
      </c>
      <c r="F7" s="220" t="n">
        <v>41.18</v>
      </c>
      <c r="G7" s="220" t="n">
        <v>41.0208333333333</v>
      </c>
      <c r="L7" s="206" t="n">
        <v>36967</v>
      </c>
      <c r="M7" s="0" t="n">
        <v>5.445</v>
      </c>
    </row>
    <row r="8" customFormat="false" ht="12.75" hidden="false" customHeight="false" outlineLevel="0" collapsed="false">
      <c r="A8" s="219" t="n">
        <v>36926</v>
      </c>
      <c r="B8" s="220" t="n">
        <v>29.176875</v>
      </c>
      <c r="C8" s="220" t="n">
        <v>21.12375</v>
      </c>
      <c r="D8" s="220" t="n">
        <v>26.4925</v>
      </c>
      <c r="E8" s="220" t="n">
        <v>30.87625</v>
      </c>
      <c r="F8" s="220" t="n">
        <v>37.49</v>
      </c>
      <c r="G8" s="220" t="n">
        <v>33.0808333333333</v>
      </c>
      <c r="L8" s="206" t="n">
        <v>36968</v>
      </c>
      <c r="M8" s="0" t="n">
        <v>5.445</v>
      </c>
    </row>
    <row r="9" customFormat="false" ht="12.75" hidden="false" customHeight="false" outlineLevel="0" collapsed="false">
      <c r="A9" s="219" t="n">
        <v>36927</v>
      </c>
      <c r="B9" s="220" t="n">
        <v>47.96625</v>
      </c>
      <c r="C9" s="220" t="n">
        <v>19.77625</v>
      </c>
      <c r="D9" s="220" t="n">
        <v>38.5695833333333</v>
      </c>
      <c r="E9" s="220" t="n">
        <v>40.579375</v>
      </c>
      <c r="F9" s="220" t="n">
        <v>15.91125</v>
      </c>
      <c r="G9" s="220" t="n">
        <v>32.3566666666667</v>
      </c>
      <c r="L9" s="206" t="n">
        <v>36969</v>
      </c>
      <c r="M9" s="0" t="n">
        <v>5.445</v>
      </c>
    </row>
    <row r="10" customFormat="false" ht="12.75" hidden="false" customHeight="false" outlineLevel="0" collapsed="false">
      <c r="A10" s="219" t="n">
        <v>36928</v>
      </c>
      <c r="B10" s="220" t="n">
        <v>38.801875</v>
      </c>
      <c r="C10" s="220" t="n">
        <v>22.28125</v>
      </c>
      <c r="D10" s="220" t="n">
        <v>33.295</v>
      </c>
      <c r="E10" s="220" t="n">
        <v>32.094375</v>
      </c>
      <c r="F10" s="220" t="n">
        <v>21.3425</v>
      </c>
      <c r="G10" s="220" t="n">
        <v>28.5104166666667</v>
      </c>
      <c r="L10" s="206" t="n">
        <v>36970</v>
      </c>
      <c r="M10" s="0" t="n">
        <v>5.56</v>
      </c>
    </row>
    <row r="11" customFormat="false" ht="12.75" hidden="false" customHeight="false" outlineLevel="0" collapsed="false">
      <c r="A11" s="219" t="n">
        <v>36929</v>
      </c>
      <c r="B11" s="220" t="n">
        <v>29.36875</v>
      </c>
      <c r="C11" s="220" t="n">
        <v>20.315</v>
      </c>
      <c r="D11" s="220" t="n">
        <v>26.3508333333333</v>
      </c>
      <c r="E11" s="220" t="n">
        <v>33.1275</v>
      </c>
      <c r="F11" s="220" t="n">
        <v>25.17625</v>
      </c>
      <c r="G11" s="220" t="n">
        <v>30.4770833333333</v>
      </c>
      <c r="L11" s="206" t="n">
        <v>36971</v>
      </c>
      <c r="M11" s="0" t="n">
        <v>5.55</v>
      </c>
    </row>
    <row r="12" customFormat="false" ht="12.75" hidden="false" customHeight="false" outlineLevel="0" collapsed="false">
      <c r="A12" s="219" t="n">
        <v>36930</v>
      </c>
      <c r="B12" s="220" t="n">
        <v>32.863125</v>
      </c>
      <c r="C12" s="220" t="n">
        <v>20.645</v>
      </c>
      <c r="D12" s="220" t="n">
        <v>28.7904166666667</v>
      </c>
      <c r="E12" s="220" t="n">
        <v>33.449375</v>
      </c>
      <c r="F12" s="220" t="n">
        <v>23.08125</v>
      </c>
      <c r="G12" s="220" t="n">
        <v>29.9933333333333</v>
      </c>
      <c r="L12" s="206" t="n">
        <v>36972</v>
      </c>
      <c r="M12" s="0" t="n">
        <v>5.68</v>
      </c>
    </row>
    <row r="13" customFormat="false" ht="12.75" hidden="false" customHeight="false" outlineLevel="0" collapsed="false">
      <c r="A13" s="219" t="n">
        <v>36931</v>
      </c>
      <c r="B13" s="220" t="n">
        <v>27.85</v>
      </c>
      <c r="C13" s="220" t="n">
        <v>19.345</v>
      </c>
      <c r="D13" s="220" t="n">
        <v>25.015</v>
      </c>
      <c r="E13" s="220" t="n">
        <v>25.153125</v>
      </c>
      <c r="F13" s="220" t="n">
        <v>18.4125</v>
      </c>
      <c r="G13" s="220" t="n">
        <v>22.90625</v>
      </c>
      <c r="L13" s="206" t="n">
        <v>36973</v>
      </c>
      <c r="M13" s="0" t="n">
        <v>5.485</v>
      </c>
    </row>
    <row r="14" customFormat="false" ht="13.5" hidden="false" customHeight="true" outlineLevel="0" collapsed="false">
      <c r="A14" s="219" t="n">
        <v>36932</v>
      </c>
      <c r="B14" s="220" t="n">
        <v>28.760625</v>
      </c>
      <c r="C14" s="220" t="n">
        <v>15.72875</v>
      </c>
      <c r="D14" s="220" t="n">
        <v>24.4166666666667</v>
      </c>
      <c r="E14" s="220" t="n">
        <v>19.444375</v>
      </c>
      <c r="F14" s="220" t="n">
        <v>10.83</v>
      </c>
      <c r="G14" s="220" t="n">
        <v>16.5729166666667</v>
      </c>
      <c r="L14" s="206" t="n">
        <v>36974</v>
      </c>
      <c r="M14" s="0" t="n">
        <v>5.785</v>
      </c>
    </row>
    <row r="15" customFormat="false" ht="12.75" hidden="false" customHeight="false" outlineLevel="0" collapsed="false">
      <c r="A15" s="219" t="n">
        <v>36933</v>
      </c>
      <c r="B15" s="220" t="n">
        <v>31.43125</v>
      </c>
      <c r="C15" s="220" t="n">
        <v>18.045</v>
      </c>
      <c r="D15" s="220" t="n">
        <v>26.9691666666667</v>
      </c>
      <c r="E15" s="220" t="n">
        <v>22.6475</v>
      </c>
      <c r="F15" s="220" t="n">
        <v>17.09625</v>
      </c>
      <c r="G15" s="220" t="n">
        <v>20.7970833333333</v>
      </c>
      <c r="L15" s="206" t="n">
        <v>36975</v>
      </c>
      <c r="M15" s="0" t="n">
        <v>5.785</v>
      </c>
    </row>
    <row r="16" customFormat="false" ht="12.75" hidden="false" customHeight="false" outlineLevel="0" collapsed="false">
      <c r="A16" s="219" t="n">
        <v>36934</v>
      </c>
      <c r="B16" s="220" t="n">
        <v>46.594375</v>
      </c>
      <c r="C16" s="220" t="n">
        <v>23.9075</v>
      </c>
      <c r="D16" s="220" t="n">
        <v>39.0320833333333</v>
      </c>
      <c r="E16" s="220" t="n">
        <v>44.88</v>
      </c>
      <c r="F16" s="220" t="n">
        <v>24.19125</v>
      </c>
      <c r="G16" s="220" t="n">
        <v>37.98375</v>
      </c>
      <c r="L16" s="206" t="n">
        <v>36976</v>
      </c>
      <c r="M16" s="0" t="n">
        <v>5.785</v>
      </c>
    </row>
    <row r="17" customFormat="false" ht="12.75" hidden="false" customHeight="false" outlineLevel="0" collapsed="false">
      <c r="A17" s="219" t="n">
        <v>36935</v>
      </c>
      <c r="B17" s="220" t="n">
        <v>28.68</v>
      </c>
      <c r="C17" s="220" t="n">
        <v>19.65625</v>
      </c>
      <c r="D17" s="220" t="n">
        <v>25.6720833333333</v>
      </c>
      <c r="E17" s="220" t="n">
        <v>20.17375</v>
      </c>
      <c r="F17" s="220" t="n">
        <v>22.805</v>
      </c>
      <c r="G17" s="220" t="n">
        <v>21.0508333333333</v>
      </c>
      <c r="L17" s="206" t="n">
        <v>36977</v>
      </c>
      <c r="M17" s="0" t="n">
        <v>5.82</v>
      </c>
    </row>
    <row r="18" customFormat="false" ht="12.75" hidden="false" customHeight="false" outlineLevel="0" collapsed="false">
      <c r="A18" s="219" t="n">
        <v>36936</v>
      </c>
      <c r="B18" s="220" t="n">
        <v>27.05375</v>
      </c>
      <c r="C18" s="220" t="n">
        <v>19.09625</v>
      </c>
      <c r="D18" s="220" t="n">
        <v>24.40125</v>
      </c>
      <c r="E18" s="220" t="n">
        <v>25.831875</v>
      </c>
      <c r="F18" s="220" t="n">
        <v>14.9925</v>
      </c>
      <c r="G18" s="220" t="n">
        <v>22.21875</v>
      </c>
      <c r="L18" s="206" t="n">
        <v>36978</v>
      </c>
      <c r="M18" s="0" t="n">
        <v>6.02</v>
      </c>
    </row>
    <row r="19" customFormat="false" ht="12.75" hidden="false" customHeight="false" outlineLevel="0" collapsed="false">
      <c r="A19" s="219" t="n">
        <v>36937</v>
      </c>
      <c r="B19" s="220" t="n">
        <v>26.454375</v>
      </c>
      <c r="C19" s="220" t="n">
        <v>17.4275</v>
      </c>
      <c r="D19" s="220" t="n">
        <v>23.4454166666667</v>
      </c>
      <c r="E19" s="220" t="n">
        <v>35.853125</v>
      </c>
      <c r="F19" s="220" t="n">
        <v>14.16625</v>
      </c>
      <c r="G19" s="220" t="n">
        <v>28.6241666666667</v>
      </c>
      <c r="H19" s="221" t="n">
        <v>29</v>
      </c>
      <c r="I19" s="221" t="n">
        <v>18.9999961853027</v>
      </c>
      <c r="J19" s="221" t="n">
        <v>25.6666653951009</v>
      </c>
      <c r="L19" s="206" t="n">
        <v>36979</v>
      </c>
      <c r="M19" s="0" t="n">
        <v>6.225</v>
      </c>
    </row>
    <row r="20" customFormat="false" ht="12.75" hidden="false" customHeight="false" outlineLevel="0" collapsed="false">
      <c r="A20" s="219" t="n">
        <v>36938</v>
      </c>
      <c r="B20" s="220" t="n">
        <v>27.5025</v>
      </c>
      <c r="C20" s="220" t="n">
        <v>17.3525</v>
      </c>
      <c r="D20" s="220" t="n">
        <v>24.1191666666667</v>
      </c>
      <c r="E20" s="220" t="n">
        <v>35.859375</v>
      </c>
      <c r="F20" s="220" t="n">
        <v>15.98125</v>
      </c>
      <c r="G20" s="220" t="n">
        <v>29.2333333333333</v>
      </c>
      <c r="H20" s="221" t="n">
        <v>28.87</v>
      </c>
      <c r="I20" s="221" t="n">
        <v>18.9999961853027</v>
      </c>
      <c r="J20" s="221" t="n">
        <v>25.5799987284342</v>
      </c>
      <c r="L20" s="206" t="n">
        <v>36980</v>
      </c>
      <c r="M20" s="0" t="n">
        <v>5.955</v>
      </c>
    </row>
    <row r="21" customFormat="false" ht="12.75" hidden="false" customHeight="false" outlineLevel="0" collapsed="false">
      <c r="A21" s="219" t="n">
        <v>36939</v>
      </c>
      <c r="B21" s="220" t="n">
        <v>26.985</v>
      </c>
      <c r="C21" s="220" t="n">
        <v>17.71875</v>
      </c>
      <c r="D21" s="220" t="n">
        <v>23.89625</v>
      </c>
      <c r="E21" s="220" t="n">
        <v>47.944375</v>
      </c>
      <c r="F21" s="220" t="n">
        <v>16.37125</v>
      </c>
      <c r="G21" s="220" t="n">
        <v>37.42</v>
      </c>
      <c r="H21" s="221" t="n">
        <v>27</v>
      </c>
      <c r="I21" s="221" t="n">
        <v>18.9999961853027</v>
      </c>
      <c r="J21" s="221" t="n">
        <v>24.3333320617676</v>
      </c>
      <c r="L21" s="206" t="n">
        <v>36981</v>
      </c>
      <c r="M21" s="0" t="n">
        <v>5.75</v>
      </c>
    </row>
    <row r="22" customFormat="false" ht="12.75" hidden="false" customHeight="false" outlineLevel="0" collapsed="false">
      <c r="A22" s="219" t="n">
        <v>36940</v>
      </c>
      <c r="B22" s="220" t="n">
        <v>27.865625</v>
      </c>
      <c r="C22" s="220" t="n">
        <v>19.43375</v>
      </c>
      <c r="D22" s="220" t="n">
        <v>25.055</v>
      </c>
      <c r="E22" s="220" t="n">
        <v>20.626875</v>
      </c>
      <c r="F22" s="220" t="n">
        <v>30.43</v>
      </c>
      <c r="G22" s="220" t="n">
        <v>23.8945833333333</v>
      </c>
      <c r="H22" s="221" t="n">
        <v>27</v>
      </c>
      <c r="I22" s="221" t="n">
        <v>18.9999961853027</v>
      </c>
      <c r="J22" s="221" t="n">
        <v>24.3333320617676</v>
      </c>
      <c r="L22" s="206" t="n">
        <v>36982</v>
      </c>
      <c r="M22" s="0" t="n">
        <v>5.935</v>
      </c>
    </row>
    <row r="23" customFormat="false" ht="12.75" hidden="false" customHeight="false" outlineLevel="0" collapsed="false">
      <c r="A23" s="219" t="n">
        <v>36941</v>
      </c>
      <c r="B23" s="220" t="n">
        <v>31.55875</v>
      </c>
      <c r="C23" s="220" t="n">
        <v>21.37875</v>
      </c>
      <c r="D23" s="220" t="n">
        <v>28.1654166666667</v>
      </c>
      <c r="E23" s="220" t="n">
        <v>32.313125</v>
      </c>
      <c r="F23" s="220" t="n">
        <v>25.4675</v>
      </c>
      <c r="G23" s="220" t="n">
        <v>30.03125</v>
      </c>
      <c r="H23" s="221" t="n">
        <v>39.4999961853027</v>
      </c>
      <c r="I23" s="221" t="n">
        <v>18.9999961853027</v>
      </c>
      <c r="J23" s="221" t="n">
        <v>32.6666628519694</v>
      </c>
      <c r="L23" s="206" t="n">
        <v>36983</v>
      </c>
      <c r="M23" s="0" t="n">
        <v>5.935</v>
      </c>
    </row>
    <row r="24" customFormat="false" ht="12.75" hidden="false" customHeight="false" outlineLevel="0" collapsed="false">
      <c r="A24" s="219" t="n">
        <v>36942</v>
      </c>
      <c r="B24" s="220" t="n">
        <v>30.230625</v>
      </c>
      <c r="C24" s="220" t="n">
        <v>20.295</v>
      </c>
      <c r="D24" s="220" t="n">
        <v>26.91875</v>
      </c>
      <c r="E24" s="220" t="n">
        <v>21.36375</v>
      </c>
      <c r="F24" s="220" t="n">
        <v>16.3525</v>
      </c>
      <c r="G24" s="220" t="n">
        <v>19.6933333333333</v>
      </c>
      <c r="H24" s="221" t="n">
        <v>39.4999961853027</v>
      </c>
      <c r="I24" s="221" t="n">
        <v>18.9999961853027</v>
      </c>
      <c r="J24" s="221" t="n">
        <v>32.6666628519694</v>
      </c>
      <c r="L24" s="206" t="n">
        <v>36984</v>
      </c>
      <c r="M24" s="0" t="n">
        <v>5.835</v>
      </c>
    </row>
    <row r="25" customFormat="false" ht="12.75" hidden="false" customHeight="false" outlineLevel="0" collapsed="false">
      <c r="A25" s="219" t="n">
        <v>36943</v>
      </c>
      <c r="B25" s="220" t="n">
        <v>37.94625</v>
      </c>
      <c r="C25" s="220" t="n">
        <v>17.1775</v>
      </c>
      <c r="D25" s="220" t="n">
        <v>31.0233333333333</v>
      </c>
      <c r="E25" s="220" t="n">
        <v>36.723125</v>
      </c>
      <c r="F25" s="220" t="n">
        <v>16.38125</v>
      </c>
      <c r="G25" s="220" t="n">
        <v>29.9425</v>
      </c>
      <c r="H25" s="221" t="n">
        <v>38.7499961853027</v>
      </c>
      <c r="I25" s="221" t="n">
        <v>18.9999961853027</v>
      </c>
      <c r="J25" s="221" t="n">
        <v>32.1666628519694</v>
      </c>
      <c r="L25" s="206" t="n">
        <v>36985</v>
      </c>
      <c r="M25" s="0" t="n">
        <v>5.915</v>
      </c>
    </row>
    <row r="26" customFormat="false" ht="12.75" hidden="false" customHeight="false" outlineLevel="0" collapsed="false">
      <c r="A26" s="219" t="n">
        <v>36944</v>
      </c>
      <c r="B26" s="220" t="n">
        <v>46.4725</v>
      </c>
      <c r="C26" s="220" t="n">
        <v>28.675</v>
      </c>
      <c r="D26" s="220" t="n">
        <v>40.54</v>
      </c>
      <c r="E26" s="220" t="n">
        <v>59.285</v>
      </c>
      <c r="F26" s="220" t="n">
        <v>26.28375</v>
      </c>
      <c r="G26" s="220" t="n">
        <v>48.2845833333333</v>
      </c>
      <c r="H26" s="221" t="n">
        <v>44.7499961853027</v>
      </c>
      <c r="I26" s="221" t="n">
        <v>18.9999961853027</v>
      </c>
      <c r="J26" s="221" t="n">
        <v>36.1666628519694</v>
      </c>
      <c r="L26" s="206" t="n">
        <v>36986</v>
      </c>
      <c r="M26" s="0" t="n">
        <v>5.72</v>
      </c>
    </row>
    <row r="27" customFormat="false" ht="12.75" hidden="false" customHeight="false" outlineLevel="0" collapsed="false">
      <c r="A27" s="219" t="n">
        <v>36945</v>
      </c>
      <c r="B27" s="220" t="n">
        <v>39.391875</v>
      </c>
      <c r="C27" s="220" t="n">
        <v>24.82125</v>
      </c>
      <c r="D27" s="220" t="n">
        <v>34.535</v>
      </c>
      <c r="E27" s="220" t="n">
        <v>34.753125</v>
      </c>
      <c r="F27" s="220" t="n">
        <v>26.25125</v>
      </c>
      <c r="G27" s="220" t="n">
        <v>31.9191666666667</v>
      </c>
      <c r="H27" s="221" t="n">
        <v>38.2499961853027</v>
      </c>
      <c r="I27" s="221" t="n">
        <v>18.9999961853027</v>
      </c>
      <c r="J27" s="221" t="n">
        <v>31.8333295186361</v>
      </c>
      <c r="L27" s="206" t="n">
        <v>36987</v>
      </c>
      <c r="M27" s="0" t="n">
        <v>5.69</v>
      </c>
    </row>
    <row r="28" customFormat="false" ht="12.75" hidden="false" customHeight="false" outlineLevel="0" collapsed="false">
      <c r="A28" s="219" t="n">
        <v>36946</v>
      </c>
      <c r="B28" s="220" t="n">
        <v>35.090625</v>
      </c>
      <c r="C28" s="220" t="n">
        <v>21.99</v>
      </c>
      <c r="D28" s="220" t="n">
        <v>30.72375</v>
      </c>
      <c r="E28" s="220" t="n">
        <v>32.05875</v>
      </c>
      <c r="F28" s="220" t="n">
        <v>27.67125</v>
      </c>
      <c r="G28" s="220" t="n">
        <v>30.59625</v>
      </c>
      <c r="H28" s="221" t="n">
        <v>27</v>
      </c>
      <c r="I28" s="221" t="n">
        <v>18.9999961853027</v>
      </c>
      <c r="J28" s="221" t="n">
        <v>24.3333320617676</v>
      </c>
      <c r="L28" s="206" t="n">
        <v>36988</v>
      </c>
      <c r="M28" s="0" t="n">
        <v>5.755</v>
      </c>
    </row>
    <row r="29" customFormat="false" ht="12.75" hidden="false" customHeight="false" outlineLevel="0" collapsed="false">
      <c r="A29" s="219" t="n">
        <v>36947</v>
      </c>
      <c r="B29" s="220" t="n">
        <v>21.419375</v>
      </c>
      <c r="C29" s="220" t="n">
        <v>15.92875</v>
      </c>
      <c r="D29" s="220" t="n">
        <v>19.5891666666667</v>
      </c>
      <c r="E29" s="220" t="n">
        <v>27.331875</v>
      </c>
      <c r="F29" s="220" t="n">
        <v>16.58625</v>
      </c>
      <c r="G29" s="220" t="n">
        <v>23.75</v>
      </c>
      <c r="H29" s="221" t="n">
        <v>27</v>
      </c>
      <c r="I29" s="221" t="n">
        <v>18.9999961853027</v>
      </c>
      <c r="J29" s="221" t="n">
        <v>24.3333320617676</v>
      </c>
      <c r="L29" s="206" t="n">
        <v>36989</v>
      </c>
      <c r="M29" s="0" t="n">
        <v>5.755</v>
      </c>
    </row>
    <row r="30" customFormat="false" ht="12.75" hidden="false" customHeight="false" outlineLevel="0" collapsed="false">
      <c r="A30" s="219" t="n">
        <v>36948</v>
      </c>
      <c r="B30" s="220" t="n">
        <v>44.61375</v>
      </c>
      <c r="C30" s="220" t="n">
        <v>18.86</v>
      </c>
      <c r="D30" s="220" t="n">
        <v>36.0291666666667</v>
      </c>
      <c r="E30" s="220" t="n">
        <v>36.648125</v>
      </c>
      <c r="F30" s="220" t="n">
        <v>15.81375</v>
      </c>
      <c r="G30" s="220" t="n">
        <v>29.7033333333333</v>
      </c>
      <c r="H30" s="221" t="n">
        <v>38.247997253418</v>
      </c>
      <c r="I30" s="221" t="n">
        <v>18.9999961853027</v>
      </c>
      <c r="J30" s="221" t="n">
        <v>31.8319968973796</v>
      </c>
      <c r="L30" s="206" t="n">
        <v>36990</v>
      </c>
      <c r="M30" s="0" t="n">
        <v>5.755</v>
      </c>
    </row>
    <row r="31" customFormat="false" ht="12.75" hidden="false" customHeight="false" outlineLevel="0" collapsed="false">
      <c r="A31" s="219" t="n">
        <v>36949</v>
      </c>
      <c r="B31" s="220" t="n">
        <v>42.07875</v>
      </c>
      <c r="C31" s="220" t="n">
        <v>24.4225</v>
      </c>
      <c r="D31" s="220" t="n">
        <v>36.1933333333333</v>
      </c>
      <c r="E31" s="220" t="n">
        <v>26.944375</v>
      </c>
      <c r="F31" s="220" t="n">
        <v>25.46625</v>
      </c>
      <c r="G31" s="220" t="n">
        <v>26.4516666666667</v>
      </c>
      <c r="H31" s="221" t="n">
        <v>43.4999961853027</v>
      </c>
      <c r="I31" s="221" t="n">
        <v>19</v>
      </c>
      <c r="J31" s="221" t="n">
        <v>35.3333307902018</v>
      </c>
      <c r="L31" s="206" t="n">
        <v>36991</v>
      </c>
      <c r="M31" s="0" t="n">
        <v>5.95</v>
      </c>
    </row>
    <row r="32" customFormat="false" ht="12.75" hidden="false" customHeight="false" outlineLevel="0" collapsed="false">
      <c r="A32" s="219" t="n">
        <v>36950</v>
      </c>
      <c r="B32" s="220" t="n">
        <v>47.959375</v>
      </c>
      <c r="C32" s="220" t="n">
        <v>25.0825</v>
      </c>
      <c r="D32" s="220" t="n">
        <v>40.33375</v>
      </c>
      <c r="E32" s="220" t="n">
        <v>29.700625</v>
      </c>
      <c r="F32" s="220" t="n">
        <v>18.65625</v>
      </c>
      <c r="G32" s="220" t="n">
        <v>26.0191666666667</v>
      </c>
      <c r="H32" s="221" t="n">
        <v>47.8799961853027</v>
      </c>
      <c r="I32" s="221" t="n">
        <v>18.9999961853027</v>
      </c>
      <c r="J32" s="221" t="n">
        <v>38.2533295186361</v>
      </c>
      <c r="L32" s="206" t="n">
        <v>36992</v>
      </c>
      <c r="M32" s="0" t="n">
        <v>6.01</v>
      </c>
    </row>
    <row r="33" customFormat="false" ht="12.75" hidden="false" customHeight="false" outlineLevel="0" collapsed="false">
      <c r="A33" s="219" t="n">
        <v>36951</v>
      </c>
      <c r="B33" s="220" t="n">
        <v>42.518125</v>
      </c>
      <c r="C33" s="220" t="n">
        <v>26.85125</v>
      </c>
      <c r="D33" s="220" t="n">
        <v>37.2958333333333</v>
      </c>
      <c r="E33" s="220" t="n">
        <v>27.34625</v>
      </c>
      <c r="F33" s="220" t="n">
        <v>25.53375</v>
      </c>
      <c r="G33" s="220" t="n">
        <v>26.7420833333333</v>
      </c>
      <c r="H33" s="221" t="n">
        <v>46.05</v>
      </c>
      <c r="I33" s="221" t="n">
        <v>21.5</v>
      </c>
      <c r="J33" s="221" t="n">
        <v>37.8666666666667</v>
      </c>
      <c r="L33" s="206" t="n">
        <v>36993</v>
      </c>
      <c r="M33" s="0" t="n">
        <v>5.885</v>
      </c>
    </row>
    <row r="34" customFormat="false" ht="12.75" hidden="false" customHeight="false" outlineLevel="0" collapsed="false">
      <c r="A34" s="219" t="n">
        <v>36952</v>
      </c>
      <c r="B34" s="220" t="n">
        <v>33.345625</v>
      </c>
      <c r="C34" s="220" t="n">
        <v>23.79</v>
      </c>
      <c r="D34" s="220" t="n">
        <v>30.1604166666667</v>
      </c>
      <c r="E34" s="220" t="n">
        <v>28.91875</v>
      </c>
      <c r="F34" s="220" t="n">
        <v>19.065</v>
      </c>
      <c r="G34" s="220" t="n">
        <v>25.6341666666667</v>
      </c>
      <c r="H34" s="221" t="n">
        <v>37.4999989318848</v>
      </c>
      <c r="I34" s="221" t="n">
        <v>21.5</v>
      </c>
      <c r="J34" s="221" t="n">
        <v>32.1666659545898</v>
      </c>
      <c r="L34" s="206" t="n">
        <v>36994</v>
      </c>
      <c r="M34" s="0" t="n">
        <v>5.715</v>
      </c>
    </row>
    <row r="35" customFormat="false" ht="12.75" hidden="false" customHeight="false" outlineLevel="0" collapsed="false">
      <c r="A35" s="219" t="n">
        <v>36953</v>
      </c>
      <c r="B35" s="220" t="n">
        <v>32.163125</v>
      </c>
      <c r="C35" s="220" t="n">
        <v>20.6625</v>
      </c>
      <c r="D35" s="220" t="n">
        <v>28.3295833333333</v>
      </c>
      <c r="E35" s="220" t="n">
        <v>20.60125</v>
      </c>
      <c r="F35" s="220" t="n">
        <v>16.79125</v>
      </c>
      <c r="G35" s="220" t="n">
        <v>19.33125</v>
      </c>
      <c r="H35" s="221" t="n">
        <v>31.5</v>
      </c>
      <c r="I35" s="221" t="n">
        <v>21.5</v>
      </c>
      <c r="J35" s="221" t="n">
        <v>28.1666666666667</v>
      </c>
      <c r="L35" s="206" t="n">
        <v>36995</v>
      </c>
      <c r="M35" s="0" t="n">
        <v>5.715</v>
      </c>
    </row>
    <row r="36" customFormat="false" ht="12.75" hidden="false" customHeight="false" outlineLevel="0" collapsed="false">
      <c r="A36" s="219" t="n">
        <v>36954</v>
      </c>
      <c r="B36" s="220" t="n">
        <v>35.69</v>
      </c>
      <c r="C36" s="220" t="n">
        <v>19.9275</v>
      </c>
      <c r="D36" s="220" t="n">
        <v>30.4358333333333</v>
      </c>
      <c r="E36" s="220" t="n">
        <v>28.47125</v>
      </c>
      <c r="F36" s="220" t="n">
        <v>16.3725</v>
      </c>
      <c r="G36" s="220" t="n">
        <v>24.4383333333333</v>
      </c>
      <c r="H36" s="221" t="n">
        <v>31.5</v>
      </c>
      <c r="I36" s="221" t="n">
        <v>22</v>
      </c>
      <c r="J36" s="221" t="n">
        <v>28.3333333333333</v>
      </c>
      <c r="L36" s="206" t="n">
        <v>36996</v>
      </c>
      <c r="M36" s="0" t="n">
        <v>5.715</v>
      </c>
    </row>
    <row r="37" customFormat="false" ht="12.75" hidden="false" customHeight="false" outlineLevel="0" collapsed="false">
      <c r="A37" s="219" t="n">
        <v>36955</v>
      </c>
      <c r="B37" s="220" t="n">
        <v>49.7275</v>
      </c>
      <c r="C37" s="220" t="n">
        <v>23.235</v>
      </c>
      <c r="D37" s="220" t="n">
        <v>40.8966666666667</v>
      </c>
      <c r="E37" s="220" t="n">
        <v>55.559375</v>
      </c>
      <c r="F37" s="220" t="n">
        <v>21.84125</v>
      </c>
      <c r="G37" s="220" t="n">
        <v>44.32</v>
      </c>
      <c r="H37" s="221" t="n">
        <v>44.75</v>
      </c>
      <c r="I37" s="221" t="n">
        <v>25</v>
      </c>
      <c r="J37" s="221" t="n">
        <v>38.1666666666667</v>
      </c>
      <c r="L37" s="206" t="n">
        <v>36997</v>
      </c>
      <c r="M37" s="0" t="n">
        <v>5.715</v>
      </c>
    </row>
    <row r="38" customFormat="false" ht="12.75" hidden="false" customHeight="false" outlineLevel="0" collapsed="false">
      <c r="A38" s="219" t="n">
        <v>36956</v>
      </c>
      <c r="B38" s="220" t="n">
        <v>60.006875</v>
      </c>
      <c r="C38" s="220" t="n">
        <v>31.335</v>
      </c>
      <c r="D38" s="220" t="n">
        <v>50.4495833333333</v>
      </c>
      <c r="E38" s="220" t="n">
        <v>55.985625</v>
      </c>
      <c r="F38" s="220" t="n">
        <v>41.9125</v>
      </c>
      <c r="G38" s="220" t="n">
        <v>51.2945833333333</v>
      </c>
      <c r="H38" s="221" t="n">
        <v>50.5</v>
      </c>
      <c r="I38" s="221" t="n">
        <v>22.5</v>
      </c>
      <c r="J38" s="221" t="n">
        <v>41.1666666666667</v>
      </c>
      <c r="L38" s="206" t="n">
        <v>36998</v>
      </c>
      <c r="M38" s="0" t="n">
        <v>6.01</v>
      </c>
    </row>
    <row r="39" customFormat="false" ht="12.75" hidden="false" customHeight="false" outlineLevel="0" collapsed="false">
      <c r="A39" s="219" t="n">
        <v>36957</v>
      </c>
      <c r="B39" s="220" t="n">
        <v>55.495625</v>
      </c>
      <c r="C39" s="220" t="n">
        <v>35.17125</v>
      </c>
      <c r="D39" s="220" t="n">
        <v>48.7208333333333</v>
      </c>
      <c r="E39" s="220" t="n">
        <v>38.255625</v>
      </c>
      <c r="F39" s="220" t="n">
        <v>28.03125</v>
      </c>
      <c r="G39" s="220" t="n">
        <v>34.8475</v>
      </c>
      <c r="H39" s="221" t="n">
        <v>53.85</v>
      </c>
      <c r="I39" s="221" t="n">
        <v>28</v>
      </c>
      <c r="J39" s="221" t="n">
        <v>45.2333333333333</v>
      </c>
      <c r="L39" s="206" t="n">
        <v>36999</v>
      </c>
      <c r="M39" s="0" t="n">
        <v>5.955</v>
      </c>
    </row>
    <row r="40" customFormat="false" ht="12.75" hidden="false" customHeight="false" outlineLevel="0" collapsed="false">
      <c r="A40" s="219" t="n">
        <v>36958</v>
      </c>
      <c r="B40" s="220" t="n">
        <v>40.31625</v>
      </c>
      <c r="C40" s="220" t="n">
        <v>26.665</v>
      </c>
      <c r="D40" s="220" t="n">
        <v>35.7658333333333</v>
      </c>
      <c r="E40" s="220" t="n">
        <v>37.26625</v>
      </c>
      <c r="F40" s="220" t="n">
        <v>26.05625</v>
      </c>
      <c r="G40" s="220" t="n">
        <v>33.5295833333333</v>
      </c>
      <c r="H40" s="221" t="n">
        <v>45.22</v>
      </c>
      <c r="I40" s="221" t="n">
        <v>27</v>
      </c>
      <c r="J40" s="221" t="n">
        <v>39.1466666666667</v>
      </c>
      <c r="L40" s="206" t="n">
        <v>37000</v>
      </c>
      <c r="M40" s="0" t="n">
        <v>5.705</v>
      </c>
    </row>
    <row r="41" customFormat="false" ht="12.75" hidden="false" customHeight="false" outlineLevel="0" collapsed="false">
      <c r="A41" s="219" t="n">
        <v>36959</v>
      </c>
      <c r="B41" s="220" t="n">
        <v>48.17</v>
      </c>
      <c r="C41" s="220" t="n">
        <v>31.4175</v>
      </c>
      <c r="D41" s="220" t="n">
        <v>42.5858333333333</v>
      </c>
      <c r="E41" s="220" t="n">
        <v>59.14125</v>
      </c>
      <c r="F41" s="220" t="n">
        <v>36.42125</v>
      </c>
      <c r="G41" s="220" t="n">
        <v>51.5679166666667</v>
      </c>
      <c r="H41" s="221" t="n">
        <v>42.6</v>
      </c>
      <c r="I41" s="221" t="n">
        <v>26.5</v>
      </c>
      <c r="J41" s="221" t="n">
        <v>37.2333333333333</v>
      </c>
      <c r="L41" s="206" t="n">
        <v>37001</v>
      </c>
      <c r="M41" s="0" t="n">
        <v>5.515</v>
      </c>
    </row>
    <row r="42" customFormat="false" ht="12.75" hidden="false" customHeight="false" outlineLevel="0" collapsed="false">
      <c r="A42" s="219" t="n">
        <v>36960</v>
      </c>
      <c r="B42" s="220" t="n">
        <v>47.65125</v>
      </c>
      <c r="C42" s="220" t="n">
        <v>36.23625</v>
      </c>
      <c r="D42" s="220" t="n">
        <v>43.84625</v>
      </c>
      <c r="E42" s="220" t="n">
        <v>32.984375</v>
      </c>
      <c r="F42" s="220" t="n">
        <v>47.7225</v>
      </c>
      <c r="G42" s="220" t="n">
        <v>37.8970833333333</v>
      </c>
      <c r="H42" s="221" t="n">
        <v>31.5</v>
      </c>
      <c r="I42" s="221" t="n">
        <v>23.5</v>
      </c>
      <c r="J42" s="221" t="n">
        <v>28.8333333333333</v>
      </c>
      <c r="L42" s="206" t="n">
        <v>37002</v>
      </c>
      <c r="M42" s="0" t="n">
        <v>5.405</v>
      </c>
    </row>
    <row r="43" customFormat="false" ht="12.75" hidden="false" customHeight="false" outlineLevel="0" collapsed="false">
      <c r="A43" s="219" t="n">
        <v>36961</v>
      </c>
      <c r="B43" s="220" t="n">
        <v>40.388125</v>
      </c>
      <c r="C43" s="220" t="n">
        <v>25.93375</v>
      </c>
      <c r="D43" s="220" t="n">
        <v>35.57</v>
      </c>
      <c r="E43" s="220" t="n">
        <v>22.259375</v>
      </c>
      <c r="F43" s="220" t="n">
        <v>22.95875</v>
      </c>
      <c r="G43" s="220" t="n">
        <v>22.4925</v>
      </c>
      <c r="H43" s="221" t="n">
        <v>31.5</v>
      </c>
      <c r="I43" s="221" t="n">
        <v>23.5</v>
      </c>
      <c r="J43" s="221" t="n">
        <v>28.8333333333333</v>
      </c>
      <c r="L43" s="206" t="n">
        <v>37003</v>
      </c>
      <c r="M43" s="0" t="n">
        <v>5.405</v>
      </c>
    </row>
    <row r="44" customFormat="false" ht="12.75" hidden="false" customHeight="false" outlineLevel="0" collapsed="false">
      <c r="A44" s="219" t="n">
        <v>36962</v>
      </c>
      <c r="B44" s="220" t="n">
        <v>49.401875</v>
      </c>
      <c r="C44" s="220" t="n">
        <v>32.20375</v>
      </c>
      <c r="D44" s="220" t="n">
        <v>43.6691666666667</v>
      </c>
      <c r="E44" s="220" t="n">
        <v>47.299375</v>
      </c>
      <c r="F44" s="220" t="n">
        <v>25.20875</v>
      </c>
      <c r="G44" s="220" t="n">
        <v>39.9358333333333</v>
      </c>
      <c r="H44" s="221" t="n">
        <v>42.25</v>
      </c>
      <c r="I44" s="221" t="n">
        <v>23.5</v>
      </c>
      <c r="J44" s="221" t="n">
        <v>36</v>
      </c>
      <c r="L44" s="206" t="n">
        <v>37004</v>
      </c>
      <c r="M44" s="0" t="n">
        <v>5.405</v>
      </c>
    </row>
    <row r="45" customFormat="false" ht="12.75" hidden="false" customHeight="false" outlineLevel="0" collapsed="false">
      <c r="A45" s="219" t="n">
        <v>36963</v>
      </c>
      <c r="B45" s="220" t="n">
        <v>36.888125</v>
      </c>
      <c r="C45" s="220" t="n">
        <v>24.35375</v>
      </c>
      <c r="D45" s="220" t="n">
        <v>32.71</v>
      </c>
      <c r="E45" s="220" t="n">
        <v>34.158125</v>
      </c>
      <c r="F45" s="220" t="n">
        <v>16.50125</v>
      </c>
      <c r="G45" s="220" t="n">
        <v>28.2725</v>
      </c>
      <c r="H45" s="221" t="n">
        <v>42</v>
      </c>
      <c r="I45" s="221" t="n">
        <v>23.5</v>
      </c>
      <c r="J45" s="221" t="n">
        <v>35.8333333333333</v>
      </c>
    </row>
    <row r="46" customFormat="false" ht="12.75" hidden="false" customHeight="false" outlineLevel="0" collapsed="false">
      <c r="A46" s="219" t="n">
        <v>36964</v>
      </c>
      <c r="B46" s="220" t="n">
        <v>37.96625</v>
      </c>
      <c r="C46" s="220" t="n">
        <v>24.13375</v>
      </c>
      <c r="D46" s="220" t="n">
        <v>33.3554166666667</v>
      </c>
      <c r="E46" s="220" t="n">
        <v>33.015</v>
      </c>
      <c r="F46" s="220" t="n">
        <v>21.92125</v>
      </c>
      <c r="G46" s="220" t="n">
        <v>29.3170833333333</v>
      </c>
      <c r="H46" s="221" t="n">
        <v>43</v>
      </c>
      <c r="I46" s="221" t="n">
        <v>23.5</v>
      </c>
      <c r="J46" s="221" t="n">
        <v>36.5</v>
      </c>
    </row>
    <row r="47" customFormat="false" ht="12.75" hidden="false" customHeight="false" outlineLevel="0" collapsed="false">
      <c r="A47" s="219" t="n">
        <v>36965</v>
      </c>
      <c r="B47" s="220" t="n">
        <v>33.8</v>
      </c>
      <c r="C47" s="220" t="n">
        <v>21.80875</v>
      </c>
      <c r="D47" s="220" t="n">
        <v>29.8029166666667</v>
      </c>
      <c r="E47" s="220" t="n">
        <v>40.774375</v>
      </c>
      <c r="F47" s="220" t="n">
        <v>20.095</v>
      </c>
      <c r="G47" s="220" t="n">
        <v>33.88125</v>
      </c>
      <c r="H47" s="221" t="n">
        <v>43</v>
      </c>
      <c r="I47" s="221" t="n">
        <v>23.5</v>
      </c>
      <c r="J47" s="221" t="n">
        <v>36.5</v>
      </c>
    </row>
    <row r="48" customFormat="false" ht="12.75" hidden="false" customHeight="false" outlineLevel="0" collapsed="false">
      <c r="A48" s="219" t="n">
        <v>36966</v>
      </c>
      <c r="B48" s="220" t="n">
        <v>32.503125</v>
      </c>
      <c r="C48" s="220" t="n">
        <v>22.3625</v>
      </c>
      <c r="D48" s="220" t="n">
        <v>29.1229166666667</v>
      </c>
      <c r="E48" s="220" t="n">
        <v>49.698125</v>
      </c>
      <c r="F48" s="220" t="n">
        <v>21.45625</v>
      </c>
      <c r="G48" s="220" t="n">
        <v>40.2841666666667</v>
      </c>
      <c r="H48" s="221" t="n">
        <v>43</v>
      </c>
      <c r="I48" s="221" t="n">
        <v>23.5</v>
      </c>
      <c r="J48" s="221" t="n">
        <v>36.5</v>
      </c>
    </row>
    <row r="49" customFormat="false" ht="12.75" hidden="false" customHeight="false" outlineLevel="0" collapsed="false">
      <c r="A49" s="219" t="n">
        <v>36967</v>
      </c>
      <c r="B49" s="220" t="n">
        <v>42.433125</v>
      </c>
      <c r="C49" s="220" t="n">
        <v>25.545</v>
      </c>
      <c r="D49" s="220" t="n">
        <v>36.80375</v>
      </c>
      <c r="E49" s="220" t="n">
        <v>30.718125</v>
      </c>
      <c r="F49" s="220" t="n">
        <v>18.49375</v>
      </c>
      <c r="G49" s="220" t="n">
        <v>26.6433333333333</v>
      </c>
      <c r="H49" s="221" t="n">
        <v>31</v>
      </c>
      <c r="I49" s="221" t="n">
        <v>23.5</v>
      </c>
      <c r="J49" s="221" t="n">
        <v>28.5</v>
      </c>
    </row>
    <row r="50" customFormat="false" ht="12.75" hidden="false" customHeight="false" outlineLevel="0" collapsed="false">
      <c r="A50" s="219" t="n">
        <v>36968</v>
      </c>
      <c r="B50" s="220" t="n">
        <v>33.416875</v>
      </c>
      <c r="C50" s="220" t="n">
        <v>21.76375</v>
      </c>
      <c r="D50" s="220" t="n">
        <v>29.5325</v>
      </c>
      <c r="E50" s="220" t="n">
        <v>27.878125</v>
      </c>
      <c r="F50" s="220" t="n">
        <v>19.505</v>
      </c>
      <c r="G50" s="220" t="n">
        <v>25.0870833333333</v>
      </c>
      <c r="H50" s="221" t="n">
        <v>31</v>
      </c>
      <c r="I50" s="221" t="n">
        <v>23.5</v>
      </c>
      <c r="J50" s="221" t="n">
        <v>28.5</v>
      </c>
    </row>
    <row r="51" customFormat="false" ht="12.75" hidden="false" customHeight="false" outlineLevel="0" collapsed="false">
      <c r="A51" s="219" t="n">
        <v>36969</v>
      </c>
      <c r="B51" s="220" t="n">
        <v>49.79375</v>
      </c>
      <c r="C51" s="220" t="n">
        <v>31.915</v>
      </c>
      <c r="D51" s="220" t="n">
        <v>43.8341666666667</v>
      </c>
      <c r="E51" s="220" t="n">
        <v>48.726875</v>
      </c>
      <c r="F51" s="220" t="n">
        <v>22.885</v>
      </c>
      <c r="G51" s="220" t="n">
        <v>40.1129166666667</v>
      </c>
      <c r="H51" s="221" t="n">
        <v>41.899997253418</v>
      </c>
      <c r="I51" s="221" t="n">
        <v>23.5</v>
      </c>
      <c r="J51" s="221" t="n">
        <v>35.766664835612</v>
      </c>
    </row>
    <row r="52" customFormat="false" ht="12.75" hidden="false" customHeight="false" outlineLevel="0" collapsed="false">
      <c r="A52" s="219" t="n">
        <v>36970</v>
      </c>
      <c r="B52" s="220" t="n">
        <v>52.144375</v>
      </c>
      <c r="C52" s="220" t="n">
        <v>31.39875</v>
      </c>
      <c r="D52" s="220" t="n">
        <v>45.2291666666667</v>
      </c>
      <c r="E52" s="220" t="n">
        <v>43.425</v>
      </c>
      <c r="F52" s="220" t="n">
        <v>29.2025</v>
      </c>
      <c r="G52" s="220" t="n">
        <v>38.6841666666667</v>
      </c>
      <c r="H52" s="221" t="n">
        <v>47.4999961853027</v>
      </c>
      <c r="I52" s="221" t="n">
        <v>23.5</v>
      </c>
      <c r="J52" s="221" t="n">
        <v>39.4999974568685</v>
      </c>
    </row>
    <row r="53" customFormat="false" ht="12.75" hidden="false" customHeight="false" outlineLevel="0" collapsed="false">
      <c r="A53" s="219" t="n">
        <v>36971</v>
      </c>
      <c r="B53" s="222" t="n">
        <v>34.115625</v>
      </c>
      <c r="C53" s="220" t="n">
        <v>29.19</v>
      </c>
      <c r="D53" s="220" t="n">
        <v>32.47375</v>
      </c>
      <c r="E53" s="220" t="n">
        <v>39.648125</v>
      </c>
      <c r="F53" s="220" t="n">
        <v>16.59125</v>
      </c>
      <c r="G53" s="220" t="n">
        <v>31.9625</v>
      </c>
      <c r="H53" s="221" t="n">
        <v>47.2499961853027</v>
      </c>
      <c r="I53" s="221" t="n">
        <v>23.5</v>
      </c>
      <c r="J53" s="221" t="n">
        <v>39.3333307902018</v>
      </c>
    </row>
    <row r="54" customFormat="false" ht="12.75" hidden="false" customHeight="false" outlineLevel="0" collapsed="false">
      <c r="A54" s="219" t="n">
        <v>36972</v>
      </c>
      <c r="B54" s="222" t="n">
        <v>52.509375</v>
      </c>
      <c r="C54" s="220" t="n">
        <v>26.05375</v>
      </c>
      <c r="D54" s="220" t="n">
        <v>43.6908333333333</v>
      </c>
      <c r="E54" s="220" t="n">
        <v>53.60625</v>
      </c>
      <c r="F54" s="220" t="n">
        <v>26.0875</v>
      </c>
      <c r="G54" s="220" t="n">
        <v>44.4333333333333</v>
      </c>
      <c r="H54" s="221" t="n">
        <v>41.9999961853027</v>
      </c>
      <c r="I54" s="221" t="n">
        <v>23.5</v>
      </c>
      <c r="J54" s="221" t="n">
        <v>35.8333307902018</v>
      </c>
    </row>
    <row r="55" customFormat="false" ht="12.75" hidden="false" customHeight="false" outlineLevel="0" collapsed="false">
      <c r="A55" s="219" t="n">
        <v>36973</v>
      </c>
      <c r="B55" s="220" t="n">
        <v>43.0625</v>
      </c>
      <c r="C55" s="220" t="n">
        <v>32.29875</v>
      </c>
      <c r="D55" s="220" t="n">
        <v>39.4745833333333</v>
      </c>
      <c r="E55" s="220" t="n">
        <v>29.21875</v>
      </c>
      <c r="F55" s="220" t="n">
        <v>27.33875</v>
      </c>
      <c r="G55" s="220" t="n">
        <v>28.5920833333333</v>
      </c>
      <c r="H55" s="221" t="n">
        <v>43.4899951171875</v>
      </c>
      <c r="I55" s="221" t="n">
        <v>23.5</v>
      </c>
      <c r="J55" s="221" t="n">
        <v>36.8266634114583</v>
      </c>
    </row>
    <row r="56" customFormat="false" ht="12.75" hidden="false" customHeight="false" outlineLevel="0" collapsed="false">
      <c r="A56" s="219" t="n">
        <v>36974</v>
      </c>
      <c r="B56" s="220" t="n">
        <v>30.235625</v>
      </c>
      <c r="C56" s="220" t="n">
        <v>20.72875</v>
      </c>
      <c r="D56" s="220" t="n">
        <v>27.0666666666667</v>
      </c>
      <c r="E56" s="220" t="n">
        <v>37.1925</v>
      </c>
      <c r="F56" s="220" t="n">
        <v>21.4675</v>
      </c>
      <c r="G56" s="220" t="n">
        <v>31.9508333333333</v>
      </c>
      <c r="H56" s="221" t="n">
        <v>36</v>
      </c>
      <c r="I56" s="221" t="n">
        <v>23.5</v>
      </c>
      <c r="J56" s="221" t="n">
        <v>31.8333333333333</v>
      </c>
    </row>
    <row r="57" customFormat="false" ht="12.75" hidden="false" customHeight="false" outlineLevel="0" collapsed="false">
      <c r="A57" s="219" t="n">
        <v>36975</v>
      </c>
      <c r="B57" s="220" t="n">
        <v>35.99625</v>
      </c>
      <c r="C57" s="220" t="n">
        <v>22.925</v>
      </c>
      <c r="D57" s="220" t="n">
        <v>31.6391666666667</v>
      </c>
      <c r="E57" s="220" t="n">
        <v>23.6725</v>
      </c>
      <c r="F57" s="220" t="n">
        <v>31.5225</v>
      </c>
      <c r="G57" s="220" t="n">
        <v>26.2891666666667</v>
      </c>
      <c r="H57" s="221" t="n">
        <v>36</v>
      </c>
      <c r="I57" s="221" t="n">
        <v>23.5</v>
      </c>
      <c r="J57" s="221" t="n">
        <v>31.8333333333333</v>
      </c>
    </row>
    <row r="58" customFormat="false" ht="12.75" hidden="false" customHeight="false" outlineLevel="0" collapsed="false">
      <c r="A58" s="219" t="n">
        <v>36976</v>
      </c>
      <c r="B58" s="220" t="n">
        <v>53.605</v>
      </c>
      <c r="C58" s="220" t="n">
        <v>36.83875</v>
      </c>
      <c r="D58" s="220" t="n">
        <v>48.01625</v>
      </c>
      <c r="E58" s="220" t="n">
        <v>55.6225</v>
      </c>
      <c r="F58" s="220" t="n">
        <v>29.1625</v>
      </c>
      <c r="G58" s="220" t="n">
        <v>46.8025</v>
      </c>
      <c r="H58" s="221" t="n">
        <v>51.9499961853027</v>
      </c>
      <c r="I58" s="221" t="n">
        <v>23.5</v>
      </c>
      <c r="J58" s="221" t="n">
        <v>42.4666641235352</v>
      </c>
    </row>
    <row r="59" customFormat="false" ht="12.75" hidden="false" customHeight="false" outlineLevel="0" collapsed="false">
      <c r="A59" s="219" t="n">
        <v>36977</v>
      </c>
      <c r="B59" s="220" t="n">
        <v>48.045</v>
      </c>
      <c r="C59" s="220" t="n">
        <v>32.1075</v>
      </c>
      <c r="D59" s="220" t="n">
        <v>42.7325</v>
      </c>
      <c r="E59" s="220" t="n">
        <v>43.811875</v>
      </c>
      <c r="F59" s="220" t="n">
        <v>38.14</v>
      </c>
      <c r="G59" s="220" t="n">
        <v>41.92125</v>
      </c>
      <c r="H59" s="221" t="n">
        <v>53.7499961853027</v>
      </c>
      <c r="I59" s="221" t="n">
        <v>23.5</v>
      </c>
      <c r="J59" s="221" t="n">
        <v>43.6666641235352</v>
      </c>
    </row>
    <row r="60" customFormat="false" ht="12.75" hidden="false" customHeight="false" outlineLevel="0" collapsed="false">
      <c r="A60" s="219" t="n">
        <v>36978</v>
      </c>
      <c r="B60" s="220" t="n">
        <v>51.005625</v>
      </c>
      <c r="C60" s="220" t="n">
        <v>37.2325</v>
      </c>
      <c r="D60" s="220" t="n">
        <v>46.4145833333333</v>
      </c>
      <c r="E60" s="220" t="n">
        <v>34.73375</v>
      </c>
      <c r="F60" s="220" t="n">
        <v>50.12125</v>
      </c>
      <c r="G60" s="220" t="n">
        <v>39.8629166666667</v>
      </c>
      <c r="H60" s="221" t="n">
        <v>48.3499961853027</v>
      </c>
      <c r="I60" s="221" t="n">
        <v>32</v>
      </c>
      <c r="J60" s="221" t="n">
        <v>42.8999974568685</v>
      </c>
    </row>
    <row r="61" customFormat="false" ht="12.75" hidden="false" customHeight="false" outlineLevel="0" collapsed="false">
      <c r="A61" s="219" t="n">
        <v>36979</v>
      </c>
      <c r="B61" s="220" t="n">
        <v>43.82</v>
      </c>
      <c r="C61" s="220" t="n">
        <v>37.49375</v>
      </c>
      <c r="D61" s="220" t="n">
        <v>41.71125</v>
      </c>
      <c r="E61" s="220" t="n">
        <v>57.279375</v>
      </c>
      <c r="F61" s="220" t="n">
        <v>32.59375</v>
      </c>
      <c r="G61" s="220" t="n">
        <v>49.0508333333333</v>
      </c>
      <c r="H61" s="221" t="n">
        <v>44.0499961853027</v>
      </c>
      <c r="I61" s="221" t="n">
        <v>32</v>
      </c>
      <c r="J61" s="221" t="n">
        <v>40.0333307902018</v>
      </c>
    </row>
    <row r="62" customFormat="false" ht="12.75" hidden="false" customHeight="false" outlineLevel="0" collapsed="false">
      <c r="A62" s="219" t="n">
        <v>36980</v>
      </c>
      <c r="B62" s="220" t="n">
        <v>42.391875</v>
      </c>
      <c r="C62" s="220" t="n">
        <v>29.7875</v>
      </c>
      <c r="D62" s="220" t="n">
        <v>38.1904166666667</v>
      </c>
      <c r="E62" s="220" t="n">
        <v>37.61125</v>
      </c>
      <c r="F62" s="220" t="n">
        <v>20.0975</v>
      </c>
      <c r="G62" s="220" t="n">
        <v>31.7733333333333</v>
      </c>
      <c r="H62" s="221" t="n">
        <v>41.7499961853027</v>
      </c>
      <c r="I62" s="221" t="n">
        <v>31</v>
      </c>
      <c r="J62" s="221" t="n">
        <v>38.1666641235352</v>
      </c>
    </row>
    <row r="63" customFormat="false" ht="12.75" hidden="false" customHeight="false" outlineLevel="0" collapsed="false">
      <c r="A63" s="219" t="n">
        <v>36981</v>
      </c>
      <c r="B63" s="220" t="n">
        <v>43.415</v>
      </c>
      <c r="C63" s="220" t="n">
        <v>23.31125</v>
      </c>
      <c r="D63" s="220" t="n">
        <v>36.71375</v>
      </c>
      <c r="E63" s="220" t="n">
        <v>40.07</v>
      </c>
      <c r="F63" s="220" t="n">
        <v>20.0275</v>
      </c>
      <c r="G63" s="220" t="n">
        <v>33.3891666666667</v>
      </c>
      <c r="H63" s="221" t="n">
        <v>29.4100019073486</v>
      </c>
      <c r="I63" s="221" t="n">
        <v>30.5</v>
      </c>
      <c r="J63" s="221" t="n">
        <v>29.7733346048991</v>
      </c>
    </row>
    <row r="64" customFormat="false" ht="12.75" hidden="false" customHeight="false" outlineLevel="0" collapsed="false">
      <c r="A64" s="219" t="n">
        <v>36982</v>
      </c>
      <c r="B64" s="220" t="n">
        <v>32.0975</v>
      </c>
      <c r="C64" s="220" t="n">
        <v>16.54875</v>
      </c>
      <c r="D64" s="220" t="n">
        <v>26.9145833333333</v>
      </c>
      <c r="E64" s="220" t="n">
        <v>32.96</v>
      </c>
      <c r="F64" s="220" t="n">
        <v>18.255</v>
      </c>
      <c r="G64" s="220" t="n">
        <v>28.0583333333333</v>
      </c>
      <c r="H64" s="221" t="n">
        <v>35</v>
      </c>
      <c r="I64" s="221" t="n">
        <v>24.25</v>
      </c>
      <c r="J64" s="221" t="n">
        <v>31.4166666666667</v>
      </c>
    </row>
    <row r="65" customFormat="false" ht="12.75" hidden="false" customHeight="false" outlineLevel="0" collapsed="false">
      <c r="A65" s="219" t="n">
        <v>36983</v>
      </c>
      <c r="B65" s="220" t="n">
        <v>60.23375</v>
      </c>
      <c r="C65" s="220" t="n">
        <v>30.89125</v>
      </c>
      <c r="D65" s="220" t="n">
        <v>50.4529166666667</v>
      </c>
      <c r="E65" s="220" t="n">
        <v>64.503125</v>
      </c>
      <c r="F65" s="220" t="n">
        <v>29.75375</v>
      </c>
      <c r="G65" s="220" t="n">
        <v>52.92</v>
      </c>
      <c r="H65" s="221" t="n">
        <v>47.41</v>
      </c>
      <c r="I65" s="221" t="n">
        <v>24</v>
      </c>
      <c r="J65" s="221" t="n">
        <v>39.6066666666667</v>
      </c>
    </row>
    <row r="66" customFormat="false" ht="12.75" hidden="false" customHeight="false" outlineLevel="0" collapsed="false">
      <c r="A66" s="219" t="n">
        <v>36984</v>
      </c>
      <c r="B66" s="220" t="n">
        <v>45.738125</v>
      </c>
      <c r="C66" s="220" t="n">
        <v>31.315</v>
      </c>
      <c r="D66" s="220" t="n">
        <v>40.9304166666667</v>
      </c>
      <c r="E66" s="220" t="n">
        <v>47.144375</v>
      </c>
      <c r="F66" s="220" t="n">
        <v>25.62</v>
      </c>
      <c r="G66" s="220" t="n">
        <v>39.9695833333333</v>
      </c>
      <c r="H66" s="221" t="n">
        <v>44.75</v>
      </c>
      <c r="I66" s="221" t="n">
        <v>24</v>
      </c>
      <c r="J66" s="221" t="n">
        <v>37.8333333333333</v>
      </c>
    </row>
    <row r="67" customFormat="false" ht="12.75" hidden="false" customHeight="false" outlineLevel="0" collapsed="false">
      <c r="A67" s="219" t="n">
        <v>36985</v>
      </c>
      <c r="B67" s="220" t="n">
        <v>50.625625</v>
      </c>
      <c r="C67" s="220" t="n">
        <v>31.915</v>
      </c>
      <c r="D67" s="220" t="n">
        <v>44.38875</v>
      </c>
      <c r="E67" s="220" t="n">
        <v>43.630625</v>
      </c>
      <c r="F67" s="220" t="n">
        <v>20.19625</v>
      </c>
      <c r="G67" s="220" t="n">
        <v>35.8191666666667</v>
      </c>
      <c r="H67" s="221" t="n">
        <v>47.75</v>
      </c>
      <c r="I67" s="221" t="n">
        <v>29</v>
      </c>
      <c r="J67" s="221" t="n">
        <v>41.5</v>
      </c>
    </row>
    <row r="68" customFormat="false" ht="12.75" hidden="false" customHeight="false" outlineLevel="0" collapsed="false">
      <c r="A68" s="219" t="n">
        <v>36986</v>
      </c>
      <c r="B68" s="220" t="n">
        <v>46.18</v>
      </c>
      <c r="C68" s="220" t="n">
        <v>27.39625</v>
      </c>
      <c r="D68" s="220" t="n">
        <v>39.91875</v>
      </c>
      <c r="E68" s="0" t="n">
        <v>46.39</v>
      </c>
      <c r="F68" s="0" t="n">
        <v>24.36</v>
      </c>
      <c r="G68" s="0" t="n">
        <v>39.05</v>
      </c>
      <c r="H68" s="221" t="n">
        <v>48.5</v>
      </c>
      <c r="I68" s="221" t="n">
        <v>29</v>
      </c>
      <c r="J68" s="221" t="n">
        <v>42</v>
      </c>
    </row>
    <row r="69" customFormat="false" ht="12.75" hidden="false" customHeight="false" outlineLevel="0" collapsed="false">
      <c r="A69" s="219" t="n">
        <v>36987</v>
      </c>
      <c r="B69" s="220" t="n">
        <v>45.395</v>
      </c>
      <c r="C69" s="220" t="n">
        <v>25.6275</v>
      </c>
      <c r="D69" s="220" t="n">
        <v>38.8058333333333</v>
      </c>
      <c r="E69" s="223" t="n">
        <v>57.84625</v>
      </c>
      <c r="F69" s="223" t="n">
        <v>26.4975</v>
      </c>
      <c r="G69" s="223" t="n">
        <v>47.3966666666667</v>
      </c>
      <c r="H69" s="221" t="n">
        <v>48.65</v>
      </c>
      <c r="I69" s="221" t="n">
        <v>28</v>
      </c>
      <c r="J69" s="221" t="n">
        <v>41.7666666666667</v>
      </c>
    </row>
    <row r="70" customFormat="false" ht="12.75" hidden="false" customHeight="false" outlineLevel="0" collapsed="false">
      <c r="A70" s="219" t="n">
        <v>36988</v>
      </c>
      <c r="B70" s="0" t="n">
        <v>41.73</v>
      </c>
      <c r="C70" s="0" t="n">
        <v>19.4</v>
      </c>
      <c r="D70" s="0" t="n">
        <v>34.29</v>
      </c>
      <c r="E70" s="223" t="n">
        <v>39.07625</v>
      </c>
      <c r="F70" s="223" t="n">
        <v>25.40625</v>
      </c>
      <c r="G70" s="223" t="n">
        <v>34.5195833333333</v>
      </c>
      <c r="H70" s="221" t="n">
        <v>36</v>
      </c>
      <c r="I70" s="221" t="n">
        <v>25</v>
      </c>
      <c r="J70" s="221" t="n">
        <v>32.3333333333333</v>
      </c>
    </row>
    <row r="71" customFormat="false" ht="12.75" hidden="false" customHeight="false" outlineLevel="0" collapsed="false">
      <c r="A71" s="219" t="n">
        <v>36989</v>
      </c>
      <c r="B71" s="0" t="n">
        <v>38.25</v>
      </c>
      <c r="C71" s="0" t="n">
        <v>18.66</v>
      </c>
      <c r="D71" s="0" t="n">
        <v>31.72</v>
      </c>
      <c r="E71" s="223" t="n">
        <v>35.553125</v>
      </c>
      <c r="F71" s="223" t="n">
        <v>26.61875</v>
      </c>
      <c r="G71" s="223" t="n">
        <v>32.575</v>
      </c>
      <c r="H71" s="221" t="n">
        <v>36</v>
      </c>
      <c r="I71" s="221" t="n">
        <v>25</v>
      </c>
      <c r="J71" s="221" t="n">
        <v>32.3333333333333</v>
      </c>
    </row>
    <row r="72" customFormat="false" ht="12.75" hidden="false" customHeight="false" outlineLevel="0" collapsed="false">
      <c r="A72" s="219" t="n">
        <v>36990</v>
      </c>
      <c r="B72" s="0" t="n">
        <v>59.83</v>
      </c>
      <c r="C72" s="0" t="n">
        <v>24.29</v>
      </c>
      <c r="D72" s="0" t="n">
        <v>47.99</v>
      </c>
      <c r="E72" s="223" t="n">
        <v>62.34625</v>
      </c>
      <c r="F72" s="223" t="n">
        <v>18.64375</v>
      </c>
      <c r="G72" s="223" t="n">
        <v>47.77875</v>
      </c>
      <c r="H72" s="221" t="n">
        <v>54.9999984741211</v>
      </c>
      <c r="I72" s="221" t="n">
        <v>25</v>
      </c>
      <c r="J72" s="221" t="n">
        <v>44.9999989827474</v>
      </c>
    </row>
    <row r="73" customFormat="false" ht="12.75" hidden="false" customHeight="false" outlineLevel="0" collapsed="false">
      <c r="A73" s="219" t="n">
        <v>36991</v>
      </c>
      <c r="B73" s="223" t="n">
        <v>52.23875</v>
      </c>
      <c r="C73" s="223" t="n">
        <v>22.7775</v>
      </c>
      <c r="D73" s="223" t="n">
        <v>42.4183333333333</v>
      </c>
      <c r="E73" s="223" t="n">
        <v>44.121875</v>
      </c>
      <c r="F73" s="223" t="n">
        <v>15.8225</v>
      </c>
      <c r="G73" s="223" t="n">
        <v>34.68875</v>
      </c>
      <c r="H73" s="221" t="n">
        <v>56.33</v>
      </c>
      <c r="I73" s="221" t="n">
        <v>25</v>
      </c>
      <c r="J73" s="221" t="n">
        <v>45.8866666666667</v>
      </c>
    </row>
    <row r="74" customFormat="false" ht="12.75" hidden="false" customHeight="false" outlineLevel="0" collapsed="false">
      <c r="A74" s="219" t="n">
        <v>36992</v>
      </c>
      <c r="B74" s="223" t="n">
        <v>47.804375</v>
      </c>
      <c r="C74" s="223" t="n">
        <v>20.5775</v>
      </c>
      <c r="D74" s="223" t="n">
        <v>38.72875</v>
      </c>
      <c r="E74" s="223" t="n">
        <v>55.0725</v>
      </c>
      <c r="F74" s="223" t="n">
        <v>18.45875</v>
      </c>
      <c r="G74" s="223" t="n">
        <v>42.8679166666667</v>
      </c>
      <c r="H74" s="221" t="n">
        <v>54.75</v>
      </c>
      <c r="I74" s="221" t="n">
        <v>23.5</v>
      </c>
      <c r="J74" s="221" t="n">
        <v>44.3333333333333</v>
      </c>
    </row>
    <row r="75" customFormat="false" ht="12.75" hidden="false" customHeight="false" outlineLevel="0" collapsed="false">
      <c r="A75" s="219" t="n">
        <v>36993</v>
      </c>
      <c r="B75" s="223" t="n">
        <v>50.73375</v>
      </c>
      <c r="C75" s="223" t="n">
        <v>19.92125</v>
      </c>
      <c r="D75" s="223" t="n">
        <v>40.4629166666667</v>
      </c>
      <c r="E75" s="223" t="n">
        <v>49.381875</v>
      </c>
      <c r="F75" s="223" t="n">
        <v>17.9925</v>
      </c>
      <c r="G75" s="223" t="n">
        <v>38.91875</v>
      </c>
      <c r="H75" s="221" t="n">
        <v>47.75</v>
      </c>
      <c r="I75" s="221" t="n">
        <v>23.5</v>
      </c>
      <c r="J75" s="221" t="n">
        <v>39.6666666666667</v>
      </c>
    </row>
    <row r="76" customFormat="false" ht="12.75" hidden="false" customHeight="false" outlineLevel="0" collapsed="false">
      <c r="A76" s="219" t="n">
        <v>36994</v>
      </c>
      <c r="B76" s="223" t="n">
        <v>36.1725</v>
      </c>
      <c r="C76" s="223" t="n">
        <v>18.495</v>
      </c>
      <c r="D76" s="223" t="n">
        <v>30.28</v>
      </c>
      <c r="E76" s="223" t="n">
        <v>30.45375</v>
      </c>
      <c r="F76" s="223" t="n">
        <v>15.63375</v>
      </c>
      <c r="G76" s="223" t="n">
        <v>25.51375</v>
      </c>
      <c r="H76" s="221" t="n">
        <v>47.75</v>
      </c>
      <c r="I76" s="221" t="n">
        <v>23.5</v>
      </c>
      <c r="J76" s="221" t="n">
        <v>39.6666666666667</v>
      </c>
    </row>
    <row r="77" customFormat="false" ht="12.75" hidden="false" customHeight="false" outlineLevel="0" collapsed="false">
      <c r="A77" s="219" t="n">
        <v>36995</v>
      </c>
      <c r="B77" s="223" t="n">
        <v>31.129375</v>
      </c>
      <c r="C77" s="223" t="n">
        <v>17.94625</v>
      </c>
      <c r="D77" s="223" t="n">
        <v>26.735</v>
      </c>
      <c r="E77" s="223" t="n">
        <v>24.475625</v>
      </c>
      <c r="F77" s="223" t="n">
        <v>20.88625</v>
      </c>
      <c r="G77" s="223" t="n">
        <v>23.2791666666667</v>
      </c>
      <c r="H77" s="221" t="n">
        <v>31</v>
      </c>
      <c r="I77" s="221" t="n">
        <v>23.5</v>
      </c>
      <c r="J77" s="221" t="n">
        <v>28.5</v>
      </c>
    </row>
    <row r="78" customFormat="false" ht="12.75" hidden="false" customHeight="false" outlineLevel="0" collapsed="false">
      <c r="A78" s="219" t="n">
        <v>36996</v>
      </c>
      <c r="B78" s="223" t="n">
        <v>29.05375</v>
      </c>
      <c r="C78" s="223" t="n">
        <v>17.345</v>
      </c>
      <c r="D78" s="223" t="n">
        <v>25.1508333333333</v>
      </c>
      <c r="E78" s="223" t="n">
        <v>19.4625</v>
      </c>
      <c r="F78" s="223" t="n">
        <v>15.975</v>
      </c>
      <c r="G78" s="223" t="n">
        <v>18.3</v>
      </c>
      <c r="H78" s="221" t="n">
        <v>31</v>
      </c>
      <c r="I78" s="221" t="n">
        <v>23.5</v>
      </c>
      <c r="J78" s="221" t="n">
        <v>28.5</v>
      </c>
    </row>
    <row r="79" customFormat="false" ht="12.75" hidden="false" customHeight="false" outlineLevel="0" collapsed="false">
      <c r="A79" s="219" t="n">
        <v>36997</v>
      </c>
      <c r="B79" s="223" t="n">
        <v>56.689375</v>
      </c>
      <c r="C79" s="223" t="n">
        <v>21.2375</v>
      </c>
      <c r="D79" s="223" t="n">
        <v>44.8720833333333</v>
      </c>
      <c r="E79" s="223" t="n">
        <v>42.316875</v>
      </c>
      <c r="F79" s="223" t="n">
        <v>14.03</v>
      </c>
      <c r="G79" s="223" t="n">
        <v>32.8879166666667</v>
      </c>
      <c r="H79" s="221" t="n">
        <v>47.75</v>
      </c>
      <c r="I79" s="221" t="n">
        <v>23.5</v>
      </c>
      <c r="J79" s="221" t="n">
        <v>39.6666666666667</v>
      </c>
    </row>
    <row r="80" customFormat="false" ht="12.75" hidden="false" customHeight="false" outlineLevel="0" collapsed="false">
      <c r="A80" s="219" t="n">
        <v>36998</v>
      </c>
      <c r="B80" s="223" t="n">
        <v>50.09625</v>
      </c>
      <c r="C80" s="223" t="n">
        <v>21.64375</v>
      </c>
      <c r="D80" s="223" t="n">
        <v>40.6120833333333</v>
      </c>
      <c r="E80" s="223" t="n">
        <v>55.066875</v>
      </c>
      <c r="F80" s="0" t="n">
        <v>18.8</v>
      </c>
      <c r="G80" s="223" t="n">
        <v>42.9779166666667</v>
      </c>
      <c r="H80" s="221" t="n">
        <v>53.73</v>
      </c>
      <c r="I80" s="221" t="n">
        <v>23.5</v>
      </c>
      <c r="J80" s="221" t="n">
        <v>43.6533333333333</v>
      </c>
    </row>
    <row r="81" customFormat="false" ht="12.75" hidden="false" customHeight="false" outlineLevel="0" collapsed="false">
      <c r="A81" s="219" t="n">
        <v>36999</v>
      </c>
      <c r="B81" s="223" t="n">
        <v>50.670625</v>
      </c>
      <c r="C81" s="223" t="n">
        <v>24.07375</v>
      </c>
      <c r="D81" s="223" t="n">
        <v>41.805</v>
      </c>
      <c r="E81" s="223" t="n">
        <v>32.188125</v>
      </c>
      <c r="F81" s="223" t="n">
        <v>38.3925</v>
      </c>
      <c r="G81" s="223" t="n">
        <v>34.25625</v>
      </c>
      <c r="H81" s="221" t="n">
        <v>53.73</v>
      </c>
      <c r="I81" s="221" t="n">
        <v>23.5</v>
      </c>
      <c r="J81" s="221" t="n">
        <v>43.6533333333333</v>
      </c>
    </row>
    <row r="82" customFormat="false" ht="12.75" hidden="false" customHeight="false" outlineLevel="0" collapsed="false">
      <c r="A82" s="219" t="n">
        <v>37000</v>
      </c>
      <c r="B82" s="223" t="n">
        <v>41.8125</v>
      </c>
      <c r="C82" s="223" t="n">
        <v>33.45375</v>
      </c>
      <c r="D82" s="223" t="n">
        <v>39.02625</v>
      </c>
      <c r="E82" s="223" t="n">
        <v>42.575</v>
      </c>
      <c r="F82" s="223" t="n">
        <v>34.595</v>
      </c>
      <c r="G82" s="223" t="n">
        <v>39.915</v>
      </c>
      <c r="H82" s="221" t="n">
        <v>48.65</v>
      </c>
      <c r="I82" s="221" t="n">
        <v>23.5</v>
      </c>
      <c r="J82" s="221" t="n">
        <v>40.2666666666667</v>
      </c>
    </row>
    <row r="83" customFormat="false" ht="12.75" hidden="false" customHeight="false" outlineLevel="0" collapsed="false">
      <c r="A83" s="219" t="n">
        <v>37001</v>
      </c>
      <c r="B83" s="223" t="n">
        <v>42.46375</v>
      </c>
      <c r="C83" s="223" t="n">
        <v>23.71375</v>
      </c>
      <c r="D83" s="223" t="n">
        <v>36.21375</v>
      </c>
      <c r="H83" s="221" t="n">
        <v>42.4</v>
      </c>
      <c r="I83" s="221" t="n">
        <v>23.5</v>
      </c>
      <c r="J83" s="221" t="n">
        <v>36.1</v>
      </c>
    </row>
    <row r="84" customFormat="false" ht="12.75" hidden="false" customHeight="false" outlineLevel="0" collapsed="false">
      <c r="A84" s="219" t="n">
        <v>37002</v>
      </c>
      <c r="B84" s="223" t="n">
        <v>33.85625</v>
      </c>
      <c r="C84" s="223" t="n">
        <v>18.8675</v>
      </c>
      <c r="D84" s="223" t="n">
        <v>28.86</v>
      </c>
      <c r="H84" s="221" t="n">
        <v>32</v>
      </c>
      <c r="I84" s="221" t="n">
        <v>23.5</v>
      </c>
      <c r="J84" s="221" t="n">
        <v>29.1666666666667</v>
      </c>
    </row>
    <row r="85" customFormat="false" ht="12.75" hidden="false" customHeight="false" outlineLevel="0" collapsed="false">
      <c r="A85" s="219" t="n">
        <v>37003</v>
      </c>
      <c r="B85" s="223" t="n">
        <v>26.811875</v>
      </c>
      <c r="C85" s="223" t="n">
        <v>14.47</v>
      </c>
      <c r="D85" s="223" t="n">
        <v>22.6979166666667</v>
      </c>
      <c r="H85" s="221" t="n">
        <v>32</v>
      </c>
      <c r="I85" s="221" t="n">
        <v>23.5</v>
      </c>
      <c r="J85" s="221" t="n">
        <v>29.1666666666667</v>
      </c>
    </row>
    <row r="86" customFormat="false" ht="12.75" hidden="false" customHeight="false" outlineLevel="0" collapsed="false">
      <c r="A86" s="219" t="n">
        <v>37004</v>
      </c>
      <c r="B86" s="223" t="n">
        <v>58.545625</v>
      </c>
      <c r="C86" s="223" t="n">
        <v>19.59125</v>
      </c>
      <c r="D86" s="223" t="n">
        <v>45.5608333333333</v>
      </c>
      <c r="H86" s="223" t="n">
        <f aca="false">VLOOKUP($A86,[1]Tregion!$A$7:$D$50,3,FALSE())</f>
        <v>54</v>
      </c>
      <c r="I86" s="223" t="n">
        <f aca="false">VLOOKUP($A86,[1]Tregion!$A$7:$G$50,7,FALSE())</f>
        <v>23.5</v>
      </c>
      <c r="J86" s="223" t="n">
        <f aca="false">((H86*16)+(I86*8))/24</f>
        <v>43.8333333333333</v>
      </c>
    </row>
    <row r="87" customFormat="false" ht="12.75" hidden="false" customHeight="false" outlineLevel="0" collapsed="false">
      <c r="A87" s="219" t="n">
        <v>37005</v>
      </c>
      <c r="H87" s="223" t="n">
        <f aca="false">VLOOKUP($A87,[1]Tregion!$A$7:$D$50,3,FALSE())</f>
        <v>54.5</v>
      </c>
      <c r="I87" s="223" t="n">
        <f aca="false">VLOOKUP($A87,[1]Tregion!$A$7:$G$50,7,FALSE())</f>
        <v>23.5</v>
      </c>
      <c r="J87" s="223" t="n">
        <f aca="false">((H87*16)+(I87*8))/24</f>
        <v>44.1666666666667</v>
      </c>
    </row>
    <row r="88" customFormat="false" ht="12.75" hidden="false" customHeight="false" outlineLevel="0" collapsed="false">
      <c r="A88" s="219" t="n">
        <v>37006</v>
      </c>
      <c r="H88" s="223" t="n">
        <f aca="false">VLOOKUP($A88,[1]Tregion!$A$7:$D$50,3,FALSE())</f>
        <v>47.1199989318848</v>
      </c>
      <c r="I88" s="223" t="n">
        <f aca="false">VLOOKUP($A88,[1]Tregion!$A$7:$G$50,7,FALSE())</f>
        <v>23.5</v>
      </c>
      <c r="J88" s="223" t="n">
        <f aca="false">((H88*16)+(I88*8))/24</f>
        <v>39.2466659545898</v>
      </c>
    </row>
    <row r="89" customFormat="false" ht="12.75" hidden="false" customHeight="false" outlineLevel="0" collapsed="false">
      <c r="A89" s="219" t="n">
        <v>37007</v>
      </c>
      <c r="H89" s="223" t="n">
        <f aca="false">VLOOKUP($A89,[1]Tregion!$A$7:$D$50,3,FALSE())</f>
        <v>46.1199989318848</v>
      </c>
      <c r="I89" s="223" t="n">
        <f aca="false">VLOOKUP($A89,[1]Tregion!$A$7:$G$50,7,FALSE())</f>
        <v>23.5</v>
      </c>
      <c r="J89" s="223" t="n">
        <f aca="false">((H89*16)+(I89*8))/24</f>
        <v>38.5799992879232</v>
      </c>
    </row>
    <row r="90" customFormat="false" ht="12.75" hidden="false" customHeight="false" outlineLevel="0" collapsed="false">
      <c r="A90" s="219" t="n">
        <v>37008</v>
      </c>
      <c r="H90" s="223" t="n">
        <f aca="false">VLOOKUP($A90,[1]Tregion!$A$7:$D$50,3,FALSE())</f>
        <v>43.1199989318848</v>
      </c>
      <c r="I90" s="223" t="n">
        <f aca="false">VLOOKUP($A90,[1]Tregion!$A$7:$G$50,7,FALSE())</f>
        <v>23.5</v>
      </c>
      <c r="J90" s="223" t="n">
        <f aca="false">((H90*16)+(I90*8))/24</f>
        <v>36.5799992879232</v>
      </c>
    </row>
    <row r="91" customFormat="false" ht="12.75" hidden="false" customHeight="false" outlineLevel="0" collapsed="false">
      <c r="A91" s="219" t="n">
        <v>37009</v>
      </c>
      <c r="H91" s="223" t="n">
        <f aca="false">VLOOKUP($A91,[1]Tregion!$A$7:$D$50,3,FALSE())</f>
        <v>32</v>
      </c>
      <c r="I91" s="223" t="n">
        <f aca="false">VLOOKUP($A91,[1]Tregion!$A$7:$G$50,7,FALSE())</f>
        <v>23.5</v>
      </c>
      <c r="J91" s="223" t="n">
        <f aca="false">((H91*16)+(I91*8))/24</f>
        <v>29.1666666666667</v>
      </c>
    </row>
    <row r="92" customFormat="false" ht="12.75" hidden="false" customHeight="false" outlineLevel="0" collapsed="false">
      <c r="A92" s="219" t="n">
        <v>37010</v>
      </c>
      <c r="H92" s="223" t="n">
        <f aca="false">VLOOKUP($A92,[1]Tregion!$A$7:$D$50,3,FALSE())</f>
        <v>32</v>
      </c>
      <c r="I92" s="223" t="n">
        <f aca="false">VLOOKUP($A92,[1]Tregion!$A$7:$G$50,7,FALSE())</f>
        <v>23.5</v>
      </c>
      <c r="J92" s="223" t="n">
        <f aca="false">((H92*16)+(I92*8))/24</f>
        <v>29.1666666666667</v>
      </c>
    </row>
    <row r="93" customFormat="false" ht="12.75" hidden="false" customHeight="false" outlineLevel="0" collapsed="false">
      <c r="A93" s="219" t="n">
        <v>37011</v>
      </c>
      <c r="H93" s="223" t="n">
        <f aca="false">VLOOKUP($A93,[1]Tregion!$A$7:$D$50,3,FALSE())</f>
        <v>48.1199989318848</v>
      </c>
      <c r="I93" s="223" t="n">
        <f aca="false">VLOOKUP($A93,[1]Tregion!$A$7:$G$50,7,FALSE())</f>
        <v>23.5</v>
      </c>
      <c r="J93" s="223" t="n">
        <f aca="false">((H93*16)+(I93*8))/24</f>
        <v>39.9133326212565</v>
      </c>
    </row>
    <row r="94" customFormat="false" ht="12.75" hidden="false" customHeight="false" outlineLevel="0" collapsed="false">
      <c r="A94" s="219" t="n">
        <v>37012</v>
      </c>
      <c r="H94" s="223" t="n">
        <f aca="false">VLOOKUP($A94,[1]Tregion!$A$7:$D$50,3,FALSE())</f>
        <v>51.2499969482422</v>
      </c>
      <c r="I94" s="223" t="n">
        <f aca="false">VLOOKUP($A94,[1]Tregion!$A$7:$G$50,7,FALSE())</f>
        <v>22</v>
      </c>
      <c r="J94" s="223" t="n">
        <f aca="false">((H94*16)+(I94*8))/24</f>
        <v>41.4999979654948</v>
      </c>
    </row>
    <row r="95" customFormat="false" ht="12.75" hidden="false" customHeight="false" outlineLevel="0" collapsed="false">
      <c r="A95" s="219" t="n">
        <v>37013</v>
      </c>
      <c r="H95" s="223" t="n">
        <f aca="false">VLOOKUP($A95,[1]Tregion!$A$7:$D$50,3,FALSE())</f>
        <v>51.2499969482422</v>
      </c>
      <c r="I95" s="223" t="n">
        <f aca="false">VLOOKUP($A95,[1]Tregion!$A$7:$G$50,7,FALSE())</f>
        <v>22</v>
      </c>
      <c r="J95" s="223" t="n">
        <f aca="false">((H95*16)+(I95*8))/24</f>
        <v>41.4999979654948</v>
      </c>
    </row>
    <row r="96" customFormat="false" ht="12.75" hidden="false" customHeight="false" outlineLevel="0" collapsed="false">
      <c r="A96" s="219" t="n">
        <v>37014</v>
      </c>
      <c r="H96" s="223" t="n">
        <f aca="false">VLOOKUP($A96,[1]Tregion!$A$7:$D$50,3,FALSE())</f>
        <v>51.2499969482422</v>
      </c>
      <c r="I96" s="223" t="n">
        <f aca="false">VLOOKUP($A96,[1]Tregion!$A$7:$G$50,7,FALSE())</f>
        <v>22</v>
      </c>
      <c r="J96" s="223" t="n">
        <f aca="false">((H96*16)+(I96*8))/24</f>
        <v>41.4999979654948</v>
      </c>
    </row>
    <row r="97" customFormat="false" ht="12.75" hidden="false" customHeight="false" outlineLevel="0" collapsed="false">
      <c r="A97" s="219" t="n">
        <v>37015</v>
      </c>
      <c r="H97" s="223" t="n">
        <f aca="false">VLOOKUP($A97,[1]Tregion!$A$7:$D$50,3,FALSE())</f>
        <v>51.2499969482422</v>
      </c>
      <c r="I97" s="223" t="n">
        <f aca="false">VLOOKUP($A97,[1]Tregion!$A$7:$G$50,7,FALSE())</f>
        <v>22</v>
      </c>
      <c r="J97" s="223" t="n">
        <f aca="false">((H97*16)+(I97*8))/24</f>
        <v>41.4999979654948</v>
      </c>
    </row>
    <row r="98" customFormat="false" ht="12.75" hidden="false" customHeight="false" outlineLevel="0" collapsed="false">
      <c r="A98" s="219" t="n">
        <v>37016</v>
      </c>
      <c r="H98" s="223" t="n">
        <f aca="false">VLOOKUP($A98,[1]Tregion!$A$7:$D$50,3,FALSE())</f>
        <v>30</v>
      </c>
      <c r="I98" s="223" t="n">
        <f aca="false">VLOOKUP($A98,[1]Tregion!$A$7:$G$50,7,FALSE())</f>
        <v>22</v>
      </c>
      <c r="J98" s="223" t="n">
        <f aca="false">((H98*16)+(I98*8))/24</f>
        <v>27.3333333333333</v>
      </c>
    </row>
    <row r="99" customFormat="false" ht="12.75" hidden="false" customHeight="false" outlineLevel="0" collapsed="false">
      <c r="A99" s="219" t="n">
        <v>37017</v>
      </c>
      <c r="H99" s="223" t="n">
        <f aca="false">VLOOKUP($A99,[1]Tregion!$A$7:$D$50,3,FALSE())</f>
        <v>30</v>
      </c>
      <c r="I99" s="223" t="n">
        <f aca="false">VLOOKUP($A99,[1]Tregion!$A$7:$G$50,7,FALSE())</f>
        <v>22</v>
      </c>
      <c r="J99" s="223" t="n">
        <f aca="false">((H99*16)+(I99*8))/24</f>
        <v>27.3333333333333</v>
      </c>
    </row>
    <row r="100" customFormat="false" ht="12.75" hidden="false" customHeight="false" outlineLevel="0" collapsed="false">
      <c r="A100" s="219" t="n">
        <v>37018</v>
      </c>
      <c r="H100" s="223" t="n">
        <f aca="false">VLOOKUP($A100,[1]Tregion!$A$7:$D$50,3,FALSE())</f>
        <v>51.2499969482422</v>
      </c>
      <c r="I100" s="223" t="n">
        <f aca="false">VLOOKUP($A100,[1]Tregion!$A$7:$G$50,7,FALSE())</f>
        <v>22</v>
      </c>
      <c r="J100" s="223" t="n">
        <f aca="false">((H100*16)+(I100*8))/24</f>
        <v>41.4999979654948</v>
      </c>
    </row>
    <row r="101" customFormat="false" ht="12.75" hidden="false" customHeight="false" outlineLevel="0" collapsed="false">
      <c r="A101" s="219" t="n">
        <v>37019</v>
      </c>
      <c r="H101" s="223" t="n">
        <f aca="false">VLOOKUP($A101,[1]Tregion!$A$7:$D$50,3,FALSE())</f>
        <v>51.2499969482422</v>
      </c>
      <c r="I101" s="223" t="n">
        <f aca="false">VLOOKUP($A101,[1]Tregion!$A$7:$G$50,7,FALSE())</f>
        <v>22</v>
      </c>
      <c r="J101" s="223" t="n">
        <f aca="false">((H101*16)+(I101*8))/24</f>
        <v>41.4999979654948</v>
      </c>
    </row>
    <row r="102" customFormat="false" ht="12.75" hidden="false" customHeight="false" outlineLevel="0" collapsed="false">
      <c r="A102" s="219" t="n">
        <v>37020</v>
      </c>
    </row>
    <row r="103" customFormat="false" ht="12.75" hidden="false" customHeight="false" outlineLevel="0" collapsed="false">
      <c r="A103" s="219" t="n">
        <v>37021</v>
      </c>
    </row>
    <row r="104" customFormat="false" ht="12.75" hidden="false" customHeight="false" outlineLevel="0" collapsed="false">
      <c r="A104" s="219" t="n">
        <v>37022</v>
      </c>
    </row>
    <row r="105" customFormat="false" ht="12.75" hidden="false" customHeight="false" outlineLevel="0" collapsed="false">
      <c r="A105" s="219" t="n">
        <v>37023</v>
      </c>
    </row>
    <row r="106" customFormat="false" ht="12.75" hidden="false" customHeight="false" outlineLevel="0" collapsed="false">
      <c r="A106" s="219" t="n">
        <v>37024</v>
      </c>
    </row>
    <row r="107" customFormat="false" ht="12.75" hidden="false" customHeight="false" outlineLevel="0" collapsed="false">
      <c r="A107" s="219" t="n">
        <v>37025</v>
      </c>
    </row>
    <row r="108" customFormat="false" ht="12.75" hidden="false" customHeight="false" outlineLevel="0" collapsed="false">
      <c r="A108" s="219" t="n">
        <v>37026</v>
      </c>
    </row>
    <row r="109" customFormat="false" ht="12.75" hidden="false" customHeight="false" outlineLevel="0" collapsed="false">
      <c r="A109" s="219" t="n">
        <v>37027</v>
      </c>
    </row>
    <row r="110" customFormat="false" ht="12.75" hidden="false" customHeight="false" outlineLevel="0" collapsed="false">
      <c r="A110" s="219" t="n">
        <v>37028</v>
      </c>
    </row>
    <row r="111" customFormat="false" ht="12.75" hidden="false" customHeight="false" outlineLevel="0" collapsed="false">
      <c r="A111" s="219" t="n">
        <v>37029</v>
      </c>
    </row>
    <row r="112" customFormat="false" ht="12.75" hidden="false" customHeight="false" outlineLevel="0" collapsed="false">
      <c r="A112" s="219" t="n">
        <v>37030</v>
      </c>
    </row>
    <row r="113" customFormat="false" ht="12.75" hidden="false" customHeight="false" outlineLevel="0" collapsed="false">
      <c r="A113" s="219" t="n">
        <v>37031</v>
      </c>
    </row>
    <row r="114" customFormat="false" ht="12.75" hidden="false" customHeight="false" outlineLevel="0" collapsed="false">
      <c r="A114" s="219" t="n">
        <v>37032</v>
      </c>
    </row>
    <row r="115" customFormat="false" ht="12.75" hidden="false" customHeight="false" outlineLevel="0" collapsed="false">
      <c r="A115" s="219" t="n">
        <v>37033</v>
      </c>
    </row>
    <row r="116" customFormat="false" ht="12.75" hidden="false" customHeight="false" outlineLevel="0" collapsed="false">
      <c r="A116" s="219" t="n">
        <v>37034</v>
      </c>
    </row>
    <row r="117" customFormat="false" ht="12.75" hidden="false" customHeight="false" outlineLevel="0" collapsed="false">
      <c r="A117" s="219" t="n">
        <v>37035</v>
      </c>
    </row>
    <row r="118" customFormat="false" ht="12.75" hidden="false" customHeight="false" outlineLevel="0" collapsed="false">
      <c r="A118" s="219" t="n">
        <v>37036</v>
      </c>
    </row>
    <row r="119" customFormat="false" ht="12.75" hidden="false" customHeight="false" outlineLevel="0" collapsed="false">
      <c r="A119" s="219" t="n">
        <v>37037</v>
      </c>
    </row>
    <row r="120" customFormat="false" ht="12.75" hidden="false" customHeight="false" outlineLevel="0" collapsed="false">
      <c r="A120" s="219" t="n">
        <v>37038</v>
      </c>
    </row>
    <row r="121" customFormat="false" ht="12.75" hidden="false" customHeight="false" outlineLevel="0" collapsed="false">
      <c r="A121" s="219" t="n">
        <v>37039</v>
      </c>
    </row>
    <row r="122" customFormat="false" ht="12.75" hidden="false" customHeight="false" outlineLevel="0" collapsed="false">
      <c r="A122" s="219" t="n">
        <v>37040</v>
      </c>
    </row>
    <row r="123" customFormat="false" ht="12.75" hidden="false" customHeight="false" outlineLevel="0" collapsed="false">
      <c r="A123" s="219" t="n">
        <v>37041</v>
      </c>
    </row>
    <row r="124" customFormat="false" ht="12.75" hidden="false" customHeight="false" outlineLevel="0" collapsed="false">
      <c r="A124" s="219" t="n">
        <v>37042</v>
      </c>
    </row>
    <row r="125" customFormat="false" ht="12.75" hidden="false" customHeight="false" outlineLevel="0" collapsed="false">
      <c r="A125" s="219" t="n">
        <v>37043</v>
      </c>
    </row>
    <row r="126" customFormat="false" ht="12.75" hidden="false" customHeight="false" outlineLevel="0" collapsed="false">
      <c r="A126" s="219" t="n">
        <v>37044</v>
      </c>
    </row>
    <row r="127" customFormat="false" ht="12.75" hidden="false" customHeight="false" outlineLevel="0" collapsed="false">
      <c r="A127" s="219" t="n">
        <v>37045</v>
      </c>
    </row>
    <row r="128" customFormat="false" ht="12.75" hidden="false" customHeight="false" outlineLevel="0" collapsed="false">
      <c r="A128" s="219" t="n">
        <v>37046</v>
      </c>
    </row>
    <row r="129" customFormat="false" ht="12.75" hidden="false" customHeight="false" outlineLevel="0" collapsed="false">
      <c r="A129" s="219" t="n">
        <v>37047</v>
      </c>
    </row>
    <row r="130" customFormat="false" ht="12.75" hidden="false" customHeight="false" outlineLevel="0" collapsed="false">
      <c r="A130" s="219" t="n">
        <v>37048</v>
      </c>
    </row>
    <row r="131" customFormat="false" ht="12.75" hidden="false" customHeight="false" outlineLevel="0" collapsed="false">
      <c r="A131" s="219" t="n">
        <v>37049</v>
      </c>
    </row>
    <row r="132" customFormat="false" ht="12.75" hidden="false" customHeight="false" outlineLevel="0" collapsed="false">
      <c r="A132" s="219" t="n">
        <v>37050</v>
      </c>
    </row>
    <row r="133" customFormat="false" ht="12.75" hidden="false" customHeight="false" outlineLevel="0" collapsed="false">
      <c r="A133" s="219" t="n">
        <v>37051</v>
      </c>
    </row>
    <row r="134" customFormat="false" ht="12.75" hidden="false" customHeight="false" outlineLevel="0" collapsed="false">
      <c r="A134" s="219" t="n">
        <v>37052</v>
      </c>
    </row>
    <row r="135" customFormat="false" ht="12.75" hidden="false" customHeight="false" outlineLevel="0" collapsed="false">
      <c r="A135" s="219" t="n">
        <v>37053</v>
      </c>
    </row>
    <row r="136" customFormat="false" ht="12.75" hidden="false" customHeight="false" outlineLevel="0" collapsed="false">
      <c r="A136" s="219" t="n">
        <v>37054</v>
      </c>
    </row>
    <row r="137" customFormat="false" ht="12.75" hidden="false" customHeight="false" outlineLevel="0" collapsed="false">
      <c r="A137" s="219" t="n">
        <v>37055</v>
      </c>
    </row>
    <row r="138" customFormat="false" ht="12.75" hidden="false" customHeight="false" outlineLevel="0" collapsed="false">
      <c r="A138" s="219" t="n">
        <v>37056</v>
      </c>
    </row>
    <row r="139" customFormat="false" ht="12.75" hidden="false" customHeight="false" outlineLevel="0" collapsed="false">
      <c r="A139" s="219" t="n">
        <v>37057</v>
      </c>
    </row>
    <row r="140" customFormat="false" ht="12.75" hidden="false" customHeight="false" outlineLevel="0" collapsed="false">
      <c r="A140" s="219" t="n">
        <v>37058</v>
      </c>
    </row>
    <row r="141" customFormat="false" ht="12.75" hidden="false" customHeight="false" outlineLevel="0" collapsed="false">
      <c r="A141" s="219" t="n">
        <v>37059</v>
      </c>
    </row>
    <row r="142" customFormat="false" ht="12.75" hidden="false" customHeight="false" outlineLevel="0" collapsed="false">
      <c r="A142" s="219" t="n">
        <v>37060</v>
      </c>
    </row>
    <row r="143" customFormat="false" ht="12.75" hidden="false" customHeight="false" outlineLevel="0" collapsed="false">
      <c r="A143" s="219" t="n">
        <v>37061</v>
      </c>
    </row>
    <row r="144" customFormat="false" ht="12.75" hidden="false" customHeight="false" outlineLevel="0" collapsed="false">
      <c r="A144" s="219" t="n">
        <v>37062</v>
      </c>
    </row>
    <row r="145" customFormat="false" ht="12.75" hidden="false" customHeight="false" outlineLevel="0" collapsed="false">
      <c r="A145" s="219" t="n">
        <v>37063</v>
      </c>
    </row>
    <row r="146" customFormat="false" ht="12.75" hidden="false" customHeight="false" outlineLevel="0" collapsed="false">
      <c r="A146" s="219" t="n">
        <v>37064</v>
      </c>
    </row>
    <row r="147" customFormat="false" ht="12.75" hidden="false" customHeight="false" outlineLevel="0" collapsed="false">
      <c r="A147" s="219" t="n">
        <v>37065</v>
      </c>
    </row>
    <row r="148" customFormat="false" ht="12.75" hidden="false" customHeight="false" outlineLevel="0" collapsed="false">
      <c r="A148" s="219" t="n">
        <v>37066</v>
      </c>
    </row>
    <row r="149" customFormat="false" ht="12.75" hidden="false" customHeight="false" outlineLevel="0" collapsed="false">
      <c r="A149" s="219" t="n">
        <v>37067</v>
      </c>
    </row>
    <row r="150" customFormat="false" ht="12.75" hidden="false" customHeight="false" outlineLevel="0" collapsed="false">
      <c r="A150" s="219" t="n">
        <v>37068</v>
      </c>
    </row>
    <row r="151" customFormat="false" ht="12.75" hidden="false" customHeight="false" outlineLevel="0" collapsed="false">
      <c r="A151" s="219" t="n">
        <v>37069</v>
      </c>
    </row>
    <row r="152" customFormat="false" ht="12.75" hidden="false" customHeight="false" outlineLevel="0" collapsed="false">
      <c r="A152" s="219" t="n">
        <v>37070</v>
      </c>
    </row>
    <row r="153" customFormat="false" ht="12.75" hidden="false" customHeight="false" outlineLevel="0" collapsed="false">
      <c r="A153" s="219" t="n">
        <v>37071</v>
      </c>
    </row>
    <row r="154" customFormat="false" ht="12.75" hidden="false" customHeight="false" outlineLevel="0" collapsed="false">
      <c r="A154" s="219" t="n">
        <v>37072</v>
      </c>
    </row>
    <row r="155" customFormat="false" ht="12.75" hidden="false" customHeight="false" outlineLevel="0" collapsed="false">
      <c r="A155" s="219" t="n">
        <v>37073</v>
      </c>
    </row>
  </sheetData>
  <mergeCells count="2">
    <mergeCell ref="B3:D3"/>
    <mergeCell ref="E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" topLeftCell="BS2" activePane="bottomRight" state="frozen"/>
      <selection pane="topLeft" activeCell="A1" activeCellId="0" sqref="A1"/>
      <selection pane="topRight" activeCell="BS1" activeCellId="0" sqref="BS1"/>
      <selection pane="bottomLeft" activeCell="A2" activeCellId="0" sqref="A2"/>
      <selection pane="bottomRight" activeCell="CC26" activeCellId="0" sqref="CC26"/>
    </sheetView>
  </sheetViews>
  <sheetFormatPr defaultColWidth="6.70703125" defaultRowHeight="12.75" customHeight="true" zeroHeight="false" outlineLevelRow="0" outlineLevelCol="0"/>
  <cols>
    <col collapsed="false" customWidth="true" hidden="false" outlineLevel="0" max="1" min="1" style="0" width="9.06"/>
  </cols>
  <sheetData>
    <row r="1" customFormat="false" ht="12.75" hidden="false" customHeight="false" outlineLevel="0" collapsed="false">
      <c r="A1" s="201"/>
      <c r="B1" s="224" t="n">
        <v>36923</v>
      </c>
      <c r="C1" s="225" t="n">
        <v>36924</v>
      </c>
      <c r="D1" s="225" t="n">
        <v>36925</v>
      </c>
      <c r="E1" s="225" t="n">
        <v>36926</v>
      </c>
      <c r="F1" s="225" t="n">
        <v>36927</v>
      </c>
      <c r="G1" s="225" t="n">
        <v>36928</v>
      </c>
      <c r="H1" s="225" t="n">
        <v>36929</v>
      </c>
      <c r="I1" s="225" t="n">
        <v>36930</v>
      </c>
      <c r="J1" s="225" t="n">
        <v>36931</v>
      </c>
      <c r="K1" s="225" t="n">
        <v>36932</v>
      </c>
      <c r="L1" s="225" t="n">
        <v>36933</v>
      </c>
      <c r="M1" s="225" t="n">
        <v>36934</v>
      </c>
      <c r="N1" s="225" t="n">
        <v>36935</v>
      </c>
      <c r="O1" s="225" t="n">
        <v>36936</v>
      </c>
      <c r="P1" s="225" t="n">
        <v>36937</v>
      </c>
      <c r="Q1" s="225" t="n">
        <v>36938</v>
      </c>
      <c r="R1" s="225" t="n">
        <v>36939</v>
      </c>
      <c r="S1" s="225" t="n">
        <v>36940</v>
      </c>
      <c r="T1" s="225" t="n">
        <v>36941</v>
      </c>
      <c r="U1" s="225" t="n">
        <v>36942</v>
      </c>
      <c r="V1" s="225" t="n">
        <v>36943</v>
      </c>
      <c r="W1" s="225" t="n">
        <v>36944</v>
      </c>
      <c r="X1" s="225" t="n">
        <v>36945</v>
      </c>
      <c r="Y1" s="225" t="n">
        <v>36946</v>
      </c>
      <c r="Z1" s="225" t="n">
        <v>36947</v>
      </c>
      <c r="AA1" s="225" t="n">
        <v>36948</v>
      </c>
      <c r="AB1" s="225" t="n">
        <v>36949</v>
      </c>
      <c r="AC1" s="225" t="n">
        <v>36950</v>
      </c>
      <c r="AD1" s="225" t="n">
        <v>36951</v>
      </c>
      <c r="AE1" s="225" t="n">
        <v>36952</v>
      </c>
      <c r="AF1" s="225" t="n">
        <v>36953</v>
      </c>
      <c r="AG1" s="225" t="n">
        <v>36954</v>
      </c>
      <c r="AH1" s="225" t="n">
        <v>36955</v>
      </c>
      <c r="AI1" s="225" t="n">
        <v>36956</v>
      </c>
      <c r="AJ1" s="225" t="n">
        <v>36957</v>
      </c>
      <c r="AK1" s="225" t="n">
        <v>36958</v>
      </c>
      <c r="AL1" s="225" t="n">
        <v>36959</v>
      </c>
      <c r="AM1" s="225" t="n">
        <v>36960</v>
      </c>
      <c r="AN1" s="225" t="n">
        <v>36961</v>
      </c>
      <c r="AO1" s="226" t="n">
        <v>36962</v>
      </c>
      <c r="AP1" s="226" t="n">
        <v>36963</v>
      </c>
      <c r="AQ1" s="226" t="n">
        <v>36964</v>
      </c>
      <c r="AR1" s="226" t="n">
        <v>36965</v>
      </c>
      <c r="AS1" s="226" t="n">
        <v>36966</v>
      </c>
      <c r="AT1" s="226" t="n">
        <v>36967</v>
      </c>
      <c r="AU1" s="226" t="n">
        <v>36968</v>
      </c>
      <c r="AV1" s="226" t="n">
        <v>36969</v>
      </c>
      <c r="AW1" s="226" t="n">
        <v>36970</v>
      </c>
      <c r="AX1" s="226" t="n">
        <v>36971</v>
      </c>
      <c r="AY1" s="226" t="n">
        <v>36972</v>
      </c>
      <c r="AZ1" s="226" t="n">
        <v>36973</v>
      </c>
      <c r="BA1" s="226" t="n">
        <v>36974</v>
      </c>
      <c r="BB1" s="226" t="n">
        <v>36975</v>
      </c>
      <c r="BC1" s="226" t="n">
        <v>36976</v>
      </c>
      <c r="BD1" s="226" t="n">
        <v>36977</v>
      </c>
      <c r="BE1" s="226" t="n">
        <v>36978</v>
      </c>
      <c r="BF1" s="226" t="n">
        <v>36979</v>
      </c>
      <c r="BG1" s="226" t="n">
        <v>36980</v>
      </c>
      <c r="BH1" s="226" t="n">
        <v>36981</v>
      </c>
      <c r="BI1" s="226" t="n">
        <v>36982</v>
      </c>
      <c r="BJ1" s="226" t="n">
        <v>36983</v>
      </c>
      <c r="BK1" s="226" t="n">
        <v>36984</v>
      </c>
      <c r="BL1" s="226" t="n">
        <v>36985</v>
      </c>
      <c r="BM1" s="226" t="n">
        <v>36986</v>
      </c>
      <c r="BN1" s="226" t="n">
        <v>36987</v>
      </c>
      <c r="BO1" s="226" t="n">
        <v>36988</v>
      </c>
      <c r="BP1" s="226" t="n">
        <v>36989</v>
      </c>
      <c r="BQ1" s="226" t="n">
        <v>36990</v>
      </c>
      <c r="BR1" s="226" t="n">
        <v>36991</v>
      </c>
      <c r="BS1" s="226" t="n">
        <v>36992</v>
      </c>
      <c r="BT1" s="226" t="n">
        <v>36993</v>
      </c>
      <c r="BU1" s="225" t="n">
        <v>36994</v>
      </c>
      <c r="BV1" s="225" t="n">
        <v>36995</v>
      </c>
      <c r="BW1" s="225" t="n">
        <v>36996</v>
      </c>
      <c r="BX1" s="225" t="n">
        <v>36997</v>
      </c>
      <c r="BY1" s="225" t="n">
        <v>36998</v>
      </c>
      <c r="BZ1" s="225" t="n">
        <v>36999</v>
      </c>
      <c r="CA1" s="225" t="n">
        <v>37000</v>
      </c>
      <c r="CB1" s="225" t="n">
        <v>37001</v>
      </c>
      <c r="CC1" s="225" t="n">
        <v>37002</v>
      </c>
      <c r="CD1" s="225" t="n">
        <v>37003</v>
      </c>
      <c r="CE1" s="225" t="n">
        <v>37004</v>
      </c>
      <c r="CF1" s="225" t="n">
        <v>37005</v>
      </c>
      <c r="CG1" s="225" t="n">
        <v>37006</v>
      </c>
      <c r="CH1" s="225" t="n">
        <v>37007</v>
      </c>
      <c r="CI1" s="225" t="n">
        <v>37008</v>
      </c>
      <c r="CJ1" s="225" t="n">
        <v>37009</v>
      </c>
      <c r="CK1" s="225" t="n">
        <v>37010</v>
      </c>
      <c r="CL1" s="225" t="n">
        <v>37011</v>
      </c>
      <c r="CM1" s="225" t="n">
        <v>37012</v>
      </c>
      <c r="CN1" s="225" t="n">
        <v>37013</v>
      </c>
      <c r="CO1" s="225" t="n">
        <v>37014</v>
      </c>
      <c r="CP1" s="225" t="n">
        <v>37015</v>
      </c>
      <c r="CQ1" s="225" t="n">
        <v>37016</v>
      </c>
      <c r="CR1" s="225" t="n">
        <v>37017</v>
      </c>
      <c r="CS1" s="225" t="n">
        <v>37018</v>
      </c>
      <c r="CT1" s="225" t="n">
        <v>37019</v>
      </c>
      <c r="CU1" s="225" t="n">
        <v>37020</v>
      </c>
      <c r="CV1" s="225" t="n">
        <v>37021</v>
      </c>
      <c r="CW1" s="225" t="n">
        <v>37022</v>
      </c>
      <c r="CX1" s="225" t="n">
        <v>37023</v>
      </c>
      <c r="CY1" s="225" t="n">
        <v>37024</v>
      </c>
      <c r="CZ1" s="225" t="n">
        <v>37025</v>
      </c>
      <c r="DA1" s="225" t="n">
        <v>37026</v>
      </c>
      <c r="DB1" s="225" t="n">
        <v>37027</v>
      </c>
      <c r="DC1" s="225" t="n">
        <v>37028</v>
      </c>
      <c r="DD1" s="225" t="n">
        <v>37029</v>
      </c>
      <c r="DE1" s="225" t="n">
        <v>37030</v>
      </c>
      <c r="DF1" s="225" t="n">
        <v>37031</v>
      </c>
      <c r="DG1" s="225" t="n">
        <v>37032</v>
      </c>
      <c r="DH1" s="225" t="n">
        <v>37033</v>
      </c>
      <c r="DI1" s="225" t="n">
        <v>37034</v>
      </c>
      <c r="DJ1" s="225" t="n">
        <v>37035</v>
      </c>
      <c r="DK1" s="225" t="n">
        <v>37036</v>
      </c>
      <c r="DL1" s="225" t="n">
        <v>37037</v>
      </c>
      <c r="DM1" s="225" t="n">
        <v>37038</v>
      </c>
      <c r="DN1" s="225" t="n">
        <v>37039</v>
      </c>
      <c r="DO1" s="225" t="n">
        <v>37040</v>
      </c>
      <c r="DP1" s="225" t="n">
        <v>37041</v>
      </c>
      <c r="DQ1" s="225" t="n">
        <v>37042</v>
      </c>
      <c r="DR1" s="225" t="n">
        <v>37043</v>
      </c>
      <c r="DS1" s="225" t="n">
        <v>37044</v>
      </c>
      <c r="DT1" s="225" t="n">
        <v>37045</v>
      </c>
      <c r="DU1" s="225" t="n">
        <v>37046</v>
      </c>
      <c r="DV1" s="225" t="n">
        <v>37047</v>
      </c>
      <c r="DW1" s="225" t="n">
        <v>37048</v>
      </c>
      <c r="DX1" s="225" t="n">
        <v>37049</v>
      </c>
      <c r="DY1" s="225" t="n">
        <v>37050</v>
      </c>
      <c r="DZ1" s="225" t="n">
        <v>37051</v>
      </c>
      <c r="EA1" s="225" t="n">
        <v>37052</v>
      </c>
      <c r="EB1" s="225" t="n">
        <v>37053</v>
      </c>
      <c r="EC1" s="225" t="n">
        <v>37054</v>
      </c>
      <c r="ED1" s="225" t="n">
        <v>37055</v>
      </c>
      <c r="EE1" s="225" t="n">
        <v>37056</v>
      </c>
      <c r="EF1" s="225" t="n">
        <v>37057</v>
      </c>
      <c r="EG1" s="225" t="n">
        <v>37058</v>
      </c>
      <c r="EH1" s="225" t="n">
        <v>37059</v>
      </c>
      <c r="EI1" s="225" t="n">
        <v>37060</v>
      </c>
      <c r="EJ1" s="225" t="n">
        <v>37061</v>
      </c>
      <c r="EK1" s="225" t="n">
        <v>37062</v>
      </c>
      <c r="EL1" s="225" t="n">
        <v>37063</v>
      </c>
      <c r="EM1" s="225" t="n">
        <v>37064</v>
      </c>
      <c r="EN1" s="225" t="n">
        <v>37065</v>
      </c>
      <c r="EO1" s="225" t="n">
        <v>37066</v>
      </c>
      <c r="EP1" s="225" t="n">
        <v>37067</v>
      </c>
      <c r="EQ1" s="225" t="n">
        <v>37068</v>
      </c>
      <c r="ER1" s="225" t="n">
        <v>37069</v>
      </c>
      <c r="ES1" s="225" t="n">
        <v>37070</v>
      </c>
      <c r="ET1" s="225" t="n">
        <v>37071</v>
      </c>
      <c r="EU1" s="225" t="n">
        <v>37072</v>
      </c>
      <c r="EV1" s="225" t="n">
        <v>37073</v>
      </c>
      <c r="EW1" s="225" t="n">
        <v>37074</v>
      </c>
      <c r="EX1" s="225" t="n">
        <v>37075</v>
      </c>
      <c r="EY1" s="225" t="n">
        <v>37076</v>
      </c>
      <c r="EZ1" s="225" t="n">
        <v>37077</v>
      </c>
      <c r="FA1" s="225" t="n">
        <v>37078</v>
      </c>
      <c r="FB1" s="225" t="n">
        <v>37079</v>
      </c>
      <c r="FC1" s="225" t="n">
        <v>37080</v>
      </c>
      <c r="FD1" s="225" t="n">
        <v>37081</v>
      </c>
      <c r="FE1" s="225" t="n">
        <v>37082</v>
      </c>
      <c r="FF1" s="225" t="n">
        <v>37083</v>
      </c>
      <c r="FG1" s="225" t="n">
        <v>37084</v>
      </c>
      <c r="FH1" s="225" t="n">
        <v>37085</v>
      </c>
      <c r="FI1" s="225" t="n">
        <v>37086</v>
      </c>
      <c r="FJ1" s="225" t="n">
        <v>37087</v>
      </c>
      <c r="FK1" s="225" t="n">
        <v>37088</v>
      </c>
      <c r="FL1" s="225" t="n">
        <v>37089</v>
      </c>
      <c r="FM1" s="225" t="n">
        <v>37090</v>
      </c>
      <c r="FN1" s="225" t="n">
        <v>37091</v>
      </c>
      <c r="FO1" s="225" t="n">
        <v>37092</v>
      </c>
      <c r="FP1" s="225" t="n">
        <v>37093</v>
      </c>
      <c r="FQ1" s="225" t="n">
        <v>37094</v>
      </c>
      <c r="FR1" s="225" t="n">
        <v>37095</v>
      </c>
      <c r="FS1" s="225" t="n">
        <v>37096</v>
      </c>
      <c r="FT1" s="225" t="n">
        <v>37097</v>
      </c>
      <c r="FU1" s="225" t="n">
        <v>37098</v>
      </c>
      <c r="FV1" s="225" t="n">
        <v>37099</v>
      </c>
      <c r="FW1" s="225" t="n">
        <v>37100</v>
      </c>
      <c r="FX1" s="225" t="n">
        <v>37101</v>
      </c>
      <c r="FY1" s="225" t="n">
        <v>37102</v>
      </c>
      <c r="FZ1" s="225" t="n">
        <v>37103</v>
      </c>
      <c r="GA1" s="225" t="n">
        <v>37104</v>
      </c>
      <c r="GB1" s="225" t="n">
        <v>37105</v>
      </c>
      <c r="GC1" s="225" t="n">
        <v>37106</v>
      </c>
      <c r="GD1" s="225" t="n">
        <v>37107</v>
      </c>
      <c r="GE1" s="225" t="n">
        <v>37108</v>
      </c>
      <c r="GF1" s="225" t="n">
        <v>37109</v>
      </c>
      <c r="GG1" s="225" t="n">
        <v>37110</v>
      </c>
      <c r="GH1" s="225" t="n">
        <v>37111</v>
      </c>
      <c r="GI1" s="225" t="n">
        <v>37112</v>
      </c>
      <c r="GJ1" s="225" t="n">
        <v>37113</v>
      </c>
      <c r="GK1" s="225" t="n">
        <v>37114</v>
      </c>
      <c r="GL1" s="225" t="n">
        <v>37115</v>
      </c>
      <c r="GM1" s="225" t="n">
        <v>37116</v>
      </c>
      <c r="GN1" s="225" t="n">
        <v>37117</v>
      </c>
      <c r="GO1" s="225" t="n">
        <v>37118</v>
      </c>
      <c r="GP1" s="225" t="n">
        <v>37119</v>
      </c>
      <c r="GQ1" s="225" t="n">
        <v>37120</v>
      </c>
      <c r="GR1" s="225" t="n">
        <v>37121</v>
      </c>
      <c r="GS1" s="225" t="n">
        <v>37122</v>
      </c>
      <c r="GT1" s="225" t="n">
        <v>37123</v>
      </c>
      <c r="GU1" s="225" t="n">
        <v>37124</v>
      </c>
      <c r="GV1" s="225" t="n">
        <v>37125</v>
      </c>
      <c r="GW1" s="225" t="n">
        <v>37126</v>
      </c>
      <c r="GX1" s="225" t="n">
        <v>37127</v>
      </c>
      <c r="GY1" s="225" t="n">
        <v>37128</v>
      </c>
      <c r="GZ1" s="225" t="n">
        <v>37129</v>
      </c>
      <c r="HA1" s="225" t="n">
        <v>37130</v>
      </c>
      <c r="HB1" s="225" t="n">
        <v>37131</v>
      </c>
      <c r="HC1" s="225" t="n">
        <v>37132</v>
      </c>
      <c r="HD1" s="225" t="n">
        <v>37133</v>
      </c>
      <c r="HE1" s="225" t="n">
        <v>37134</v>
      </c>
      <c r="HF1" s="225" t="n">
        <v>37135</v>
      </c>
      <c r="HG1" s="225" t="n">
        <v>37136</v>
      </c>
      <c r="HH1" s="225" t="n">
        <v>37137</v>
      </c>
      <c r="HI1" s="225" t="n">
        <v>37138</v>
      </c>
      <c r="HJ1" s="225" t="n">
        <v>37139</v>
      </c>
      <c r="HK1" s="225" t="n">
        <v>37140</v>
      </c>
      <c r="HL1" s="225" t="n">
        <v>37141</v>
      </c>
      <c r="HM1" s="225" t="n">
        <v>37142</v>
      </c>
      <c r="HN1" s="225" t="n">
        <v>37143</v>
      </c>
      <c r="HO1" s="225" t="n">
        <v>37144</v>
      </c>
      <c r="HP1" s="225" t="n">
        <v>37145</v>
      </c>
      <c r="HQ1" s="225" t="n">
        <v>37146</v>
      </c>
      <c r="HR1" s="225" t="n">
        <v>37147</v>
      </c>
      <c r="HS1" s="225" t="n">
        <v>37148</v>
      </c>
      <c r="HT1" s="225" t="n">
        <v>37149</v>
      </c>
      <c r="HU1" s="225" t="n">
        <v>37150</v>
      </c>
      <c r="HV1" s="225" t="n">
        <v>37151</v>
      </c>
      <c r="HW1" s="225" t="n">
        <v>37152</v>
      </c>
      <c r="HX1" s="225" t="n">
        <v>37153</v>
      </c>
      <c r="HY1" s="225" t="n">
        <v>37154</v>
      </c>
      <c r="HZ1" s="225" t="n">
        <v>37155</v>
      </c>
      <c r="IA1" s="225" t="n">
        <v>37156</v>
      </c>
      <c r="IB1" s="225" t="n">
        <v>37157</v>
      </c>
      <c r="IC1" s="225" t="n">
        <v>37158</v>
      </c>
      <c r="ID1" s="225" t="n">
        <v>37159</v>
      </c>
      <c r="IE1" s="225" t="n">
        <v>37160</v>
      </c>
      <c r="IF1" s="225" t="n">
        <v>37161</v>
      </c>
      <c r="IG1" s="225" t="n">
        <v>37162</v>
      </c>
      <c r="IH1" s="225" t="n">
        <v>37163</v>
      </c>
      <c r="II1" s="225" t="n">
        <v>37164</v>
      </c>
      <c r="IJ1" s="225" t="n">
        <v>37165</v>
      </c>
      <c r="IK1" s="225" t="n">
        <v>37166</v>
      </c>
      <c r="IL1" s="225" t="n">
        <v>37167</v>
      </c>
      <c r="IM1" s="225" t="n">
        <v>37168</v>
      </c>
      <c r="IN1" s="225" t="n">
        <v>37169</v>
      </c>
      <c r="IO1" s="225" t="n">
        <v>37170</v>
      </c>
      <c r="IP1" s="225" t="n">
        <v>37171</v>
      </c>
      <c r="IQ1" s="225" t="n">
        <v>37172</v>
      </c>
      <c r="IR1" s="225" t="n">
        <v>37173</v>
      </c>
      <c r="IS1" s="225" t="n">
        <v>37174</v>
      </c>
      <c r="IT1" s="225" t="n">
        <v>37175</v>
      </c>
      <c r="IU1" s="225" t="n">
        <v>37176</v>
      </c>
      <c r="IV1" s="225" t="n">
        <v>37177</v>
      </c>
      <c r="IW1" s="227"/>
    </row>
    <row r="2" customFormat="false" ht="12.75" hidden="false" customHeight="false" outlineLevel="0" collapsed="false">
      <c r="A2" s="228" t="s">
        <v>70</v>
      </c>
      <c r="B2" s="229" t="n">
        <v>0</v>
      </c>
      <c r="C2" s="229" t="n">
        <v>0</v>
      </c>
      <c r="D2" s="229" t="n">
        <v>0</v>
      </c>
      <c r="E2" s="229" t="n">
        <v>850.02001953125</v>
      </c>
      <c r="F2" s="229" t="n">
        <v>850.02001953125</v>
      </c>
      <c r="G2" s="229" t="n">
        <v>850.02001953125</v>
      </c>
      <c r="H2" s="229" t="n">
        <v>850.02001953125</v>
      </c>
      <c r="I2" s="229" t="n">
        <v>1700.0400390625</v>
      </c>
      <c r="J2" s="229" t="n">
        <v>850.02001953125</v>
      </c>
      <c r="K2" s="229" t="n">
        <v>850.02001953125</v>
      </c>
      <c r="L2" s="229" t="n">
        <v>850.02001953125</v>
      </c>
      <c r="M2" s="229" t="n">
        <v>850.02001953125</v>
      </c>
      <c r="N2" s="229" t="n">
        <v>850.02001953125</v>
      </c>
      <c r="O2" s="229" t="n">
        <v>850.02001953125</v>
      </c>
      <c r="P2" s="229" t="n">
        <v>850.02001953125</v>
      </c>
      <c r="Q2" s="229" t="n">
        <v>850.02001953125</v>
      </c>
      <c r="R2" s="229" t="n">
        <v>850.02001953125</v>
      </c>
      <c r="S2" s="229" t="n">
        <v>850.02001953125</v>
      </c>
      <c r="T2" s="229" t="n">
        <v>850.02001953125</v>
      </c>
      <c r="U2" s="229" t="n">
        <v>850.02001953125</v>
      </c>
      <c r="V2" s="229" t="n">
        <v>850.02001953125</v>
      </c>
      <c r="W2" s="229" t="n">
        <v>850.02001953125</v>
      </c>
      <c r="X2" s="229" t="n">
        <v>850.02001953125</v>
      </c>
      <c r="Y2" s="229" t="n">
        <v>850.02001953125</v>
      </c>
      <c r="Z2" s="229" t="n">
        <v>850.02001953125</v>
      </c>
      <c r="AA2" s="229" t="n">
        <v>850.02001953125</v>
      </c>
      <c r="AB2" s="229" t="n">
        <v>850.02001953125</v>
      </c>
      <c r="AC2" s="229" t="n">
        <v>850.02001953125</v>
      </c>
      <c r="AD2" s="229" t="n">
        <v>850.02001953125</v>
      </c>
      <c r="AE2" s="229" t="n">
        <v>1174.02001953125</v>
      </c>
      <c r="AF2" s="229" t="n">
        <v>1174.02001953125</v>
      </c>
      <c r="AG2" s="229" t="n">
        <v>1174.02001953125</v>
      </c>
      <c r="AH2" s="230" t="n">
        <v>1244.02001953125</v>
      </c>
      <c r="AI2" s="230" t="n">
        <v>1244.02001953125</v>
      </c>
      <c r="AJ2" s="230" t="n">
        <v>1894.02001953125</v>
      </c>
      <c r="AK2" s="230" t="n">
        <v>3305.02001953125</v>
      </c>
      <c r="AL2" s="230" t="n">
        <v>3072.02001953125</v>
      </c>
      <c r="AM2" s="230" t="n">
        <v>3382.02001953125</v>
      </c>
      <c r="AN2" s="230" t="n">
        <v>3382.02001953125</v>
      </c>
      <c r="AO2" s="231" t="n">
        <v>4032.02001953125</v>
      </c>
      <c r="AP2" s="231" t="n">
        <v>4032.02001953125</v>
      </c>
      <c r="AQ2" s="231" t="n">
        <v>4032.02001953125</v>
      </c>
      <c r="AR2" s="231" t="n">
        <v>4190.02001953125</v>
      </c>
      <c r="AS2" s="231" t="n">
        <v>5250.0400390625</v>
      </c>
      <c r="AT2" s="231" t="n">
        <v>5832.0400390625</v>
      </c>
      <c r="AU2" s="231" t="n">
        <v>5832.0400390625</v>
      </c>
      <c r="AV2" s="231" t="n">
        <v>4982.02001953125</v>
      </c>
      <c r="AW2" s="231" t="n">
        <v>4982.02001953125</v>
      </c>
      <c r="AX2" s="231" t="n">
        <v>5288.02001953125</v>
      </c>
      <c r="AY2" s="231" t="n">
        <v>5266.02001953125</v>
      </c>
      <c r="AZ2" s="231" t="n">
        <v>5266.02001953125</v>
      </c>
      <c r="BA2" s="231" t="n">
        <v>5266.02001953125</v>
      </c>
      <c r="BB2" s="231" t="n">
        <v>5346.02001953125</v>
      </c>
      <c r="BC2" s="231" t="n">
        <v>5142</v>
      </c>
      <c r="BD2" s="231" t="n">
        <v>5887</v>
      </c>
      <c r="BE2" s="231" t="n">
        <v>5241</v>
      </c>
      <c r="BF2" s="231" t="n">
        <v>5264</v>
      </c>
      <c r="BG2" s="231" t="n">
        <v>5264</v>
      </c>
      <c r="BH2" s="231" t="n">
        <v>5264</v>
      </c>
      <c r="BI2" s="231" t="n">
        <v>6178.02001953125</v>
      </c>
      <c r="BJ2" s="231" t="n">
        <v>6913.02001953125</v>
      </c>
      <c r="BK2" s="231" t="n">
        <v>6913.02001953125</v>
      </c>
      <c r="BL2" s="231" t="n">
        <v>6063</v>
      </c>
      <c r="BM2" s="231" t="n">
        <v>6063</v>
      </c>
      <c r="BN2" s="231" t="n">
        <v>6143</v>
      </c>
      <c r="BO2" s="231" t="n">
        <v>6143</v>
      </c>
      <c r="BP2" s="231" t="n">
        <v>5999</v>
      </c>
      <c r="BQ2" s="231" t="n">
        <v>5999</v>
      </c>
      <c r="BR2" s="231" t="n">
        <v>6127</v>
      </c>
      <c r="BS2" s="231" t="n">
        <v>6036</v>
      </c>
      <c r="BT2" s="231" t="n">
        <v>6036</v>
      </c>
      <c r="BU2" s="232" t="n">
        <v>6036</v>
      </c>
      <c r="BV2" s="232" t="n">
        <v>5734</v>
      </c>
      <c r="BW2" s="232" t="n">
        <v>5925</v>
      </c>
      <c r="BX2" s="232" t="n">
        <v>5151</v>
      </c>
      <c r="BY2" s="232" t="n">
        <v>5151</v>
      </c>
      <c r="BZ2" s="232" t="n">
        <v>5151</v>
      </c>
      <c r="CA2" s="232" t="n">
        <v>5151</v>
      </c>
      <c r="CB2" s="232" t="n">
        <v>4990</v>
      </c>
      <c r="CC2" s="232" t="n">
        <v>4811</v>
      </c>
      <c r="CD2" s="232" t="n">
        <v>4811</v>
      </c>
      <c r="CE2" s="232" t="n">
        <v>4076</v>
      </c>
      <c r="CF2" s="232" t="n">
        <v>3770</v>
      </c>
      <c r="CG2" s="232" t="n">
        <v>4148</v>
      </c>
      <c r="CH2" s="232" t="n">
        <v>4148</v>
      </c>
      <c r="CI2" s="232" t="n">
        <v>4148</v>
      </c>
      <c r="CJ2" s="232" t="n">
        <v>4148</v>
      </c>
      <c r="CK2" s="232" t="n">
        <v>3869</v>
      </c>
      <c r="CL2" s="232" t="n">
        <v>3869</v>
      </c>
      <c r="CM2" s="232" t="n">
        <v>3741</v>
      </c>
      <c r="CN2" s="232" t="n">
        <v>3741</v>
      </c>
      <c r="CO2" s="232" t="n">
        <v>3693</v>
      </c>
      <c r="CP2" s="232" t="n">
        <v>3848</v>
      </c>
      <c r="CQ2" s="232" t="n">
        <v>3656</v>
      </c>
      <c r="CR2" s="232" t="n">
        <v>3656</v>
      </c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0"/>
      <c r="EO2" s="230"/>
      <c r="EP2" s="230"/>
      <c r="EQ2" s="230"/>
      <c r="ER2" s="230"/>
      <c r="ES2" s="230"/>
      <c r="ET2" s="230"/>
      <c r="EU2" s="230"/>
      <c r="EV2" s="230"/>
      <c r="EW2" s="230"/>
      <c r="EX2" s="230"/>
      <c r="EY2" s="230"/>
      <c r="EZ2" s="230"/>
      <c r="FA2" s="230"/>
      <c r="FB2" s="230"/>
      <c r="FC2" s="230"/>
      <c r="FD2" s="230"/>
      <c r="FE2" s="230"/>
      <c r="FF2" s="230"/>
      <c r="FG2" s="230"/>
      <c r="FH2" s="230"/>
      <c r="FI2" s="230"/>
      <c r="FJ2" s="230"/>
      <c r="FK2" s="230"/>
      <c r="FL2" s="230"/>
      <c r="FM2" s="230"/>
      <c r="FN2" s="230"/>
      <c r="FO2" s="230"/>
      <c r="FP2" s="230"/>
      <c r="FQ2" s="230"/>
      <c r="FR2" s="230"/>
      <c r="FS2" s="230"/>
      <c r="FT2" s="230"/>
      <c r="FU2" s="230"/>
      <c r="FV2" s="230"/>
      <c r="FW2" s="230"/>
      <c r="FX2" s="230"/>
      <c r="FY2" s="230"/>
      <c r="FZ2" s="230"/>
      <c r="GA2" s="230"/>
      <c r="GB2" s="230"/>
      <c r="GC2" s="230"/>
      <c r="GD2" s="230"/>
      <c r="GE2" s="230"/>
      <c r="GF2" s="230"/>
      <c r="GG2" s="230"/>
      <c r="GH2" s="230"/>
      <c r="GI2" s="230"/>
      <c r="GJ2" s="230"/>
      <c r="GK2" s="230"/>
      <c r="GL2" s="230"/>
      <c r="GM2" s="230"/>
      <c r="GN2" s="230"/>
      <c r="GO2" s="230"/>
      <c r="GP2" s="230"/>
      <c r="GQ2" s="230"/>
      <c r="GR2" s="230"/>
      <c r="GS2" s="230"/>
      <c r="GT2" s="230"/>
      <c r="GU2" s="230"/>
      <c r="GV2" s="230"/>
      <c r="GW2" s="230"/>
      <c r="GX2" s="230"/>
      <c r="GY2" s="230"/>
      <c r="GZ2" s="230"/>
      <c r="HA2" s="230"/>
      <c r="HB2" s="230"/>
      <c r="HC2" s="230"/>
      <c r="HD2" s="230"/>
      <c r="HE2" s="230"/>
      <c r="HF2" s="230"/>
      <c r="HG2" s="230"/>
      <c r="HH2" s="230"/>
      <c r="HI2" s="230"/>
      <c r="HJ2" s="230"/>
      <c r="HK2" s="230"/>
      <c r="HL2" s="230"/>
      <c r="HM2" s="230"/>
      <c r="HN2" s="230"/>
      <c r="HO2" s="230"/>
      <c r="HP2" s="230"/>
      <c r="HQ2" s="230"/>
      <c r="HR2" s="230"/>
      <c r="HS2" s="230"/>
      <c r="HT2" s="230"/>
      <c r="HU2" s="230"/>
      <c r="HV2" s="230"/>
      <c r="HW2" s="230"/>
      <c r="HX2" s="230"/>
      <c r="HY2" s="230"/>
      <c r="HZ2" s="230"/>
      <c r="IA2" s="230"/>
      <c r="IB2" s="230"/>
      <c r="IC2" s="230"/>
      <c r="ID2" s="230"/>
      <c r="IE2" s="230"/>
      <c r="IF2" s="230"/>
      <c r="IG2" s="230"/>
      <c r="IH2" s="230"/>
      <c r="II2" s="230"/>
      <c r="IJ2" s="230"/>
      <c r="IK2" s="230"/>
      <c r="IL2" s="230"/>
      <c r="IM2" s="230"/>
      <c r="IN2" s="230"/>
      <c r="IO2" s="230"/>
      <c r="IP2" s="230"/>
      <c r="IQ2" s="230"/>
      <c r="IR2" s="230"/>
      <c r="IS2" s="230"/>
      <c r="IT2" s="230"/>
      <c r="IU2" s="230"/>
      <c r="IV2" s="230"/>
      <c r="IW2" s="230"/>
    </row>
    <row r="3" customFormat="false" ht="12.75" hidden="false" customHeight="false" outlineLevel="0" collapsed="false">
      <c r="A3" s="233" t="s">
        <v>87</v>
      </c>
      <c r="B3" s="234" t="n">
        <v>0</v>
      </c>
      <c r="C3" s="234" t="n">
        <v>0</v>
      </c>
      <c r="D3" s="234" t="n">
        <v>0</v>
      </c>
      <c r="E3" s="234" t="n">
        <v>0</v>
      </c>
      <c r="F3" s="234" t="n">
        <v>0</v>
      </c>
      <c r="G3" s="234" t="n">
        <v>0</v>
      </c>
      <c r="H3" s="234" t="n">
        <v>0</v>
      </c>
      <c r="I3" s="234" t="n">
        <v>0</v>
      </c>
      <c r="J3" s="234" t="n">
        <v>0</v>
      </c>
      <c r="K3" s="234" t="n">
        <v>59</v>
      </c>
      <c r="L3" s="234" t="n">
        <v>59</v>
      </c>
      <c r="M3" s="234" t="n">
        <v>299</v>
      </c>
      <c r="N3" s="234" t="n">
        <v>299</v>
      </c>
      <c r="O3" s="234" t="n">
        <v>299</v>
      </c>
      <c r="P3" s="234" t="n">
        <v>299</v>
      </c>
      <c r="Q3" s="234" t="n">
        <v>299</v>
      </c>
      <c r="R3" s="234" t="n">
        <v>299</v>
      </c>
      <c r="S3" s="234" t="n">
        <v>299</v>
      </c>
      <c r="T3" s="234" t="n">
        <v>299</v>
      </c>
      <c r="U3" s="234" t="n">
        <v>299</v>
      </c>
      <c r="V3" s="234" t="n">
        <v>299</v>
      </c>
      <c r="W3" s="234" t="n">
        <v>299</v>
      </c>
      <c r="X3" s="234" t="n">
        <v>299</v>
      </c>
      <c r="Y3" s="234" t="n">
        <v>299</v>
      </c>
      <c r="Z3" s="234" t="n">
        <v>299</v>
      </c>
      <c r="AA3" s="234" t="n">
        <v>59</v>
      </c>
      <c r="AB3" s="234" t="n">
        <v>143</v>
      </c>
      <c r="AC3" s="234" t="n">
        <v>143</v>
      </c>
      <c r="AD3" s="234" t="n">
        <v>143</v>
      </c>
      <c r="AE3" s="234" t="n">
        <v>59</v>
      </c>
      <c r="AF3" s="234" t="n">
        <v>59</v>
      </c>
      <c r="AG3" s="234" t="n">
        <v>59</v>
      </c>
      <c r="AH3" s="207" t="n">
        <v>59</v>
      </c>
      <c r="AI3" s="207" t="n">
        <v>59</v>
      </c>
      <c r="AJ3" s="207" t="n">
        <v>59</v>
      </c>
      <c r="AK3" s="207" t="n">
        <v>59</v>
      </c>
      <c r="AL3" s="207" t="n">
        <v>59</v>
      </c>
      <c r="AM3" s="207" t="n">
        <v>59</v>
      </c>
      <c r="AN3" s="207" t="n">
        <v>59</v>
      </c>
      <c r="AO3" s="231" t="n">
        <v>59</v>
      </c>
      <c r="AP3" s="231" t="n">
        <v>59</v>
      </c>
      <c r="AQ3" s="231" t="n">
        <v>59</v>
      </c>
      <c r="AR3" s="231" t="n">
        <v>59</v>
      </c>
      <c r="AS3" s="231" t="n">
        <v>59</v>
      </c>
      <c r="AT3" s="231" t="n">
        <v>59</v>
      </c>
      <c r="AU3" s="231" t="n">
        <v>59</v>
      </c>
      <c r="AV3" s="231" t="n">
        <v>59</v>
      </c>
      <c r="AW3" s="231" t="n">
        <v>59</v>
      </c>
      <c r="AX3" s="231" t="n">
        <v>59</v>
      </c>
      <c r="AY3" s="231" t="n">
        <v>59</v>
      </c>
      <c r="AZ3" s="231" t="n">
        <v>59</v>
      </c>
      <c r="BA3" s="231" t="n">
        <v>59</v>
      </c>
      <c r="BB3" s="231" t="n">
        <v>59</v>
      </c>
      <c r="BC3" s="231" t="n">
        <v>163</v>
      </c>
      <c r="BD3" s="231" t="n">
        <v>163</v>
      </c>
      <c r="BE3" s="231" t="n">
        <v>163</v>
      </c>
      <c r="BF3" s="231" t="n">
        <v>163</v>
      </c>
      <c r="BG3" s="231" t="n">
        <v>247</v>
      </c>
      <c r="BH3" s="231" t="n">
        <v>247</v>
      </c>
      <c r="BI3" s="231" t="n">
        <v>247</v>
      </c>
      <c r="BJ3" s="231" t="n">
        <v>163</v>
      </c>
      <c r="BK3" s="231" t="n">
        <v>163</v>
      </c>
      <c r="BL3" s="231" t="n">
        <v>163</v>
      </c>
      <c r="BM3" s="231" t="n">
        <v>163</v>
      </c>
      <c r="BN3" s="231" t="n">
        <v>163</v>
      </c>
      <c r="BO3" s="231" t="n">
        <v>163</v>
      </c>
      <c r="BP3" s="231" t="n">
        <v>364</v>
      </c>
      <c r="BQ3" s="231" t="n">
        <v>364</v>
      </c>
      <c r="BR3" s="231" t="n">
        <v>364</v>
      </c>
      <c r="BS3" s="231" t="n">
        <v>364</v>
      </c>
      <c r="BT3" s="231" t="n">
        <v>364</v>
      </c>
      <c r="BU3" s="235" t="n">
        <v>364</v>
      </c>
      <c r="BV3" s="235" t="n">
        <v>364</v>
      </c>
      <c r="BW3" s="235" t="n">
        <v>364</v>
      </c>
      <c r="BX3" s="235" t="n">
        <v>364</v>
      </c>
      <c r="BY3" s="235" t="n">
        <v>364</v>
      </c>
      <c r="BZ3" s="235" t="n">
        <v>364</v>
      </c>
      <c r="CA3" s="235" t="n">
        <v>364</v>
      </c>
      <c r="CB3" s="235" t="n">
        <v>383</v>
      </c>
      <c r="CC3" s="235" t="n">
        <v>383</v>
      </c>
      <c r="CD3" s="235" t="n">
        <v>182</v>
      </c>
      <c r="CE3" s="235" t="n">
        <v>182</v>
      </c>
      <c r="CF3" s="235" t="n">
        <v>182</v>
      </c>
      <c r="CG3" s="235" t="n">
        <v>182</v>
      </c>
      <c r="CH3" s="235" t="n">
        <v>182</v>
      </c>
      <c r="CI3" s="235" t="n">
        <v>163</v>
      </c>
      <c r="CJ3" s="235" t="n">
        <v>163</v>
      </c>
      <c r="CK3" s="235" t="n">
        <v>163</v>
      </c>
      <c r="CL3" s="235" t="n">
        <v>59</v>
      </c>
      <c r="CM3" s="235" t="n">
        <v>59</v>
      </c>
      <c r="CN3" s="235" t="n">
        <v>59</v>
      </c>
      <c r="CO3" s="235" t="n">
        <v>59</v>
      </c>
      <c r="CP3" s="235" t="n">
        <v>59</v>
      </c>
      <c r="CQ3" s="235" t="n">
        <v>59</v>
      </c>
      <c r="CR3" s="235" t="n">
        <v>59</v>
      </c>
      <c r="CS3" s="235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/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207"/>
      <c r="GC3" s="207"/>
      <c r="GD3" s="207"/>
      <c r="GE3" s="207"/>
      <c r="GF3" s="207"/>
      <c r="GG3" s="207"/>
      <c r="GH3" s="207"/>
      <c r="GI3" s="207"/>
      <c r="GJ3" s="207"/>
      <c r="GK3" s="207"/>
      <c r="GL3" s="207"/>
      <c r="GM3" s="207"/>
      <c r="GN3" s="207"/>
      <c r="GO3" s="207"/>
      <c r="GP3" s="207"/>
      <c r="GQ3" s="207"/>
      <c r="GR3" s="207"/>
      <c r="GS3" s="207"/>
      <c r="GT3" s="207"/>
      <c r="GU3" s="207"/>
      <c r="GV3" s="207"/>
      <c r="GW3" s="207"/>
      <c r="GX3" s="207"/>
      <c r="GY3" s="207"/>
      <c r="GZ3" s="207"/>
      <c r="HA3" s="207"/>
      <c r="HB3" s="207"/>
      <c r="HC3" s="207"/>
      <c r="HD3" s="207"/>
      <c r="HE3" s="207"/>
      <c r="HF3" s="207"/>
      <c r="HG3" s="207"/>
      <c r="HH3" s="207"/>
      <c r="HI3" s="207"/>
      <c r="HJ3" s="207"/>
      <c r="HK3" s="207"/>
      <c r="HL3" s="207"/>
      <c r="HM3" s="207"/>
      <c r="HN3" s="207"/>
      <c r="HO3" s="207"/>
      <c r="HP3" s="207"/>
      <c r="HQ3" s="207"/>
      <c r="HR3" s="207"/>
      <c r="HS3" s="207"/>
      <c r="HT3" s="207"/>
      <c r="HU3" s="207"/>
      <c r="HV3" s="207"/>
      <c r="HW3" s="207"/>
      <c r="HX3" s="207"/>
      <c r="HY3" s="207"/>
      <c r="HZ3" s="207"/>
      <c r="IA3" s="207"/>
      <c r="IB3" s="207"/>
      <c r="IC3" s="207"/>
      <c r="ID3" s="207"/>
      <c r="IE3" s="207"/>
      <c r="IF3" s="207"/>
      <c r="IG3" s="207"/>
      <c r="IH3" s="207"/>
      <c r="II3" s="207"/>
      <c r="IJ3" s="207"/>
      <c r="IK3" s="207"/>
      <c r="IL3" s="207"/>
      <c r="IM3" s="207"/>
      <c r="IN3" s="207"/>
      <c r="IO3" s="207"/>
      <c r="IP3" s="207"/>
      <c r="IQ3" s="207"/>
      <c r="IR3" s="207"/>
      <c r="IS3" s="207"/>
      <c r="IT3" s="207"/>
      <c r="IU3" s="207"/>
      <c r="IV3" s="207"/>
      <c r="IW3" s="207"/>
    </row>
    <row r="4" customFormat="false" ht="12.75" hidden="false" customHeight="false" outlineLevel="0" collapsed="false">
      <c r="A4" s="233" t="s">
        <v>69</v>
      </c>
      <c r="B4" s="235"/>
      <c r="C4" s="235"/>
      <c r="D4" s="235"/>
      <c r="E4" s="235"/>
      <c r="F4" s="235"/>
      <c r="G4" s="235"/>
      <c r="H4" s="235"/>
      <c r="I4" s="235"/>
      <c r="J4" s="235"/>
      <c r="K4" s="235" t="n">
        <v>0</v>
      </c>
      <c r="L4" s="235" t="n">
        <v>0</v>
      </c>
      <c r="M4" s="235" t="n">
        <v>0</v>
      </c>
      <c r="N4" s="235" t="n">
        <v>0</v>
      </c>
      <c r="O4" s="235" t="n">
        <v>0</v>
      </c>
      <c r="P4" s="235" t="n">
        <v>0</v>
      </c>
      <c r="Q4" s="235" t="n">
        <v>0</v>
      </c>
      <c r="R4" s="235" t="n">
        <v>0</v>
      </c>
      <c r="S4" s="235" t="n">
        <v>0</v>
      </c>
      <c r="T4" s="235" t="n">
        <v>0</v>
      </c>
      <c r="U4" s="235" t="n">
        <v>0</v>
      </c>
      <c r="V4" s="235" t="n">
        <v>0</v>
      </c>
      <c r="W4" s="235" t="n">
        <v>0</v>
      </c>
      <c r="X4" s="235" t="n">
        <v>1115</v>
      </c>
      <c r="Y4" s="235" t="n">
        <v>1115</v>
      </c>
      <c r="Z4" s="235" t="n">
        <v>1115</v>
      </c>
      <c r="AA4" s="235" t="n">
        <v>1115</v>
      </c>
      <c r="AB4" s="235" t="n">
        <v>1115</v>
      </c>
      <c r="AC4" s="235" t="n">
        <v>0</v>
      </c>
      <c r="AD4" s="235" t="n">
        <v>0</v>
      </c>
      <c r="AE4" s="235" t="n">
        <v>0</v>
      </c>
      <c r="AF4" s="235" t="n">
        <v>0</v>
      </c>
      <c r="AG4" s="235" t="n">
        <v>0</v>
      </c>
      <c r="AH4" s="235" t="n">
        <v>0</v>
      </c>
      <c r="AI4" s="235" t="n">
        <v>0</v>
      </c>
      <c r="AJ4" s="235" t="n">
        <v>0</v>
      </c>
      <c r="AK4" s="235" t="n">
        <v>1105</v>
      </c>
      <c r="AL4" s="235" t="n">
        <v>2199.43994140625</v>
      </c>
      <c r="AM4" s="235" t="n">
        <v>2199.43994140625</v>
      </c>
      <c r="AN4" s="235" t="n">
        <v>2199.43994140625</v>
      </c>
      <c r="AO4" s="231" t="n">
        <v>1094.43994140625</v>
      </c>
      <c r="AP4" s="231" t="n">
        <v>1094.43994140625</v>
      </c>
      <c r="AQ4" s="231" t="n">
        <v>1094.43994140625</v>
      </c>
      <c r="AR4" s="231" t="n">
        <v>1094.43994140625</v>
      </c>
      <c r="AS4" s="231" t="n">
        <v>1934.43994140625</v>
      </c>
      <c r="AT4" s="231" t="n">
        <v>1934.43994140625</v>
      </c>
      <c r="AU4" s="231" t="n">
        <v>1934.43994140625</v>
      </c>
      <c r="AV4" s="231" t="n">
        <v>1934.43994140625</v>
      </c>
      <c r="AW4" s="231" t="n">
        <v>1934.43994140625</v>
      </c>
      <c r="AX4" s="231" t="n">
        <v>1934.43994140625</v>
      </c>
      <c r="AY4" s="231" t="n">
        <v>1934.43994140625</v>
      </c>
      <c r="AZ4" s="231" t="n">
        <v>1934.43994140625</v>
      </c>
      <c r="BA4" s="231" t="n">
        <v>1934.43994140625</v>
      </c>
      <c r="BB4" s="231" t="n">
        <v>1934.43994140625</v>
      </c>
      <c r="BC4" s="231" t="n">
        <v>1934.43994140625</v>
      </c>
      <c r="BD4" s="231" t="n">
        <v>1934.43994140625</v>
      </c>
      <c r="BE4" s="231" t="n">
        <v>1934.43994140625</v>
      </c>
      <c r="BF4" s="231" t="n">
        <v>1934.43994140625</v>
      </c>
      <c r="BG4" s="231" t="n">
        <v>1934.43994140625</v>
      </c>
      <c r="BH4" s="231" t="n">
        <v>1934.43994140625</v>
      </c>
      <c r="BI4" s="231" t="n">
        <v>1934.43994140625</v>
      </c>
      <c r="BJ4" s="231" t="n">
        <v>1934.43994140625</v>
      </c>
      <c r="BK4" s="231" t="n">
        <v>1934.43994140625</v>
      </c>
      <c r="BL4" s="231" t="n">
        <v>3049.43994140625</v>
      </c>
      <c r="BM4" s="231" t="n">
        <v>3049.43994140625</v>
      </c>
      <c r="BN4" s="231" t="n">
        <v>4155.43994140625</v>
      </c>
      <c r="BO4" s="231" t="n">
        <v>4155.43994140625</v>
      </c>
      <c r="BP4" s="231" t="n">
        <v>4155.43994140625</v>
      </c>
      <c r="BQ4" s="231" t="n">
        <v>4155.43994140625</v>
      </c>
      <c r="BR4" s="231" t="n">
        <v>4155.43994140625</v>
      </c>
      <c r="BS4" s="231" t="n">
        <v>4155.43994140625</v>
      </c>
      <c r="BT4" s="231" t="n">
        <v>4155.43994140625</v>
      </c>
      <c r="BU4" s="234" t="n">
        <v>4155.43994140625</v>
      </c>
      <c r="BV4" s="234" t="n">
        <v>4155.43994140625</v>
      </c>
      <c r="BW4" s="234" t="n">
        <v>4155.43994140625</v>
      </c>
      <c r="BX4" s="234" t="n">
        <v>4155.43994140625</v>
      </c>
      <c r="BY4" s="234" t="n">
        <v>4155.43994140625</v>
      </c>
      <c r="BZ4" s="234" t="n">
        <v>4155.43994140625</v>
      </c>
      <c r="CA4" s="234" t="n">
        <v>4155.43994140625</v>
      </c>
      <c r="CB4" s="234" t="n">
        <v>4155.43994140625</v>
      </c>
      <c r="CC4" s="234" t="n">
        <v>4155.43994140625</v>
      </c>
      <c r="CD4" s="234" t="n">
        <v>3061</v>
      </c>
      <c r="CE4" s="234" t="n">
        <v>1946</v>
      </c>
      <c r="CF4" s="234" t="n">
        <v>1946</v>
      </c>
      <c r="CG4" s="235" t="n">
        <v>1946</v>
      </c>
      <c r="CH4" s="235" t="n">
        <v>1946</v>
      </c>
      <c r="CI4" s="235" t="n">
        <v>1946</v>
      </c>
      <c r="CJ4" s="235" t="n">
        <v>1946</v>
      </c>
      <c r="CK4" s="235" t="n">
        <v>1946</v>
      </c>
      <c r="CL4" s="235" t="n">
        <v>1106</v>
      </c>
      <c r="CM4" s="235" t="n">
        <v>1106</v>
      </c>
      <c r="CN4" s="235" t="n">
        <v>1106</v>
      </c>
      <c r="CO4" s="235" t="n">
        <v>1106</v>
      </c>
      <c r="CP4" s="235" t="n">
        <v>1106</v>
      </c>
      <c r="CQ4" s="235" t="n">
        <v>1106</v>
      </c>
      <c r="CR4" s="235" t="n">
        <v>1106</v>
      </c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  <c r="GS4" s="235"/>
      <c r="GT4" s="235"/>
      <c r="GU4" s="235"/>
      <c r="GV4" s="235"/>
      <c r="GW4" s="235"/>
      <c r="GX4" s="235"/>
      <c r="GY4" s="235"/>
      <c r="GZ4" s="235"/>
      <c r="HA4" s="235"/>
      <c r="HB4" s="235"/>
      <c r="HC4" s="235"/>
      <c r="HD4" s="235"/>
      <c r="HE4" s="235"/>
      <c r="HF4" s="235"/>
      <c r="HG4" s="235"/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5"/>
      <c r="HX4" s="235"/>
      <c r="HY4" s="235"/>
      <c r="HZ4" s="235"/>
      <c r="IA4" s="235"/>
      <c r="IB4" s="235"/>
      <c r="IC4" s="235"/>
      <c r="ID4" s="235"/>
      <c r="IE4" s="235"/>
      <c r="IF4" s="235"/>
      <c r="IG4" s="235"/>
      <c r="IH4" s="235"/>
      <c r="II4" s="235"/>
      <c r="IJ4" s="235"/>
      <c r="IK4" s="235"/>
      <c r="IL4" s="235"/>
      <c r="IM4" s="235"/>
      <c r="IN4" s="235"/>
      <c r="IO4" s="235"/>
      <c r="IP4" s="235"/>
      <c r="IQ4" s="235"/>
      <c r="IR4" s="235"/>
      <c r="IS4" s="235"/>
      <c r="IT4" s="235"/>
      <c r="IU4" s="235"/>
      <c r="IV4" s="235"/>
      <c r="IW4" s="235"/>
    </row>
    <row r="5" customFormat="false" ht="12.75" hidden="false" customHeight="false" outlineLevel="0" collapsed="false">
      <c r="A5" s="233" t="s">
        <v>88</v>
      </c>
      <c r="B5" s="235"/>
      <c r="C5" s="235"/>
      <c r="D5" s="235"/>
      <c r="E5" s="235"/>
      <c r="F5" s="235"/>
      <c r="G5" s="235"/>
      <c r="H5" s="235"/>
      <c r="I5" s="235"/>
      <c r="J5" s="235"/>
      <c r="K5" s="235" t="n">
        <v>0</v>
      </c>
      <c r="L5" s="235" t="n">
        <v>0</v>
      </c>
      <c r="M5" s="235" t="n">
        <v>0</v>
      </c>
      <c r="N5" s="235" t="n">
        <v>0</v>
      </c>
      <c r="O5" s="235" t="n">
        <v>0</v>
      </c>
      <c r="P5" s="235" t="n">
        <v>0</v>
      </c>
      <c r="Q5" s="235" t="n">
        <v>0</v>
      </c>
      <c r="R5" s="235" t="n">
        <v>0</v>
      </c>
      <c r="S5" s="235" t="n">
        <v>0</v>
      </c>
      <c r="T5" s="235" t="n">
        <v>0</v>
      </c>
      <c r="U5" s="235" t="n">
        <v>0</v>
      </c>
      <c r="V5" s="235" t="n">
        <v>0</v>
      </c>
      <c r="W5" s="235" t="n">
        <v>0</v>
      </c>
      <c r="X5" s="235" t="n">
        <v>0</v>
      </c>
      <c r="Y5" s="235" t="n">
        <v>0</v>
      </c>
      <c r="Z5" s="235" t="n">
        <v>0</v>
      </c>
      <c r="AA5" s="235" t="n">
        <v>0</v>
      </c>
      <c r="AB5" s="235" t="n">
        <v>0</v>
      </c>
      <c r="AC5" s="235" t="n">
        <v>0</v>
      </c>
      <c r="AD5" s="235" t="n">
        <v>0</v>
      </c>
      <c r="AE5" s="235" t="n">
        <v>0</v>
      </c>
      <c r="AF5" s="235" t="n">
        <v>0</v>
      </c>
      <c r="AG5" s="235" t="n">
        <v>0</v>
      </c>
      <c r="AH5" s="235" t="n">
        <v>18</v>
      </c>
      <c r="AI5" s="235" t="n">
        <v>18</v>
      </c>
      <c r="AJ5" s="235" t="n">
        <v>18</v>
      </c>
      <c r="AK5" s="235" t="n">
        <v>18</v>
      </c>
      <c r="AL5" s="235" t="n">
        <v>18</v>
      </c>
      <c r="AM5" s="235" t="n">
        <v>18</v>
      </c>
      <c r="AN5" s="235" t="n">
        <v>18</v>
      </c>
      <c r="AO5" s="231" t="n">
        <v>18</v>
      </c>
      <c r="AP5" s="231" t="n">
        <v>18</v>
      </c>
      <c r="AQ5" s="231" t="n">
        <v>18</v>
      </c>
      <c r="AR5" s="231" t="n">
        <v>173</v>
      </c>
      <c r="AS5" s="231" t="n">
        <v>173</v>
      </c>
      <c r="AT5" s="231" t="n">
        <v>173</v>
      </c>
      <c r="AU5" s="231" t="n">
        <v>173</v>
      </c>
      <c r="AV5" s="231" t="n">
        <v>173</v>
      </c>
      <c r="AW5" s="231" t="n">
        <v>173</v>
      </c>
      <c r="AX5" s="231" t="n">
        <v>173</v>
      </c>
      <c r="AY5" s="231" t="n">
        <v>155</v>
      </c>
      <c r="AZ5" s="231" t="n">
        <v>194</v>
      </c>
      <c r="BA5" s="231" t="n">
        <v>194</v>
      </c>
      <c r="BB5" s="231" t="n">
        <v>194</v>
      </c>
      <c r="BC5" s="231" t="n">
        <v>194</v>
      </c>
      <c r="BD5" s="231" t="n">
        <v>194</v>
      </c>
      <c r="BE5" s="231" t="n">
        <v>194</v>
      </c>
      <c r="BF5" s="231" t="n">
        <v>194</v>
      </c>
      <c r="BG5" s="231" t="n">
        <v>155</v>
      </c>
      <c r="BH5" s="231" t="n">
        <v>155</v>
      </c>
      <c r="BI5" s="231" t="n">
        <v>155</v>
      </c>
      <c r="BJ5" s="231" t="n">
        <v>308</v>
      </c>
      <c r="BK5" s="231" t="n">
        <v>308</v>
      </c>
      <c r="BL5" s="231" t="n">
        <v>308</v>
      </c>
      <c r="BM5" s="231" t="n">
        <v>308</v>
      </c>
      <c r="BN5" s="231" t="n">
        <v>308</v>
      </c>
      <c r="BO5" s="231" t="n">
        <v>308</v>
      </c>
      <c r="BP5" s="231" t="n">
        <v>308</v>
      </c>
      <c r="BQ5" s="231" t="n">
        <v>308</v>
      </c>
      <c r="BR5" s="231" t="n">
        <v>308</v>
      </c>
      <c r="BS5" s="231" t="n">
        <v>308</v>
      </c>
      <c r="BT5" s="231" t="n">
        <v>308</v>
      </c>
      <c r="BU5" s="235" t="n">
        <v>308</v>
      </c>
      <c r="BV5" s="235" t="n">
        <v>308</v>
      </c>
      <c r="BW5" s="235" t="n">
        <v>308</v>
      </c>
      <c r="BX5" s="235" t="n">
        <v>308</v>
      </c>
      <c r="BY5" s="235" t="n">
        <v>308</v>
      </c>
      <c r="BZ5" s="235" t="n">
        <v>308</v>
      </c>
      <c r="CA5" s="235" t="n">
        <v>308</v>
      </c>
      <c r="CB5" s="235" t="n">
        <v>308</v>
      </c>
      <c r="CC5" s="235" t="n">
        <v>308</v>
      </c>
      <c r="CD5" s="235" t="n">
        <v>308</v>
      </c>
      <c r="CE5" s="235" t="n">
        <v>308</v>
      </c>
      <c r="CF5" s="235" t="n">
        <v>308</v>
      </c>
      <c r="CG5" s="235" t="n">
        <v>308</v>
      </c>
      <c r="CH5" s="235" t="n">
        <v>308</v>
      </c>
      <c r="CI5" s="235" t="n">
        <v>308</v>
      </c>
      <c r="CJ5" s="235" t="n">
        <v>308</v>
      </c>
      <c r="CK5" s="235" t="n">
        <v>308</v>
      </c>
      <c r="CL5" s="235" t="n">
        <v>308</v>
      </c>
      <c r="CM5" s="235" t="n">
        <v>153</v>
      </c>
      <c r="CN5" s="235" t="n">
        <v>153</v>
      </c>
      <c r="CO5" s="235" t="n">
        <v>153</v>
      </c>
      <c r="CP5" s="235" t="n">
        <v>153</v>
      </c>
      <c r="CQ5" s="235" t="n">
        <v>153</v>
      </c>
      <c r="CR5" s="235" t="n">
        <v>153</v>
      </c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  <c r="IW5" s="235"/>
    </row>
    <row r="6" customFormat="false" ht="12.75" hidden="false" customHeight="false" outlineLevel="0" collapsed="false">
      <c r="A6" s="236" t="s">
        <v>71</v>
      </c>
      <c r="B6" s="235"/>
      <c r="C6" s="235"/>
      <c r="D6" s="235"/>
      <c r="E6" s="235"/>
      <c r="F6" s="235"/>
      <c r="G6" s="235"/>
      <c r="H6" s="235"/>
      <c r="I6" s="235"/>
      <c r="J6" s="235"/>
      <c r="K6" s="235" t="n">
        <v>0</v>
      </c>
      <c r="L6" s="235" t="n">
        <v>0</v>
      </c>
      <c r="M6" s="235" t="n">
        <v>0</v>
      </c>
      <c r="N6" s="235" t="n">
        <v>0</v>
      </c>
      <c r="O6" s="235" t="n">
        <v>0</v>
      </c>
      <c r="P6" s="235" t="n">
        <v>0</v>
      </c>
      <c r="Q6" s="235" t="n">
        <v>0</v>
      </c>
      <c r="R6" s="235" t="n">
        <v>0</v>
      </c>
      <c r="S6" s="235" t="n">
        <v>0</v>
      </c>
      <c r="T6" s="235" t="n">
        <v>0</v>
      </c>
      <c r="U6" s="235" t="n">
        <v>0</v>
      </c>
      <c r="V6" s="235" t="n">
        <v>0</v>
      </c>
      <c r="W6" s="235" t="n">
        <v>0</v>
      </c>
      <c r="X6" s="235" t="n">
        <v>0</v>
      </c>
      <c r="Y6" s="235" t="n">
        <v>0</v>
      </c>
      <c r="Z6" s="235" t="n">
        <v>0</v>
      </c>
      <c r="AA6" s="235" t="n">
        <v>0</v>
      </c>
      <c r="AB6" s="235" t="n">
        <v>0</v>
      </c>
      <c r="AC6" s="235" t="n">
        <v>0</v>
      </c>
      <c r="AD6" s="235" t="n">
        <v>0</v>
      </c>
      <c r="AE6" s="235" t="n">
        <v>0</v>
      </c>
      <c r="AF6" s="235" t="n">
        <v>0</v>
      </c>
      <c r="AG6" s="235" t="n">
        <v>0</v>
      </c>
      <c r="AH6" s="235" t="n">
        <v>0</v>
      </c>
      <c r="AI6" s="235" t="n">
        <v>0</v>
      </c>
      <c r="AJ6" s="235" t="n">
        <v>0</v>
      </c>
      <c r="AK6" s="235" t="n">
        <v>0</v>
      </c>
      <c r="AL6" s="235" t="n">
        <v>0</v>
      </c>
      <c r="AM6" s="235" t="n">
        <v>0</v>
      </c>
      <c r="AN6" s="235" t="n">
        <v>0</v>
      </c>
      <c r="AO6" s="235" t="n">
        <v>0</v>
      </c>
      <c r="AP6" s="235" t="n">
        <v>0</v>
      </c>
      <c r="AQ6" s="235" t="n">
        <v>0</v>
      </c>
      <c r="AR6" s="235" t="n">
        <v>110</v>
      </c>
      <c r="AS6" s="235" t="n">
        <v>110</v>
      </c>
      <c r="AT6" s="235" t="n">
        <v>110</v>
      </c>
      <c r="AU6" s="235" t="n">
        <v>110</v>
      </c>
      <c r="AV6" s="235" t="n">
        <v>110</v>
      </c>
      <c r="AW6" s="235" t="n">
        <v>110</v>
      </c>
      <c r="AX6" s="235" t="n">
        <v>110</v>
      </c>
      <c r="AY6" s="235" t="n">
        <v>0</v>
      </c>
      <c r="AZ6" s="235" t="n">
        <v>0</v>
      </c>
      <c r="BA6" s="235" t="n">
        <v>0</v>
      </c>
      <c r="BB6" s="235" t="n">
        <v>0</v>
      </c>
      <c r="BC6" s="235" t="n">
        <v>0</v>
      </c>
      <c r="BD6" s="235" t="n">
        <v>0</v>
      </c>
      <c r="BE6" s="235" t="n">
        <v>0</v>
      </c>
      <c r="BF6" s="235" t="n">
        <v>0</v>
      </c>
      <c r="BG6" s="235" t="n">
        <v>0</v>
      </c>
      <c r="BH6" s="235" t="n">
        <v>0</v>
      </c>
      <c r="BI6" s="235" t="n">
        <v>0</v>
      </c>
      <c r="BJ6" s="235" t="n">
        <v>0</v>
      </c>
      <c r="BK6" s="235" t="n">
        <v>0</v>
      </c>
      <c r="BL6" s="235" t="n">
        <v>0</v>
      </c>
      <c r="BM6" s="235" t="n">
        <v>0</v>
      </c>
      <c r="BN6" s="235" t="n">
        <v>0</v>
      </c>
      <c r="BO6" s="235" t="n">
        <v>0</v>
      </c>
      <c r="BP6" s="235" t="n">
        <v>0</v>
      </c>
      <c r="BQ6" s="235" t="n">
        <v>0</v>
      </c>
      <c r="BR6" s="235" t="n">
        <v>0</v>
      </c>
      <c r="BS6" s="235" t="n">
        <v>0</v>
      </c>
      <c r="BT6" s="235" t="n">
        <v>0</v>
      </c>
      <c r="BU6" s="235" t="n">
        <v>0</v>
      </c>
      <c r="BV6" s="235" t="n">
        <v>0</v>
      </c>
      <c r="BW6" s="235" t="n">
        <v>0</v>
      </c>
      <c r="BX6" s="235" t="n">
        <v>0</v>
      </c>
      <c r="BY6" s="235" t="n">
        <v>0</v>
      </c>
      <c r="BZ6" s="235" t="n">
        <v>0</v>
      </c>
      <c r="CA6" s="235" t="n">
        <v>0</v>
      </c>
      <c r="CB6" s="235" t="n">
        <v>0</v>
      </c>
      <c r="CC6" s="235" t="n">
        <v>0</v>
      </c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/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/>
      <c r="DF6" s="235"/>
      <c r="DG6" s="235"/>
      <c r="DH6" s="235"/>
      <c r="DI6" s="235"/>
      <c r="DJ6" s="235"/>
      <c r="DK6" s="235"/>
      <c r="DL6" s="235"/>
      <c r="DM6" s="235"/>
      <c r="DN6" s="235"/>
      <c r="DO6" s="235"/>
      <c r="DP6" s="235"/>
      <c r="DQ6" s="235"/>
      <c r="DR6" s="235"/>
      <c r="DS6" s="235"/>
      <c r="DT6" s="235"/>
      <c r="DU6" s="235"/>
      <c r="DV6" s="235"/>
      <c r="DW6" s="235"/>
      <c r="DX6" s="235"/>
      <c r="DY6" s="235"/>
      <c r="DZ6" s="235"/>
      <c r="EA6" s="235"/>
      <c r="EB6" s="235"/>
      <c r="EC6" s="235"/>
      <c r="ED6" s="235"/>
      <c r="EE6" s="235"/>
      <c r="EF6" s="235"/>
      <c r="EG6" s="235"/>
      <c r="EH6" s="235"/>
      <c r="EI6" s="235"/>
      <c r="EJ6" s="235"/>
      <c r="EK6" s="235"/>
      <c r="EL6" s="235"/>
      <c r="EM6" s="235"/>
      <c r="EN6" s="235"/>
      <c r="EO6" s="235"/>
      <c r="EP6" s="235"/>
      <c r="EQ6" s="235"/>
      <c r="ER6" s="235"/>
      <c r="ES6" s="235"/>
      <c r="ET6" s="235"/>
      <c r="EU6" s="235"/>
      <c r="EV6" s="235"/>
      <c r="EW6" s="235"/>
      <c r="EX6" s="235"/>
      <c r="EY6" s="235"/>
      <c r="EZ6" s="235"/>
      <c r="FA6" s="235"/>
      <c r="FB6" s="235"/>
      <c r="FC6" s="235"/>
      <c r="FD6" s="235"/>
      <c r="FE6" s="235"/>
      <c r="FF6" s="235"/>
      <c r="FG6" s="235"/>
      <c r="FH6" s="235"/>
      <c r="FI6" s="235"/>
      <c r="FJ6" s="235"/>
      <c r="FK6" s="235"/>
      <c r="FL6" s="235"/>
      <c r="FM6" s="235"/>
      <c r="FN6" s="235"/>
      <c r="FO6" s="235"/>
      <c r="FP6" s="235"/>
      <c r="FQ6" s="235"/>
      <c r="FR6" s="235"/>
      <c r="FS6" s="235"/>
      <c r="FT6" s="235"/>
      <c r="FU6" s="235"/>
      <c r="FV6" s="235"/>
      <c r="FW6" s="235"/>
      <c r="FX6" s="235"/>
      <c r="FY6" s="235"/>
      <c r="FZ6" s="235"/>
      <c r="GA6" s="235"/>
      <c r="GB6" s="235"/>
      <c r="GC6" s="235"/>
      <c r="GD6" s="235"/>
      <c r="GE6" s="235"/>
      <c r="GF6" s="235"/>
      <c r="GG6" s="235"/>
      <c r="GH6" s="235"/>
      <c r="GI6" s="235"/>
      <c r="GJ6" s="235"/>
      <c r="GK6" s="235"/>
      <c r="GL6" s="235"/>
      <c r="GM6" s="235"/>
      <c r="GN6" s="235"/>
      <c r="GO6" s="235"/>
      <c r="GP6" s="235"/>
      <c r="GQ6" s="235"/>
      <c r="GR6" s="235"/>
      <c r="GS6" s="235"/>
      <c r="GT6" s="235"/>
      <c r="GU6" s="235"/>
      <c r="GV6" s="235"/>
      <c r="GW6" s="235"/>
      <c r="GX6" s="235"/>
      <c r="GY6" s="235"/>
      <c r="GZ6" s="235"/>
      <c r="HA6" s="235"/>
      <c r="HB6" s="235"/>
      <c r="HC6" s="235"/>
      <c r="HD6" s="235"/>
      <c r="HE6" s="235"/>
      <c r="HF6" s="235"/>
      <c r="HG6" s="235"/>
      <c r="HH6" s="235"/>
      <c r="HI6" s="235"/>
      <c r="HJ6" s="235"/>
      <c r="HK6" s="235"/>
      <c r="HL6" s="235"/>
      <c r="HM6" s="235"/>
      <c r="HN6" s="235"/>
      <c r="HO6" s="235"/>
      <c r="HP6" s="235"/>
      <c r="HQ6" s="235"/>
      <c r="HR6" s="235"/>
      <c r="HS6" s="235"/>
      <c r="HT6" s="235"/>
      <c r="HU6" s="235"/>
      <c r="HV6" s="235"/>
      <c r="HW6" s="235"/>
      <c r="HX6" s="235"/>
      <c r="HY6" s="235"/>
      <c r="HZ6" s="235"/>
      <c r="IA6" s="235"/>
      <c r="IB6" s="235"/>
      <c r="IC6" s="235"/>
      <c r="ID6" s="235"/>
      <c r="IE6" s="235"/>
      <c r="IF6" s="235"/>
      <c r="IG6" s="235"/>
      <c r="IH6" s="235"/>
      <c r="II6" s="235"/>
      <c r="IJ6" s="235"/>
      <c r="IK6" s="235"/>
      <c r="IL6" s="235"/>
      <c r="IM6" s="235"/>
      <c r="IN6" s="235"/>
      <c r="IO6" s="235"/>
      <c r="IP6" s="235"/>
      <c r="IQ6" s="235"/>
      <c r="IR6" s="235"/>
      <c r="IS6" s="235"/>
      <c r="IT6" s="235"/>
      <c r="IU6" s="235"/>
      <c r="IV6" s="235"/>
      <c r="IW6" s="2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68"/>
  <sheetViews>
    <sheetView showFormulas="false" showGridLines="true" showRowColHeaders="true" showZeros="true" rightToLeft="false" tabSelected="false" showOutlineSymbols="true" defaultGridColor="true" view="normal" topLeftCell="A88" colorId="64" zoomScale="75" zoomScaleNormal="75" zoomScalePageLayoutView="100" workbookViewId="0">
      <selection pane="topLeft" activeCell="A73" activeCellId="0" sqref="A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7" width="10.13"/>
    <col collapsed="false" customWidth="true" hidden="false" outlineLevel="0" max="2" min="2" style="235" width="3.14"/>
    <col collapsed="false" customWidth="true" hidden="false" outlineLevel="0" max="3" min="3" style="238" width="3.56"/>
    <col collapsed="false" customWidth="true" hidden="false" outlineLevel="0" max="21" min="10" style="238" width="9.14"/>
  </cols>
  <sheetData>
    <row r="1" customFormat="false" ht="13.5" hidden="false" customHeight="false" outlineLevel="0" collapsed="false">
      <c r="A1" s="239" t="s">
        <v>134</v>
      </c>
      <c r="B1" s="240"/>
      <c r="C1" s="241"/>
      <c r="D1" s="242" t="s">
        <v>135</v>
      </c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</row>
    <row r="2" customFormat="false" ht="12.75" hidden="false" customHeight="false" outlineLevel="0" collapsed="false">
      <c r="A2" s="243"/>
      <c r="B2" s="244" t="s">
        <v>136</v>
      </c>
      <c r="C2" s="244"/>
      <c r="D2" s="245" t="s">
        <v>136</v>
      </c>
      <c r="E2" s="245"/>
      <c r="F2" s="245"/>
      <c r="G2" s="245"/>
      <c r="H2" s="245"/>
      <c r="I2" s="245"/>
      <c r="J2" s="245" t="s">
        <v>137</v>
      </c>
      <c r="K2" s="245"/>
      <c r="L2" s="245"/>
      <c r="M2" s="245"/>
      <c r="N2" s="245"/>
      <c r="O2" s="245"/>
      <c r="P2" s="245" t="s">
        <v>138</v>
      </c>
      <c r="Q2" s="245"/>
      <c r="R2" s="245"/>
      <c r="S2" s="245"/>
      <c r="T2" s="245"/>
      <c r="U2" s="245"/>
    </row>
    <row r="3" customFormat="false" ht="12.75" hidden="false" customHeight="false" outlineLevel="0" collapsed="false">
      <c r="A3" s="246" t="s">
        <v>8</v>
      </c>
      <c r="B3" s="235" t="s">
        <v>139</v>
      </c>
      <c r="C3" s="247" t="s">
        <v>140</v>
      </c>
      <c r="D3" s="248" t="s">
        <v>141</v>
      </c>
      <c r="E3" s="235" t="s">
        <v>142</v>
      </c>
      <c r="F3" s="235" t="s">
        <v>143</v>
      </c>
      <c r="G3" s="235" t="s">
        <v>144</v>
      </c>
      <c r="H3" s="235" t="s">
        <v>139</v>
      </c>
      <c r="I3" s="247" t="s">
        <v>140</v>
      </c>
      <c r="J3" s="248" t="s">
        <v>141</v>
      </c>
      <c r="K3" s="235" t="s">
        <v>142</v>
      </c>
      <c r="L3" s="235" t="s">
        <v>143</v>
      </c>
      <c r="M3" s="235" t="s">
        <v>144</v>
      </c>
      <c r="N3" s="235" t="s">
        <v>139</v>
      </c>
      <c r="O3" s="247" t="s">
        <v>140</v>
      </c>
      <c r="P3" s="248" t="s">
        <v>141</v>
      </c>
      <c r="Q3" s="235" t="s">
        <v>142</v>
      </c>
      <c r="R3" s="235" t="s">
        <v>143</v>
      </c>
      <c r="S3" s="235" t="s">
        <v>144</v>
      </c>
      <c r="T3" s="235" t="s">
        <v>139</v>
      </c>
      <c r="U3" s="247" t="s">
        <v>140</v>
      </c>
    </row>
    <row r="4" customFormat="false" ht="12.75" hidden="false" customHeight="false" outlineLevel="0" collapsed="false">
      <c r="A4" s="249" t="n">
        <v>36892</v>
      </c>
      <c r="B4" s="235" t="n">
        <v>39</v>
      </c>
      <c r="C4" s="247" t="n">
        <v>24</v>
      </c>
      <c r="D4" s="248" t="n">
        <f aca="false">[2]PhiladelphiaPA!A1463</f>
        <v>2001</v>
      </c>
      <c r="E4" s="235" t="n">
        <f aca="false">[2]PhiladelphiaPA!B1463</f>
        <v>1</v>
      </c>
      <c r="F4" s="235" t="n">
        <f aca="false">[2]PhiladelphiaPA!C1463</f>
        <v>1</v>
      </c>
      <c r="G4" s="250" t="n">
        <f aca="false">DATE(D4,E4,F4)</f>
        <v>36892</v>
      </c>
      <c r="H4" s="235" t="n">
        <f aca="false">[2]PhiladelphiaPA!E1463</f>
        <v>35</v>
      </c>
      <c r="I4" s="247" t="n">
        <f aca="false">[2]PhiladelphiaPA!F1463</f>
        <v>19</v>
      </c>
      <c r="J4" s="248" t="n">
        <f aca="false">'[2]WashingtonD.C.'!A1463</f>
        <v>2001</v>
      </c>
      <c r="K4" s="235" t="n">
        <f aca="false">'[2]WashingtonD.C.'!B1463</f>
        <v>1</v>
      </c>
      <c r="L4" s="235" t="n">
        <f aca="false">'[2]WashingtonD.C.'!C1463</f>
        <v>1</v>
      </c>
      <c r="M4" s="250" t="n">
        <f aca="false">DATE(J4,K4,L4)</f>
        <v>36892</v>
      </c>
      <c r="N4" s="235" t="n">
        <f aca="false">'[2]WashingtonD.C.'!E1463</f>
        <v>37</v>
      </c>
      <c r="O4" s="247" t="n">
        <f aca="false">'[2]WashingtonD.C.'!F1463</f>
        <v>23</v>
      </c>
      <c r="P4" s="248" t="n">
        <f aca="false">[3]LaGuardia!A1465</f>
        <v>2001</v>
      </c>
      <c r="Q4" s="235" t="n">
        <f aca="false">[3]LaGuardia!B1465</f>
        <v>1</v>
      </c>
      <c r="R4" s="234" t="n">
        <f aca="false">[3]LaGuardia!C1465</f>
        <v>1</v>
      </c>
      <c r="S4" s="250" t="n">
        <f aca="false">DATE(P4,Q4,R4)</f>
        <v>36892</v>
      </c>
      <c r="T4" s="234" t="n">
        <f aca="false">[3]LaGuardia!E1465</f>
        <v>35</v>
      </c>
      <c r="U4" s="251" t="n">
        <f aca="false">[3]LaGuardia!F1465</f>
        <v>24</v>
      </c>
    </row>
    <row r="5" customFormat="false" ht="12.75" hidden="false" customHeight="false" outlineLevel="0" collapsed="false">
      <c r="A5" s="249" t="n">
        <v>36893</v>
      </c>
      <c r="B5" s="235" t="n">
        <v>39</v>
      </c>
      <c r="C5" s="247" t="n">
        <v>24</v>
      </c>
      <c r="D5" s="248" t="n">
        <f aca="false">[2]PhiladelphiaPA!A1464</f>
        <v>2001</v>
      </c>
      <c r="E5" s="235" t="n">
        <f aca="false">[2]PhiladelphiaPA!B1464</f>
        <v>1</v>
      </c>
      <c r="F5" s="235" t="n">
        <f aca="false">[2]PhiladelphiaPA!C1464</f>
        <v>2</v>
      </c>
      <c r="G5" s="250" t="n">
        <f aca="false">DATE(D5,E5,F5)</f>
        <v>36893</v>
      </c>
      <c r="H5" s="235" t="n">
        <f aca="false">[2]PhiladelphiaPA!E1464</f>
        <v>29</v>
      </c>
      <c r="I5" s="247" t="n">
        <f aca="false">[2]PhiladelphiaPA!F1464</f>
        <v>18</v>
      </c>
      <c r="J5" s="248" t="n">
        <f aca="false">'[2]WashingtonD.C.'!A1464</f>
        <v>2001</v>
      </c>
      <c r="K5" s="235" t="n">
        <f aca="false">'[2]WashingtonD.C.'!B1464</f>
        <v>1</v>
      </c>
      <c r="L5" s="235" t="n">
        <f aca="false">'[2]WashingtonD.C.'!C1464</f>
        <v>2</v>
      </c>
      <c r="M5" s="250" t="n">
        <f aca="false">DATE(J5,K5,L5)</f>
        <v>36893</v>
      </c>
      <c r="N5" s="235" t="n">
        <f aca="false">'[2]WashingtonD.C.'!E1464</f>
        <v>33</v>
      </c>
      <c r="O5" s="247" t="n">
        <f aca="false">'[2]WashingtonD.C.'!F1464</f>
        <v>23</v>
      </c>
      <c r="P5" s="248" t="n">
        <f aca="false">[3]LaGuardia!A1466</f>
        <v>2001</v>
      </c>
      <c r="Q5" s="235" t="n">
        <f aca="false">[3]LaGuardia!B1466</f>
        <v>1</v>
      </c>
      <c r="R5" s="234" t="n">
        <f aca="false">[3]LaGuardia!C1466</f>
        <v>2</v>
      </c>
      <c r="S5" s="250" t="n">
        <f aca="false">DATE(P5,Q5,R5)</f>
        <v>36893</v>
      </c>
      <c r="T5" s="234" t="n">
        <f aca="false">[3]LaGuardia!E1466</f>
        <v>28</v>
      </c>
      <c r="U5" s="251" t="n">
        <f aca="false">[3]LaGuardia!F1466</f>
        <v>21</v>
      </c>
    </row>
    <row r="6" customFormat="false" ht="12.75" hidden="false" customHeight="false" outlineLevel="0" collapsed="false">
      <c r="A6" s="249" t="n">
        <v>36894</v>
      </c>
      <c r="B6" s="235" t="n">
        <v>39</v>
      </c>
      <c r="C6" s="247" t="n">
        <v>24</v>
      </c>
      <c r="D6" s="248" t="n">
        <f aca="false">[2]PhiladelphiaPA!A1465</f>
        <v>2001</v>
      </c>
      <c r="E6" s="235" t="n">
        <f aca="false">[2]PhiladelphiaPA!B1465</f>
        <v>1</v>
      </c>
      <c r="F6" s="235" t="n">
        <f aca="false">[2]PhiladelphiaPA!C1465</f>
        <v>3</v>
      </c>
      <c r="G6" s="250" t="n">
        <f aca="false">DATE(D6,E6,F6)</f>
        <v>36894</v>
      </c>
      <c r="H6" s="235" t="n">
        <f aca="false">[2]PhiladelphiaPA!E1465</f>
        <v>31</v>
      </c>
      <c r="I6" s="247" t="n">
        <f aca="false">[2]PhiladelphiaPA!F1465</f>
        <v>15</v>
      </c>
      <c r="J6" s="248" t="n">
        <f aca="false">'[2]WashingtonD.C.'!A1465</f>
        <v>2001</v>
      </c>
      <c r="K6" s="235" t="n">
        <f aca="false">'[2]WashingtonD.C.'!B1465</f>
        <v>1</v>
      </c>
      <c r="L6" s="235" t="n">
        <f aca="false">'[2]WashingtonD.C.'!C1465</f>
        <v>3</v>
      </c>
      <c r="M6" s="250" t="n">
        <f aca="false">DATE(J6,K6,L6)</f>
        <v>36894</v>
      </c>
      <c r="N6" s="235" t="n">
        <f aca="false">'[2]WashingtonD.C.'!E1465</f>
        <v>35</v>
      </c>
      <c r="O6" s="247" t="n">
        <f aca="false">'[2]WashingtonD.C.'!F1465</f>
        <v>20</v>
      </c>
      <c r="P6" s="248" t="n">
        <f aca="false">[3]LaGuardia!A1467</f>
        <v>2001</v>
      </c>
      <c r="Q6" s="235" t="n">
        <f aca="false">[3]LaGuardia!B1467</f>
        <v>1</v>
      </c>
      <c r="R6" s="234" t="n">
        <f aca="false">[3]LaGuardia!C1467</f>
        <v>3</v>
      </c>
      <c r="S6" s="250" t="n">
        <f aca="false">DATE(P6,Q6,R6)</f>
        <v>36894</v>
      </c>
      <c r="T6" s="234" t="n">
        <f aca="false">[3]LaGuardia!E1467</f>
        <v>32</v>
      </c>
      <c r="U6" s="251" t="n">
        <f aca="false">[3]LaGuardia!F1467</f>
        <v>20</v>
      </c>
    </row>
    <row r="7" customFormat="false" ht="12.75" hidden="false" customHeight="false" outlineLevel="0" collapsed="false">
      <c r="A7" s="249" t="n">
        <v>36895</v>
      </c>
      <c r="B7" s="235" t="n">
        <v>39</v>
      </c>
      <c r="C7" s="247" t="n">
        <v>24</v>
      </c>
      <c r="D7" s="248" t="n">
        <f aca="false">[2]PhiladelphiaPA!A1466</f>
        <v>2001</v>
      </c>
      <c r="E7" s="235" t="n">
        <f aca="false">[2]PhiladelphiaPA!B1466</f>
        <v>1</v>
      </c>
      <c r="F7" s="235" t="n">
        <f aca="false">[2]PhiladelphiaPA!C1466</f>
        <v>4</v>
      </c>
      <c r="G7" s="250" t="n">
        <f aca="false">DATE(D7,E7,F7)</f>
        <v>36895</v>
      </c>
      <c r="H7" s="235" t="n">
        <f aca="false">[2]PhiladelphiaPA!E1466</f>
        <v>35</v>
      </c>
      <c r="I7" s="247" t="n">
        <f aca="false">[2]PhiladelphiaPA!F1466</f>
        <v>22</v>
      </c>
      <c r="J7" s="248" t="n">
        <f aca="false">'[2]WashingtonD.C.'!A1466</f>
        <v>2001</v>
      </c>
      <c r="K7" s="235" t="n">
        <f aca="false">'[2]WashingtonD.C.'!B1466</f>
        <v>1</v>
      </c>
      <c r="L7" s="235" t="n">
        <f aca="false">'[2]WashingtonD.C.'!C1466</f>
        <v>4</v>
      </c>
      <c r="M7" s="250" t="n">
        <f aca="false">DATE(J7,K7,L7)</f>
        <v>36895</v>
      </c>
      <c r="N7" s="235" t="n">
        <f aca="false">'[2]WashingtonD.C.'!E1466</f>
        <v>38</v>
      </c>
      <c r="O7" s="247" t="n">
        <f aca="false">'[2]WashingtonD.C.'!F1466</f>
        <v>23</v>
      </c>
      <c r="P7" s="248" t="n">
        <f aca="false">[3]LaGuardia!A1468</f>
        <v>2001</v>
      </c>
      <c r="Q7" s="235" t="n">
        <f aca="false">[3]LaGuardia!B1468</f>
        <v>1</v>
      </c>
      <c r="R7" s="234" t="n">
        <f aca="false">[3]LaGuardia!C1468</f>
        <v>4</v>
      </c>
      <c r="S7" s="250" t="n">
        <f aca="false">DATE(P7,Q7,R7)</f>
        <v>36895</v>
      </c>
      <c r="T7" s="234" t="n">
        <f aca="false">[3]LaGuardia!E1468</f>
        <v>34</v>
      </c>
      <c r="U7" s="251" t="n">
        <f aca="false">[3]LaGuardia!F1468</f>
        <v>27</v>
      </c>
    </row>
    <row r="8" customFormat="false" ht="12.75" hidden="false" customHeight="false" outlineLevel="0" collapsed="false">
      <c r="A8" s="249" t="n">
        <v>36896</v>
      </c>
      <c r="B8" s="235" t="n">
        <v>38</v>
      </c>
      <c r="C8" s="247" t="n">
        <v>24</v>
      </c>
      <c r="D8" s="248" t="n">
        <f aca="false">[2]PhiladelphiaPA!A1467</f>
        <v>2001</v>
      </c>
      <c r="E8" s="235" t="n">
        <f aca="false">[2]PhiladelphiaPA!B1467</f>
        <v>1</v>
      </c>
      <c r="F8" s="235" t="n">
        <f aca="false">[2]PhiladelphiaPA!C1467</f>
        <v>5</v>
      </c>
      <c r="G8" s="250" t="n">
        <f aca="false">DATE(D8,E8,F8)</f>
        <v>36896</v>
      </c>
      <c r="H8" s="235" t="n">
        <f aca="false">[2]PhiladelphiaPA!E1467</f>
        <v>32</v>
      </c>
      <c r="I8" s="247" t="n">
        <f aca="false">[2]PhiladelphiaPA!F1467</f>
        <v>19</v>
      </c>
      <c r="J8" s="248" t="n">
        <f aca="false">'[2]WashingtonD.C.'!A1467</f>
        <v>2001</v>
      </c>
      <c r="K8" s="235" t="n">
        <f aca="false">'[2]WashingtonD.C.'!B1467</f>
        <v>1</v>
      </c>
      <c r="L8" s="235" t="n">
        <f aca="false">'[2]WashingtonD.C.'!C1467</f>
        <v>5</v>
      </c>
      <c r="M8" s="250" t="n">
        <f aca="false">DATE(J8,K8,L8)</f>
        <v>36896</v>
      </c>
      <c r="N8" s="235" t="n">
        <f aca="false">'[2]WashingtonD.C.'!E1467</f>
        <v>33</v>
      </c>
      <c r="O8" s="247" t="n">
        <f aca="false">'[2]WashingtonD.C.'!F1467</f>
        <v>22</v>
      </c>
      <c r="P8" s="248" t="n">
        <f aca="false">[3]LaGuardia!A1469</f>
        <v>2001</v>
      </c>
      <c r="Q8" s="235" t="n">
        <f aca="false">[3]LaGuardia!B1469</f>
        <v>1</v>
      </c>
      <c r="R8" s="234" t="n">
        <f aca="false">[3]LaGuardia!C1469</f>
        <v>5</v>
      </c>
      <c r="S8" s="250" t="n">
        <f aca="false">DATE(P8,Q8,R8)</f>
        <v>36896</v>
      </c>
      <c r="T8" s="234" t="n">
        <f aca="false">[3]LaGuardia!E1469</f>
        <v>33</v>
      </c>
      <c r="U8" s="251" t="n">
        <f aca="false">[3]LaGuardia!F1469</f>
        <v>26</v>
      </c>
    </row>
    <row r="9" customFormat="false" ht="12.75" hidden="false" customHeight="false" outlineLevel="0" collapsed="false">
      <c r="A9" s="249" t="n">
        <v>36897</v>
      </c>
      <c r="B9" s="235" t="n">
        <v>38</v>
      </c>
      <c r="C9" s="247" t="n">
        <v>24</v>
      </c>
      <c r="D9" s="248" t="n">
        <f aca="false">[2]PhiladelphiaPA!A1468</f>
        <v>2001</v>
      </c>
      <c r="E9" s="235" t="n">
        <f aca="false">[2]PhiladelphiaPA!B1468</f>
        <v>1</v>
      </c>
      <c r="F9" s="235" t="n">
        <f aca="false">[2]PhiladelphiaPA!C1468</f>
        <v>6</v>
      </c>
      <c r="G9" s="250" t="n">
        <f aca="false">DATE(D9,E9,F9)</f>
        <v>36897</v>
      </c>
      <c r="H9" s="235" t="n">
        <f aca="false">[2]PhiladelphiaPA!E1468</f>
        <v>38</v>
      </c>
      <c r="I9" s="247" t="n">
        <f aca="false">[2]PhiladelphiaPA!F1468</f>
        <v>23</v>
      </c>
      <c r="J9" s="248" t="n">
        <f aca="false">'[2]WashingtonD.C.'!A1468</f>
        <v>2001</v>
      </c>
      <c r="K9" s="235" t="n">
        <f aca="false">'[2]WashingtonD.C.'!B1468</f>
        <v>1</v>
      </c>
      <c r="L9" s="235" t="n">
        <f aca="false">'[2]WashingtonD.C.'!C1468</f>
        <v>6</v>
      </c>
      <c r="M9" s="250" t="n">
        <f aca="false">DATE(J9,K9,L9)</f>
        <v>36897</v>
      </c>
      <c r="N9" s="235" t="n">
        <f aca="false">'[2]WashingtonD.C.'!E1468</f>
        <v>42</v>
      </c>
      <c r="O9" s="247" t="n">
        <f aca="false">'[2]WashingtonD.C.'!F1468</f>
        <v>28</v>
      </c>
      <c r="P9" s="248" t="n">
        <f aca="false">[3]LaGuardia!A1470</f>
        <v>2001</v>
      </c>
      <c r="Q9" s="235" t="n">
        <f aca="false">[3]LaGuardia!B1470</f>
        <v>1</v>
      </c>
      <c r="R9" s="234" t="n">
        <f aca="false">[3]LaGuardia!C1470</f>
        <v>6</v>
      </c>
      <c r="S9" s="250" t="n">
        <f aca="false">DATE(P9,Q9,R9)</f>
        <v>36897</v>
      </c>
      <c r="T9" s="234" t="n">
        <f aca="false">[3]LaGuardia!E1470</f>
        <v>39</v>
      </c>
      <c r="U9" s="251" t="n">
        <f aca="false">[3]LaGuardia!F1470</f>
        <v>31</v>
      </c>
    </row>
    <row r="10" customFormat="false" ht="12.75" hidden="false" customHeight="false" outlineLevel="0" collapsed="false">
      <c r="A10" s="249" t="n">
        <v>36898</v>
      </c>
      <c r="B10" s="235" t="n">
        <v>38</v>
      </c>
      <c r="C10" s="247" t="n">
        <v>23</v>
      </c>
      <c r="D10" s="248" t="n">
        <f aca="false">[2]PhiladelphiaPA!A1469</f>
        <v>2001</v>
      </c>
      <c r="E10" s="235" t="n">
        <f aca="false">[2]PhiladelphiaPA!B1469</f>
        <v>1</v>
      </c>
      <c r="F10" s="235" t="n">
        <f aca="false">[2]PhiladelphiaPA!C1469</f>
        <v>7</v>
      </c>
      <c r="G10" s="250" t="n">
        <f aca="false">DATE(D10,E10,F10)</f>
        <v>36898</v>
      </c>
      <c r="H10" s="235" t="n">
        <f aca="false">[2]PhiladelphiaPA!E1469</f>
        <v>42</v>
      </c>
      <c r="I10" s="247" t="n">
        <f aca="false">[2]PhiladelphiaPA!F1469</f>
        <v>23</v>
      </c>
      <c r="J10" s="248" t="n">
        <f aca="false">'[2]WashingtonD.C.'!A1469</f>
        <v>2001</v>
      </c>
      <c r="K10" s="235" t="n">
        <f aca="false">'[2]WashingtonD.C.'!B1469</f>
        <v>1</v>
      </c>
      <c r="L10" s="235" t="n">
        <f aca="false">'[2]WashingtonD.C.'!C1469</f>
        <v>7</v>
      </c>
      <c r="M10" s="250" t="n">
        <f aca="false">DATE(J10,K10,L10)</f>
        <v>36898</v>
      </c>
      <c r="N10" s="235" t="n">
        <f aca="false">'[2]WashingtonD.C.'!E1469</f>
        <v>42</v>
      </c>
      <c r="O10" s="247" t="n">
        <f aca="false">'[2]WashingtonD.C.'!F1469</f>
        <v>26</v>
      </c>
      <c r="P10" s="248" t="n">
        <f aca="false">[3]LaGuardia!A1471</f>
        <v>2001</v>
      </c>
      <c r="Q10" s="235" t="n">
        <f aca="false">[3]LaGuardia!B1471</f>
        <v>1</v>
      </c>
      <c r="R10" s="234" t="n">
        <f aca="false">[3]LaGuardia!C1471</f>
        <v>7</v>
      </c>
      <c r="S10" s="250" t="n">
        <f aca="false">DATE(P10,Q10,R10)</f>
        <v>36898</v>
      </c>
      <c r="T10" s="234" t="n">
        <f aca="false">[3]LaGuardia!E1471</f>
        <v>42</v>
      </c>
      <c r="U10" s="251" t="n">
        <f aca="false">[3]LaGuardia!F1471</f>
        <v>30</v>
      </c>
    </row>
    <row r="11" customFormat="false" ht="12.75" hidden="false" customHeight="false" outlineLevel="0" collapsed="false">
      <c r="A11" s="249" t="n">
        <v>36899</v>
      </c>
      <c r="B11" s="235" t="n">
        <v>38</v>
      </c>
      <c r="C11" s="247" t="n">
        <v>23</v>
      </c>
      <c r="D11" s="248" t="n">
        <f aca="false">[2]PhiladelphiaPA!A1470</f>
        <v>2001</v>
      </c>
      <c r="E11" s="235" t="n">
        <f aca="false">[2]PhiladelphiaPA!B1470</f>
        <v>1</v>
      </c>
      <c r="F11" s="235" t="n">
        <f aca="false">[2]PhiladelphiaPA!C1470</f>
        <v>8</v>
      </c>
      <c r="G11" s="250" t="n">
        <f aca="false">DATE(D11,E11,F11)</f>
        <v>36899</v>
      </c>
      <c r="H11" s="235" t="n">
        <f aca="false">[2]PhiladelphiaPA!E1470</f>
        <v>40</v>
      </c>
      <c r="I11" s="247" t="n">
        <f aca="false">[2]PhiladelphiaPA!F1470</f>
        <v>32</v>
      </c>
      <c r="J11" s="248" t="n">
        <f aca="false">'[2]WashingtonD.C.'!A1470</f>
        <v>2001</v>
      </c>
      <c r="K11" s="235" t="n">
        <f aca="false">'[2]WashingtonD.C.'!B1470</f>
        <v>1</v>
      </c>
      <c r="L11" s="235" t="n">
        <f aca="false">'[2]WashingtonD.C.'!C1470</f>
        <v>8</v>
      </c>
      <c r="M11" s="250" t="n">
        <f aca="false">DATE(J11,K11,L11)</f>
        <v>36899</v>
      </c>
      <c r="N11" s="235" t="n">
        <f aca="false">'[2]WashingtonD.C.'!E1470</f>
        <v>37</v>
      </c>
      <c r="O11" s="247" t="n">
        <f aca="false">'[2]WashingtonD.C.'!F1470</f>
        <v>30</v>
      </c>
      <c r="P11" s="248" t="n">
        <f aca="false">[3]LaGuardia!A1472</f>
        <v>2001</v>
      </c>
      <c r="Q11" s="235" t="n">
        <f aca="false">[3]LaGuardia!B1472</f>
        <v>1</v>
      </c>
      <c r="R11" s="234" t="n">
        <f aca="false">[3]LaGuardia!C1472</f>
        <v>8</v>
      </c>
      <c r="S11" s="250" t="n">
        <f aca="false">DATE(P11,Q11,R11)</f>
        <v>36899</v>
      </c>
      <c r="T11" s="234" t="n">
        <f aca="false">[3]LaGuardia!E1472</f>
        <v>38</v>
      </c>
      <c r="U11" s="251" t="n">
        <f aca="false">[3]LaGuardia!F1472</f>
        <v>32</v>
      </c>
    </row>
    <row r="12" customFormat="false" ht="12.75" hidden="false" customHeight="false" outlineLevel="0" collapsed="false">
      <c r="A12" s="249" t="n">
        <v>36900</v>
      </c>
      <c r="B12" s="235" t="n">
        <v>38</v>
      </c>
      <c r="C12" s="247" t="n">
        <v>23</v>
      </c>
      <c r="D12" s="248" t="n">
        <f aca="false">[2]PhiladelphiaPA!A1471</f>
        <v>2001</v>
      </c>
      <c r="E12" s="235" t="n">
        <f aca="false">[2]PhiladelphiaPA!B1471</f>
        <v>1</v>
      </c>
      <c r="F12" s="235" t="n">
        <f aca="false">[2]PhiladelphiaPA!C1471</f>
        <v>9</v>
      </c>
      <c r="G12" s="250" t="n">
        <f aca="false">DATE(D12,E12,F12)</f>
        <v>36900</v>
      </c>
      <c r="H12" s="235" t="n">
        <f aca="false">[2]PhiladelphiaPA!E1471</f>
        <v>32</v>
      </c>
      <c r="I12" s="247" t="n">
        <f aca="false">[2]PhiladelphiaPA!F1471</f>
        <v>25</v>
      </c>
      <c r="J12" s="248" t="n">
        <f aca="false">'[2]WashingtonD.C.'!A1471</f>
        <v>2001</v>
      </c>
      <c r="K12" s="235" t="n">
        <f aca="false">'[2]WashingtonD.C.'!B1471</f>
        <v>1</v>
      </c>
      <c r="L12" s="235" t="n">
        <f aca="false">'[2]WashingtonD.C.'!C1471</f>
        <v>9</v>
      </c>
      <c r="M12" s="250" t="n">
        <f aca="false">DATE(J12,K12,L12)</f>
        <v>36900</v>
      </c>
      <c r="N12" s="235" t="n">
        <f aca="false">'[2]WashingtonD.C.'!E1471</f>
        <v>33</v>
      </c>
      <c r="O12" s="247" t="n">
        <f aca="false">'[2]WashingtonD.C.'!F1471</f>
        <v>28</v>
      </c>
      <c r="P12" s="248" t="n">
        <f aca="false">[3]LaGuardia!A1473</f>
        <v>2001</v>
      </c>
      <c r="Q12" s="235" t="n">
        <f aca="false">[3]LaGuardia!B1473</f>
        <v>1</v>
      </c>
      <c r="R12" s="234" t="n">
        <f aca="false">[3]LaGuardia!C1473</f>
        <v>9</v>
      </c>
      <c r="S12" s="250" t="n">
        <f aca="false">DATE(P12,Q12,R12)</f>
        <v>36900</v>
      </c>
      <c r="T12" s="234" t="n">
        <f aca="false">[3]LaGuardia!E1473</f>
        <v>32</v>
      </c>
      <c r="U12" s="251" t="n">
        <f aca="false">[3]LaGuardia!F1473</f>
        <v>27</v>
      </c>
    </row>
    <row r="13" customFormat="false" ht="12.75" hidden="false" customHeight="false" outlineLevel="0" collapsed="false">
      <c r="A13" s="249" t="n">
        <v>36901</v>
      </c>
      <c r="B13" s="235" t="n">
        <v>38</v>
      </c>
      <c r="C13" s="247" t="n">
        <v>23</v>
      </c>
      <c r="D13" s="248" t="n">
        <f aca="false">[2]PhiladelphiaPA!A1472</f>
        <v>2001</v>
      </c>
      <c r="E13" s="235" t="n">
        <f aca="false">[2]PhiladelphiaPA!B1472</f>
        <v>1</v>
      </c>
      <c r="F13" s="235" t="n">
        <f aca="false">[2]PhiladelphiaPA!C1472</f>
        <v>10</v>
      </c>
      <c r="G13" s="250" t="n">
        <f aca="false">DATE(D13,E13,F13)</f>
        <v>36901</v>
      </c>
      <c r="H13" s="235" t="n">
        <f aca="false">[2]PhiladelphiaPA!E1472</f>
        <v>36</v>
      </c>
      <c r="I13" s="247" t="n">
        <f aca="false">[2]PhiladelphiaPA!F1472</f>
        <v>25</v>
      </c>
      <c r="J13" s="248" t="n">
        <f aca="false">'[2]WashingtonD.C.'!A1472</f>
        <v>2001</v>
      </c>
      <c r="K13" s="235" t="n">
        <f aca="false">'[2]WashingtonD.C.'!B1472</f>
        <v>1</v>
      </c>
      <c r="L13" s="235" t="n">
        <f aca="false">'[2]WashingtonD.C.'!C1472</f>
        <v>10</v>
      </c>
      <c r="M13" s="250" t="n">
        <f aca="false">DATE(J13,K13,L13)</f>
        <v>36901</v>
      </c>
      <c r="N13" s="235" t="n">
        <f aca="false">'[2]WashingtonD.C.'!E1472</f>
        <v>49</v>
      </c>
      <c r="O13" s="247" t="n">
        <f aca="false">'[2]WashingtonD.C.'!F1472</f>
        <v>29</v>
      </c>
      <c r="P13" s="248" t="n">
        <f aca="false">[3]LaGuardia!A1474</f>
        <v>2001</v>
      </c>
      <c r="Q13" s="235" t="n">
        <f aca="false">[3]LaGuardia!B1474</f>
        <v>1</v>
      </c>
      <c r="R13" s="234" t="n">
        <f aca="false">[3]LaGuardia!C1474</f>
        <v>10</v>
      </c>
      <c r="S13" s="250" t="n">
        <f aca="false">DATE(P13,Q13,R13)</f>
        <v>36901</v>
      </c>
      <c r="T13" s="234" t="n">
        <f aca="false">[3]LaGuardia!E1474</f>
        <v>34</v>
      </c>
      <c r="U13" s="251" t="n">
        <f aca="false">[3]LaGuardia!F1474</f>
        <v>23</v>
      </c>
    </row>
    <row r="14" customFormat="false" ht="12.75" hidden="false" customHeight="false" outlineLevel="0" collapsed="false">
      <c r="A14" s="249" t="n">
        <v>36902</v>
      </c>
      <c r="B14" s="235" t="n">
        <v>38</v>
      </c>
      <c r="C14" s="247" t="n">
        <v>23</v>
      </c>
      <c r="D14" s="248" t="n">
        <f aca="false">[2]PhiladelphiaPA!A1473</f>
        <v>2001</v>
      </c>
      <c r="E14" s="235" t="n">
        <f aca="false">[2]PhiladelphiaPA!B1473</f>
        <v>1</v>
      </c>
      <c r="F14" s="235" t="n">
        <f aca="false">[2]PhiladelphiaPA!C1473</f>
        <v>11</v>
      </c>
      <c r="G14" s="250" t="n">
        <f aca="false">DATE(D14,E14,F14)</f>
        <v>36902</v>
      </c>
      <c r="H14" s="235" t="n">
        <f aca="false">[2]PhiladelphiaPA!E1473</f>
        <v>50</v>
      </c>
      <c r="I14" s="247" t="n">
        <f aca="false">[2]PhiladelphiaPA!F1473</f>
        <v>26</v>
      </c>
      <c r="J14" s="248" t="n">
        <f aca="false">'[2]WashingtonD.C.'!A1473</f>
        <v>2001</v>
      </c>
      <c r="K14" s="235" t="n">
        <f aca="false">'[2]WashingtonD.C.'!B1473</f>
        <v>1</v>
      </c>
      <c r="L14" s="235" t="n">
        <f aca="false">'[2]WashingtonD.C.'!C1473</f>
        <v>11</v>
      </c>
      <c r="M14" s="250" t="n">
        <f aca="false">DATE(J14,K14,L14)</f>
        <v>36902</v>
      </c>
      <c r="N14" s="235" t="n">
        <f aca="false">'[2]WashingtonD.C.'!E1473</f>
        <v>59</v>
      </c>
      <c r="O14" s="247" t="n">
        <f aca="false">'[2]WashingtonD.C.'!F1473</f>
        <v>25</v>
      </c>
      <c r="P14" s="248" t="n">
        <f aca="false">[3]LaGuardia!A1475</f>
        <v>2001</v>
      </c>
      <c r="Q14" s="235" t="n">
        <f aca="false">[3]LaGuardia!B1475</f>
        <v>1</v>
      </c>
      <c r="R14" s="234" t="n">
        <f aca="false">[3]LaGuardia!C1475</f>
        <v>11</v>
      </c>
      <c r="S14" s="250" t="n">
        <f aca="false">DATE(P14,Q14,R14)</f>
        <v>36902</v>
      </c>
      <c r="T14" s="234" t="n">
        <f aca="false">[3]LaGuardia!E1475</f>
        <v>46</v>
      </c>
      <c r="U14" s="251" t="n">
        <f aca="false">[3]LaGuardia!F1475</f>
        <v>31</v>
      </c>
    </row>
    <row r="15" customFormat="false" ht="12.75" hidden="false" customHeight="false" outlineLevel="0" collapsed="false">
      <c r="A15" s="249" t="n">
        <v>36903</v>
      </c>
      <c r="B15" s="235" t="n">
        <v>38</v>
      </c>
      <c r="C15" s="247" t="n">
        <v>23</v>
      </c>
      <c r="D15" s="248" t="n">
        <f aca="false">[2]PhiladelphiaPA!A1474</f>
        <v>2001</v>
      </c>
      <c r="E15" s="235" t="n">
        <f aca="false">[2]PhiladelphiaPA!B1474</f>
        <v>1</v>
      </c>
      <c r="F15" s="235" t="n">
        <f aca="false">[2]PhiladelphiaPA!C1474</f>
        <v>12</v>
      </c>
      <c r="G15" s="250" t="n">
        <f aca="false">DATE(D15,E15,F15)</f>
        <v>36903</v>
      </c>
      <c r="H15" s="235" t="n">
        <f aca="false">[2]PhiladelphiaPA!E1474</f>
        <v>41</v>
      </c>
      <c r="I15" s="247" t="n">
        <f aca="false">[2]PhiladelphiaPA!F1474</f>
        <v>28</v>
      </c>
      <c r="J15" s="248" t="n">
        <f aca="false">'[2]WashingtonD.C.'!A1474</f>
        <v>2001</v>
      </c>
      <c r="K15" s="235" t="n">
        <f aca="false">'[2]WashingtonD.C.'!B1474</f>
        <v>1</v>
      </c>
      <c r="L15" s="235" t="n">
        <f aca="false">'[2]WashingtonD.C.'!C1474</f>
        <v>12</v>
      </c>
      <c r="M15" s="250" t="n">
        <f aca="false">DATE(J15,K15,L15)</f>
        <v>36903</v>
      </c>
      <c r="N15" s="235" t="n">
        <f aca="false">'[2]WashingtonD.C.'!E1474</f>
        <v>45</v>
      </c>
      <c r="O15" s="247" t="n">
        <f aca="false">'[2]WashingtonD.C.'!F1474</f>
        <v>32</v>
      </c>
      <c r="P15" s="248" t="n">
        <f aca="false">[3]LaGuardia!A1476</f>
        <v>2001</v>
      </c>
      <c r="Q15" s="235" t="n">
        <f aca="false">[3]LaGuardia!B1476</f>
        <v>1</v>
      </c>
      <c r="R15" s="234" t="n">
        <f aca="false">[3]LaGuardia!C1476</f>
        <v>12</v>
      </c>
      <c r="S15" s="250" t="n">
        <f aca="false">DATE(P15,Q15,R15)</f>
        <v>36903</v>
      </c>
      <c r="T15" s="234" t="n">
        <f aca="false">[3]LaGuardia!E1476</f>
        <v>42</v>
      </c>
      <c r="U15" s="251" t="n">
        <f aca="false">[3]LaGuardia!F1476</f>
        <v>32</v>
      </c>
    </row>
    <row r="16" customFormat="false" ht="12.75" hidden="false" customHeight="false" outlineLevel="0" collapsed="false">
      <c r="A16" s="249" t="n">
        <v>36904</v>
      </c>
      <c r="B16" s="235" t="n">
        <v>38</v>
      </c>
      <c r="C16" s="247" t="n">
        <v>23</v>
      </c>
      <c r="D16" s="248" t="n">
        <f aca="false">[2]PhiladelphiaPA!A1475</f>
        <v>2001</v>
      </c>
      <c r="E16" s="235" t="n">
        <f aca="false">[2]PhiladelphiaPA!B1475</f>
        <v>1</v>
      </c>
      <c r="F16" s="235" t="n">
        <f aca="false">[2]PhiladelphiaPA!C1475</f>
        <v>13</v>
      </c>
      <c r="G16" s="250" t="n">
        <f aca="false">DATE(D16,E16,F16)</f>
        <v>36904</v>
      </c>
      <c r="H16" s="235" t="n">
        <f aca="false">[2]PhiladelphiaPA!E1475</f>
        <v>41</v>
      </c>
      <c r="I16" s="247" t="n">
        <f aca="false">[2]PhiladelphiaPA!F1475</f>
        <v>22</v>
      </c>
      <c r="J16" s="248" t="n">
        <f aca="false">'[2]WashingtonD.C.'!A1475</f>
        <v>2001</v>
      </c>
      <c r="K16" s="235" t="n">
        <f aca="false">'[2]WashingtonD.C.'!B1475</f>
        <v>1</v>
      </c>
      <c r="L16" s="235" t="n">
        <f aca="false">'[2]WashingtonD.C.'!C1475</f>
        <v>13</v>
      </c>
      <c r="M16" s="250" t="n">
        <f aca="false">DATE(J16,K16,L16)</f>
        <v>36904</v>
      </c>
      <c r="N16" s="235" t="n">
        <f aca="false">'[2]WashingtonD.C.'!E1475</f>
        <v>44</v>
      </c>
      <c r="O16" s="247" t="n">
        <f aca="false">'[2]WashingtonD.C.'!F1475</f>
        <v>27</v>
      </c>
      <c r="P16" s="248" t="n">
        <f aca="false">[3]LaGuardia!A1477</f>
        <v>2001</v>
      </c>
      <c r="Q16" s="235" t="n">
        <f aca="false">[3]LaGuardia!B1477</f>
        <v>1</v>
      </c>
      <c r="R16" s="234" t="n">
        <f aca="false">[3]LaGuardia!C1477</f>
        <v>13</v>
      </c>
      <c r="S16" s="250" t="n">
        <f aca="false">DATE(P16,Q16,R16)</f>
        <v>36904</v>
      </c>
      <c r="T16" s="234" t="n">
        <f aca="false">[3]LaGuardia!E1477</f>
        <v>40</v>
      </c>
      <c r="U16" s="251" t="n">
        <f aca="false">[3]LaGuardia!F1477</f>
        <v>29</v>
      </c>
    </row>
    <row r="17" customFormat="false" ht="12.75" hidden="false" customHeight="false" outlineLevel="0" collapsed="false">
      <c r="A17" s="249" t="n">
        <v>36905</v>
      </c>
      <c r="B17" s="235" t="n">
        <v>38</v>
      </c>
      <c r="C17" s="247" t="n">
        <v>23</v>
      </c>
      <c r="D17" s="248" t="n">
        <f aca="false">[2]PhiladelphiaPA!A1476</f>
        <v>2001</v>
      </c>
      <c r="E17" s="235" t="n">
        <f aca="false">[2]PhiladelphiaPA!B1476</f>
        <v>1</v>
      </c>
      <c r="F17" s="235" t="n">
        <f aca="false">[2]PhiladelphiaPA!C1476</f>
        <v>14</v>
      </c>
      <c r="G17" s="250" t="n">
        <f aca="false">DATE(D17,E17,F17)</f>
        <v>36905</v>
      </c>
      <c r="H17" s="235" t="n">
        <f aca="false">[2]PhiladelphiaPA!E1476</f>
        <v>44</v>
      </c>
      <c r="I17" s="247" t="n">
        <f aca="false">[2]PhiladelphiaPA!F1476</f>
        <v>27</v>
      </c>
      <c r="J17" s="248" t="n">
        <f aca="false">'[2]WashingtonD.C.'!A1476</f>
        <v>2001</v>
      </c>
      <c r="K17" s="235" t="n">
        <f aca="false">'[2]WashingtonD.C.'!B1476</f>
        <v>1</v>
      </c>
      <c r="L17" s="235" t="n">
        <f aca="false">'[2]WashingtonD.C.'!C1476</f>
        <v>14</v>
      </c>
      <c r="M17" s="250" t="n">
        <f aca="false">DATE(J17,K17,L17)</f>
        <v>36905</v>
      </c>
      <c r="N17" s="235" t="n">
        <f aca="false">'[2]WashingtonD.C.'!E1476</f>
        <v>48</v>
      </c>
      <c r="O17" s="247" t="n">
        <f aca="false">'[2]WashingtonD.C.'!F1476</f>
        <v>32</v>
      </c>
      <c r="P17" s="248" t="n">
        <f aca="false">[3]LaGuardia!A1478</f>
        <v>2001</v>
      </c>
      <c r="Q17" s="235" t="n">
        <f aca="false">[3]LaGuardia!B1478</f>
        <v>1</v>
      </c>
      <c r="R17" s="234" t="n">
        <f aca="false">[3]LaGuardia!C1478</f>
        <v>14</v>
      </c>
      <c r="S17" s="250" t="n">
        <f aca="false">DATE(P17,Q17,R17)</f>
        <v>36905</v>
      </c>
      <c r="T17" s="234" t="n">
        <f aca="false">[3]LaGuardia!E1478</f>
        <v>43</v>
      </c>
      <c r="U17" s="251" t="n">
        <f aca="false">[3]LaGuardia!F1478</f>
        <v>32</v>
      </c>
    </row>
    <row r="18" customFormat="false" ht="12.75" hidden="false" customHeight="false" outlineLevel="0" collapsed="false">
      <c r="A18" s="249" t="n">
        <v>36906</v>
      </c>
      <c r="B18" s="235" t="n">
        <v>38</v>
      </c>
      <c r="C18" s="247" t="n">
        <v>23</v>
      </c>
      <c r="D18" s="248" t="n">
        <f aca="false">[2]PhiladelphiaPA!A1477</f>
        <v>2001</v>
      </c>
      <c r="E18" s="235" t="n">
        <f aca="false">[2]PhiladelphiaPA!B1477</f>
        <v>1</v>
      </c>
      <c r="F18" s="235" t="n">
        <f aca="false">[2]PhiladelphiaPA!C1477</f>
        <v>15</v>
      </c>
      <c r="G18" s="250" t="n">
        <f aca="false">DATE(D18,E18,F18)</f>
        <v>36906</v>
      </c>
      <c r="H18" s="235" t="n">
        <f aca="false">[2]PhiladelphiaPA!E1477</f>
        <v>39</v>
      </c>
      <c r="I18" s="247" t="n">
        <f aca="false">[2]PhiladelphiaPA!F1477</f>
        <v>36</v>
      </c>
      <c r="J18" s="248" t="n">
        <f aca="false">'[2]WashingtonD.C.'!A1477</f>
        <v>2001</v>
      </c>
      <c r="K18" s="235" t="n">
        <f aca="false">'[2]WashingtonD.C.'!B1477</f>
        <v>1</v>
      </c>
      <c r="L18" s="235" t="n">
        <f aca="false">'[2]WashingtonD.C.'!C1477</f>
        <v>15</v>
      </c>
      <c r="M18" s="250" t="n">
        <f aca="false">DATE(J18,K18,L18)</f>
        <v>36906</v>
      </c>
      <c r="N18" s="235" t="n">
        <f aca="false">'[2]WashingtonD.C.'!E1477</f>
        <v>43</v>
      </c>
      <c r="O18" s="247" t="n">
        <f aca="false">'[2]WashingtonD.C.'!F1477</f>
        <v>37</v>
      </c>
      <c r="P18" s="248" t="n">
        <f aca="false">[3]LaGuardia!A1479</f>
        <v>2001</v>
      </c>
      <c r="Q18" s="235" t="n">
        <f aca="false">[3]LaGuardia!B1479</f>
        <v>1</v>
      </c>
      <c r="R18" s="234" t="n">
        <f aca="false">[3]LaGuardia!C1479</f>
        <v>15</v>
      </c>
      <c r="S18" s="250" t="n">
        <f aca="false">DATE(P18,Q18,R18)</f>
        <v>36906</v>
      </c>
      <c r="T18" s="234" t="n">
        <f aca="false">[3]LaGuardia!E1479</f>
        <v>39</v>
      </c>
      <c r="U18" s="251" t="n">
        <f aca="false">[3]LaGuardia!F1479</f>
        <v>35</v>
      </c>
    </row>
    <row r="19" customFormat="false" ht="12.75" hidden="false" customHeight="false" outlineLevel="0" collapsed="false">
      <c r="A19" s="249" t="n">
        <v>36907</v>
      </c>
      <c r="B19" s="235" t="n">
        <v>38</v>
      </c>
      <c r="C19" s="247" t="n">
        <v>23</v>
      </c>
      <c r="D19" s="248" t="n">
        <f aca="false">[2]PhiladelphiaPA!A1478</f>
        <v>2001</v>
      </c>
      <c r="E19" s="235" t="n">
        <f aca="false">[2]PhiladelphiaPA!B1478</f>
        <v>1</v>
      </c>
      <c r="F19" s="235" t="n">
        <f aca="false">[2]PhiladelphiaPA!C1478</f>
        <v>16</v>
      </c>
      <c r="G19" s="250" t="n">
        <f aca="false">DATE(D19,E19,F19)</f>
        <v>36907</v>
      </c>
      <c r="H19" s="235" t="n">
        <f aca="false">[2]PhiladelphiaPA!E1478</f>
        <v>45</v>
      </c>
      <c r="I19" s="247" t="n">
        <f aca="false">[2]PhiladelphiaPA!F1478</f>
        <v>33</v>
      </c>
      <c r="J19" s="248" t="n">
        <f aca="false">'[2]WashingtonD.C.'!A1478</f>
        <v>2001</v>
      </c>
      <c r="K19" s="235" t="n">
        <f aca="false">'[2]WashingtonD.C.'!B1478</f>
        <v>1</v>
      </c>
      <c r="L19" s="235" t="n">
        <f aca="false">'[2]WashingtonD.C.'!C1478</f>
        <v>16</v>
      </c>
      <c r="M19" s="250" t="n">
        <f aca="false">DATE(J19,K19,L19)</f>
        <v>36907</v>
      </c>
      <c r="N19" s="235" t="n">
        <f aca="false">'[2]WashingtonD.C.'!E1478</f>
        <v>49</v>
      </c>
      <c r="O19" s="247" t="n">
        <f aca="false">'[2]WashingtonD.C.'!F1478</f>
        <v>34</v>
      </c>
      <c r="P19" s="248" t="n">
        <f aca="false">[3]LaGuardia!A1480</f>
        <v>2001</v>
      </c>
      <c r="Q19" s="235" t="n">
        <f aca="false">[3]LaGuardia!B1480</f>
        <v>1</v>
      </c>
      <c r="R19" s="234" t="n">
        <f aca="false">[3]LaGuardia!C1480</f>
        <v>16</v>
      </c>
      <c r="S19" s="250" t="n">
        <f aca="false">DATE(P19,Q19,R19)</f>
        <v>36907</v>
      </c>
      <c r="T19" s="234" t="n">
        <f aca="false">[3]LaGuardia!E1480</f>
        <v>45</v>
      </c>
      <c r="U19" s="251" t="n">
        <f aca="false">[3]LaGuardia!F1480</f>
        <v>37</v>
      </c>
    </row>
    <row r="20" customFormat="false" ht="12.75" hidden="false" customHeight="false" outlineLevel="0" collapsed="false">
      <c r="A20" s="249" t="n">
        <v>36908</v>
      </c>
      <c r="B20" s="235" t="n">
        <v>37</v>
      </c>
      <c r="C20" s="247" t="n">
        <v>23</v>
      </c>
      <c r="D20" s="248" t="n">
        <f aca="false">[2]PhiladelphiaPA!A1479</f>
        <v>2001</v>
      </c>
      <c r="E20" s="235" t="n">
        <f aca="false">[2]PhiladelphiaPA!B1479</f>
        <v>1</v>
      </c>
      <c r="F20" s="235" t="n">
        <f aca="false">[2]PhiladelphiaPA!C1479</f>
        <v>17</v>
      </c>
      <c r="G20" s="250" t="n">
        <f aca="false">DATE(D20,E20,F20)</f>
        <v>36908</v>
      </c>
      <c r="H20" s="235" t="n">
        <f aca="false">[2]PhiladelphiaPA!E1479</f>
        <v>43</v>
      </c>
      <c r="I20" s="247" t="n">
        <f aca="false">[2]PhiladelphiaPA!F1479</f>
        <v>30</v>
      </c>
      <c r="J20" s="248" t="n">
        <f aca="false">'[2]WashingtonD.C.'!A1479</f>
        <v>2001</v>
      </c>
      <c r="K20" s="235" t="n">
        <f aca="false">'[2]WashingtonD.C.'!B1479</f>
        <v>1</v>
      </c>
      <c r="L20" s="235" t="n">
        <f aca="false">'[2]WashingtonD.C.'!C1479</f>
        <v>17</v>
      </c>
      <c r="M20" s="250" t="n">
        <f aca="false">DATE(J20,K20,L20)</f>
        <v>36908</v>
      </c>
      <c r="N20" s="235" t="n">
        <f aca="false">'[2]WashingtonD.C.'!E1479</f>
        <v>45</v>
      </c>
      <c r="O20" s="247" t="n">
        <f aca="false">'[2]WashingtonD.C.'!F1479</f>
        <v>33</v>
      </c>
      <c r="P20" s="248" t="n">
        <f aca="false">[3]LaGuardia!A1481</f>
        <v>2001</v>
      </c>
      <c r="Q20" s="235" t="n">
        <f aca="false">[3]LaGuardia!B1481</f>
        <v>1</v>
      </c>
      <c r="R20" s="234" t="n">
        <f aca="false">[3]LaGuardia!C1481</f>
        <v>17</v>
      </c>
      <c r="S20" s="250" t="n">
        <f aca="false">DATE(P20,Q20,R20)</f>
        <v>36908</v>
      </c>
      <c r="T20" s="234" t="n">
        <f aca="false">[3]LaGuardia!E1481</f>
        <v>42</v>
      </c>
      <c r="U20" s="251" t="n">
        <f aca="false">[3]LaGuardia!F1481</f>
        <v>36</v>
      </c>
    </row>
    <row r="21" customFormat="false" ht="12.75" hidden="false" customHeight="false" outlineLevel="0" collapsed="false">
      <c r="A21" s="249" t="n">
        <v>36909</v>
      </c>
      <c r="B21" s="235" t="n">
        <v>37</v>
      </c>
      <c r="C21" s="247" t="n">
        <v>22</v>
      </c>
      <c r="D21" s="248" t="n">
        <f aca="false">[2]PhiladelphiaPA!A1480</f>
        <v>2001</v>
      </c>
      <c r="E21" s="235" t="n">
        <f aca="false">[2]PhiladelphiaPA!B1480</f>
        <v>1</v>
      </c>
      <c r="F21" s="235" t="n">
        <f aca="false">[2]PhiladelphiaPA!C1480</f>
        <v>18</v>
      </c>
      <c r="G21" s="250" t="n">
        <f aca="false">DATE(D21,E21,F21)</f>
        <v>36909</v>
      </c>
      <c r="H21" s="235" t="n">
        <f aca="false">[2]PhiladelphiaPA!E1480</f>
        <v>36</v>
      </c>
      <c r="I21" s="247" t="n">
        <f aca="false">[2]PhiladelphiaPA!F1480</f>
        <v>30</v>
      </c>
      <c r="J21" s="248" t="n">
        <f aca="false">'[2]WashingtonD.C.'!A1480</f>
        <v>2001</v>
      </c>
      <c r="K21" s="235" t="n">
        <f aca="false">'[2]WashingtonD.C.'!B1480</f>
        <v>1</v>
      </c>
      <c r="L21" s="235" t="n">
        <f aca="false">'[2]WashingtonD.C.'!C1480</f>
        <v>18</v>
      </c>
      <c r="M21" s="250" t="n">
        <f aca="false">DATE(J21,K21,L21)</f>
        <v>36909</v>
      </c>
      <c r="N21" s="235" t="n">
        <f aca="false">'[2]WashingtonD.C.'!E1480</f>
        <v>40</v>
      </c>
      <c r="O21" s="247" t="n">
        <f aca="false">'[2]WashingtonD.C.'!F1480</f>
        <v>34</v>
      </c>
      <c r="P21" s="248" t="n">
        <f aca="false">[3]LaGuardia!A1482</f>
        <v>2001</v>
      </c>
      <c r="Q21" s="235" t="n">
        <f aca="false">[3]LaGuardia!B1482</f>
        <v>1</v>
      </c>
      <c r="R21" s="234" t="n">
        <f aca="false">[3]LaGuardia!C1482</f>
        <v>18</v>
      </c>
      <c r="S21" s="250" t="n">
        <f aca="false">DATE(P21,Q21,R21)</f>
        <v>36909</v>
      </c>
      <c r="T21" s="234" t="n">
        <f aca="false">[3]LaGuardia!E1482</f>
        <v>38</v>
      </c>
      <c r="U21" s="251" t="n">
        <f aca="false">[3]LaGuardia!F1482</f>
        <v>32</v>
      </c>
    </row>
    <row r="22" customFormat="false" ht="12.75" hidden="false" customHeight="false" outlineLevel="0" collapsed="false">
      <c r="A22" s="249" t="n">
        <v>36910</v>
      </c>
      <c r="B22" s="235" t="n">
        <v>37</v>
      </c>
      <c r="C22" s="247" t="n">
        <v>22</v>
      </c>
      <c r="D22" s="248" t="n">
        <f aca="false">[2]PhiladelphiaPA!A1481</f>
        <v>2001</v>
      </c>
      <c r="E22" s="235" t="n">
        <f aca="false">[2]PhiladelphiaPA!B1481</f>
        <v>1</v>
      </c>
      <c r="F22" s="235" t="n">
        <f aca="false">[2]PhiladelphiaPA!C1481</f>
        <v>19</v>
      </c>
      <c r="G22" s="250" t="n">
        <f aca="false">DATE(D22,E22,F22)</f>
        <v>36910</v>
      </c>
      <c r="H22" s="235" t="n">
        <f aca="false">[2]PhiladelphiaPA!E1481</f>
        <v>42</v>
      </c>
      <c r="I22" s="247" t="n">
        <f aca="false">[2]PhiladelphiaPA!F1481</f>
        <v>35</v>
      </c>
      <c r="J22" s="248" t="n">
        <f aca="false">'[2]WashingtonD.C.'!A1481</f>
        <v>2001</v>
      </c>
      <c r="K22" s="235" t="n">
        <f aca="false">'[2]WashingtonD.C.'!B1481</f>
        <v>1</v>
      </c>
      <c r="L22" s="235" t="n">
        <f aca="false">'[2]WashingtonD.C.'!C1481</f>
        <v>19</v>
      </c>
      <c r="M22" s="250" t="n">
        <f aca="false">DATE(J22,K22,L22)</f>
        <v>36910</v>
      </c>
      <c r="N22" s="235" t="n">
        <f aca="false">'[2]WashingtonD.C.'!E1481</f>
        <v>41</v>
      </c>
      <c r="O22" s="247" t="n">
        <f aca="false">'[2]WashingtonD.C.'!F1481</f>
        <v>36</v>
      </c>
      <c r="P22" s="248" t="n">
        <f aca="false">[3]LaGuardia!A1483</f>
        <v>2001</v>
      </c>
      <c r="Q22" s="235" t="n">
        <f aca="false">[3]LaGuardia!B1483</f>
        <v>1</v>
      </c>
      <c r="R22" s="234" t="n">
        <f aca="false">[3]LaGuardia!C1483</f>
        <v>19</v>
      </c>
      <c r="S22" s="250" t="n">
        <f aca="false">DATE(P22,Q22,R22)</f>
        <v>36910</v>
      </c>
      <c r="T22" s="234" t="n">
        <f aca="false">[3]LaGuardia!E1483</f>
        <v>41</v>
      </c>
      <c r="U22" s="251" t="n">
        <f aca="false">[3]LaGuardia!F1483</f>
        <v>34</v>
      </c>
    </row>
    <row r="23" customFormat="false" ht="12.75" hidden="false" customHeight="false" outlineLevel="0" collapsed="false">
      <c r="A23" s="249" t="n">
        <v>36911</v>
      </c>
      <c r="B23" s="235" t="n">
        <v>37</v>
      </c>
      <c r="C23" s="247" t="n">
        <v>22</v>
      </c>
      <c r="D23" s="248" t="n">
        <f aca="false">[2]PhiladelphiaPA!A1482</f>
        <v>2001</v>
      </c>
      <c r="E23" s="235" t="n">
        <f aca="false">[2]PhiladelphiaPA!B1482</f>
        <v>1</v>
      </c>
      <c r="F23" s="235" t="n">
        <f aca="false">[2]PhiladelphiaPA!C1482</f>
        <v>20</v>
      </c>
      <c r="G23" s="250" t="n">
        <f aca="false">DATE(D23,E23,F23)</f>
        <v>36911</v>
      </c>
      <c r="H23" s="235" t="n">
        <f aca="false">[2]PhiladelphiaPA!E1482</f>
        <v>39</v>
      </c>
      <c r="I23" s="247" t="n">
        <f aca="false">[2]PhiladelphiaPA!F1482</f>
        <v>31</v>
      </c>
      <c r="J23" s="248" t="n">
        <f aca="false">'[2]WashingtonD.C.'!A1482</f>
        <v>2001</v>
      </c>
      <c r="K23" s="235" t="n">
        <f aca="false">'[2]WashingtonD.C.'!B1482</f>
        <v>1</v>
      </c>
      <c r="L23" s="235" t="n">
        <f aca="false">'[2]WashingtonD.C.'!C1482</f>
        <v>20</v>
      </c>
      <c r="M23" s="250" t="n">
        <f aca="false">DATE(J23,K23,L23)</f>
        <v>36911</v>
      </c>
      <c r="N23" s="235" t="n">
        <f aca="false">'[2]WashingtonD.C.'!E1482</f>
        <v>39</v>
      </c>
      <c r="O23" s="247" t="n">
        <f aca="false">'[2]WashingtonD.C.'!F1482</f>
        <v>33</v>
      </c>
      <c r="P23" s="248" t="n">
        <f aca="false">[3]LaGuardia!A1484</f>
        <v>2001</v>
      </c>
      <c r="Q23" s="235" t="n">
        <f aca="false">[3]LaGuardia!B1484</f>
        <v>1</v>
      </c>
      <c r="R23" s="234" t="n">
        <f aca="false">[3]LaGuardia!C1484</f>
        <v>20</v>
      </c>
      <c r="S23" s="250" t="n">
        <f aca="false">DATE(P23,Q23,R23)</f>
        <v>36911</v>
      </c>
      <c r="T23" s="234" t="n">
        <f aca="false">[3]LaGuardia!E1484</f>
        <v>37</v>
      </c>
      <c r="U23" s="251" t="n">
        <f aca="false">[3]LaGuardia!F1484</f>
        <v>30</v>
      </c>
    </row>
    <row r="24" customFormat="false" ht="12.75" hidden="false" customHeight="false" outlineLevel="0" collapsed="false">
      <c r="A24" s="249" t="n">
        <v>36912</v>
      </c>
      <c r="B24" s="235" t="n">
        <v>37</v>
      </c>
      <c r="C24" s="247" t="n">
        <v>22</v>
      </c>
      <c r="D24" s="248" t="n">
        <f aca="false">[2]PhiladelphiaPA!A1483</f>
        <v>2001</v>
      </c>
      <c r="E24" s="235" t="n">
        <f aca="false">[2]PhiladelphiaPA!B1483</f>
        <v>1</v>
      </c>
      <c r="F24" s="235" t="n">
        <f aca="false">[2]PhiladelphiaPA!C1483</f>
        <v>21</v>
      </c>
      <c r="G24" s="250" t="n">
        <f aca="false">DATE(D24,E24,F24)</f>
        <v>36912</v>
      </c>
      <c r="H24" s="235" t="n">
        <f aca="false">[2]PhiladelphiaPA!E1483</f>
        <v>31</v>
      </c>
      <c r="I24" s="247" t="n">
        <f aca="false">[2]PhiladelphiaPA!F1483</f>
        <v>21</v>
      </c>
      <c r="J24" s="248" t="n">
        <f aca="false">'[2]WashingtonD.C.'!A1483</f>
        <v>2001</v>
      </c>
      <c r="K24" s="235" t="n">
        <f aca="false">'[2]WashingtonD.C.'!B1483</f>
        <v>1</v>
      </c>
      <c r="L24" s="235" t="n">
        <f aca="false">'[2]WashingtonD.C.'!C1483</f>
        <v>21</v>
      </c>
      <c r="M24" s="250" t="n">
        <f aca="false">DATE(J24,K24,L24)</f>
        <v>36912</v>
      </c>
      <c r="N24" s="235" t="n">
        <f aca="false">'[2]WashingtonD.C.'!E1483</f>
        <v>33</v>
      </c>
      <c r="O24" s="247" t="n">
        <f aca="false">'[2]WashingtonD.C.'!F1483</f>
        <v>24</v>
      </c>
      <c r="P24" s="248" t="n">
        <f aca="false">[3]LaGuardia!A1485</f>
        <v>2001</v>
      </c>
      <c r="Q24" s="235" t="n">
        <f aca="false">[3]LaGuardia!B1485</f>
        <v>1</v>
      </c>
      <c r="R24" s="234" t="n">
        <f aca="false">[3]LaGuardia!C1485</f>
        <v>21</v>
      </c>
      <c r="S24" s="250" t="n">
        <f aca="false">DATE(P24,Q24,R24)</f>
        <v>36912</v>
      </c>
      <c r="T24" s="234" t="n">
        <f aca="false">[3]LaGuardia!E1485</f>
        <v>35</v>
      </c>
      <c r="U24" s="251" t="n">
        <f aca="false">[3]LaGuardia!F1485</f>
        <v>23</v>
      </c>
    </row>
    <row r="25" customFormat="false" ht="12.75" hidden="false" customHeight="false" outlineLevel="0" collapsed="false">
      <c r="A25" s="249" t="n">
        <v>36913</v>
      </c>
      <c r="B25" s="235" t="n">
        <v>37</v>
      </c>
      <c r="C25" s="247" t="n">
        <v>22</v>
      </c>
      <c r="D25" s="248" t="n">
        <f aca="false">[2]PhiladelphiaPA!A1484</f>
        <v>2001</v>
      </c>
      <c r="E25" s="235" t="n">
        <f aca="false">[2]PhiladelphiaPA!B1484</f>
        <v>1</v>
      </c>
      <c r="F25" s="235" t="n">
        <f aca="false">[2]PhiladelphiaPA!C1484</f>
        <v>22</v>
      </c>
      <c r="G25" s="250" t="n">
        <f aca="false">DATE(D25,E25,F25)</f>
        <v>36913</v>
      </c>
      <c r="H25" s="235" t="n">
        <f aca="false">[2]PhiladelphiaPA!E1484</f>
        <v>34</v>
      </c>
      <c r="I25" s="247" t="n">
        <f aca="false">[2]PhiladelphiaPA!F1484</f>
        <v>18</v>
      </c>
      <c r="J25" s="248" t="n">
        <f aca="false">'[2]WashingtonD.C.'!A1484</f>
        <v>2001</v>
      </c>
      <c r="K25" s="235" t="n">
        <f aca="false">'[2]WashingtonD.C.'!B1484</f>
        <v>1</v>
      </c>
      <c r="L25" s="235" t="n">
        <f aca="false">'[2]WashingtonD.C.'!C1484</f>
        <v>22</v>
      </c>
      <c r="M25" s="250" t="n">
        <f aca="false">DATE(J25,K25,L25)</f>
        <v>36913</v>
      </c>
      <c r="N25" s="235" t="n">
        <f aca="false">'[2]WashingtonD.C.'!E1484</f>
        <v>36</v>
      </c>
      <c r="O25" s="247" t="n">
        <f aca="false">'[2]WashingtonD.C.'!F1484</f>
        <v>21</v>
      </c>
      <c r="P25" s="248" t="n">
        <f aca="false">[3]LaGuardia!A1486</f>
        <v>2001</v>
      </c>
      <c r="Q25" s="235" t="n">
        <f aca="false">[3]LaGuardia!B1486</f>
        <v>1</v>
      </c>
      <c r="R25" s="234" t="n">
        <f aca="false">[3]LaGuardia!C1486</f>
        <v>22</v>
      </c>
      <c r="S25" s="250" t="n">
        <f aca="false">DATE(P25,Q25,R25)</f>
        <v>36913</v>
      </c>
      <c r="T25" s="234" t="n">
        <f aca="false">[3]LaGuardia!E1486</f>
        <v>36</v>
      </c>
      <c r="U25" s="251" t="n">
        <f aca="false">[3]LaGuardia!F1486</f>
        <v>24</v>
      </c>
    </row>
    <row r="26" customFormat="false" ht="12.75" hidden="false" customHeight="false" outlineLevel="0" collapsed="false">
      <c r="A26" s="249" t="n">
        <v>36914</v>
      </c>
      <c r="B26" s="235" t="n">
        <v>37</v>
      </c>
      <c r="C26" s="247" t="n">
        <v>22</v>
      </c>
      <c r="D26" s="248" t="n">
        <f aca="false">[2]PhiladelphiaPA!A1485</f>
        <v>2001</v>
      </c>
      <c r="E26" s="235" t="n">
        <f aca="false">[2]PhiladelphiaPA!B1485</f>
        <v>1</v>
      </c>
      <c r="F26" s="235" t="n">
        <f aca="false">[2]PhiladelphiaPA!C1485</f>
        <v>23</v>
      </c>
      <c r="G26" s="250" t="n">
        <f aca="false">DATE(D26,E26,F26)</f>
        <v>36914</v>
      </c>
      <c r="H26" s="235" t="n">
        <f aca="false">[2]PhiladelphiaPA!E1485</f>
        <v>37</v>
      </c>
      <c r="I26" s="247" t="n">
        <f aca="false">[2]PhiladelphiaPA!F1485</f>
        <v>17</v>
      </c>
      <c r="J26" s="248" t="n">
        <f aca="false">'[2]WashingtonD.C.'!A1485</f>
        <v>2001</v>
      </c>
      <c r="K26" s="235" t="n">
        <f aca="false">'[2]WashingtonD.C.'!B1485</f>
        <v>1</v>
      </c>
      <c r="L26" s="235" t="n">
        <f aca="false">'[2]WashingtonD.C.'!C1485</f>
        <v>23</v>
      </c>
      <c r="M26" s="250" t="n">
        <f aca="false">DATE(J26,K26,L26)</f>
        <v>36914</v>
      </c>
      <c r="N26" s="235" t="n">
        <f aca="false">'[2]WashingtonD.C.'!E1485</f>
        <v>43</v>
      </c>
      <c r="O26" s="247" t="n">
        <f aca="false">'[2]WashingtonD.C.'!F1485</f>
        <v>21</v>
      </c>
      <c r="P26" s="248" t="n">
        <f aca="false">[3]LaGuardia!A1487</f>
        <v>2001</v>
      </c>
      <c r="Q26" s="235" t="n">
        <f aca="false">[3]LaGuardia!B1487</f>
        <v>1</v>
      </c>
      <c r="R26" s="234" t="n">
        <f aca="false">[3]LaGuardia!C1487</f>
        <v>23</v>
      </c>
      <c r="S26" s="250" t="n">
        <f aca="false">DATE(P26,Q26,R26)</f>
        <v>36914</v>
      </c>
      <c r="T26" s="234" t="n">
        <f aca="false">[3]LaGuardia!E1487</f>
        <v>37</v>
      </c>
      <c r="U26" s="251" t="n">
        <f aca="false">[3]LaGuardia!F1487</f>
        <v>25</v>
      </c>
    </row>
    <row r="27" customFormat="false" ht="12.75" hidden="false" customHeight="false" outlineLevel="0" collapsed="false">
      <c r="A27" s="249" t="n">
        <v>36915</v>
      </c>
      <c r="B27" s="235" t="n">
        <v>38</v>
      </c>
      <c r="C27" s="247" t="n">
        <v>22</v>
      </c>
      <c r="D27" s="248" t="n">
        <f aca="false">[2]PhiladelphiaPA!A1486</f>
        <v>2001</v>
      </c>
      <c r="E27" s="235" t="n">
        <f aca="false">[2]PhiladelphiaPA!B1486</f>
        <v>1</v>
      </c>
      <c r="F27" s="235" t="n">
        <f aca="false">[2]PhiladelphiaPA!C1486</f>
        <v>24</v>
      </c>
      <c r="G27" s="250" t="n">
        <f aca="false">DATE(D27,E27,F27)</f>
        <v>36915</v>
      </c>
      <c r="H27" s="235" t="n">
        <f aca="false">[2]PhiladelphiaPA!E1486</f>
        <v>41</v>
      </c>
      <c r="I27" s="247" t="n">
        <f aca="false">[2]PhiladelphiaPA!F1486</f>
        <v>24</v>
      </c>
      <c r="J27" s="248" t="n">
        <f aca="false">'[2]WashingtonD.C.'!A1486</f>
        <v>2001</v>
      </c>
      <c r="K27" s="235" t="n">
        <f aca="false">'[2]WashingtonD.C.'!B1486</f>
        <v>1</v>
      </c>
      <c r="L27" s="235" t="n">
        <f aca="false">'[2]WashingtonD.C.'!C1486</f>
        <v>24</v>
      </c>
      <c r="M27" s="250" t="n">
        <f aca="false">DATE(J27,K27,L27)</f>
        <v>36915</v>
      </c>
      <c r="N27" s="235" t="n">
        <f aca="false">'[2]WashingtonD.C.'!E1486</f>
        <v>47</v>
      </c>
      <c r="O27" s="247" t="n">
        <f aca="false">'[2]WashingtonD.C.'!F1486</f>
        <v>27</v>
      </c>
      <c r="P27" s="248" t="n">
        <f aca="false">[3]LaGuardia!A1488</f>
        <v>2001</v>
      </c>
      <c r="Q27" s="235" t="n">
        <f aca="false">[3]LaGuardia!B1488</f>
        <v>1</v>
      </c>
      <c r="R27" s="234" t="n">
        <f aca="false">[3]LaGuardia!C1488</f>
        <v>24</v>
      </c>
      <c r="S27" s="250" t="n">
        <f aca="false">DATE(P27,Q27,R27)</f>
        <v>36915</v>
      </c>
      <c r="T27" s="234" t="n">
        <f aca="false">[3]LaGuardia!E1488</f>
        <v>44</v>
      </c>
      <c r="U27" s="251" t="n">
        <f aca="false">[3]LaGuardia!F1488</f>
        <v>32</v>
      </c>
    </row>
    <row r="28" customFormat="false" ht="12.75" hidden="false" customHeight="false" outlineLevel="0" collapsed="false">
      <c r="A28" s="249" t="n">
        <v>36916</v>
      </c>
      <c r="B28" s="235" t="n">
        <v>38</v>
      </c>
      <c r="C28" s="247" t="n">
        <v>22</v>
      </c>
      <c r="D28" s="248" t="n">
        <f aca="false">[2]PhiladelphiaPA!A1487</f>
        <v>2001</v>
      </c>
      <c r="E28" s="235" t="n">
        <f aca="false">[2]PhiladelphiaPA!B1487</f>
        <v>1</v>
      </c>
      <c r="F28" s="235" t="n">
        <f aca="false">[2]PhiladelphiaPA!C1487</f>
        <v>25</v>
      </c>
      <c r="G28" s="250" t="n">
        <f aca="false">DATE(D28,E28,F28)</f>
        <v>36916</v>
      </c>
      <c r="H28" s="235" t="n">
        <f aca="false">[2]PhiladelphiaPA!E1487</f>
        <v>39</v>
      </c>
      <c r="I28" s="247" t="n">
        <f aca="false">[2]PhiladelphiaPA!F1487</f>
        <v>26</v>
      </c>
      <c r="J28" s="248" t="n">
        <f aca="false">'[2]WashingtonD.C.'!A1487</f>
        <v>2001</v>
      </c>
      <c r="K28" s="235" t="n">
        <f aca="false">'[2]WashingtonD.C.'!B1487</f>
        <v>1</v>
      </c>
      <c r="L28" s="235" t="n">
        <f aca="false">'[2]WashingtonD.C.'!C1487</f>
        <v>25</v>
      </c>
      <c r="M28" s="250" t="n">
        <f aca="false">DATE(J28,K28,L28)</f>
        <v>36916</v>
      </c>
      <c r="N28" s="235" t="n">
        <f aca="false">'[2]WashingtonD.C.'!E1487</f>
        <v>42</v>
      </c>
      <c r="O28" s="247" t="n">
        <f aca="false">'[2]WashingtonD.C.'!F1487</f>
        <v>28</v>
      </c>
      <c r="P28" s="248" t="n">
        <f aca="false">[3]LaGuardia!A1489</f>
        <v>2001</v>
      </c>
      <c r="Q28" s="235" t="n">
        <f aca="false">[3]LaGuardia!B1489</f>
        <v>1</v>
      </c>
      <c r="R28" s="234" t="n">
        <f aca="false">[3]LaGuardia!C1489</f>
        <v>25</v>
      </c>
      <c r="S28" s="250" t="n">
        <f aca="false">DATE(P28,Q28,R28)</f>
        <v>36916</v>
      </c>
      <c r="T28" s="234" t="n">
        <f aca="false">[3]LaGuardia!E1489</f>
        <v>39</v>
      </c>
      <c r="U28" s="251" t="n">
        <f aca="false">[3]LaGuardia!F1489</f>
        <v>26</v>
      </c>
    </row>
    <row r="29" customFormat="false" ht="12.75" hidden="false" customHeight="false" outlineLevel="0" collapsed="false">
      <c r="A29" s="249" t="n">
        <v>36917</v>
      </c>
      <c r="B29" s="235" t="n">
        <v>38</v>
      </c>
      <c r="C29" s="247" t="n">
        <v>22</v>
      </c>
      <c r="D29" s="248" t="n">
        <f aca="false">[2]PhiladelphiaPA!A1488</f>
        <v>2001</v>
      </c>
      <c r="E29" s="235" t="n">
        <f aca="false">[2]PhiladelphiaPA!B1488</f>
        <v>1</v>
      </c>
      <c r="F29" s="235" t="n">
        <f aca="false">[2]PhiladelphiaPA!C1488</f>
        <v>26</v>
      </c>
      <c r="G29" s="250" t="n">
        <f aca="false">DATE(D29,E29,F29)</f>
        <v>36917</v>
      </c>
      <c r="H29" s="235" t="n">
        <f aca="false">[2]PhiladelphiaPA!E1488</f>
        <v>34</v>
      </c>
      <c r="I29" s="247" t="n">
        <f aca="false">[2]PhiladelphiaPA!F1488</f>
        <v>23</v>
      </c>
      <c r="J29" s="248" t="n">
        <f aca="false">'[2]WashingtonD.C.'!A1488</f>
        <v>2001</v>
      </c>
      <c r="K29" s="235" t="n">
        <f aca="false">'[2]WashingtonD.C.'!B1488</f>
        <v>1</v>
      </c>
      <c r="L29" s="235" t="n">
        <f aca="false">'[2]WashingtonD.C.'!C1488</f>
        <v>26</v>
      </c>
      <c r="M29" s="250" t="n">
        <f aca="false">DATE(J29,K29,L29)</f>
        <v>36917</v>
      </c>
      <c r="N29" s="235" t="n">
        <f aca="false">'[2]WashingtonD.C.'!E1488</f>
        <v>39</v>
      </c>
      <c r="O29" s="247" t="n">
        <f aca="false">'[2]WashingtonD.C.'!F1488</f>
        <v>23</v>
      </c>
      <c r="P29" s="248" t="n">
        <f aca="false">[3]LaGuardia!A1490</f>
        <v>2001</v>
      </c>
      <c r="Q29" s="235" t="n">
        <f aca="false">[3]LaGuardia!B1490</f>
        <v>1</v>
      </c>
      <c r="R29" s="234" t="n">
        <f aca="false">[3]LaGuardia!C1490</f>
        <v>26</v>
      </c>
      <c r="S29" s="250" t="n">
        <f aca="false">DATE(P29,Q29,R29)</f>
        <v>36917</v>
      </c>
      <c r="T29" s="234" t="n">
        <f aca="false">[3]LaGuardia!E1490</f>
        <v>37</v>
      </c>
      <c r="U29" s="251" t="n">
        <f aca="false">[3]LaGuardia!F1490</f>
        <v>22</v>
      </c>
    </row>
    <row r="30" customFormat="false" ht="12.75" hidden="false" customHeight="false" outlineLevel="0" collapsed="false">
      <c r="A30" s="249" t="n">
        <v>36918</v>
      </c>
      <c r="B30" s="235" t="n">
        <v>38</v>
      </c>
      <c r="C30" s="247" t="n">
        <v>22</v>
      </c>
      <c r="D30" s="248" t="n">
        <f aca="false">[2]PhiladelphiaPA!A1489</f>
        <v>2001</v>
      </c>
      <c r="E30" s="235" t="n">
        <f aca="false">[2]PhiladelphiaPA!B1489</f>
        <v>1</v>
      </c>
      <c r="F30" s="235" t="n">
        <f aca="false">[2]PhiladelphiaPA!C1489</f>
        <v>27</v>
      </c>
      <c r="G30" s="250" t="n">
        <f aca="false">DATE(D30,E30,F30)</f>
        <v>36918</v>
      </c>
      <c r="H30" s="235" t="n">
        <f aca="false">[2]PhiladelphiaPA!E1489</f>
        <v>42</v>
      </c>
      <c r="I30" s="247" t="n">
        <f aca="false">[2]PhiladelphiaPA!F1489</f>
        <v>29</v>
      </c>
      <c r="J30" s="248" t="n">
        <f aca="false">'[2]WashingtonD.C.'!A1489</f>
        <v>2001</v>
      </c>
      <c r="K30" s="235" t="n">
        <f aca="false">'[2]WashingtonD.C.'!B1489</f>
        <v>1</v>
      </c>
      <c r="L30" s="235" t="n">
        <f aca="false">'[2]WashingtonD.C.'!C1489</f>
        <v>27</v>
      </c>
      <c r="M30" s="250" t="n">
        <f aca="false">DATE(J30,K30,L30)</f>
        <v>36918</v>
      </c>
      <c r="N30" s="235" t="n">
        <f aca="false">'[2]WashingtonD.C.'!E1489</f>
        <v>48</v>
      </c>
      <c r="O30" s="247" t="n">
        <f aca="false">'[2]WashingtonD.C.'!F1489</f>
        <v>35</v>
      </c>
      <c r="P30" s="248" t="n">
        <f aca="false">[3]LaGuardia!A1491</f>
        <v>2001</v>
      </c>
      <c r="Q30" s="235" t="n">
        <f aca="false">[3]LaGuardia!B1491</f>
        <v>1</v>
      </c>
      <c r="R30" s="234" t="n">
        <f aca="false">[3]LaGuardia!C1491</f>
        <v>27</v>
      </c>
      <c r="S30" s="250" t="n">
        <f aca="false">DATE(P30,Q30,R30)</f>
        <v>36918</v>
      </c>
      <c r="T30" s="234" t="n">
        <f aca="false">[3]LaGuardia!E1491</f>
        <v>41</v>
      </c>
      <c r="U30" s="251" t="n">
        <f aca="false">[3]LaGuardia!F1491</f>
        <v>30</v>
      </c>
    </row>
    <row r="31" customFormat="false" ht="12.75" hidden="false" customHeight="false" outlineLevel="0" collapsed="false">
      <c r="A31" s="249" t="n">
        <v>36919</v>
      </c>
      <c r="B31" s="235" t="n">
        <v>38</v>
      </c>
      <c r="C31" s="247" t="n">
        <v>22</v>
      </c>
      <c r="D31" s="248" t="n">
        <f aca="false">[2]PhiladelphiaPA!A1490</f>
        <v>2001</v>
      </c>
      <c r="E31" s="235" t="n">
        <f aca="false">[2]PhiladelphiaPA!B1490</f>
        <v>1</v>
      </c>
      <c r="F31" s="235" t="n">
        <f aca="false">[2]PhiladelphiaPA!C1490</f>
        <v>28</v>
      </c>
      <c r="G31" s="250" t="n">
        <f aca="false">DATE(D31,E31,F31)</f>
        <v>36919</v>
      </c>
      <c r="H31" s="235" t="n">
        <f aca="false">[2]PhiladelphiaPA!E1490</f>
        <v>38</v>
      </c>
      <c r="I31" s="247" t="n">
        <f aca="false">[2]PhiladelphiaPA!F1490</f>
        <v>29</v>
      </c>
      <c r="J31" s="248" t="n">
        <f aca="false">'[2]WashingtonD.C.'!A1490</f>
        <v>2001</v>
      </c>
      <c r="K31" s="235" t="n">
        <f aca="false">'[2]WashingtonD.C.'!B1490</f>
        <v>1</v>
      </c>
      <c r="L31" s="235" t="n">
        <f aca="false">'[2]WashingtonD.C.'!C1490</f>
        <v>28</v>
      </c>
      <c r="M31" s="250" t="n">
        <f aca="false">DATE(J31,K31,L31)</f>
        <v>36919</v>
      </c>
      <c r="N31" s="235" t="n">
        <f aca="false">'[2]WashingtonD.C.'!E1490</f>
        <v>46</v>
      </c>
      <c r="O31" s="247" t="n">
        <f aca="false">'[2]WashingtonD.C.'!F1490</f>
        <v>28</v>
      </c>
      <c r="P31" s="248" t="n">
        <f aca="false">[3]LaGuardia!A1492</f>
        <v>2001</v>
      </c>
      <c r="Q31" s="235" t="n">
        <f aca="false">[3]LaGuardia!B1492</f>
        <v>1</v>
      </c>
      <c r="R31" s="234" t="n">
        <f aca="false">[3]LaGuardia!C1492</f>
        <v>28</v>
      </c>
      <c r="S31" s="250" t="n">
        <f aca="false">DATE(P31,Q31,R31)</f>
        <v>36919</v>
      </c>
      <c r="T31" s="234" t="n">
        <f aca="false">[3]LaGuardia!E1492</f>
        <v>38</v>
      </c>
      <c r="U31" s="251" t="n">
        <f aca="false">[3]LaGuardia!F1492</f>
        <v>30</v>
      </c>
    </row>
    <row r="32" customFormat="false" ht="12.75" hidden="false" customHeight="false" outlineLevel="0" collapsed="false">
      <c r="A32" s="249" t="n">
        <v>36920</v>
      </c>
      <c r="B32" s="235" t="n">
        <v>38</v>
      </c>
      <c r="C32" s="247" t="n">
        <v>22</v>
      </c>
      <c r="D32" s="248" t="n">
        <f aca="false">[2]PhiladelphiaPA!A1491</f>
        <v>2001</v>
      </c>
      <c r="E32" s="235" t="n">
        <f aca="false">[2]PhiladelphiaPA!B1491</f>
        <v>1</v>
      </c>
      <c r="F32" s="235" t="n">
        <f aca="false">[2]PhiladelphiaPA!C1491</f>
        <v>29</v>
      </c>
      <c r="G32" s="250" t="n">
        <f aca="false">DATE(D32,E32,F32)</f>
        <v>36920</v>
      </c>
      <c r="H32" s="235" t="n">
        <f aca="false">[2]PhiladelphiaPA!E1491</f>
        <v>38</v>
      </c>
      <c r="I32" s="247" t="n">
        <f aca="false">[2]PhiladelphiaPA!F1491</f>
        <v>24</v>
      </c>
      <c r="J32" s="248" t="n">
        <f aca="false">'[2]WashingtonD.C.'!A1491</f>
        <v>2001</v>
      </c>
      <c r="K32" s="235" t="n">
        <f aca="false">'[2]WashingtonD.C.'!B1491</f>
        <v>1</v>
      </c>
      <c r="L32" s="235" t="n">
        <f aca="false">'[2]WashingtonD.C.'!C1491</f>
        <v>29</v>
      </c>
      <c r="M32" s="250" t="n">
        <f aca="false">DATE(J32,K32,L32)</f>
        <v>36920</v>
      </c>
      <c r="N32" s="235" t="n">
        <f aca="false">'[2]WashingtonD.C.'!E1491</f>
        <v>47</v>
      </c>
      <c r="O32" s="247" t="n">
        <f aca="false">'[2]WashingtonD.C.'!F1491</f>
        <v>30</v>
      </c>
      <c r="P32" s="248" t="n">
        <f aca="false">[3]LaGuardia!A1493</f>
        <v>2001</v>
      </c>
      <c r="Q32" s="235" t="n">
        <f aca="false">[3]LaGuardia!B1493</f>
        <v>1</v>
      </c>
      <c r="R32" s="234" t="n">
        <f aca="false">[3]LaGuardia!C1493</f>
        <v>29</v>
      </c>
      <c r="S32" s="250" t="n">
        <f aca="false">DATE(P32,Q32,R32)</f>
        <v>36920</v>
      </c>
      <c r="T32" s="234" t="n">
        <f aca="false">[3]LaGuardia!E1493</f>
        <v>38</v>
      </c>
      <c r="U32" s="251" t="n">
        <f aca="false">[3]LaGuardia!F1493</f>
        <v>28</v>
      </c>
    </row>
    <row r="33" customFormat="false" ht="12.75" hidden="false" customHeight="false" outlineLevel="0" collapsed="false">
      <c r="A33" s="249" t="n">
        <v>36921</v>
      </c>
      <c r="B33" s="235" t="n">
        <v>38</v>
      </c>
      <c r="C33" s="247" t="n">
        <v>23</v>
      </c>
      <c r="D33" s="248" t="n">
        <f aca="false">[2]PhiladelphiaPA!A1492</f>
        <v>2001</v>
      </c>
      <c r="E33" s="235" t="n">
        <f aca="false">[2]PhiladelphiaPA!B1492</f>
        <v>1</v>
      </c>
      <c r="F33" s="235" t="n">
        <f aca="false">[2]PhiladelphiaPA!C1492</f>
        <v>30</v>
      </c>
      <c r="G33" s="250" t="n">
        <f aca="false">DATE(D33,E33,F33)</f>
        <v>36921</v>
      </c>
      <c r="H33" s="235" t="n">
        <f aca="false">[2]PhiladelphiaPA!E1492</f>
        <v>58</v>
      </c>
      <c r="I33" s="247" t="n">
        <f aca="false">[2]PhiladelphiaPA!F1492</f>
        <v>33</v>
      </c>
      <c r="J33" s="248" t="n">
        <f aca="false">'[2]WashingtonD.C.'!A1492</f>
        <v>2001</v>
      </c>
      <c r="K33" s="235" t="n">
        <f aca="false">'[2]WashingtonD.C.'!B1492</f>
        <v>1</v>
      </c>
      <c r="L33" s="235" t="n">
        <f aca="false">'[2]WashingtonD.C.'!C1492</f>
        <v>30</v>
      </c>
      <c r="M33" s="250" t="n">
        <f aca="false">DATE(J33,K33,L33)</f>
        <v>36921</v>
      </c>
      <c r="N33" s="235" t="n">
        <f aca="false">'[2]WashingtonD.C.'!E1492</f>
        <v>53</v>
      </c>
      <c r="O33" s="247" t="n">
        <f aca="false">'[2]WashingtonD.C.'!F1492</f>
        <v>36</v>
      </c>
      <c r="P33" s="248" t="n">
        <f aca="false">[3]LaGuardia!A1494</f>
        <v>2001</v>
      </c>
      <c r="Q33" s="235" t="n">
        <f aca="false">[3]LaGuardia!B1494</f>
        <v>1</v>
      </c>
      <c r="R33" s="234" t="n">
        <f aca="false">[3]LaGuardia!C1494</f>
        <v>30</v>
      </c>
      <c r="S33" s="250" t="n">
        <f aca="false">DATE(P33,Q33,R33)</f>
        <v>36921</v>
      </c>
      <c r="T33" s="234" t="n">
        <f aca="false">[3]LaGuardia!E1494</f>
        <v>55</v>
      </c>
      <c r="U33" s="251" t="n">
        <f aca="false">[3]LaGuardia!F1494</f>
        <v>35</v>
      </c>
    </row>
    <row r="34" customFormat="false" ht="12.75" hidden="false" customHeight="false" outlineLevel="0" collapsed="false">
      <c r="A34" s="249" t="n">
        <v>36922</v>
      </c>
      <c r="B34" s="235" t="n">
        <v>38</v>
      </c>
      <c r="C34" s="247" t="n">
        <v>23</v>
      </c>
      <c r="D34" s="248" t="n">
        <f aca="false">[2]PhiladelphiaPA!A1493</f>
        <v>2001</v>
      </c>
      <c r="E34" s="235" t="n">
        <f aca="false">[2]PhiladelphiaPA!B1493</f>
        <v>1</v>
      </c>
      <c r="F34" s="235" t="n">
        <f aca="false">[2]PhiladelphiaPA!C1493</f>
        <v>31</v>
      </c>
      <c r="G34" s="250" t="n">
        <f aca="false">DATE(D34,E34,F34)</f>
        <v>36922</v>
      </c>
      <c r="H34" s="235" t="n">
        <f aca="false">[2]PhiladelphiaPA!E1493</f>
        <v>52</v>
      </c>
      <c r="I34" s="247" t="n">
        <f aca="false">[2]PhiladelphiaPA!F1493</f>
        <v>31</v>
      </c>
      <c r="J34" s="248" t="n">
        <f aca="false">'[2]WashingtonD.C.'!A1493</f>
        <v>2001</v>
      </c>
      <c r="K34" s="235" t="n">
        <f aca="false">'[2]WashingtonD.C.'!B1493</f>
        <v>1</v>
      </c>
      <c r="L34" s="235" t="n">
        <f aca="false">'[2]WashingtonD.C.'!C1493</f>
        <v>31</v>
      </c>
      <c r="M34" s="250" t="n">
        <f aca="false">DATE(J34,K34,L34)</f>
        <v>36922</v>
      </c>
      <c r="N34" s="235" t="n">
        <f aca="false">'[2]WashingtonD.C.'!E1493</f>
        <v>57</v>
      </c>
      <c r="O34" s="247" t="n">
        <f aca="false">'[2]WashingtonD.C.'!F1493</f>
        <v>39</v>
      </c>
      <c r="P34" s="248" t="n">
        <f aca="false">[3]LaGuardia!A1495</f>
        <v>2001</v>
      </c>
      <c r="Q34" s="235" t="n">
        <f aca="false">[3]LaGuardia!B1495</f>
        <v>1</v>
      </c>
      <c r="R34" s="234" t="n">
        <f aca="false">[3]LaGuardia!C1495</f>
        <v>31</v>
      </c>
      <c r="S34" s="250" t="n">
        <f aca="false">DATE(P34,Q34,R34)</f>
        <v>36922</v>
      </c>
      <c r="T34" s="234" t="n">
        <f aca="false">[3]LaGuardia!E1495</f>
        <v>49</v>
      </c>
      <c r="U34" s="251" t="n">
        <f aca="false">[3]LaGuardia!F1495</f>
        <v>38</v>
      </c>
    </row>
    <row r="35" customFormat="false" ht="12.75" hidden="false" customHeight="false" outlineLevel="0" collapsed="false">
      <c r="A35" s="249" t="n">
        <v>36923</v>
      </c>
      <c r="B35" s="235" t="n">
        <v>38</v>
      </c>
      <c r="C35" s="247" t="n">
        <v>23</v>
      </c>
      <c r="D35" s="248" t="n">
        <f aca="false">[2]PhiladelphiaPA!A1494</f>
        <v>2001</v>
      </c>
      <c r="E35" s="235" t="n">
        <f aca="false">[2]PhiladelphiaPA!B1494</f>
        <v>2</v>
      </c>
      <c r="F35" s="235" t="n">
        <f aca="false">[2]PhiladelphiaPA!C1494</f>
        <v>1</v>
      </c>
      <c r="G35" s="250" t="n">
        <f aca="false">DATE(D35,E35,F35)</f>
        <v>36923</v>
      </c>
      <c r="H35" s="235" t="n">
        <f aca="false">[2]PhiladelphiaPA!E1494</f>
        <v>49</v>
      </c>
      <c r="I35" s="247" t="n">
        <f aca="false">[2]PhiladelphiaPA!F1494</f>
        <v>34</v>
      </c>
      <c r="J35" s="248" t="n">
        <f aca="false">'[2]WashingtonD.C.'!A1494</f>
        <v>2001</v>
      </c>
      <c r="K35" s="235" t="n">
        <f aca="false">'[2]WashingtonD.C.'!B1494</f>
        <v>2</v>
      </c>
      <c r="L35" s="235" t="n">
        <f aca="false">'[2]WashingtonD.C.'!C1494</f>
        <v>1</v>
      </c>
      <c r="M35" s="250" t="n">
        <f aca="false">DATE(J35,K35,L35)</f>
        <v>36923</v>
      </c>
      <c r="N35" s="235" t="n">
        <f aca="false">'[2]WashingtonD.C.'!E1494</f>
        <v>51</v>
      </c>
      <c r="O35" s="247" t="n">
        <f aca="false">'[2]WashingtonD.C.'!F1494</f>
        <v>35</v>
      </c>
      <c r="P35" s="248" t="n">
        <f aca="false">[3]LaGuardia!A1496</f>
        <v>2001</v>
      </c>
      <c r="Q35" s="235" t="n">
        <f aca="false">[3]LaGuardia!B1496</f>
        <v>2</v>
      </c>
      <c r="R35" s="234" t="n">
        <f aca="false">[3]LaGuardia!C1496</f>
        <v>1</v>
      </c>
      <c r="S35" s="250" t="n">
        <f aca="false">DATE(P35,Q35,R35)</f>
        <v>36923</v>
      </c>
      <c r="T35" s="234" t="n">
        <f aca="false">[3]LaGuardia!E1496</f>
        <v>49</v>
      </c>
      <c r="U35" s="251" t="n">
        <f aca="false">[3]LaGuardia!F1496</f>
        <v>39</v>
      </c>
    </row>
    <row r="36" customFormat="false" ht="12.75" hidden="false" customHeight="false" outlineLevel="0" collapsed="false">
      <c r="A36" s="249" t="n">
        <v>36924</v>
      </c>
      <c r="B36" s="235" t="n">
        <v>38</v>
      </c>
      <c r="C36" s="247" t="n">
        <v>23</v>
      </c>
      <c r="D36" s="248" t="n">
        <f aca="false">[2]PhiladelphiaPA!A1495</f>
        <v>2001</v>
      </c>
      <c r="E36" s="235" t="n">
        <f aca="false">[2]PhiladelphiaPA!B1495</f>
        <v>2</v>
      </c>
      <c r="F36" s="235" t="n">
        <f aca="false">[2]PhiladelphiaPA!C1495</f>
        <v>2</v>
      </c>
      <c r="G36" s="250" t="n">
        <f aca="false">DATE(D36,E36,F36)</f>
        <v>36924</v>
      </c>
      <c r="H36" s="235" t="n">
        <f aca="false">[2]PhiladelphiaPA!E1495</f>
        <v>48</v>
      </c>
      <c r="I36" s="247" t="n">
        <f aca="false">[2]PhiladelphiaPA!F1495</f>
        <v>29</v>
      </c>
      <c r="J36" s="248" t="n">
        <f aca="false">'[2]WashingtonD.C.'!A1495</f>
        <v>2001</v>
      </c>
      <c r="K36" s="235" t="n">
        <f aca="false">'[2]WashingtonD.C.'!B1495</f>
        <v>2</v>
      </c>
      <c r="L36" s="235" t="n">
        <f aca="false">'[2]WashingtonD.C.'!C1495</f>
        <v>2</v>
      </c>
      <c r="M36" s="250" t="n">
        <f aca="false">DATE(J36,K36,L36)</f>
        <v>36924</v>
      </c>
      <c r="N36" s="235" t="n">
        <f aca="false">'[2]WashingtonD.C.'!E1495</f>
        <v>52</v>
      </c>
      <c r="O36" s="247" t="n">
        <f aca="false">'[2]WashingtonD.C.'!F1495</f>
        <v>28</v>
      </c>
      <c r="P36" s="248" t="n">
        <f aca="false">[3]LaGuardia!A1497</f>
        <v>2001</v>
      </c>
      <c r="Q36" s="235" t="n">
        <f aca="false">[3]LaGuardia!B1497</f>
        <v>2</v>
      </c>
      <c r="R36" s="234" t="n">
        <f aca="false">[3]LaGuardia!C1497</f>
        <v>2</v>
      </c>
      <c r="S36" s="250" t="n">
        <f aca="false">DATE(P36,Q36,R36)</f>
        <v>36924</v>
      </c>
      <c r="T36" s="234" t="n">
        <f aca="false">[3]LaGuardia!E1497</f>
        <v>45</v>
      </c>
      <c r="U36" s="251" t="n">
        <f aca="false">[3]LaGuardia!F1497</f>
        <v>28</v>
      </c>
    </row>
    <row r="37" customFormat="false" ht="12.75" hidden="false" customHeight="false" outlineLevel="0" collapsed="false">
      <c r="A37" s="249" t="n">
        <v>36925</v>
      </c>
      <c r="B37" s="235" t="n">
        <v>38</v>
      </c>
      <c r="C37" s="247" t="n">
        <v>23</v>
      </c>
      <c r="D37" s="248" t="n">
        <f aca="false">[2]PhiladelphiaPA!A1496</f>
        <v>2001</v>
      </c>
      <c r="E37" s="235" t="n">
        <f aca="false">[2]PhiladelphiaPA!B1496</f>
        <v>2</v>
      </c>
      <c r="F37" s="235" t="n">
        <f aca="false">[2]PhiladelphiaPA!C1496</f>
        <v>3</v>
      </c>
      <c r="G37" s="250" t="n">
        <f aca="false">DATE(D37,E37,F37)</f>
        <v>36925</v>
      </c>
      <c r="H37" s="235" t="n">
        <f aca="false">[2]PhiladelphiaPA!E1496</f>
        <v>33</v>
      </c>
      <c r="I37" s="247" t="n">
        <f aca="false">[2]PhiladelphiaPA!F1496</f>
        <v>26</v>
      </c>
      <c r="J37" s="248" t="n">
        <f aca="false">'[2]WashingtonD.C.'!A1496</f>
        <v>2001</v>
      </c>
      <c r="K37" s="235" t="n">
        <f aca="false">'[2]WashingtonD.C.'!B1496</f>
        <v>2</v>
      </c>
      <c r="L37" s="235" t="n">
        <f aca="false">'[2]WashingtonD.C.'!C1496</f>
        <v>3</v>
      </c>
      <c r="M37" s="250" t="n">
        <f aca="false">DATE(J37,K37,L37)</f>
        <v>36925</v>
      </c>
      <c r="N37" s="235" t="n">
        <f aca="false">'[2]WashingtonD.C.'!E1496</f>
        <v>38</v>
      </c>
      <c r="O37" s="247" t="n">
        <f aca="false">'[2]WashingtonD.C.'!F1496</f>
        <v>25</v>
      </c>
      <c r="P37" s="248" t="n">
        <f aca="false">[3]LaGuardia!A1498</f>
        <v>2001</v>
      </c>
      <c r="Q37" s="235" t="n">
        <f aca="false">[3]LaGuardia!B1498</f>
        <v>2</v>
      </c>
      <c r="R37" s="234" t="n">
        <f aca="false">[3]LaGuardia!C1498</f>
        <v>3</v>
      </c>
      <c r="S37" s="250" t="n">
        <f aca="false">DATE(P37,Q37,R37)</f>
        <v>36925</v>
      </c>
      <c r="T37" s="234" t="n">
        <f aca="false">[3]LaGuardia!E1498</f>
        <v>33</v>
      </c>
      <c r="U37" s="251" t="n">
        <f aca="false">[3]LaGuardia!F1498</f>
        <v>26</v>
      </c>
    </row>
    <row r="38" customFormat="false" ht="12.75" hidden="false" customHeight="false" outlineLevel="0" collapsed="false">
      <c r="A38" s="249" t="n">
        <v>36926</v>
      </c>
      <c r="B38" s="235" t="n">
        <v>38</v>
      </c>
      <c r="C38" s="247" t="n">
        <v>23</v>
      </c>
      <c r="D38" s="248" t="n">
        <f aca="false">[2]PhiladelphiaPA!A1497</f>
        <v>2001</v>
      </c>
      <c r="E38" s="235" t="n">
        <f aca="false">[2]PhiladelphiaPA!B1497</f>
        <v>2</v>
      </c>
      <c r="F38" s="235" t="n">
        <f aca="false">[2]PhiladelphiaPA!C1497</f>
        <v>4</v>
      </c>
      <c r="G38" s="250" t="n">
        <f aca="false">DATE(D38,E38,F38)</f>
        <v>36926</v>
      </c>
      <c r="H38" s="235" t="n">
        <f aca="false">[2]PhiladelphiaPA!E1497</f>
        <v>43</v>
      </c>
      <c r="I38" s="247" t="n">
        <f aca="false">[2]PhiladelphiaPA!F1497</f>
        <v>25</v>
      </c>
      <c r="J38" s="248" t="n">
        <f aca="false">'[2]WashingtonD.C.'!A1497</f>
        <v>2001</v>
      </c>
      <c r="K38" s="235" t="n">
        <f aca="false">'[2]WashingtonD.C.'!B1497</f>
        <v>2</v>
      </c>
      <c r="L38" s="235" t="n">
        <f aca="false">'[2]WashingtonD.C.'!C1497</f>
        <v>4</v>
      </c>
      <c r="M38" s="250" t="n">
        <f aca="false">DATE(J38,K38,L38)</f>
        <v>36926</v>
      </c>
      <c r="N38" s="235" t="n">
        <f aca="false">'[2]WashingtonD.C.'!E1497</f>
        <v>45</v>
      </c>
      <c r="O38" s="247" t="n">
        <f aca="false">'[2]WashingtonD.C.'!F1497</f>
        <v>26</v>
      </c>
      <c r="P38" s="248" t="n">
        <f aca="false">[3]LaGuardia!A1499</f>
        <v>2001</v>
      </c>
      <c r="Q38" s="235" t="n">
        <f aca="false">[3]LaGuardia!B1499</f>
        <v>2</v>
      </c>
      <c r="R38" s="234" t="n">
        <f aca="false">[3]LaGuardia!C1499</f>
        <v>4</v>
      </c>
      <c r="S38" s="250" t="n">
        <f aca="false">DATE(P38,Q38,R38)</f>
        <v>36926</v>
      </c>
      <c r="T38" s="234" t="n">
        <f aca="false">[3]LaGuardia!E1499</f>
        <v>39</v>
      </c>
      <c r="U38" s="251" t="n">
        <f aca="false">[3]LaGuardia!F1499</f>
        <v>24</v>
      </c>
    </row>
    <row r="39" customFormat="false" ht="12.75" hidden="false" customHeight="false" outlineLevel="0" collapsed="false">
      <c r="A39" s="249" t="n">
        <v>36927</v>
      </c>
      <c r="B39" s="235" t="n">
        <v>39</v>
      </c>
      <c r="C39" s="247" t="n">
        <v>23</v>
      </c>
      <c r="D39" s="248" t="n">
        <f aca="false">[2]PhiladelphiaPA!A1498</f>
        <v>2001</v>
      </c>
      <c r="E39" s="235" t="n">
        <f aca="false">[2]PhiladelphiaPA!B1498</f>
        <v>2</v>
      </c>
      <c r="F39" s="235" t="n">
        <f aca="false">[2]PhiladelphiaPA!C1498</f>
        <v>5</v>
      </c>
      <c r="G39" s="250" t="n">
        <f aca="false">DATE(D39,E39,F39)</f>
        <v>36927</v>
      </c>
      <c r="H39" s="235" t="n">
        <f aca="false">[2]PhiladelphiaPA!E1498</f>
        <v>37</v>
      </c>
      <c r="I39" s="247" t="n">
        <f aca="false">[2]PhiladelphiaPA!F1498</f>
        <v>33</v>
      </c>
      <c r="J39" s="248" t="n">
        <f aca="false">'[2]WashingtonD.C.'!A1498</f>
        <v>2001</v>
      </c>
      <c r="K39" s="235" t="n">
        <f aca="false">'[2]WashingtonD.C.'!B1498</f>
        <v>2</v>
      </c>
      <c r="L39" s="235" t="n">
        <f aca="false">'[2]WashingtonD.C.'!C1498</f>
        <v>5</v>
      </c>
      <c r="M39" s="250" t="n">
        <f aca="false">DATE(J39,K39,L39)</f>
        <v>36927</v>
      </c>
      <c r="N39" s="235" t="n">
        <f aca="false">'[2]WashingtonD.C.'!E1498</f>
        <v>42</v>
      </c>
      <c r="O39" s="247" t="n">
        <f aca="false">'[2]WashingtonD.C.'!F1498</f>
        <v>34</v>
      </c>
      <c r="P39" s="248" t="n">
        <f aca="false">[3]LaGuardia!A1500</f>
        <v>2001</v>
      </c>
      <c r="Q39" s="235" t="n">
        <f aca="false">[3]LaGuardia!B1500</f>
        <v>2</v>
      </c>
      <c r="R39" s="234" t="n">
        <f aca="false">[3]LaGuardia!C1500</f>
        <v>5</v>
      </c>
      <c r="S39" s="250" t="n">
        <f aca="false">DATE(P39,Q39,R39)</f>
        <v>36927</v>
      </c>
      <c r="T39" s="234" t="n">
        <f aca="false">[3]LaGuardia!E1500</f>
        <v>37</v>
      </c>
      <c r="U39" s="251" t="n">
        <f aca="false">[3]LaGuardia!F1500</f>
        <v>32</v>
      </c>
    </row>
    <row r="40" customFormat="false" ht="12.75" hidden="false" customHeight="false" outlineLevel="0" collapsed="false">
      <c r="A40" s="249" t="n">
        <v>36928</v>
      </c>
      <c r="B40" s="235" t="n">
        <v>39</v>
      </c>
      <c r="C40" s="247" t="n">
        <v>23</v>
      </c>
      <c r="D40" s="248" t="n">
        <f aca="false">[2]PhiladelphiaPA!A1499</f>
        <v>2001</v>
      </c>
      <c r="E40" s="235" t="n">
        <f aca="false">[2]PhiladelphiaPA!B1499</f>
        <v>2</v>
      </c>
      <c r="F40" s="235" t="n">
        <f aca="false">[2]PhiladelphiaPA!C1499</f>
        <v>6</v>
      </c>
      <c r="G40" s="250" t="n">
        <f aca="false">DATE(D40,E40,F40)</f>
        <v>36928</v>
      </c>
      <c r="H40" s="235" t="n">
        <f aca="false">[2]PhiladelphiaPA!E1499</f>
        <v>42</v>
      </c>
      <c r="I40" s="247" t="n">
        <f aca="false">[2]PhiladelphiaPA!F1499</f>
        <v>33</v>
      </c>
      <c r="J40" s="248" t="n">
        <f aca="false">'[2]WashingtonD.C.'!A1499</f>
        <v>2001</v>
      </c>
      <c r="K40" s="235" t="n">
        <f aca="false">'[2]WashingtonD.C.'!B1499</f>
        <v>2</v>
      </c>
      <c r="L40" s="235" t="n">
        <f aca="false">'[2]WashingtonD.C.'!C1499</f>
        <v>6</v>
      </c>
      <c r="M40" s="250" t="n">
        <f aca="false">DATE(J40,K40,L40)</f>
        <v>36928</v>
      </c>
      <c r="N40" s="235" t="n">
        <f aca="false">'[2]WashingtonD.C.'!E1499</f>
        <v>50</v>
      </c>
      <c r="O40" s="247" t="n">
        <f aca="false">'[2]WashingtonD.C.'!F1499</f>
        <v>33</v>
      </c>
      <c r="P40" s="248" t="n">
        <f aca="false">[3]LaGuardia!A1501</f>
        <v>2001</v>
      </c>
      <c r="Q40" s="235" t="n">
        <f aca="false">[3]LaGuardia!B1501</f>
        <v>2</v>
      </c>
      <c r="R40" s="234" t="n">
        <f aca="false">[3]LaGuardia!C1501</f>
        <v>6</v>
      </c>
      <c r="S40" s="250" t="n">
        <f aca="false">DATE(P40,Q40,R40)</f>
        <v>36928</v>
      </c>
      <c r="T40" s="234" t="n">
        <f aca="false">[3]LaGuardia!E1501</f>
        <v>45</v>
      </c>
      <c r="U40" s="251" t="n">
        <f aca="false">[3]LaGuardia!F1501</f>
        <v>37</v>
      </c>
    </row>
    <row r="41" customFormat="false" ht="12.75" hidden="false" customHeight="false" outlineLevel="0" collapsed="false">
      <c r="A41" s="249" t="n">
        <v>36929</v>
      </c>
      <c r="B41" s="235" t="n">
        <v>39</v>
      </c>
      <c r="C41" s="247" t="n">
        <v>23</v>
      </c>
      <c r="D41" s="248" t="n">
        <f aca="false">[2]PhiladelphiaPA!A1500</f>
        <v>2001</v>
      </c>
      <c r="E41" s="235" t="n">
        <f aca="false">[2]PhiladelphiaPA!B1500</f>
        <v>2</v>
      </c>
      <c r="F41" s="235" t="n">
        <f aca="false">[2]PhiladelphiaPA!C1500</f>
        <v>7</v>
      </c>
      <c r="G41" s="250" t="n">
        <f aca="false">DATE(D41,E41,F41)</f>
        <v>36929</v>
      </c>
      <c r="H41" s="235" t="n">
        <f aca="false">[2]PhiladelphiaPA!E1500</f>
        <v>46</v>
      </c>
      <c r="I41" s="247" t="n">
        <f aca="false">[2]PhiladelphiaPA!F1500</f>
        <v>32</v>
      </c>
      <c r="J41" s="248" t="n">
        <f aca="false">'[2]WashingtonD.C.'!A1500</f>
        <v>2001</v>
      </c>
      <c r="K41" s="235" t="n">
        <f aca="false">'[2]WashingtonD.C.'!B1500</f>
        <v>2</v>
      </c>
      <c r="L41" s="235" t="n">
        <f aca="false">'[2]WashingtonD.C.'!C1500</f>
        <v>7</v>
      </c>
      <c r="M41" s="250" t="n">
        <f aca="false">DATE(J41,K41,L41)</f>
        <v>36929</v>
      </c>
      <c r="N41" s="235" t="n">
        <f aca="false">'[2]WashingtonD.C.'!E1500</f>
        <v>54</v>
      </c>
      <c r="O41" s="247" t="n">
        <f aca="false">'[2]WashingtonD.C.'!F1500</f>
        <v>31</v>
      </c>
      <c r="P41" s="248" t="n">
        <f aca="false">[3]LaGuardia!A1502</f>
        <v>2001</v>
      </c>
      <c r="Q41" s="235" t="n">
        <f aca="false">[3]LaGuardia!B1502</f>
        <v>2</v>
      </c>
      <c r="R41" s="234" t="n">
        <f aca="false">[3]LaGuardia!C1502</f>
        <v>7</v>
      </c>
      <c r="S41" s="250" t="n">
        <f aca="false">DATE(P41,Q41,R41)</f>
        <v>36929</v>
      </c>
      <c r="T41" s="234" t="n">
        <f aca="false">[3]LaGuardia!E1502</f>
        <v>44</v>
      </c>
      <c r="U41" s="251" t="n">
        <f aca="false">[3]LaGuardia!F1502</f>
        <v>36</v>
      </c>
    </row>
    <row r="42" customFormat="false" ht="12.75" hidden="false" customHeight="false" outlineLevel="0" collapsed="false">
      <c r="A42" s="249" t="n">
        <v>36930</v>
      </c>
      <c r="B42" s="235" t="n">
        <v>39</v>
      </c>
      <c r="C42" s="247" t="n">
        <v>23</v>
      </c>
      <c r="D42" s="248" t="n">
        <f aca="false">[2]PhiladelphiaPA!A1501</f>
        <v>2001</v>
      </c>
      <c r="E42" s="235" t="n">
        <f aca="false">[2]PhiladelphiaPA!B1501</f>
        <v>2</v>
      </c>
      <c r="F42" s="235" t="n">
        <f aca="false">[2]PhiladelphiaPA!C1501</f>
        <v>8</v>
      </c>
      <c r="G42" s="250" t="n">
        <f aca="false">DATE(D42,E42,F42)</f>
        <v>36930</v>
      </c>
      <c r="H42" s="235" t="n">
        <f aca="false">[2]PhiladelphiaPA!E1501</f>
        <v>47</v>
      </c>
      <c r="I42" s="247" t="n">
        <f aca="false">[2]PhiladelphiaPA!F1501</f>
        <v>29</v>
      </c>
      <c r="J42" s="248" t="n">
        <f aca="false">'[2]WashingtonD.C.'!A1501</f>
        <v>2001</v>
      </c>
      <c r="K42" s="235" t="n">
        <f aca="false">'[2]WashingtonD.C.'!B1501</f>
        <v>2</v>
      </c>
      <c r="L42" s="235" t="n">
        <f aca="false">'[2]WashingtonD.C.'!C1501</f>
        <v>8</v>
      </c>
      <c r="M42" s="250" t="n">
        <f aca="false">DATE(J42,K42,L42)</f>
        <v>36930</v>
      </c>
      <c r="N42" s="235" t="n">
        <f aca="false">'[2]WashingtonD.C.'!E1501</f>
        <v>56</v>
      </c>
      <c r="O42" s="247" t="n">
        <f aca="false">'[2]WashingtonD.C.'!F1501</f>
        <v>33</v>
      </c>
      <c r="P42" s="248" t="n">
        <f aca="false">[3]LaGuardia!A1503</f>
        <v>2001</v>
      </c>
      <c r="Q42" s="235" t="n">
        <f aca="false">[3]LaGuardia!B1503</f>
        <v>2</v>
      </c>
      <c r="R42" s="234" t="n">
        <f aca="false">[3]LaGuardia!C1503</f>
        <v>8</v>
      </c>
      <c r="S42" s="250" t="n">
        <f aca="false">DATE(P42,Q42,R42)</f>
        <v>36930</v>
      </c>
      <c r="T42" s="234" t="n">
        <f aca="false">[3]LaGuardia!E1503</f>
        <v>41</v>
      </c>
      <c r="U42" s="251" t="n">
        <f aca="false">[3]LaGuardia!F1503</f>
        <v>33</v>
      </c>
    </row>
    <row r="43" customFormat="false" ht="12.75" hidden="false" customHeight="false" outlineLevel="0" collapsed="false">
      <c r="A43" s="249" t="n">
        <v>36931</v>
      </c>
      <c r="B43" s="235" t="n">
        <v>40</v>
      </c>
      <c r="C43" s="247" t="n">
        <v>24</v>
      </c>
      <c r="D43" s="248" t="n">
        <f aca="false">[2]PhiladelphiaPA!A1502</f>
        <v>2001</v>
      </c>
      <c r="E43" s="235" t="n">
        <f aca="false">[2]PhiladelphiaPA!B1502</f>
        <v>2</v>
      </c>
      <c r="F43" s="235" t="n">
        <f aca="false">[2]PhiladelphiaPA!C1502</f>
        <v>9</v>
      </c>
      <c r="G43" s="250" t="n">
        <f aca="false">DATE(D43,E43,F43)</f>
        <v>36931</v>
      </c>
      <c r="H43" s="235" t="n">
        <f aca="false">[2]PhiladelphiaPA!E1502</f>
        <v>60</v>
      </c>
      <c r="I43" s="247" t="n">
        <f aca="false">[2]PhiladelphiaPA!F1502</f>
        <v>34</v>
      </c>
      <c r="J43" s="248" t="n">
        <f aca="false">'[2]WashingtonD.C.'!A1502</f>
        <v>2001</v>
      </c>
      <c r="K43" s="235" t="n">
        <f aca="false">'[2]WashingtonD.C.'!B1502</f>
        <v>2</v>
      </c>
      <c r="L43" s="235" t="n">
        <f aca="false">'[2]WashingtonD.C.'!C1502</f>
        <v>9</v>
      </c>
      <c r="M43" s="250" t="n">
        <f aca="false">DATE(J43,K43,L43)</f>
        <v>36931</v>
      </c>
      <c r="N43" s="235" t="n">
        <f aca="false">'[2]WashingtonD.C.'!E1502</f>
        <v>70</v>
      </c>
      <c r="O43" s="247" t="n">
        <f aca="false">'[2]WashingtonD.C.'!F1502</f>
        <v>36</v>
      </c>
      <c r="P43" s="248" t="n">
        <f aca="false">[3]LaGuardia!A1504</f>
        <v>2001</v>
      </c>
      <c r="Q43" s="235" t="n">
        <f aca="false">[3]LaGuardia!B1504</f>
        <v>2</v>
      </c>
      <c r="R43" s="234" t="n">
        <f aca="false">[3]LaGuardia!C1504</f>
        <v>9</v>
      </c>
      <c r="S43" s="250" t="n">
        <f aca="false">DATE(P43,Q43,R43)</f>
        <v>36931</v>
      </c>
      <c r="T43" s="234" t="n">
        <f aca="false">[3]LaGuardia!E1504</f>
        <v>49</v>
      </c>
      <c r="U43" s="251" t="n">
        <f aca="false">[3]LaGuardia!F1504</f>
        <v>35</v>
      </c>
    </row>
    <row r="44" customFormat="false" ht="12.75" hidden="false" customHeight="false" outlineLevel="0" collapsed="false">
      <c r="A44" s="249" t="n">
        <v>36932</v>
      </c>
      <c r="B44" s="235" t="n">
        <v>40</v>
      </c>
      <c r="C44" s="247" t="n">
        <v>24</v>
      </c>
      <c r="D44" s="248" t="n">
        <f aca="false">[2]PhiladelphiaPA!A1503</f>
        <v>2001</v>
      </c>
      <c r="E44" s="235" t="n">
        <f aca="false">[2]PhiladelphiaPA!B1503</f>
        <v>2</v>
      </c>
      <c r="F44" s="235" t="n">
        <f aca="false">[2]PhiladelphiaPA!C1503</f>
        <v>10</v>
      </c>
      <c r="G44" s="250" t="n">
        <f aca="false">DATE(D44,E44,F44)</f>
        <v>36932</v>
      </c>
      <c r="H44" s="235" t="n">
        <f aca="false">[2]PhiladelphiaPA!E1503</f>
        <v>61</v>
      </c>
      <c r="I44" s="247" t="n">
        <f aca="false">[2]PhiladelphiaPA!F1503</f>
        <v>27</v>
      </c>
      <c r="J44" s="248" t="n">
        <f aca="false">'[2]WashingtonD.C.'!A1503</f>
        <v>2001</v>
      </c>
      <c r="K44" s="235" t="n">
        <f aca="false">'[2]WashingtonD.C.'!B1503</f>
        <v>2</v>
      </c>
      <c r="L44" s="235" t="n">
        <f aca="false">'[2]WashingtonD.C.'!C1503</f>
        <v>10</v>
      </c>
      <c r="M44" s="250" t="n">
        <f aca="false">DATE(J44,K44,L44)</f>
        <v>36932</v>
      </c>
      <c r="N44" s="235" t="n">
        <f aca="false">'[2]WashingtonD.C.'!E1503</f>
        <v>64</v>
      </c>
      <c r="O44" s="247" t="n">
        <f aca="false">'[2]WashingtonD.C.'!F1503</f>
        <v>34</v>
      </c>
      <c r="P44" s="248" t="n">
        <f aca="false">[3]LaGuardia!A1505</f>
        <v>2001</v>
      </c>
      <c r="Q44" s="235" t="n">
        <f aca="false">[3]LaGuardia!B1505</f>
        <v>2</v>
      </c>
      <c r="R44" s="234" t="n">
        <f aca="false">[3]LaGuardia!C1505</f>
        <v>10</v>
      </c>
      <c r="S44" s="250" t="n">
        <f aca="false">DATE(P44,Q44,R44)</f>
        <v>36932</v>
      </c>
      <c r="T44" s="234" t="n">
        <f aca="false">[3]LaGuardia!E1505</f>
        <v>60</v>
      </c>
      <c r="U44" s="251" t="n">
        <f aca="false">[3]LaGuardia!F1505</f>
        <v>29</v>
      </c>
    </row>
    <row r="45" customFormat="false" ht="12.75" hidden="false" customHeight="false" outlineLevel="0" collapsed="false">
      <c r="A45" s="249" t="n">
        <v>36933</v>
      </c>
      <c r="B45" s="235" t="n">
        <v>40</v>
      </c>
      <c r="C45" s="247" t="n">
        <v>24</v>
      </c>
      <c r="D45" s="248" t="n">
        <f aca="false">[2]PhiladelphiaPA!A1504</f>
        <v>2001</v>
      </c>
      <c r="E45" s="235" t="n">
        <f aca="false">[2]PhiladelphiaPA!B1504</f>
        <v>2</v>
      </c>
      <c r="F45" s="235" t="n">
        <f aca="false">[2]PhiladelphiaPA!C1504</f>
        <v>11</v>
      </c>
      <c r="G45" s="250" t="n">
        <f aca="false">DATE(D45,E45,F45)</f>
        <v>36933</v>
      </c>
      <c r="H45" s="235" t="n">
        <f aca="false">[2]PhiladelphiaPA!E1504</f>
        <v>39</v>
      </c>
      <c r="I45" s="247" t="n">
        <f aca="false">[2]PhiladelphiaPA!F1504</f>
        <v>24</v>
      </c>
      <c r="J45" s="248" t="n">
        <f aca="false">'[2]WashingtonD.C.'!A1504</f>
        <v>2001</v>
      </c>
      <c r="K45" s="235" t="n">
        <f aca="false">'[2]WashingtonD.C.'!B1504</f>
        <v>2</v>
      </c>
      <c r="L45" s="235" t="n">
        <f aca="false">'[2]WashingtonD.C.'!C1504</f>
        <v>11</v>
      </c>
      <c r="M45" s="250" t="n">
        <f aca="false">DATE(J45,K45,L45)</f>
        <v>36933</v>
      </c>
      <c r="N45" s="235" t="n">
        <f aca="false">'[2]WashingtonD.C.'!E1504</f>
        <v>39</v>
      </c>
      <c r="O45" s="247" t="n">
        <f aca="false">'[2]WashingtonD.C.'!F1504</f>
        <v>27</v>
      </c>
      <c r="P45" s="248" t="n">
        <f aca="false">[3]LaGuardia!A1506</f>
        <v>2001</v>
      </c>
      <c r="Q45" s="235" t="n">
        <f aca="false">[3]LaGuardia!B1506</f>
        <v>2</v>
      </c>
      <c r="R45" s="234" t="n">
        <f aca="false">[3]LaGuardia!C1506</f>
        <v>11</v>
      </c>
      <c r="S45" s="250" t="n">
        <f aca="false">DATE(P45,Q45,R45)</f>
        <v>36933</v>
      </c>
      <c r="T45" s="234" t="n">
        <f aca="false">[3]LaGuardia!E1506</f>
        <v>31</v>
      </c>
      <c r="U45" s="251" t="n">
        <f aca="false">[3]LaGuardia!F1506</f>
        <v>21</v>
      </c>
    </row>
    <row r="46" customFormat="false" ht="12.75" hidden="false" customHeight="false" outlineLevel="0" collapsed="false">
      <c r="A46" s="249" t="n">
        <v>36934</v>
      </c>
      <c r="B46" s="235" t="n">
        <v>40</v>
      </c>
      <c r="C46" s="247" t="n">
        <v>24</v>
      </c>
      <c r="D46" s="248" t="n">
        <f aca="false">[2]PhiladelphiaPA!A1505</f>
        <v>2001</v>
      </c>
      <c r="E46" s="235" t="n">
        <f aca="false">[2]PhiladelphiaPA!B1505</f>
        <v>2</v>
      </c>
      <c r="F46" s="235" t="n">
        <f aca="false">[2]PhiladelphiaPA!C1505</f>
        <v>12</v>
      </c>
      <c r="G46" s="250" t="n">
        <f aca="false">DATE(D46,E46,F46)</f>
        <v>36934</v>
      </c>
      <c r="H46" s="235" t="n">
        <f aca="false">[2]PhiladelphiaPA!E1505</f>
        <v>37</v>
      </c>
      <c r="I46" s="247" t="n">
        <f aca="false">[2]PhiladelphiaPA!F1505</f>
        <v>20</v>
      </c>
      <c r="J46" s="248" t="n">
        <f aca="false">'[2]WashingtonD.C.'!A1505</f>
        <v>2001</v>
      </c>
      <c r="K46" s="235" t="n">
        <f aca="false">'[2]WashingtonD.C.'!B1505</f>
        <v>2</v>
      </c>
      <c r="L46" s="235" t="n">
        <f aca="false">'[2]WashingtonD.C.'!C1505</f>
        <v>12</v>
      </c>
      <c r="M46" s="250" t="n">
        <f aca="false">DATE(J46,K46,L46)</f>
        <v>36934</v>
      </c>
      <c r="N46" s="235" t="n">
        <f aca="false">'[2]WashingtonD.C.'!E1505</f>
        <v>41</v>
      </c>
      <c r="O46" s="247" t="n">
        <f aca="false">'[2]WashingtonD.C.'!F1505</f>
        <v>30</v>
      </c>
      <c r="P46" s="248" t="n">
        <f aca="false">[3]LaGuardia!A1507</f>
        <v>2001</v>
      </c>
      <c r="Q46" s="235" t="n">
        <f aca="false">[3]LaGuardia!B1507</f>
        <v>2</v>
      </c>
      <c r="R46" s="234" t="n">
        <f aca="false">[3]LaGuardia!C1507</f>
        <v>12</v>
      </c>
      <c r="S46" s="250" t="n">
        <f aca="false">DATE(P46,Q46,R46)</f>
        <v>36934</v>
      </c>
      <c r="T46" s="234" t="n">
        <f aca="false">[3]LaGuardia!E1507</f>
        <v>35</v>
      </c>
      <c r="U46" s="251" t="n">
        <f aca="false">[3]LaGuardia!F1507</f>
        <v>16</v>
      </c>
    </row>
    <row r="47" customFormat="false" ht="12.75" hidden="false" customHeight="false" outlineLevel="0" collapsed="false">
      <c r="A47" s="249" t="n">
        <v>36935</v>
      </c>
      <c r="B47" s="235" t="n">
        <v>41</v>
      </c>
      <c r="C47" s="247" t="n">
        <v>24</v>
      </c>
      <c r="D47" s="248" t="n">
        <f aca="false">[2]PhiladelphiaPA!A1506</f>
        <v>2001</v>
      </c>
      <c r="E47" s="235" t="n">
        <f aca="false">[2]PhiladelphiaPA!B1506</f>
        <v>2</v>
      </c>
      <c r="F47" s="235" t="n">
        <f aca="false">[2]PhiladelphiaPA!C1506</f>
        <v>13</v>
      </c>
      <c r="G47" s="250" t="n">
        <f aca="false">DATE(D47,E47,F47)</f>
        <v>36935</v>
      </c>
      <c r="H47" s="235" t="n">
        <f aca="false">[2]PhiladelphiaPA!E1506</f>
        <v>52</v>
      </c>
      <c r="I47" s="247" t="n">
        <f aca="false">[2]PhiladelphiaPA!F1506</f>
        <v>33</v>
      </c>
      <c r="J47" s="248" t="n">
        <f aca="false">'[2]WashingtonD.C.'!A1506</f>
        <v>2001</v>
      </c>
      <c r="K47" s="235" t="n">
        <f aca="false">'[2]WashingtonD.C.'!B1506</f>
        <v>2</v>
      </c>
      <c r="L47" s="235" t="n">
        <f aca="false">'[2]WashingtonD.C.'!C1506</f>
        <v>13</v>
      </c>
      <c r="M47" s="250" t="n">
        <f aca="false">DATE(J47,K47,L47)</f>
        <v>36935</v>
      </c>
      <c r="N47" s="235" t="n">
        <f aca="false">'[2]WashingtonD.C.'!E1506</f>
        <v>54</v>
      </c>
      <c r="O47" s="247" t="n">
        <f aca="false">'[2]WashingtonD.C.'!F1506</f>
        <v>33</v>
      </c>
      <c r="P47" s="248" t="n">
        <f aca="false">[3]LaGuardia!A1508</f>
        <v>2001</v>
      </c>
      <c r="Q47" s="235" t="n">
        <f aca="false">[3]LaGuardia!B1508</f>
        <v>2</v>
      </c>
      <c r="R47" s="234" t="n">
        <f aca="false">[3]LaGuardia!C1508</f>
        <v>13</v>
      </c>
      <c r="S47" s="250" t="n">
        <f aca="false">DATE(P47,Q47,R47)</f>
        <v>36935</v>
      </c>
      <c r="T47" s="234" t="n">
        <f aca="false">[3]LaGuardia!E1508</f>
        <v>48</v>
      </c>
      <c r="U47" s="251" t="n">
        <f aca="false">[3]LaGuardia!F1508</f>
        <v>32</v>
      </c>
    </row>
    <row r="48" customFormat="false" ht="12.75" hidden="false" customHeight="false" outlineLevel="0" collapsed="false">
      <c r="A48" s="249" t="n">
        <v>36936</v>
      </c>
      <c r="B48" s="235" t="n">
        <v>41</v>
      </c>
      <c r="C48" s="247" t="n">
        <v>25</v>
      </c>
      <c r="D48" s="248" t="n">
        <f aca="false">[2]PhiladelphiaPA!A1507</f>
        <v>2001</v>
      </c>
      <c r="E48" s="235" t="n">
        <f aca="false">[2]PhiladelphiaPA!B1507</f>
        <v>2</v>
      </c>
      <c r="F48" s="235" t="n">
        <f aca="false">[2]PhiladelphiaPA!C1507</f>
        <v>14</v>
      </c>
      <c r="G48" s="250" t="n">
        <f aca="false">DATE(D48,E48,F48)</f>
        <v>36936</v>
      </c>
      <c r="H48" s="235" t="n">
        <f aca="false">[2]PhiladelphiaPA!E1507</f>
        <v>47</v>
      </c>
      <c r="I48" s="247" t="n">
        <f aca="false">[2]PhiladelphiaPA!F1507</f>
        <v>36</v>
      </c>
      <c r="J48" s="248" t="n">
        <f aca="false">'[2]WashingtonD.C.'!A1507</f>
        <v>2001</v>
      </c>
      <c r="K48" s="235" t="n">
        <f aca="false">'[2]WashingtonD.C.'!B1507</f>
        <v>2</v>
      </c>
      <c r="L48" s="235" t="n">
        <f aca="false">'[2]WashingtonD.C.'!C1507</f>
        <v>14</v>
      </c>
      <c r="M48" s="250" t="n">
        <f aca="false">DATE(J48,K48,L48)</f>
        <v>36936</v>
      </c>
      <c r="N48" s="235" t="n">
        <f aca="false">'[2]WashingtonD.C.'!E1507</f>
        <v>51</v>
      </c>
      <c r="O48" s="247" t="n">
        <f aca="false">'[2]WashingtonD.C.'!F1507</f>
        <v>43</v>
      </c>
      <c r="P48" s="248" t="n">
        <f aca="false">[3]LaGuardia!A1509</f>
        <v>2001</v>
      </c>
      <c r="Q48" s="235" t="n">
        <f aca="false">[3]LaGuardia!B1509</f>
        <v>2</v>
      </c>
      <c r="R48" s="234" t="n">
        <f aca="false">[3]LaGuardia!C1509</f>
        <v>14</v>
      </c>
      <c r="S48" s="250" t="n">
        <f aca="false">DATE(P48,Q48,R48)</f>
        <v>36936</v>
      </c>
      <c r="T48" s="234" t="n">
        <f aca="false">[3]LaGuardia!E1509</f>
        <v>47</v>
      </c>
      <c r="U48" s="251" t="n">
        <f aca="false">[3]LaGuardia!F1509</f>
        <v>34</v>
      </c>
    </row>
    <row r="49" customFormat="false" ht="12.75" hidden="false" customHeight="false" outlineLevel="0" collapsed="false">
      <c r="A49" s="249" t="n">
        <v>36937</v>
      </c>
      <c r="B49" s="235" t="n">
        <v>41</v>
      </c>
      <c r="C49" s="247" t="n">
        <v>25</v>
      </c>
      <c r="D49" s="248" t="n">
        <f aca="false">[2]PhiladelphiaPA!A1508</f>
        <v>2001</v>
      </c>
      <c r="E49" s="235" t="n">
        <f aca="false">[2]PhiladelphiaPA!B1508</f>
        <v>2</v>
      </c>
      <c r="F49" s="235" t="n">
        <f aca="false">[2]PhiladelphiaPA!C1508</f>
        <v>15</v>
      </c>
      <c r="G49" s="250" t="n">
        <f aca="false">DATE(D49,E49,F49)</f>
        <v>36937</v>
      </c>
      <c r="H49" s="235" t="n">
        <f aca="false">[2]PhiladelphiaPA!E1508</f>
        <v>50</v>
      </c>
      <c r="I49" s="247" t="n">
        <f aca="false">[2]PhiladelphiaPA!F1508</f>
        <v>40</v>
      </c>
      <c r="J49" s="248" t="n">
        <f aca="false">'[2]WashingtonD.C.'!A1508</f>
        <v>2001</v>
      </c>
      <c r="K49" s="235" t="n">
        <f aca="false">'[2]WashingtonD.C.'!B1508</f>
        <v>2</v>
      </c>
      <c r="L49" s="235" t="n">
        <f aca="false">'[2]WashingtonD.C.'!C1508</f>
        <v>15</v>
      </c>
      <c r="M49" s="250" t="n">
        <f aca="false">DATE(J49,K49,L49)</f>
        <v>36937</v>
      </c>
      <c r="N49" s="235" t="n">
        <f aca="false">'[2]WashingtonD.C.'!E1508</f>
        <v>55</v>
      </c>
      <c r="O49" s="247" t="n">
        <f aca="false">'[2]WashingtonD.C.'!F1508</f>
        <v>43</v>
      </c>
      <c r="P49" s="248" t="n">
        <f aca="false">[3]LaGuardia!A1510</f>
        <v>2001</v>
      </c>
      <c r="Q49" s="235" t="n">
        <f aca="false">[3]LaGuardia!B1510</f>
        <v>2</v>
      </c>
      <c r="R49" s="234" t="n">
        <f aca="false">[3]LaGuardia!C1510</f>
        <v>15</v>
      </c>
      <c r="S49" s="250" t="n">
        <f aca="false">DATE(P49,Q49,R49)</f>
        <v>36937</v>
      </c>
      <c r="T49" s="234" t="n">
        <f aca="false">[3]LaGuardia!E1510</f>
        <v>48</v>
      </c>
      <c r="U49" s="251" t="n">
        <f aca="false">[3]LaGuardia!F1510</f>
        <v>37</v>
      </c>
    </row>
    <row r="50" customFormat="false" ht="12.75" hidden="false" customHeight="false" outlineLevel="0" collapsed="false">
      <c r="A50" s="249" t="n">
        <v>36938</v>
      </c>
      <c r="B50" s="235" t="n">
        <v>41</v>
      </c>
      <c r="C50" s="247" t="n">
        <v>25</v>
      </c>
      <c r="D50" s="248" t="n">
        <f aca="false">[2]PhiladelphiaPA!A1509</f>
        <v>2001</v>
      </c>
      <c r="E50" s="235" t="n">
        <f aca="false">[2]PhiladelphiaPA!B1509</f>
        <v>2</v>
      </c>
      <c r="F50" s="235" t="n">
        <f aca="false">[2]PhiladelphiaPA!C1509</f>
        <v>16</v>
      </c>
      <c r="G50" s="250" t="n">
        <f aca="false">DATE(D50,E50,F50)</f>
        <v>36938</v>
      </c>
      <c r="H50" s="235" t="n">
        <f aca="false">[2]PhiladelphiaPA!E1509</f>
        <v>42</v>
      </c>
      <c r="I50" s="247" t="n">
        <f aca="false">[2]PhiladelphiaPA!F1509</f>
        <v>39</v>
      </c>
      <c r="J50" s="248" t="n">
        <f aca="false">'[2]WashingtonD.C.'!A1509</f>
        <v>2001</v>
      </c>
      <c r="K50" s="235" t="n">
        <f aca="false">'[2]WashingtonD.C.'!B1509</f>
        <v>2</v>
      </c>
      <c r="L50" s="235" t="n">
        <f aca="false">'[2]WashingtonD.C.'!C1509</f>
        <v>16</v>
      </c>
      <c r="M50" s="250" t="n">
        <f aca="false">DATE(J50,K50,L50)</f>
        <v>36938</v>
      </c>
      <c r="N50" s="235" t="n">
        <f aca="false">'[2]WashingtonD.C.'!E1509</f>
        <v>44</v>
      </c>
      <c r="O50" s="247" t="n">
        <f aca="false">'[2]WashingtonD.C.'!F1509</f>
        <v>40</v>
      </c>
      <c r="P50" s="248" t="n">
        <f aca="false">[3]LaGuardia!A1511</f>
        <v>2001</v>
      </c>
      <c r="Q50" s="235" t="n">
        <f aca="false">[3]LaGuardia!B1511</f>
        <v>2</v>
      </c>
      <c r="R50" s="234" t="n">
        <f aca="false">[3]LaGuardia!C1511</f>
        <v>16</v>
      </c>
      <c r="S50" s="250" t="n">
        <f aca="false">DATE(P50,Q50,R50)</f>
        <v>36938</v>
      </c>
      <c r="T50" s="234" t="n">
        <f aca="false">[3]LaGuardia!E1511</f>
        <v>39</v>
      </c>
      <c r="U50" s="251" t="n">
        <f aca="false">[3]LaGuardia!F1511</f>
        <v>33</v>
      </c>
    </row>
    <row r="51" customFormat="false" ht="12.75" hidden="false" customHeight="false" outlineLevel="0" collapsed="false">
      <c r="A51" s="249" t="n">
        <v>36939</v>
      </c>
      <c r="B51" s="235" t="n">
        <v>42</v>
      </c>
      <c r="C51" s="247" t="n">
        <v>25</v>
      </c>
      <c r="D51" s="248" t="n">
        <f aca="false">[2]PhiladelphiaPA!A1510</f>
        <v>2001</v>
      </c>
      <c r="E51" s="235" t="n">
        <f aca="false">[2]PhiladelphiaPA!B1510</f>
        <v>2</v>
      </c>
      <c r="F51" s="235" t="n">
        <f aca="false">[2]PhiladelphiaPA!C1510</f>
        <v>17</v>
      </c>
      <c r="G51" s="250" t="n">
        <f aca="false">DATE(D51,E51,F51)</f>
        <v>36939</v>
      </c>
      <c r="H51" s="235" t="n">
        <f aca="false">[2]PhiladelphiaPA!E1510</f>
        <v>41</v>
      </c>
      <c r="I51" s="247" t="n">
        <f aca="false">[2]PhiladelphiaPA!F1510</f>
        <v>25</v>
      </c>
      <c r="J51" s="248" t="n">
        <f aca="false">'[2]WashingtonD.C.'!A1510</f>
        <v>2001</v>
      </c>
      <c r="K51" s="235" t="n">
        <f aca="false">'[2]WashingtonD.C.'!B1510</f>
        <v>2</v>
      </c>
      <c r="L51" s="235" t="n">
        <f aca="false">'[2]WashingtonD.C.'!C1510</f>
        <v>17</v>
      </c>
      <c r="M51" s="250" t="n">
        <f aca="false">DATE(J51,K51,L51)</f>
        <v>36939</v>
      </c>
      <c r="N51" s="235" t="n">
        <f aca="false">'[2]WashingtonD.C.'!E1510</f>
        <v>45</v>
      </c>
      <c r="O51" s="247" t="n">
        <f aca="false">'[2]WashingtonD.C.'!F1510</f>
        <v>26</v>
      </c>
      <c r="P51" s="248" t="n">
        <f aca="false">[3]LaGuardia!A1512</f>
        <v>2001</v>
      </c>
      <c r="Q51" s="235" t="n">
        <f aca="false">[3]LaGuardia!B1512</f>
        <v>2</v>
      </c>
      <c r="R51" s="234" t="n">
        <f aca="false">[3]LaGuardia!C1512</f>
        <v>17</v>
      </c>
      <c r="S51" s="250" t="n">
        <f aca="false">DATE(P51,Q51,R51)</f>
        <v>36939</v>
      </c>
      <c r="T51" s="234" t="n">
        <f aca="false">[3]LaGuardia!E1512</f>
        <v>39</v>
      </c>
      <c r="U51" s="251" t="n">
        <f aca="false">[3]LaGuardia!F1512</f>
        <v>22</v>
      </c>
    </row>
    <row r="52" customFormat="false" ht="12.75" hidden="false" customHeight="false" outlineLevel="0" collapsed="false">
      <c r="A52" s="249" t="n">
        <v>36940</v>
      </c>
      <c r="B52" s="235" t="n">
        <v>42</v>
      </c>
      <c r="C52" s="247" t="n">
        <v>25</v>
      </c>
      <c r="D52" s="248" t="n">
        <f aca="false">[2]PhiladelphiaPA!A1511</f>
        <v>2001</v>
      </c>
      <c r="E52" s="235" t="n">
        <f aca="false">[2]PhiladelphiaPA!B1511</f>
        <v>2</v>
      </c>
      <c r="F52" s="235" t="n">
        <f aca="false">[2]PhiladelphiaPA!C1511</f>
        <v>18</v>
      </c>
      <c r="G52" s="250" t="n">
        <f aca="false">DATE(D52,E52,F52)</f>
        <v>36940</v>
      </c>
      <c r="H52" s="235" t="n">
        <f aca="false">[2]PhiladelphiaPA!E1511</f>
        <v>33</v>
      </c>
      <c r="I52" s="247" t="n">
        <f aca="false">[2]PhiladelphiaPA!F1511</f>
        <v>20</v>
      </c>
      <c r="J52" s="248" t="n">
        <f aca="false">'[2]WashingtonD.C.'!A1511</f>
        <v>2001</v>
      </c>
      <c r="K52" s="235" t="n">
        <f aca="false">'[2]WashingtonD.C.'!B1511</f>
        <v>2</v>
      </c>
      <c r="L52" s="235" t="n">
        <f aca="false">'[2]WashingtonD.C.'!C1511</f>
        <v>18</v>
      </c>
      <c r="M52" s="250" t="n">
        <f aca="false">DATE(J52,K52,L52)</f>
        <v>36940</v>
      </c>
      <c r="N52" s="235" t="n">
        <f aca="false">'[2]WashingtonD.C.'!E1511</f>
        <v>38</v>
      </c>
      <c r="O52" s="247" t="n">
        <f aca="false">'[2]WashingtonD.C.'!F1511</f>
        <v>21</v>
      </c>
      <c r="P52" s="248" t="n">
        <f aca="false">[3]LaGuardia!A1513</f>
        <v>2001</v>
      </c>
      <c r="Q52" s="235" t="n">
        <f aca="false">[3]LaGuardia!B1513</f>
        <v>2</v>
      </c>
      <c r="R52" s="234" t="n">
        <f aca="false">[3]LaGuardia!C1513</f>
        <v>18</v>
      </c>
      <c r="S52" s="250" t="n">
        <f aca="false">DATE(P52,Q52,R52)</f>
        <v>36940</v>
      </c>
      <c r="T52" s="234" t="n">
        <f aca="false">[3]LaGuardia!E1513</f>
        <v>32</v>
      </c>
      <c r="U52" s="251" t="n">
        <f aca="false">[3]LaGuardia!F1513</f>
        <v>19</v>
      </c>
    </row>
    <row r="53" customFormat="false" ht="12.75" hidden="false" customHeight="false" outlineLevel="0" collapsed="false">
      <c r="A53" s="249" t="n">
        <v>36941</v>
      </c>
      <c r="B53" s="235" t="n">
        <v>42</v>
      </c>
      <c r="C53" s="247" t="n">
        <v>26</v>
      </c>
      <c r="D53" s="248" t="n">
        <f aca="false">[2]PhiladelphiaPA!A1512</f>
        <v>2001</v>
      </c>
      <c r="E53" s="235" t="n">
        <f aca="false">[2]PhiladelphiaPA!B1512</f>
        <v>2</v>
      </c>
      <c r="F53" s="235" t="n">
        <f aca="false">[2]PhiladelphiaPA!C1512</f>
        <v>19</v>
      </c>
      <c r="G53" s="250" t="n">
        <f aca="false">DATE(D53,E53,F53)</f>
        <v>36941</v>
      </c>
      <c r="H53" s="235" t="n">
        <f aca="false">[2]PhiladelphiaPA!E1512</f>
        <v>44</v>
      </c>
      <c r="I53" s="247" t="n">
        <f aca="false">[2]PhiladelphiaPA!F1512</f>
        <v>22</v>
      </c>
      <c r="J53" s="248" t="n">
        <f aca="false">'[2]WashingtonD.C.'!A1512</f>
        <v>2001</v>
      </c>
      <c r="K53" s="235" t="n">
        <f aca="false">'[2]WashingtonD.C.'!B1512</f>
        <v>2</v>
      </c>
      <c r="L53" s="235" t="n">
        <f aca="false">'[2]WashingtonD.C.'!C1512</f>
        <v>19</v>
      </c>
      <c r="M53" s="250" t="n">
        <f aca="false">DATE(J53,K53,L53)</f>
        <v>36941</v>
      </c>
      <c r="N53" s="235" t="n">
        <f aca="false">'[2]WashingtonD.C.'!E1512</f>
        <v>51</v>
      </c>
      <c r="O53" s="247" t="n">
        <f aca="false">'[2]WashingtonD.C.'!F1512</f>
        <v>24</v>
      </c>
      <c r="P53" s="248" t="n">
        <f aca="false">[3]LaGuardia!A1514</f>
        <v>2001</v>
      </c>
      <c r="Q53" s="235" t="n">
        <f aca="false">[3]LaGuardia!B1514</f>
        <v>2</v>
      </c>
      <c r="R53" s="234" t="n">
        <f aca="false">[3]LaGuardia!C1514</f>
        <v>19</v>
      </c>
      <c r="S53" s="250" t="n">
        <f aca="false">DATE(P53,Q53,R53)</f>
        <v>36941</v>
      </c>
      <c r="T53" s="234" t="n">
        <f aca="false">[3]LaGuardia!E1514</f>
        <v>43</v>
      </c>
      <c r="U53" s="251" t="n">
        <f aca="false">[3]LaGuardia!F1514</f>
        <v>28</v>
      </c>
    </row>
    <row r="54" customFormat="false" ht="12.75" hidden="false" customHeight="false" outlineLevel="0" collapsed="false">
      <c r="A54" s="249" t="n">
        <v>36942</v>
      </c>
      <c r="B54" s="235" t="n">
        <v>43</v>
      </c>
      <c r="C54" s="247" t="n">
        <v>26</v>
      </c>
      <c r="D54" s="248" t="n">
        <f aca="false">[2]PhiladelphiaPA!A1513</f>
        <v>2001</v>
      </c>
      <c r="E54" s="235" t="n">
        <f aca="false">[2]PhiladelphiaPA!B1513</f>
        <v>2</v>
      </c>
      <c r="F54" s="235" t="n">
        <f aca="false">[2]PhiladelphiaPA!C1513</f>
        <v>20</v>
      </c>
      <c r="G54" s="250" t="n">
        <f aca="false">DATE(D54,E54,F54)</f>
        <v>36942</v>
      </c>
      <c r="H54" s="235" t="n">
        <f aca="false">[2]PhiladelphiaPA!E1513</f>
        <v>60</v>
      </c>
      <c r="I54" s="247" t="n">
        <f aca="false">[2]PhiladelphiaPA!F1513</f>
        <v>37</v>
      </c>
      <c r="J54" s="248" t="n">
        <f aca="false">'[2]WashingtonD.C.'!A1513</f>
        <v>2001</v>
      </c>
      <c r="K54" s="235" t="n">
        <f aca="false">'[2]WashingtonD.C.'!B1513</f>
        <v>2</v>
      </c>
      <c r="L54" s="235" t="n">
        <f aca="false">'[2]WashingtonD.C.'!C1513</f>
        <v>20</v>
      </c>
      <c r="M54" s="250" t="n">
        <f aca="false">DATE(J54,K54,L54)</f>
        <v>36942</v>
      </c>
      <c r="N54" s="235" t="n">
        <f aca="false">'[2]WashingtonD.C.'!E1513</f>
        <v>65</v>
      </c>
      <c r="O54" s="247" t="n">
        <f aca="false">'[2]WashingtonD.C.'!F1513</f>
        <v>37</v>
      </c>
      <c r="P54" s="248" t="n">
        <f aca="false">[3]LaGuardia!A1515</f>
        <v>2001</v>
      </c>
      <c r="Q54" s="235" t="n">
        <f aca="false">[3]LaGuardia!B1515</f>
        <v>2</v>
      </c>
      <c r="R54" s="234" t="n">
        <f aca="false">[3]LaGuardia!C1515</f>
        <v>20</v>
      </c>
      <c r="S54" s="250" t="n">
        <f aca="false">DATE(P54,Q54,R54)</f>
        <v>36942</v>
      </c>
      <c r="T54" s="234" t="n">
        <f aca="false">[3]LaGuardia!E1515</f>
        <v>54</v>
      </c>
      <c r="U54" s="251" t="n">
        <f aca="false">[3]LaGuardia!F1515</f>
        <v>39</v>
      </c>
    </row>
    <row r="55" customFormat="false" ht="12.75" hidden="false" customHeight="false" outlineLevel="0" collapsed="false">
      <c r="A55" s="249" t="n">
        <v>36943</v>
      </c>
      <c r="B55" s="235" t="n">
        <v>43</v>
      </c>
      <c r="C55" s="247" t="n">
        <v>26</v>
      </c>
      <c r="D55" s="248" t="n">
        <f aca="false">[2]PhiladelphiaPA!A1514</f>
        <v>2001</v>
      </c>
      <c r="E55" s="235" t="n">
        <f aca="false">[2]PhiladelphiaPA!B1514</f>
        <v>2</v>
      </c>
      <c r="F55" s="235" t="n">
        <f aca="false">[2]PhiladelphiaPA!C1514</f>
        <v>21</v>
      </c>
      <c r="G55" s="250" t="n">
        <f aca="false">DATE(D55,E55,F55)</f>
        <v>36943</v>
      </c>
      <c r="H55" s="235" t="n">
        <f aca="false">[2]PhiladelphiaPA!E1514</f>
        <v>50</v>
      </c>
      <c r="I55" s="247" t="n">
        <f aca="false">[2]PhiladelphiaPA!F1514</f>
        <v>25</v>
      </c>
      <c r="J55" s="248" t="n">
        <f aca="false">'[2]WashingtonD.C.'!A1514</f>
        <v>2001</v>
      </c>
      <c r="K55" s="235" t="n">
        <f aca="false">'[2]WashingtonD.C.'!B1514</f>
        <v>2</v>
      </c>
      <c r="L55" s="235" t="n">
        <f aca="false">'[2]WashingtonD.C.'!C1514</f>
        <v>21</v>
      </c>
      <c r="M55" s="250" t="n">
        <f aca="false">DATE(J55,K55,L55)</f>
        <v>36943</v>
      </c>
      <c r="N55" s="235" t="n">
        <f aca="false">'[2]WashingtonD.C.'!E1514</f>
        <v>57</v>
      </c>
      <c r="O55" s="247" t="n">
        <f aca="false">'[2]WashingtonD.C.'!F1514</f>
        <v>29</v>
      </c>
      <c r="P55" s="248" t="n">
        <f aca="false">[3]LaGuardia!A1516</f>
        <v>2001</v>
      </c>
      <c r="Q55" s="235" t="n">
        <f aca="false">[3]LaGuardia!B1516</f>
        <v>2</v>
      </c>
      <c r="R55" s="234" t="n">
        <f aca="false">[3]LaGuardia!C1516</f>
        <v>21</v>
      </c>
      <c r="S55" s="250" t="n">
        <f aca="false">DATE(P55,Q55,R55)</f>
        <v>36943</v>
      </c>
      <c r="T55" s="234" t="n">
        <f aca="false">[3]LaGuardia!E1516</f>
        <v>52</v>
      </c>
      <c r="U55" s="251" t="n">
        <f aca="false">[3]LaGuardia!F1516</f>
        <v>21</v>
      </c>
    </row>
    <row r="56" customFormat="false" ht="12.75" hidden="false" customHeight="false" outlineLevel="0" collapsed="false">
      <c r="A56" s="249" t="n">
        <v>36944</v>
      </c>
      <c r="B56" s="235" t="n">
        <v>43</v>
      </c>
      <c r="C56" s="247" t="n">
        <v>27</v>
      </c>
      <c r="D56" s="248" t="n">
        <f aca="false">[2]PhiladelphiaPA!A1515</f>
        <v>2001</v>
      </c>
      <c r="E56" s="235" t="n">
        <f aca="false">[2]PhiladelphiaPA!B1515</f>
        <v>2</v>
      </c>
      <c r="F56" s="235" t="n">
        <f aca="false">[2]PhiladelphiaPA!C1515</f>
        <v>22</v>
      </c>
      <c r="G56" s="250" t="n">
        <f aca="false">DATE(D56,E56,F56)</f>
        <v>36944</v>
      </c>
      <c r="H56" s="235" t="n">
        <f aca="false">[2]PhiladelphiaPA!E1515</f>
        <v>25</v>
      </c>
      <c r="I56" s="247" t="n">
        <f aca="false">[2]PhiladelphiaPA!F1515</f>
        <v>19</v>
      </c>
      <c r="J56" s="248" t="n">
        <f aca="false">'[2]WashingtonD.C.'!A1515</f>
        <v>2001</v>
      </c>
      <c r="K56" s="235" t="n">
        <f aca="false">'[2]WashingtonD.C.'!B1515</f>
        <v>2</v>
      </c>
      <c r="L56" s="235" t="n">
        <f aca="false">'[2]WashingtonD.C.'!C1515</f>
        <v>22</v>
      </c>
      <c r="M56" s="250" t="n">
        <f aca="false">DATE(J56,K56,L56)</f>
        <v>36944</v>
      </c>
      <c r="N56" s="235" t="n">
        <f aca="false">'[2]WashingtonD.C.'!E1515</f>
        <v>29</v>
      </c>
      <c r="O56" s="247" t="n">
        <f aca="false">'[2]WashingtonD.C.'!F1515</f>
        <v>23</v>
      </c>
      <c r="P56" s="248" t="n">
        <f aca="false">[3]LaGuardia!A1517</f>
        <v>2001</v>
      </c>
      <c r="Q56" s="235" t="n">
        <f aca="false">[3]LaGuardia!B1517</f>
        <v>2</v>
      </c>
      <c r="R56" s="234" t="n">
        <f aca="false">[3]LaGuardia!C1517</f>
        <v>22</v>
      </c>
      <c r="S56" s="250" t="n">
        <f aca="false">DATE(P56,Q56,R56)</f>
        <v>36944</v>
      </c>
      <c r="T56" s="234" t="n">
        <f aca="false">[3]LaGuardia!E1517</f>
        <v>24</v>
      </c>
      <c r="U56" s="251" t="n">
        <f aca="false">[3]LaGuardia!F1517</f>
        <v>18</v>
      </c>
    </row>
    <row r="57" customFormat="false" ht="12.75" hidden="false" customHeight="false" outlineLevel="0" collapsed="false">
      <c r="A57" s="249" t="n">
        <v>36945</v>
      </c>
      <c r="B57" s="235" t="n">
        <v>44</v>
      </c>
      <c r="C57" s="247" t="n">
        <v>27</v>
      </c>
      <c r="D57" s="248" t="n">
        <f aca="false">[2]PhiladelphiaPA!A1516</f>
        <v>2001</v>
      </c>
      <c r="E57" s="235" t="n">
        <f aca="false">[2]PhiladelphiaPA!B1516</f>
        <v>2</v>
      </c>
      <c r="F57" s="235" t="n">
        <f aca="false">[2]PhiladelphiaPA!C1516</f>
        <v>23</v>
      </c>
      <c r="G57" s="250" t="n">
        <f aca="false">DATE(D57,E57,F57)</f>
        <v>36945</v>
      </c>
      <c r="H57" s="235" t="n">
        <f aca="false">[2]PhiladelphiaPA!E1516</f>
        <v>40</v>
      </c>
      <c r="I57" s="247" t="n">
        <f aca="false">[2]PhiladelphiaPA!F1516</f>
        <v>23</v>
      </c>
      <c r="J57" s="248" t="n">
        <f aca="false">'[2]WashingtonD.C.'!A1516</f>
        <v>2001</v>
      </c>
      <c r="K57" s="235" t="n">
        <f aca="false">'[2]WashingtonD.C.'!B1516</f>
        <v>2</v>
      </c>
      <c r="L57" s="235" t="n">
        <f aca="false">'[2]WashingtonD.C.'!C1516</f>
        <v>23</v>
      </c>
      <c r="M57" s="250" t="n">
        <f aca="false">DATE(J57,K57,L57)</f>
        <v>36945</v>
      </c>
      <c r="N57" s="235" t="n">
        <f aca="false">'[2]WashingtonD.C.'!E1516</f>
        <v>47</v>
      </c>
      <c r="O57" s="247" t="n">
        <f aca="false">'[2]WashingtonD.C.'!F1516</f>
        <v>23</v>
      </c>
      <c r="P57" s="248" t="n">
        <f aca="false">[3]LaGuardia!A1518</f>
        <v>2001</v>
      </c>
      <c r="Q57" s="235" t="n">
        <f aca="false">[3]LaGuardia!B1518</f>
        <v>2</v>
      </c>
      <c r="R57" s="234" t="n">
        <f aca="false">[3]LaGuardia!C1518</f>
        <v>23</v>
      </c>
      <c r="S57" s="250" t="n">
        <f aca="false">DATE(P57,Q57,R57)</f>
        <v>36945</v>
      </c>
      <c r="T57" s="234" t="n">
        <f aca="false">[3]LaGuardia!E1518</f>
        <v>40</v>
      </c>
      <c r="U57" s="251" t="n">
        <f aca="false">[3]LaGuardia!F1518</f>
        <v>21</v>
      </c>
    </row>
    <row r="58" customFormat="false" ht="12.75" hidden="false" customHeight="false" outlineLevel="0" collapsed="false">
      <c r="A58" s="249" t="n">
        <v>36946</v>
      </c>
      <c r="B58" s="235" t="n">
        <v>44</v>
      </c>
      <c r="C58" s="247" t="n">
        <v>27</v>
      </c>
      <c r="D58" s="248" t="n">
        <f aca="false">[2]PhiladelphiaPA!A1517</f>
        <v>2001</v>
      </c>
      <c r="E58" s="235" t="n">
        <f aca="false">[2]PhiladelphiaPA!B1517</f>
        <v>2</v>
      </c>
      <c r="F58" s="235" t="n">
        <f aca="false">[2]PhiladelphiaPA!C1517</f>
        <v>24</v>
      </c>
      <c r="G58" s="250" t="n">
        <f aca="false">DATE(D58,E58,F58)</f>
        <v>36946</v>
      </c>
      <c r="H58" s="235" t="n">
        <f aca="false">[2]PhiladelphiaPA!E1517</f>
        <v>36</v>
      </c>
      <c r="I58" s="247" t="n">
        <f aca="false">[2]PhiladelphiaPA!F1517</f>
        <v>26</v>
      </c>
      <c r="J58" s="248" t="n">
        <f aca="false">'[2]WashingtonD.C.'!A1517</f>
        <v>2001</v>
      </c>
      <c r="K58" s="235" t="n">
        <f aca="false">'[2]WashingtonD.C.'!B1517</f>
        <v>2</v>
      </c>
      <c r="L58" s="235" t="n">
        <f aca="false">'[2]WashingtonD.C.'!C1517</f>
        <v>24</v>
      </c>
      <c r="M58" s="250" t="n">
        <f aca="false">DATE(J58,K58,L58)</f>
        <v>36946</v>
      </c>
      <c r="N58" s="235" t="n">
        <f aca="false">'[2]WashingtonD.C.'!E1517</f>
        <v>43</v>
      </c>
      <c r="O58" s="247" t="n">
        <f aca="false">'[2]WashingtonD.C.'!F1517</f>
        <v>31</v>
      </c>
      <c r="P58" s="248" t="n">
        <f aca="false">[3]LaGuardia!A1519</f>
        <v>2001</v>
      </c>
      <c r="Q58" s="235" t="n">
        <f aca="false">[3]LaGuardia!B1519</f>
        <v>2</v>
      </c>
      <c r="R58" s="234" t="n">
        <f aca="false">[3]LaGuardia!C1519</f>
        <v>24</v>
      </c>
      <c r="S58" s="250" t="n">
        <f aca="false">DATE(P58,Q58,R58)</f>
        <v>36946</v>
      </c>
      <c r="T58" s="234" t="n">
        <f aca="false">[3]LaGuardia!E1519</f>
        <v>35</v>
      </c>
      <c r="U58" s="251" t="n">
        <f aca="false">[3]LaGuardia!F1519</f>
        <v>26</v>
      </c>
    </row>
    <row r="59" customFormat="false" ht="12.75" hidden="false" customHeight="false" outlineLevel="0" collapsed="false">
      <c r="A59" s="249" t="n">
        <v>36947</v>
      </c>
      <c r="B59" s="235" t="n">
        <v>44</v>
      </c>
      <c r="C59" s="247" t="n">
        <v>27</v>
      </c>
      <c r="D59" s="248" t="n">
        <f aca="false">[2]PhiladelphiaPA!A1518</f>
        <v>2001</v>
      </c>
      <c r="E59" s="235" t="n">
        <f aca="false">[2]PhiladelphiaPA!B1518</f>
        <v>2</v>
      </c>
      <c r="F59" s="235" t="n">
        <f aca="false">[2]PhiladelphiaPA!C1518</f>
        <v>25</v>
      </c>
      <c r="G59" s="250" t="n">
        <f aca="false">DATE(D59,E59,F59)</f>
        <v>36947</v>
      </c>
      <c r="H59" s="235" t="n">
        <f aca="false">[2]PhiladelphiaPA!E1518</f>
        <v>57</v>
      </c>
      <c r="I59" s="247" t="n">
        <f aca="false">[2]PhiladelphiaPA!F1518</f>
        <v>31</v>
      </c>
      <c r="J59" s="248" t="n">
        <f aca="false">'[2]WashingtonD.C.'!A1518</f>
        <v>2001</v>
      </c>
      <c r="K59" s="235" t="n">
        <f aca="false">'[2]WashingtonD.C.'!B1518</f>
        <v>2</v>
      </c>
      <c r="L59" s="235" t="n">
        <f aca="false">'[2]WashingtonD.C.'!C1518</f>
        <v>25</v>
      </c>
      <c r="M59" s="250" t="n">
        <f aca="false">DATE(J59,K59,L59)</f>
        <v>36947</v>
      </c>
      <c r="N59" s="235" t="n">
        <f aca="false">'[2]WashingtonD.C.'!E1518</f>
        <v>55</v>
      </c>
      <c r="O59" s="247" t="n">
        <f aca="false">'[2]WashingtonD.C.'!F1518</f>
        <v>36</v>
      </c>
      <c r="P59" s="248" t="n">
        <f aca="false">[3]LaGuardia!A1520</f>
        <v>2001</v>
      </c>
      <c r="Q59" s="235" t="n">
        <f aca="false">[3]LaGuardia!B1520</f>
        <v>2</v>
      </c>
      <c r="R59" s="234" t="n">
        <f aca="false">[3]LaGuardia!C1520</f>
        <v>25</v>
      </c>
      <c r="S59" s="250" t="n">
        <f aca="false">DATE(P59,Q59,R59)</f>
        <v>36947</v>
      </c>
      <c r="T59" s="234" t="n">
        <f aca="false">[3]LaGuardia!E1520</f>
        <v>50</v>
      </c>
      <c r="U59" s="251" t="n">
        <f aca="false">[3]LaGuardia!F1520</f>
        <v>32</v>
      </c>
    </row>
    <row r="60" customFormat="false" ht="12.75" hidden="false" customHeight="false" outlineLevel="0" collapsed="false">
      <c r="A60" s="249" t="n">
        <v>36948</v>
      </c>
      <c r="B60" s="235" t="n">
        <v>45</v>
      </c>
      <c r="C60" s="247" t="n">
        <v>28</v>
      </c>
      <c r="D60" s="248" t="n">
        <f aca="false">[2]PhiladelphiaPA!A1519</f>
        <v>2001</v>
      </c>
      <c r="E60" s="235" t="n">
        <f aca="false">[2]PhiladelphiaPA!B1519</f>
        <v>2</v>
      </c>
      <c r="F60" s="235" t="n">
        <f aca="false">[2]PhiladelphiaPA!C1519</f>
        <v>26</v>
      </c>
      <c r="G60" s="250" t="n">
        <f aca="false">DATE(D60,E60,F60)</f>
        <v>36948</v>
      </c>
      <c r="H60" s="235" t="n">
        <f aca="false">[2]PhiladelphiaPA!E1519</f>
        <v>54</v>
      </c>
      <c r="I60" s="247" t="n">
        <f aca="false">[2]PhiladelphiaPA!F1519</f>
        <v>38</v>
      </c>
      <c r="J60" s="248" t="n">
        <f aca="false">'[2]WashingtonD.C.'!A1519</f>
        <v>2001</v>
      </c>
      <c r="K60" s="235" t="n">
        <f aca="false">'[2]WashingtonD.C.'!B1519</f>
        <v>2</v>
      </c>
      <c r="L60" s="235" t="n">
        <f aca="false">'[2]WashingtonD.C.'!C1519</f>
        <v>26</v>
      </c>
      <c r="M60" s="250" t="n">
        <f aca="false">DATE(J60,K60,L60)</f>
        <v>36948</v>
      </c>
      <c r="N60" s="235" t="n">
        <f aca="false">'[2]WashingtonD.C.'!E1519</f>
        <v>56</v>
      </c>
      <c r="O60" s="247" t="n">
        <f aca="false">'[2]WashingtonD.C.'!F1519</f>
        <v>40</v>
      </c>
      <c r="P60" s="248" t="n">
        <f aca="false">[3]LaGuardia!A1521</f>
        <v>2001</v>
      </c>
      <c r="Q60" s="235" t="n">
        <f aca="false">[3]LaGuardia!B1521</f>
        <v>2</v>
      </c>
      <c r="R60" s="234" t="n">
        <f aca="false">[3]LaGuardia!C1521</f>
        <v>26</v>
      </c>
      <c r="S60" s="250" t="n">
        <f aca="false">DATE(P60,Q60,R60)</f>
        <v>36948</v>
      </c>
      <c r="T60" s="234" t="n">
        <f aca="false">[3]LaGuardia!E1521</f>
        <v>53</v>
      </c>
      <c r="U60" s="251" t="n">
        <f aca="false">[3]LaGuardia!F1521</f>
        <v>36</v>
      </c>
    </row>
    <row r="61" customFormat="false" ht="12.75" hidden="false" customHeight="false" outlineLevel="0" collapsed="false">
      <c r="A61" s="249" t="n">
        <v>36949</v>
      </c>
      <c r="B61" s="235" t="n">
        <v>45</v>
      </c>
      <c r="C61" s="247" t="n">
        <v>28</v>
      </c>
      <c r="D61" s="248" t="n">
        <f aca="false">[2]PhiladelphiaPA!A1520</f>
        <v>2001</v>
      </c>
      <c r="E61" s="235" t="n">
        <f aca="false">[2]PhiladelphiaPA!B1520</f>
        <v>2</v>
      </c>
      <c r="F61" s="235" t="n">
        <f aca="false">[2]PhiladelphiaPA!C1520</f>
        <v>27</v>
      </c>
      <c r="G61" s="250" t="n">
        <f aca="false">DATE(D61,E61,F61)</f>
        <v>36949</v>
      </c>
      <c r="H61" s="235" t="n">
        <f aca="false">[2]PhiladelphiaPA!E1520</f>
        <v>52</v>
      </c>
      <c r="I61" s="247" t="n">
        <f aca="false">[2]PhiladelphiaPA!F1520</f>
        <v>34</v>
      </c>
      <c r="J61" s="248" t="n">
        <f aca="false">'[2]WashingtonD.C.'!A1520</f>
        <v>2001</v>
      </c>
      <c r="K61" s="235" t="n">
        <f aca="false">'[2]WashingtonD.C.'!B1520</f>
        <v>2</v>
      </c>
      <c r="L61" s="235" t="n">
        <f aca="false">'[2]WashingtonD.C.'!C1520</f>
        <v>27</v>
      </c>
      <c r="M61" s="250" t="n">
        <f aca="false">DATE(J61,K61,L61)</f>
        <v>36949</v>
      </c>
      <c r="N61" s="235" t="n">
        <f aca="false">'[2]WashingtonD.C.'!E1520</f>
        <v>58</v>
      </c>
      <c r="O61" s="247" t="n">
        <f aca="false">'[2]WashingtonD.C.'!F1520</f>
        <v>35</v>
      </c>
      <c r="P61" s="248" t="n">
        <f aca="false">[3]LaGuardia!A1522</f>
        <v>2001</v>
      </c>
      <c r="Q61" s="235" t="n">
        <f aca="false">[3]LaGuardia!B1522</f>
        <v>2</v>
      </c>
      <c r="R61" s="234" t="n">
        <f aca="false">[3]LaGuardia!C1522</f>
        <v>27</v>
      </c>
      <c r="S61" s="250" t="n">
        <f aca="false">DATE(P61,Q61,R61)</f>
        <v>36949</v>
      </c>
      <c r="T61" s="234" t="n">
        <f aca="false">[3]LaGuardia!E1522</f>
        <v>48</v>
      </c>
      <c r="U61" s="251" t="n">
        <f aca="false">[3]LaGuardia!F1522</f>
        <v>33</v>
      </c>
    </row>
    <row r="62" customFormat="false" ht="12.75" hidden="false" customHeight="false" outlineLevel="0" collapsed="false">
      <c r="A62" s="249" t="n">
        <v>36950</v>
      </c>
      <c r="B62" s="235" t="n">
        <v>46</v>
      </c>
      <c r="C62" s="247" t="n">
        <v>28</v>
      </c>
      <c r="D62" s="248" t="n">
        <f aca="false">[2]PhiladelphiaPA!A1521</f>
        <v>2001</v>
      </c>
      <c r="E62" s="235" t="n">
        <f aca="false">[2]PhiladelphiaPA!B1521</f>
        <v>2</v>
      </c>
      <c r="F62" s="235" t="n">
        <f aca="false">[2]PhiladelphiaPA!C1521</f>
        <v>28</v>
      </c>
      <c r="G62" s="250" t="n">
        <f aca="false">DATE(D62,E62,F62)</f>
        <v>36950</v>
      </c>
      <c r="H62" s="235" t="n">
        <f aca="false">[2]PhiladelphiaPA!E1521</f>
        <v>42</v>
      </c>
      <c r="I62" s="247" t="n">
        <f aca="false">[2]PhiladelphiaPA!F1521</f>
        <v>31</v>
      </c>
      <c r="J62" s="248" t="n">
        <f aca="false">'[2]WashingtonD.C.'!A1521</f>
        <v>2001</v>
      </c>
      <c r="K62" s="235" t="n">
        <f aca="false">'[2]WashingtonD.C.'!B1521</f>
        <v>2</v>
      </c>
      <c r="L62" s="235" t="n">
        <f aca="false">'[2]WashingtonD.C.'!C1521</f>
        <v>28</v>
      </c>
      <c r="M62" s="250" t="n">
        <f aca="false">DATE(J62,K62,L62)</f>
        <v>36950</v>
      </c>
      <c r="N62" s="235" t="n">
        <f aca="false">'[2]WashingtonD.C.'!E1521</f>
        <v>48</v>
      </c>
      <c r="O62" s="247" t="n">
        <f aca="false">'[2]WashingtonD.C.'!F1521</f>
        <v>34</v>
      </c>
      <c r="P62" s="248" t="n">
        <f aca="false">[3]LaGuardia!A1523</f>
        <v>2001</v>
      </c>
      <c r="Q62" s="235" t="n">
        <f aca="false">[3]LaGuardia!B1523</f>
        <v>2</v>
      </c>
      <c r="R62" s="234" t="n">
        <f aca="false">[3]LaGuardia!C1523</f>
        <v>28</v>
      </c>
      <c r="S62" s="250" t="n">
        <f aca="false">DATE(P62,Q62,R62)</f>
        <v>36950</v>
      </c>
      <c r="T62" s="234" t="n">
        <f aca="false">[3]LaGuardia!E1523</f>
        <v>37</v>
      </c>
      <c r="U62" s="251" t="n">
        <f aca="false">[3]LaGuardia!F1523</f>
        <v>28</v>
      </c>
    </row>
    <row r="63" customFormat="false" ht="12.75" hidden="false" customHeight="false" outlineLevel="0" collapsed="false">
      <c r="A63" s="249" t="n">
        <v>36951</v>
      </c>
      <c r="B63" s="235" t="n">
        <v>46</v>
      </c>
      <c r="C63" s="247" t="n">
        <v>28</v>
      </c>
      <c r="D63" s="248" t="n">
        <f aca="false">[2]PhiladelphiaPA!A1522</f>
        <v>2001</v>
      </c>
      <c r="E63" s="235" t="n">
        <f aca="false">[2]PhiladelphiaPA!B1522</f>
        <v>3</v>
      </c>
      <c r="F63" s="235" t="n">
        <f aca="false">[2]PhiladelphiaPA!C1522</f>
        <v>1</v>
      </c>
      <c r="G63" s="250" t="n">
        <f aca="false">DATE(D63,E63,F63)</f>
        <v>36951</v>
      </c>
      <c r="H63" s="235" t="n">
        <f aca="false">[2]PhiladelphiaPA!E1522</f>
        <v>41</v>
      </c>
      <c r="I63" s="247" t="n">
        <f aca="false">[2]PhiladelphiaPA!F1522</f>
        <v>25</v>
      </c>
      <c r="J63" s="248" t="n">
        <f aca="false">'[2]WashingtonD.C.'!A1522</f>
        <v>2001</v>
      </c>
      <c r="K63" s="235" t="n">
        <f aca="false">'[2]WashingtonD.C.'!B1522</f>
        <v>3</v>
      </c>
      <c r="L63" s="235" t="n">
        <f aca="false">'[2]WashingtonD.C.'!C1522</f>
        <v>1</v>
      </c>
      <c r="M63" s="250" t="n">
        <f aca="false">DATE(J63,K63,L63)</f>
        <v>36951</v>
      </c>
      <c r="N63" s="235" t="n">
        <f aca="false">'[2]WashingtonD.C.'!E1522</f>
        <v>50</v>
      </c>
      <c r="O63" s="247" t="n">
        <f aca="false">'[2]WashingtonD.C.'!F1522</f>
        <v>28</v>
      </c>
      <c r="P63" s="248" t="n">
        <f aca="false">[3]LaGuardia!A1524</f>
        <v>2001</v>
      </c>
      <c r="Q63" s="235" t="n">
        <f aca="false">[3]LaGuardia!B1524</f>
        <v>3</v>
      </c>
      <c r="R63" s="234" t="n">
        <f aca="false">[3]LaGuardia!C1524</f>
        <v>1</v>
      </c>
      <c r="S63" s="250" t="n">
        <f aca="false">DATE(P63,Q63,R63)</f>
        <v>36951</v>
      </c>
      <c r="T63" s="234" t="n">
        <f aca="false">[3]LaGuardia!E1524</f>
        <v>38</v>
      </c>
      <c r="U63" s="251" t="n">
        <f aca="false">[3]LaGuardia!F1524</f>
        <v>25</v>
      </c>
    </row>
    <row r="64" customFormat="false" ht="12.75" hidden="false" customHeight="false" outlineLevel="0" collapsed="false">
      <c r="A64" s="249" t="n">
        <v>36952</v>
      </c>
      <c r="B64" s="235" t="n">
        <v>46</v>
      </c>
      <c r="C64" s="247" t="n">
        <v>29</v>
      </c>
      <c r="D64" s="248" t="n">
        <f aca="false">[2]PhiladelphiaPA!A1523</f>
        <v>2001</v>
      </c>
      <c r="E64" s="235" t="n">
        <f aca="false">[2]PhiladelphiaPA!B1523</f>
        <v>3</v>
      </c>
      <c r="F64" s="235" t="n">
        <f aca="false">[2]PhiladelphiaPA!C1523</f>
        <v>2</v>
      </c>
      <c r="G64" s="250" t="n">
        <f aca="false">DATE(D64,E64,F64)</f>
        <v>36952</v>
      </c>
      <c r="H64" s="235" t="n">
        <f aca="false">[2]PhiladelphiaPA!E1523</f>
        <v>50</v>
      </c>
      <c r="I64" s="247" t="n">
        <f aca="false">[2]PhiladelphiaPA!F1523</f>
        <v>33</v>
      </c>
      <c r="J64" s="248" t="n">
        <f aca="false">'[2]WashingtonD.C.'!A1523</f>
        <v>2001</v>
      </c>
      <c r="K64" s="235" t="n">
        <f aca="false">'[2]WashingtonD.C.'!B1523</f>
        <v>3</v>
      </c>
      <c r="L64" s="235" t="n">
        <f aca="false">'[2]WashingtonD.C.'!C1523</f>
        <v>2</v>
      </c>
      <c r="M64" s="250" t="n">
        <f aca="false">DATE(J64,K64,L64)</f>
        <v>36952</v>
      </c>
      <c r="N64" s="235" t="n">
        <f aca="false">'[2]WashingtonD.C.'!E1523</f>
        <v>58</v>
      </c>
      <c r="O64" s="247" t="n">
        <f aca="false">'[2]WashingtonD.C.'!F1523</f>
        <v>36</v>
      </c>
      <c r="P64" s="248" t="n">
        <f aca="false">[3]LaGuardia!A1525</f>
        <v>2001</v>
      </c>
      <c r="Q64" s="235" t="n">
        <f aca="false">[3]LaGuardia!B1525</f>
        <v>3</v>
      </c>
      <c r="R64" s="234" t="n">
        <f aca="false">[3]LaGuardia!C1525</f>
        <v>2</v>
      </c>
      <c r="S64" s="250" t="n">
        <f aca="false">DATE(P64,Q64,R64)</f>
        <v>36952</v>
      </c>
      <c r="T64" s="234" t="n">
        <f aca="false">[3]LaGuardia!E1525</f>
        <v>42</v>
      </c>
      <c r="U64" s="251" t="n">
        <f aca="false">[3]LaGuardia!F1525</f>
        <v>31</v>
      </c>
    </row>
    <row r="65" customFormat="false" ht="12.75" hidden="false" customHeight="false" outlineLevel="0" collapsed="false">
      <c r="A65" s="249" t="n">
        <v>36953</v>
      </c>
      <c r="B65" s="235" t="n">
        <v>47</v>
      </c>
      <c r="C65" s="247" t="n">
        <v>29</v>
      </c>
      <c r="D65" s="248" t="n">
        <f aca="false">[2]PhiladelphiaPA!A1524</f>
        <v>2001</v>
      </c>
      <c r="E65" s="235" t="n">
        <f aca="false">[2]PhiladelphiaPA!B1524</f>
        <v>3</v>
      </c>
      <c r="F65" s="235" t="n">
        <f aca="false">[2]PhiladelphiaPA!C1524</f>
        <v>3</v>
      </c>
      <c r="G65" s="250" t="n">
        <f aca="false">DATE(D65,E65,F65)</f>
        <v>36953</v>
      </c>
      <c r="H65" s="235" t="n">
        <f aca="false">[2]PhiladelphiaPA!E1524</f>
        <v>52</v>
      </c>
      <c r="I65" s="247" t="n">
        <f aca="false">[2]PhiladelphiaPA!F1524</f>
        <v>39</v>
      </c>
      <c r="J65" s="248" t="n">
        <f aca="false">'[2]WashingtonD.C.'!A1524</f>
        <v>2001</v>
      </c>
      <c r="K65" s="235" t="n">
        <f aca="false">'[2]WashingtonD.C.'!B1524</f>
        <v>3</v>
      </c>
      <c r="L65" s="235" t="n">
        <f aca="false">'[2]WashingtonD.C.'!C1524</f>
        <v>3</v>
      </c>
      <c r="M65" s="250" t="n">
        <f aca="false">DATE(J65,K65,L65)</f>
        <v>36953</v>
      </c>
      <c r="N65" s="235" t="n">
        <f aca="false">'[2]WashingtonD.C.'!E1524</f>
        <v>59</v>
      </c>
      <c r="O65" s="247" t="n">
        <f aca="false">'[2]WashingtonD.C.'!F1524</f>
        <v>38</v>
      </c>
      <c r="P65" s="248" t="n">
        <f aca="false">[3]LaGuardia!A1526</f>
        <v>2001</v>
      </c>
      <c r="Q65" s="235" t="n">
        <f aca="false">[3]LaGuardia!B1526</f>
        <v>3</v>
      </c>
      <c r="R65" s="234" t="n">
        <f aca="false">[3]LaGuardia!C1526</f>
        <v>3</v>
      </c>
      <c r="S65" s="250" t="n">
        <f aca="false">DATE(P65,Q65,R65)</f>
        <v>36953</v>
      </c>
      <c r="T65" s="234" t="n">
        <f aca="false">[3]LaGuardia!E1526</f>
        <v>46</v>
      </c>
      <c r="U65" s="251" t="n">
        <f aca="false">[3]LaGuardia!F1526</f>
        <v>35</v>
      </c>
    </row>
    <row r="66" customFormat="false" ht="12.75" hidden="false" customHeight="false" outlineLevel="0" collapsed="false">
      <c r="A66" s="249" t="n">
        <v>36954</v>
      </c>
      <c r="B66" s="235" t="n">
        <v>47</v>
      </c>
      <c r="C66" s="247" t="n">
        <v>30</v>
      </c>
      <c r="D66" s="248" t="n">
        <f aca="false">[2]PhiladelphiaPA!A1525</f>
        <v>2001</v>
      </c>
      <c r="E66" s="235" t="n">
        <f aca="false">[2]PhiladelphiaPA!B1525</f>
        <v>3</v>
      </c>
      <c r="F66" s="235" t="n">
        <f aca="false">[2]PhiladelphiaPA!C1525</f>
        <v>4</v>
      </c>
      <c r="G66" s="250" t="n">
        <f aca="false">DATE(D66,E66,F66)</f>
        <v>36954</v>
      </c>
      <c r="H66" s="235" t="n">
        <f aca="false">[2]PhiladelphiaPA!E1525</f>
        <v>41</v>
      </c>
      <c r="I66" s="247" t="n">
        <f aca="false">[2]PhiladelphiaPA!F1525</f>
        <v>32</v>
      </c>
      <c r="J66" s="248" t="n">
        <f aca="false">'[2]WashingtonD.C.'!A1525</f>
        <v>2001</v>
      </c>
      <c r="K66" s="235" t="n">
        <f aca="false">'[2]WashingtonD.C.'!B1525</f>
        <v>3</v>
      </c>
      <c r="L66" s="235" t="n">
        <f aca="false">'[2]WashingtonD.C.'!C1525</f>
        <v>4</v>
      </c>
      <c r="M66" s="250" t="n">
        <f aca="false">DATE(J66,K66,L66)</f>
        <v>36954</v>
      </c>
      <c r="N66" s="235" t="n">
        <f aca="false">'[2]WashingtonD.C.'!E1525</f>
        <v>47</v>
      </c>
      <c r="O66" s="247" t="n">
        <f aca="false">'[2]WashingtonD.C.'!F1525</f>
        <v>37</v>
      </c>
      <c r="P66" s="248" t="n">
        <f aca="false">[3]LaGuardia!A1527</f>
        <v>2001</v>
      </c>
      <c r="Q66" s="235" t="n">
        <f aca="false">[3]LaGuardia!B1527</f>
        <v>3</v>
      </c>
      <c r="R66" s="234" t="n">
        <f aca="false">[3]LaGuardia!C1527</f>
        <v>4</v>
      </c>
      <c r="S66" s="250" t="n">
        <f aca="false">DATE(P66,Q66,R66)</f>
        <v>36954</v>
      </c>
      <c r="T66" s="234" t="n">
        <f aca="false">[3]LaGuardia!E1527</f>
        <v>37</v>
      </c>
      <c r="U66" s="251" t="n">
        <f aca="false">[3]LaGuardia!F1527</f>
        <v>29</v>
      </c>
    </row>
    <row r="67" customFormat="false" ht="12.75" hidden="false" customHeight="false" outlineLevel="0" collapsed="false">
      <c r="A67" s="249" t="n">
        <v>36955</v>
      </c>
      <c r="B67" s="235" t="n">
        <v>47</v>
      </c>
      <c r="C67" s="247" t="n">
        <v>30</v>
      </c>
      <c r="D67" s="248" t="n">
        <f aca="false">[2]PhiladelphiaPA!A1526</f>
        <v>2001</v>
      </c>
      <c r="E67" s="235" t="n">
        <f aca="false">[2]PhiladelphiaPA!B1526</f>
        <v>3</v>
      </c>
      <c r="F67" s="235" t="n">
        <f aca="false">[2]PhiladelphiaPA!C1526</f>
        <v>5</v>
      </c>
      <c r="G67" s="250" t="n">
        <f aca="false">DATE(D67,E67,F67)</f>
        <v>36955</v>
      </c>
      <c r="H67" s="235" t="n">
        <f aca="false">[2]PhiladelphiaPA!E1526</f>
        <v>34</v>
      </c>
      <c r="I67" s="247" t="n">
        <f aca="false">[2]PhiladelphiaPA!F1526</f>
        <v>29</v>
      </c>
      <c r="J67" s="248" t="n">
        <f aca="false">'[2]WashingtonD.C.'!A1526</f>
        <v>2001</v>
      </c>
      <c r="K67" s="235" t="n">
        <f aca="false">'[2]WashingtonD.C.'!B1526</f>
        <v>3</v>
      </c>
      <c r="L67" s="235" t="n">
        <f aca="false">'[2]WashingtonD.C.'!C1526</f>
        <v>5</v>
      </c>
      <c r="M67" s="250" t="n">
        <f aca="false">DATE(J67,K67,L67)</f>
        <v>36955</v>
      </c>
      <c r="N67" s="235" t="n">
        <f aca="false">'[2]WashingtonD.C.'!E1526</f>
        <v>43</v>
      </c>
      <c r="O67" s="247" t="n">
        <f aca="false">'[2]WashingtonD.C.'!F1526</f>
        <v>28</v>
      </c>
      <c r="P67" s="248" t="n">
        <f aca="false">[3]LaGuardia!A1528</f>
        <v>2001</v>
      </c>
      <c r="Q67" s="235" t="n">
        <f aca="false">[3]LaGuardia!B1528</f>
        <v>3</v>
      </c>
      <c r="R67" s="234" t="n">
        <f aca="false">[3]LaGuardia!C1528</f>
        <v>5</v>
      </c>
      <c r="S67" s="250" t="n">
        <f aca="false">DATE(P67,Q67,R67)</f>
        <v>36955</v>
      </c>
      <c r="T67" s="234" t="n">
        <f aca="false">[3]LaGuardia!E1528</f>
        <v>32</v>
      </c>
      <c r="U67" s="251" t="n">
        <f aca="false">[3]LaGuardia!F1528</f>
        <v>29</v>
      </c>
    </row>
    <row r="68" customFormat="false" ht="12.75" hidden="false" customHeight="false" outlineLevel="0" collapsed="false">
      <c r="A68" s="249" t="n">
        <v>36956</v>
      </c>
      <c r="B68" s="235" t="n">
        <v>48</v>
      </c>
      <c r="C68" s="247" t="n">
        <v>30</v>
      </c>
      <c r="D68" s="248" t="n">
        <f aca="false">[2]PhiladelphiaPA!A1527</f>
        <v>2001</v>
      </c>
      <c r="E68" s="235" t="n">
        <f aca="false">[2]PhiladelphiaPA!B1527</f>
        <v>3</v>
      </c>
      <c r="F68" s="235" t="n">
        <f aca="false">[2]PhiladelphiaPA!C1527</f>
        <v>6</v>
      </c>
      <c r="G68" s="250" t="n">
        <f aca="false">DATE(D68,E68,F68)</f>
        <v>36956</v>
      </c>
      <c r="H68" s="235" t="n">
        <f aca="false">[2]PhiladelphiaPA!E1527</f>
        <v>38</v>
      </c>
      <c r="I68" s="247" t="n">
        <f aca="false">[2]PhiladelphiaPA!F1527</f>
        <v>23</v>
      </c>
      <c r="J68" s="248" t="n">
        <f aca="false">'[2]WashingtonD.C.'!A1527</f>
        <v>2001</v>
      </c>
      <c r="K68" s="235" t="n">
        <f aca="false">'[2]WashingtonD.C.'!B1527</f>
        <v>3</v>
      </c>
      <c r="L68" s="235" t="n">
        <f aca="false">'[2]WashingtonD.C.'!C1527</f>
        <v>6</v>
      </c>
      <c r="M68" s="250" t="n">
        <f aca="false">DATE(J68,K68,L68)</f>
        <v>36956</v>
      </c>
      <c r="N68" s="235" t="n">
        <f aca="false">'[2]WashingtonD.C.'!E1527</f>
        <v>39</v>
      </c>
      <c r="O68" s="247" t="n">
        <f aca="false">'[2]WashingtonD.C.'!F1527</f>
        <v>25</v>
      </c>
      <c r="P68" s="248" t="n">
        <f aca="false">[3]LaGuardia!A1529</f>
        <v>2001</v>
      </c>
      <c r="Q68" s="235" t="n">
        <f aca="false">[3]LaGuardia!B1529</f>
        <v>3</v>
      </c>
      <c r="R68" s="234" t="n">
        <f aca="false">[3]LaGuardia!C1529</f>
        <v>6</v>
      </c>
      <c r="S68" s="250" t="n">
        <f aca="false">DATE(P68,Q68,R68)</f>
        <v>36956</v>
      </c>
      <c r="T68" s="234" t="n">
        <f aca="false">[3]LaGuardia!E1529</f>
        <v>35</v>
      </c>
      <c r="U68" s="251" t="n">
        <f aca="false">[3]LaGuardia!F1529</f>
        <v>26</v>
      </c>
    </row>
    <row r="69" customFormat="false" ht="12.75" hidden="false" customHeight="false" outlineLevel="0" collapsed="false">
      <c r="A69" s="249" t="n">
        <v>36957</v>
      </c>
      <c r="B69" s="235" t="n">
        <v>48</v>
      </c>
      <c r="C69" s="247" t="n">
        <v>31</v>
      </c>
      <c r="D69" s="248" t="n">
        <f aca="false">[2]PhiladelphiaPA!A1528</f>
        <v>2001</v>
      </c>
      <c r="E69" s="235" t="n">
        <f aca="false">[2]PhiladelphiaPA!B1528</f>
        <v>3</v>
      </c>
      <c r="F69" s="235" t="n">
        <f aca="false">[2]PhiladelphiaPA!C1528</f>
        <v>7</v>
      </c>
      <c r="G69" s="250" t="n">
        <f aca="false">DATE(D69,E69,F69)</f>
        <v>36957</v>
      </c>
      <c r="H69" s="235" t="n">
        <f aca="false">[2]PhiladelphiaPA!E1528</f>
        <v>48</v>
      </c>
      <c r="I69" s="247" t="n">
        <f aca="false">[2]PhiladelphiaPA!F1528</f>
        <v>32</v>
      </c>
      <c r="J69" s="248" t="n">
        <f aca="false">'[2]WashingtonD.C.'!A1528</f>
        <v>2001</v>
      </c>
      <c r="K69" s="235" t="n">
        <f aca="false">'[2]WashingtonD.C.'!B1528</f>
        <v>3</v>
      </c>
      <c r="L69" s="235" t="n">
        <f aca="false">'[2]WashingtonD.C.'!C1528</f>
        <v>7</v>
      </c>
      <c r="M69" s="250" t="n">
        <f aca="false">DATE(J69,K69,L69)</f>
        <v>36957</v>
      </c>
      <c r="N69" s="235" t="n">
        <f aca="false">'[2]WashingtonD.C.'!E1528</f>
        <v>51</v>
      </c>
      <c r="O69" s="247" t="n">
        <f aca="false">'[2]WashingtonD.C.'!F1528</f>
        <v>34</v>
      </c>
      <c r="P69" s="248" t="n">
        <f aca="false">[3]LaGuardia!A1530</f>
        <v>2001</v>
      </c>
      <c r="Q69" s="235" t="n">
        <f aca="false">[3]LaGuardia!B1530</f>
        <v>3</v>
      </c>
      <c r="R69" s="234" t="n">
        <f aca="false">[3]LaGuardia!C1530</f>
        <v>7</v>
      </c>
      <c r="S69" s="250" t="n">
        <f aca="false">DATE(P69,Q69,R69)</f>
        <v>36957</v>
      </c>
      <c r="T69" s="234" t="n">
        <f aca="false">[3]LaGuardia!E1530</f>
        <v>43</v>
      </c>
      <c r="U69" s="251" t="n">
        <f aca="false">[3]LaGuardia!F1530</f>
        <v>32</v>
      </c>
    </row>
    <row r="70" customFormat="false" ht="12.75" hidden="false" customHeight="false" outlineLevel="0" collapsed="false">
      <c r="A70" s="249" t="n">
        <v>36958</v>
      </c>
      <c r="B70" s="235" t="n">
        <v>49</v>
      </c>
      <c r="C70" s="247" t="n">
        <v>31</v>
      </c>
      <c r="D70" s="248" t="n">
        <f aca="false">[2]PhiladelphiaPA!A1529</f>
        <v>2001</v>
      </c>
      <c r="E70" s="235" t="n">
        <f aca="false">[2]PhiladelphiaPA!B1529</f>
        <v>3</v>
      </c>
      <c r="F70" s="235" t="n">
        <f aca="false">[2]PhiladelphiaPA!C1529</f>
        <v>8</v>
      </c>
      <c r="G70" s="250" t="n">
        <f aca="false">DATE(D70,E70,F70)</f>
        <v>36958</v>
      </c>
      <c r="H70" s="235" t="n">
        <f aca="false">[2]PhiladelphiaPA!E1529</f>
        <v>47</v>
      </c>
      <c r="I70" s="247" t="n">
        <f aca="false">[2]PhiladelphiaPA!F1529</f>
        <v>29</v>
      </c>
      <c r="J70" s="248" t="n">
        <f aca="false">'[2]WashingtonD.C.'!A1529</f>
        <v>2001</v>
      </c>
      <c r="K70" s="235" t="n">
        <f aca="false">'[2]WashingtonD.C.'!B1529</f>
        <v>3</v>
      </c>
      <c r="L70" s="235" t="n">
        <f aca="false">'[2]WashingtonD.C.'!C1529</f>
        <v>8</v>
      </c>
      <c r="M70" s="250" t="n">
        <f aca="false">DATE(J70,K70,L70)</f>
        <v>36958</v>
      </c>
      <c r="N70" s="235" t="n">
        <f aca="false">'[2]WashingtonD.C.'!E1529</f>
        <v>50</v>
      </c>
      <c r="O70" s="247" t="n">
        <f aca="false">'[2]WashingtonD.C.'!F1529</f>
        <v>30</v>
      </c>
      <c r="P70" s="248" t="n">
        <f aca="false">[3]LaGuardia!A1531</f>
        <v>2001</v>
      </c>
      <c r="Q70" s="235" t="n">
        <f aca="false">[3]LaGuardia!B1531</f>
        <v>3</v>
      </c>
      <c r="R70" s="234" t="n">
        <f aca="false">[3]LaGuardia!C1531</f>
        <v>8</v>
      </c>
      <c r="S70" s="250" t="n">
        <f aca="false">DATE(P70,Q70,R70)</f>
        <v>36958</v>
      </c>
      <c r="T70" s="234" t="n">
        <f aca="false">[3]LaGuardia!E1531</f>
        <v>40</v>
      </c>
      <c r="U70" s="251" t="n">
        <f aca="false">[3]LaGuardia!F1531</f>
        <v>31</v>
      </c>
    </row>
    <row r="71" customFormat="false" ht="12.75" hidden="false" customHeight="false" outlineLevel="0" collapsed="false">
      <c r="A71" s="249" t="n">
        <v>36959</v>
      </c>
      <c r="B71" s="235" t="n">
        <v>49</v>
      </c>
      <c r="C71" s="247" t="n">
        <v>31</v>
      </c>
      <c r="D71" s="248" t="n">
        <f aca="false">[2]PhiladelphiaPA!A1530</f>
        <v>2001</v>
      </c>
      <c r="E71" s="235" t="n">
        <f aca="false">[2]PhiladelphiaPA!B1530</f>
        <v>3</v>
      </c>
      <c r="F71" s="235" t="n">
        <f aca="false">[2]PhiladelphiaPA!C1530</f>
        <v>9</v>
      </c>
      <c r="G71" s="250" t="n">
        <f aca="false">DATE(D71,E71,F71)</f>
        <v>36959</v>
      </c>
      <c r="H71" s="235" t="n">
        <f aca="false">[2]PhiladelphiaPA!E1530</f>
        <v>44</v>
      </c>
      <c r="I71" s="247" t="n">
        <f aca="false">[2]PhiladelphiaPA!F1530</f>
        <v>35</v>
      </c>
      <c r="J71" s="248" t="n">
        <f aca="false">'[2]WashingtonD.C.'!A1530</f>
        <v>2001</v>
      </c>
      <c r="K71" s="235" t="n">
        <f aca="false">'[2]WashingtonD.C.'!B1530</f>
        <v>3</v>
      </c>
      <c r="L71" s="235" t="n">
        <f aca="false">'[2]WashingtonD.C.'!C1530</f>
        <v>9</v>
      </c>
      <c r="M71" s="250" t="n">
        <f aca="false">DATE(J71,K71,L71)</f>
        <v>36959</v>
      </c>
      <c r="N71" s="235" t="n">
        <f aca="false">'[2]WashingtonD.C.'!E1530</f>
        <v>46</v>
      </c>
      <c r="O71" s="247" t="n">
        <f aca="false">'[2]WashingtonD.C.'!F1530</f>
        <v>34</v>
      </c>
      <c r="P71" s="248" t="n">
        <f aca="false">[3]LaGuardia!A1532</f>
        <v>2001</v>
      </c>
      <c r="Q71" s="235" t="n">
        <f aca="false">[3]LaGuardia!B1532</f>
        <v>3</v>
      </c>
      <c r="R71" s="234" t="n">
        <f aca="false">[3]LaGuardia!C1532</f>
        <v>9</v>
      </c>
      <c r="S71" s="250" t="n">
        <f aca="false">DATE(P71,Q71,R71)</f>
        <v>36959</v>
      </c>
      <c r="T71" s="234" t="n">
        <f aca="false">[3]LaGuardia!E1532</f>
        <v>42</v>
      </c>
      <c r="U71" s="251" t="n">
        <f aca="false">[3]LaGuardia!F1532</f>
        <v>35</v>
      </c>
    </row>
    <row r="72" customFormat="false" ht="12.75" hidden="false" customHeight="false" outlineLevel="0" collapsed="false">
      <c r="A72" s="249" t="n">
        <v>36960</v>
      </c>
      <c r="B72" s="235" t="n">
        <v>49</v>
      </c>
      <c r="C72" s="247" t="n">
        <v>31</v>
      </c>
      <c r="D72" s="248" t="n">
        <f aca="false">[2]PhiladelphiaPA!A1531</f>
        <v>2001</v>
      </c>
      <c r="E72" s="235" t="n">
        <f aca="false">[2]PhiladelphiaPA!B1531</f>
        <v>3</v>
      </c>
      <c r="F72" s="235" t="n">
        <f aca="false">[2]PhiladelphiaPA!C1531</f>
        <v>10</v>
      </c>
      <c r="G72" s="250" t="n">
        <f aca="false">DATE(D72,E72,F72)</f>
        <v>36960</v>
      </c>
      <c r="H72" s="235" t="n">
        <f aca="false">[2]PhiladelphiaPA!E1531</f>
        <v>45</v>
      </c>
      <c r="I72" s="247" t="n">
        <f aca="false">[2]PhiladelphiaPA!F1531</f>
        <v>32</v>
      </c>
      <c r="J72" s="248" t="n">
        <f aca="false">'[2]WashingtonD.C.'!A1531</f>
        <v>2001</v>
      </c>
      <c r="K72" s="235" t="n">
        <f aca="false">'[2]WashingtonD.C.'!B1531</f>
        <v>3</v>
      </c>
      <c r="L72" s="235" t="n">
        <f aca="false">'[2]WashingtonD.C.'!C1531</f>
        <v>10</v>
      </c>
      <c r="M72" s="250" t="n">
        <f aca="false">DATE(J72,K72,L72)</f>
        <v>36960</v>
      </c>
      <c r="N72" s="235" t="n">
        <f aca="false">'[2]WashingtonD.C.'!E1531</f>
        <v>49</v>
      </c>
      <c r="O72" s="247" t="n">
        <f aca="false">'[2]WashingtonD.C.'!F1531</f>
        <v>31</v>
      </c>
      <c r="P72" s="248" t="n">
        <f aca="false">[3]LaGuardia!A1533</f>
        <v>2001</v>
      </c>
      <c r="Q72" s="235" t="n">
        <f aca="false">[3]LaGuardia!B1533</f>
        <v>3</v>
      </c>
      <c r="R72" s="234" t="n">
        <f aca="false">[3]LaGuardia!C1533</f>
        <v>10</v>
      </c>
      <c r="S72" s="250" t="n">
        <f aca="false">DATE(P72,Q72,R72)</f>
        <v>36960</v>
      </c>
      <c r="T72" s="234" t="n">
        <f aca="false">[3]LaGuardia!E1533</f>
        <v>44</v>
      </c>
      <c r="U72" s="251" t="n">
        <f aca="false">[3]LaGuardia!F1533</f>
        <v>34</v>
      </c>
    </row>
    <row r="73" customFormat="false" ht="12.75" hidden="false" customHeight="false" outlineLevel="0" collapsed="false">
      <c r="A73" s="249" t="n">
        <v>36961</v>
      </c>
      <c r="B73" s="235" t="n">
        <v>50</v>
      </c>
      <c r="C73" s="247" t="n">
        <v>32</v>
      </c>
      <c r="D73" s="248" t="n">
        <f aca="false">[2]PhiladelphiaPA!A1532</f>
        <v>2001</v>
      </c>
      <c r="E73" s="235" t="n">
        <f aca="false">[2]PhiladelphiaPA!B1532</f>
        <v>3</v>
      </c>
      <c r="F73" s="235" t="n">
        <f aca="false">[2]PhiladelphiaPA!C1532</f>
        <v>11</v>
      </c>
      <c r="G73" s="250" t="n">
        <f aca="false">DATE(D73,E73,F73)</f>
        <v>36961</v>
      </c>
      <c r="H73" s="235" t="n">
        <f aca="false">[2]PhiladelphiaPA!E1532</f>
        <v>57</v>
      </c>
      <c r="I73" s="247" t="n">
        <f aca="false">[2]PhiladelphiaPA!F1532</f>
        <v>29</v>
      </c>
      <c r="J73" s="248" t="n">
        <f aca="false">'[2]WashingtonD.C.'!A1532</f>
        <v>2001</v>
      </c>
      <c r="K73" s="235" t="n">
        <f aca="false">'[2]WashingtonD.C.'!B1532</f>
        <v>3</v>
      </c>
      <c r="L73" s="235" t="n">
        <f aca="false">'[2]WashingtonD.C.'!C1532</f>
        <v>11</v>
      </c>
      <c r="M73" s="250" t="n">
        <f aca="false">DATE(J73,K73,L73)</f>
        <v>36961</v>
      </c>
      <c r="N73" s="235" t="n">
        <f aca="false">'[2]WashingtonD.C.'!E1532</f>
        <v>66</v>
      </c>
      <c r="O73" s="247" t="n">
        <f aca="false">'[2]WashingtonD.C.'!F1532</f>
        <v>32</v>
      </c>
      <c r="P73" s="248" t="n">
        <f aca="false">[3]LaGuardia!A1534</f>
        <v>2001</v>
      </c>
      <c r="Q73" s="235" t="n">
        <f aca="false">[3]LaGuardia!B1534</f>
        <v>3</v>
      </c>
      <c r="R73" s="234" t="n">
        <f aca="false">[3]LaGuardia!C1534</f>
        <v>11</v>
      </c>
      <c r="S73" s="250" t="n">
        <f aca="false">DATE(P73,Q73,R73)</f>
        <v>36961</v>
      </c>
      <c r="T73" s="234" t="n">
        <f aca="false">[3]LaGuardia!E1534</f>
        <v>54</v>
      </c>
      <c r="U73" s="251" t="n">
        <f aca="false">[3]LaGuardia!F1534</f>
        <v>34</v>
      </c>
    </row>
    <row r="74" customFormat="false" ht="12.75" hidden="false" customHeight="false" outlineLevel="0" collapsed="false">
      <c r="A74" s="249" t="n">
        <v>36962</v>
      </c>
      <c r="B74" s="235" t="n">
        <v>50</v>
      </c>
      <c r="C74" s="247" t="n">
        <v>32</v>
      </c>
      <c r="D74" s="248" t="n">
        <f aca="false">[2]PhiladelphiaPA!A1533</f>
        <v>2001</v>
      </c>
      <c r="E74" s="235" t="n">
        <f aca="false">[2]PhiladelphiaPA!B1533</f>
        <v>3</v>
      </c>
      <c r="F74" s="235" t="n">
        <f aca="false">[2]PhiladelphiaPA!C1533</f>
        <v>12</v>
      </c>
      <c r="G74" s="250" t="n">
        <f aca="false">DATE(D74,E74,F74)</f>
        <v>36962</v>
      </c>
      <c r="H74" s="235" t="n">
        <f aca="false">[2]PhiladelphiaPA!E1533</f>
        <v>55</v>
      </c>
      <c r="I74" s="247" t="n">
        <f aca="false">[2]PhiladelphiaPA!F1533</f>
        <v>31</v>
      </c>
      <c r="J74" s="248" t="n">
        <f aca="false">'[2]WashingtonD.C.'!A1533</f>
        <v>2001</v>
      </c>
      <c r="K74" s="235" t="n">
        <f aca="false">'[2]WashingtonD.C.'!B1533</f>
        <v>3</v>
      </c>
      <c r="L74" s="235" t="n">
        <f aca="false">'[2]WashingtonD.C.'!C1533</f>
        <v>12</v>
      </c>
      <c r="M74" s="250" t="n">
        <f aca="false">DATE(J74,K74,L74)</f>
        <v>36962</v>
      </c>
      <c r="N74" s="235" t="n">
        <f aca="false">'[2]WashingtonD.C.'!E1533</f>
        <v>55</v>
      </c>
      <c r="O74" s="247" t="n">
        <f aca="false">'[2]WashingtonD.C.'!F1533</f>
        <v>35</v>
      </c>
      <c r="P74" s="248" t="n">
        <f aca="false">[3]LaGuardia!A1535</f>
        <v>2001</v>
      </c>
      <c r="Q74" s="235" t="n">
        <f aca="false">[3]LaGuardia!B1535</f>
        <v>3</v>
      </c>
      <c r="R74" s="234" t="n">
        <f aca="false">[3]LaGuardia!C1535</f>
        <v>12</v>
      </c>
      <c r="S74" s="250" t="n">
        <f aca="false">DATE(P74,Q74,R74)</f>
        <v>36962</v>
      </c>
      <c r="T74" s="234" t="n">
        <f aca="false">[3]LaGuardia!E1535</f>
        <v>46</v>
      </c>
      <c r="U74" s="251" t="n">
        <f aca="false">[3]LaGuardia!F1535</f>
        <v>31</v>
      </c>
    </row>
    <row r="75" customFormat="false" ht="12.75" hidden="false" customHeight="false" outlineLevel="0" collapsed="false">
      <c r="A75" s="249" t="n">
        <v>36963</v>
      </c>
      <c r="B75" s="235" t="n">
        <v>51</v>
      </c>
      <c r="C75" s="247" t="n">
        <v>32</v>
      </c>
      <c r="D75" s="248" t="n">
        <f aca="false">[2]PhiladelphiaPA!A1534</f>
        <v>2001</v>
      </c>
      <c r="E75" s="235" t="n">
        <f aca="false">[2]PhiladelphiaPA!B1534</f>
        <v>3</v>
      </c>
      <c r="F75" s="235" t="n">
        <f aca="false">[2]PhiladelphiaPA!C1534</f>
        <v>13</v>
      </c>
      <c r="G75" s="250" t="n">
        <f aca="false">DATE(D75,E75,F75)</f>
        <v>36963</v>
      </c>
      <c r="H75" s="235" t="n">
        <f aca="false">[2]PhiladelphiaPA!E1534</f>
        <v>54</v>
      </c>
      <c r="I75" s="247" t="n">
        <f aca="false">[2]PhiladelphiaPA!F1534</f>
        <v>38</v>
      </c>
      <c r="J75" s="248" t="n">
        <f aca="false">'[2]WashingtonD.C.'!A1534</f>
        <v>2001</v>
      </c>
      <c r="K75" s="235" t="n">
        <f aca="false">'[2]WashingtonD.C.'!B1534</f>
        <v>3</v>
      </c>
      <c r="L75" s="235" t="n">
        <f aca="false">'[2]WashingtonD.C.'!C1534</f>
        <v>13</v>
      </c>
      <c r="M75" s="250" t="n">
        <f aca="false">DATE(J75,K75,L75)</f>
        <v>36963</v>
      </c>
      <c r="N75" s="235" t="n">
        <f aca="false">'[2]WashingtonD.C.'!E1534</f>
        <v>63</v>
      </c>
      <c r="O75" s="247" t="n">
        <f aca="false">'[2]WashingtonD.C.'!F1534</f>
        <v>40</v>
      </c>
      <c r="P75" s="248" t="n">
        <f aca="false">[3]LaGuardia!A1536</f>
        <v>2001</v>
      </c>
      <c r="Q75" s="235" t="n">
        <f aca="false">[3]LaGuardia!B1536</f>
        <v>3</v>
      </c>
      <c r="R75" s="234" t="n">
        <f aca="false">[3]LaGuardia!C1536</f>
        <v>13</v>
      </c>
      <c r="S75" s="250" t="n">
        <f aca="false">DATE(P75,Q75,R75)</f>
        <v>36963</v>
      </c>
      <c r="T75" s="234" t="n">
        <f aca="false">[3]LaGuardia!E1536</f>
        <v>48</v>
      </c>
      <c r="U75" s="251" t="n">
        <f aca="false">[3]LaGuardia!F1536</f>
        <v>35</v>
      </c>
    </row>
    <row r="76" customFormat="false" ht="12.75" hidden="false" customHeight="false" outlineLevel="0" collapsed="false">
      <c r="A76" s="249" t="n">
        <v>36964</v>
      </c>
      <c r="B76" s="235" t="n">
        <v>51</v>
      </c>
      <c r="C76" s="247" t="n">
        <v>33</v>
      </c>
      <c r="D76" s="248" t="n">
        <f aca="false">[2]PhiladelphiaPA!A1535</f>
        <v>2001</v>
      </c>
      <c r="E76" s="235" t="n">
        <f aca="false">[2]PhiladelphiaPA!B1535</f>
        <v>3</v>
      </c>
      <c r="F76" s="235" t="n">
        <f aca="false">[2]PhiladelphiaPA!C1535</f>
        <v>14</v>
      </c>
      <c r="G76" s="250" t="n">
        <f aca="false">DATE(D76,E76,F76)</f>
        <v>36964</v>
      </c>
      <c r="H76" s="235" t="n">
        <f aca="false">[2]PhiladelphiaPA!E1535</f>
        <v>52</v>
      </c>
      <c r="I76" s="247" t="n">
        <f aca="false">[2]PhiladelphiaPA!F1535</f>
        <v>41</v>
      </c>
      <c r="J76" s="248" t="n">
        <f aca="false">'[2]WashingtonD.C.'!A1535</f>
        <v>2001</v>
      </c>
      <c r="K76" s="235" t="n">
        <f aca="false">'[2]WashingtonD.C.'!B1535</f>
        <v>3</v>
      </c>
      <c r="L76" s="235" t="n">
        <f aca="false">'[2]WashingtonD.C.'!C1535</f>
        <v>14</v>
      </c>
      <c r="M76" s="250" t="n">
        <f aca="false">DATE(J76,K76,L76)</f>
        <v>36964</v>
      </c>
      <c r="N76" s="235" t="n">
        <f aca="false">'[2]WashingtonD.C.'!E1535</f>
        <v>61</v>
      </c>
      <c r="O76" s="247" t="n">
        <f aca="false">'[2]WashingtonD.C.'!F1535</f>
        <v>43</v>
      </c>
      <c r="P76" s="248" t="n">
        <f aca="false">[3]LaGuardia!A1537</f>
        <v>2001</v>
      </c>
      <c r="Q76" s="235" t="n">
        <f aca="false">[3]LaGuardia!B1537</f>
        <v>3</v>
      </c>
      <c r="R76" s="234" t="n">
        <f aca="false">[3]LaGuardia!C1537</f>
        <v>14</v>
      </c>
      <c r="S76" s="250" t="n">
        <f aca="false">DATE(P76,Q76,R76)</f>
        <v>36964</v>
      </c>
      <c r="T76" s="234" t="n">
        <f aca="false">[3]LaGuardia!E1537</f>
        <v>48</v>
      </c>
      <c r="U76" s="251" t="n">
        <f aca="false">[3]LaGuardia!F1537</f>
        <v>41</v>
      </c>
    </row>
    <row r="77" customFormat="false" ht="12.75" hidden="false" customHeight="false" outlineLevel="0" collapsed="false">
      <c r="A77" s="249" t="n">
        <v>36965</v>
      </c>
      <c r="B77" s="235" t="n">
        <v>51</v>
      </c>
      <c r="C77" s="247" t="n">
        <v>33</v>
      </c>
      <c r="D77" s="248" t="n">
        <f aca="false">[2]PhiladelphiaPA!A1536</f>
        <v>2001</v>
      </c>
      <c r="E77" s="235" t="n">
        <f aca="false">[2]PhiladelphiaPA!B1536</f>
        <v>3</v>
      </c>
      <c r="F77" s="235" t="n">
        <f aca="false">[2]PhiladelphiaPA!C1536</f>
        <v>15</v>
      </c>
      <c r="G77" s="250" t="n">
        <f aca="false">DATE(D77,E77,F77)</f>
        <v>36965</v>
      </c>
      <c r="H77" s="235" t="n">
        <f aca="false">[2]PhiladelphiaPA!E1536</f>
        <v>55</v>
      </c>
      <c r="I77" s="247" t="n">
        <f aca="false">[2]PhiladelphiaPA!F1536</f>
        <v>33</v>
      </c>
      <c r="J77" s="248" t="n">
        <f aca="false">'[2]WashingtonD.C.'!A1536</f>
        <v>2001</v>
      </c>
      <c r="K77" s="235" t="n">
        <f aca="false">'[2]WashingtonD.C.'!B1536</f>
        <v>3</v>
      </c>
      <c r="L77" s="235" t="n">
        <f aca="false">'[2]WashingtonD.C.'!C1536</f>
        <v>15</v>
      </c>
      <c r="M77" s="250" t="n">
        <f aca="false">DATE(J77,K77,L77)</f>
        <v>36965</v>
      </c>
      <c r="N77" s="235" t="n">
        <f aca="false">'[2]WashingtonD.C.'!E1536</f>
        <v>53</v>
      </c>
      <c r="O77" s="247" t="n">
        <f aca="false">'[2]WashingtonD.C.'!F1536</f>
        <v>39</v>
      </c>
      <c r="P77" s="248" t="n">
        <f aca="false">[3]LaGuardia!A1538</f>
        <v>2001</v>
      </c>
      <c r="Q77" s="235" t="n">
        <f aca="false">[3]LaGuardia!B1538</f>
        <v>3</v>
      </c>
      <c r="R77" s="234" t="n">
        <f aca="false">[3]LaGuardia!C1538</f>
        <v>15</v>
      </c>
      <c r="S77" s="250" t="n">
        <f aca="false">DATE(P77,Q77,R77)</f>
        <v>36965</v>
      </c>
      <c r="T77" s="234" t="n">
        <f aca="false">[3]LaGuardia!E1538</f>
        <v>53</v>
      </c>
      <c r="U77" s="251" t="n">
        <f aca="false">[3]LaGuardia!F1538</f>
        <v>42</v>
      </c>
    </row>
    <row r="78" customFormat="false" ht="12.75" hidden="false" customHeight="false" outlineLevel="0" collapsed="false">
      <c r="A78" s="249" t="n">
        <v>36966</v>
      </c>
      <c r="B78" s="235" t="n">
        <v>52</v>
      </c>
      <c r="C78" s="247" t="n">
        <v>33</v>
      </c>
      <c r="D78" s="248" t="n">
        <f aca="false">[2]PhiladelphiaPA!A1537</f>
        <v>2001</v>
      </c>
      <c r="E78" s="235" t="n">
        <f aca="false">[2]PhiladelphiaPA!B1537</f>
        <v>3</v>
      </c>
      <c r="F78" s="235" t="n">
        <f aca="false">[2]PhiladelphiaPA!C1537</f>
        <v>16</v>
      </c>
      <c r="G78" s="250" t="n">
        <f aca="false">DATE(D78,E78,F78)</f>
        <v>36966</v>
      </c>
      <c r="H78" s="235" t="n">
        <f aca="false">[2]PhiladelphiaPA!E1537</f>
        <v>48</v>
      </c>
      <c r="I78" s="247" t="n">
        <f aca="false">[2]PhiladelphiaPA!F1537</f>
        <v>40</v>
      </c>
      <c r="J78" s="248" t="n">
        <f aca="false">'[2]WashingtonD.C.'!A1537</f>
        <v>2001</v>
      </c>
      <c r="K78" s="235" t="n">
        <f aca="false">'[2]WashingtonD.C.'!B1537</f>
        <v>3</v>
      </c>
      <c r="L78" s="235" t="n">
        <f aca="false">'[2]WashingtonD.C.'!C1537</f>
        <v>16</v>
      </c>
      <c r="M78" s="250" t="n">
        <f aca="false">DATE(J78,K78,L78)</f>
        <v>36966</v>
      </c>
      <c r="N78" s="235" t="n">
        <f aca="false">'[2]WashingtonD.C.'!E1537</f>
        <v>51</v>
      </c>
      <c r="O78" s="247" t="n">
        <f aca="false">'[2]WashingtonD.C.'!F1537</f>
        <v>43</v>
      </c>
      <c r="P78" s="248" t="n">
        <f aca="false">[3]LaGuardia!A1539</f>
        <v>2001</v>
      </c>
      <c r="Q78" s="235" t="n">
        <f aca="false">[3]LaGuardia!B1539</f>
        <v>3</v>
      </c>
      <c r="R78" s="234" t="n">
        <f aca="false">[3]LaGuardia!C1539</f>
        <v>16</v>
      </c>
      <c r="S78" s="250" t="n">
        <f aca="false">DATE(P78,Q78,R78)</f>
        <v>36966</v>
      </c>
      <c r="T78" s="234" t="n">
        <f aca="false">[3]LaGuardia!E1539</f>
        <v>47</v>
      </c>
      <c r="U78" s="251" t="n">
        <f aca="false">[3]LaGuardia!F1539</f>
        <v>41</v>
      </c>
    </row>
    <row r="79" customFormat="false" ht="12.75" hidden="false" customHeight="false" outlineLevel="0" collapsed="false">
      <c r="A79" s="249" t="n">
        <v>36967</v>
      </c>
      <c r="B79" s="235" t="n">
        <v>52</v>
      </c>
      <c r="C79" s="247" t="n">
        <v>34</v>
      </c>
      <c r="D79" s="248" t="n">
        <f aca="false">[2]PhiladelphiaPA!A1538</f>
        <v>2001</v>
      </c>
      <c r="E79" s="235" t="n">
        <f aca="false">[2]PhiladelphiaPA!B1538</f>
        <v>3</v>
      </c>
      <c r="F79" s="235" t="n">
        <f aca="false">[2]PhiladelphiaPA!C1538</f>
        <v>17</v>
      </c>
      <c r="G79" s="250" t="n">
        <f aca="false">DATE(D79,E79,F79)</f>
        <v>36967</v>
      </c>
      <c r="H79" s="235" t="n">
        <f aca="false">[2]PhiladelphiaPA!E1538</f>
        <v>45</v>
      </c>
      <c r="I79" s="247" t="n">
        <f aca="false">[2]PhiladelphiaPA!F1538</f>
        <v>35</v>
      </c>
      <c r="J79" s="248" t="n">
        <f aca="false">'[2]WashingtonD.C.'!A1538</f>
        <v>2001</v>
      </c>
      <c r="K79" s="235" t="n">
        <f aca="false">'[2]WashingtonD.C.'!B1538</f>
        <v>3</v>
      </c>
      <c r="L79" s="235" t="n">
        <f aca="false">'[2]WashingtonD.C.'!C1538</f>
        <v>17</v>
      </c>
      <c r="M79" s="250" t="n">
        <f aca="false">DATE(J79,K79,L79)</f>
        <v>36967</v>
      </c>
      <c r="N79" s="235" t="n">
        <f aca="false">'[2]WashingtonD.C.'!E1538</f>
        <v>46</v>
      </c>
      <c r="O79" s="247" t="n">
        <f aca="false">'[2]WashingtonD.C.'!F1538</f>
        <v>36</v>
      </c>
      <c r="P79" s="248" t="n">
        <f aca="false">[3]LaGuardia!A1540</f>
        <v>2001</v>
      </c>
      <c r="Q79" s="235" t="n">
        <f aca="false">[3]LaGuardia!B1540</f>
        <v>3</v>
      </c>
      <c r="R79" s="234" t="n">
        <f aca="false">[3]LaGuardia!C1540</f>
        <v>17</v>
      </c>
      <c r="S79" s="250" t="n">
        <f aca="false">DATE(P79,Q79,R79)</f>
        <v>36967</v>
      </c>
      <c r="T79" s="234" t="n">
        <f aca="false">[3]LaGuardia!E1540</f>
        <v>46</v>
      </c>
      <c r="U79" s="251" t="n">
        <f aca="false">[3]LaGuardia!F1540</f>
        <v>35</v>
      </c>
    </row>
    <row r="80" customFormat="false" ht="12.75" hidden="false" customHeight="false" outlineLevel="0" collapsed="false">
      <c r="A80" s="249" t="n">
        <v>36968</v>
      </c>
      <c r="B80" s="235" t="n">
        <v>52</v>
      </c>
      <c r="C80" s="247" t="n">
        <v>34</v>
      </c>
      <c r="D80" s="248" t="n">
        <f aca="false">[2]PhiladelphiaPA!A1539</f>
        <v>2001</v>
      </c>
      <c r="E80" s="235" t="n">
        <f aca="false">[2]PhiladelphiaPA!B1539</f>
        <v>3</v>
      </c>
      <c r="F80" s="235" t="n">
        <f aca="false">[2]PhiladelphiaPA!C1539</f>
        <v>18</v>
      </c>
      <c r="G80" s="250" t="n">
        <f aca="false">DATE(D80,E80,F80)</f>
        <v>36968</v>
      </c>
      <c r="H80" s="235" t="n">
        <f aca="false">[2]PhiladelphiaPA!E1539</f>
        <v>46</v>
      </c>
      <c r="I80" s="247" t="n">
        <f aca="false">[2]PhiladelphiaPA!F1539</f>
        <v>32</v>
      </c>
      <c r="J80" s="248" t="n">
        <f aca="false">'[2]WashingtonD.C.'!A1539</f>
        <v>2001</v>
      </c>
      <c r="K80" s="235" t="n">
        <f aca="false">'[2]WashingtonD.C.'!B1539</f>
        <v>3</v>
      </c>
      <c r="L80" s="235" t="n">
        <f aca="false">'[2]WashingtonD.C.'!C1539</f>
        <v>18</v>
      </c>
      <c r="M80" s="250" t="n">
        <f aca="false">DATE(J80,K80,L80)</f>
        <v>36968</v>
      </c>
      <c r="N80" s="235" t="n">
        <f aca="false">'[2]WashingtonD.C.'!E1539</f>
        <v>50</v>
      </c>
      <c r="O80" s="247" t="n">
        <f aca="false">'[2]WashingtonD.C.'!F1539</f>
        <v>34</v>
      </c>
      <c r="P80" s="248" t="n">
        <f aca="false">[3]LaGuardia!A1541</f>
        <v>2001</v>
      </c>
      <c r="Q80" s="235" t="n">
        <f aca="false">[3]LaGuardia!B1541</f>
        <v>3</v>
      </c>
      <c r="R80" s="234" t="n">
        <f aca="false">[3]LaGuardia!C1541</f>
        <v>18</v>
      </c>
      <c r="S80" s="250" t="n">
        <f aca="false">DATE(P80,Q80,R80)</f>
        <v>36968</v>
      </c>
      <c r="T80" s="234" t="n">
        <f aca="false">[3]LaGuardia!E1541</f>
        <v>49</v>
      </c>
      <c r="U80" s="251" t="n">
        <f aca="false">[3]LaGuardia!F1541</f>
        <v>33</v>
      </c>
    </row>
    <row r="81" customFormat="false" ht="12.75" hidden="false" customHeight="false" outlineLevel="0" collapsed="false">
      <c r="A81" s="249" t="n">
        <v>36969</v>
      </c>
      <c r="B81" s="235" t="n">
        <v>53</v>
      </c>
      <c r="C81" s="247" t="n">
        <v>34</v>
      </c>
      <c r="D81" s="248" t="n">
        <f aca="false">[2]PhiladelphiaPA!A1540</f>
        <v>2001</v>
      </c>
      <c r="E81" s="235" t="n">
        <f aca="false">[2]PhiladelphiaPA!B1540</f>
        <v>3</v>
      </c>
      <c r="F81" s="235" t="n">
        <f aca="false">[2]PhiladelphiaPA!C1540</f>
        <v>19</v>
      </c>
      <c r="G81" s="250" t="n">
        <f aca="false">DATE(D81,E81,F81)</f>
        <v>36969</v>
      </c>
      <c r="H81" s="235" t="n">
        <f aca="false">[2]PhiladelphiaPA!E1540</f>
        <v>54</v>
      </c>
      <c r="I81" s="247" t="n">
        <f aca="false">[2]PhiladelphiaPA!F1540</f>
        <v>35</v>
      </c>
      <c r="J81" s="248" t="n">
        <f aca="false">'[2]WashingtonD.C.'!A1540</f>
        <v>2001</v>
      </c>
      <c r="K81" s="235" t="n">
        <f aca="false">'[2]WashingtonD.C.'!B1540</f>
        <v>3</v>
      </c>
      <c r="L81" s="235" t="n">
        <f aca="false">'[2]WashingtonD.C.'!C1540</f>
        <v>19</v>
      </c>
      <c r="M81" s="250" t="n">
        <f aca="false">DATE(J81,K81,L81)</f>
        <v>36969</v>
      </c>
      <c r="N81" s="235" t="n">
        <f aca="false">'[2]WashingtonD.C.'!E1540</f>
        <v>55</v>
      </c>
      <c r="O81" s="247" t="n">
        <f aca="false">'[2]WashingtonD.C.'!F1540</f>
        <v>32</v>
      </c>
      <c r="P81" s="248" t="n">
        <f aca="false">[3]LaGuardia!A1542</f>
        <v>2001</v>
      </c>
      <c r="Q81" s="235" t="n">
        <f aca="false">[3]LaGuardia!B1542</f>
        <v>3</v>
      </c>
      <c r="R81" s="234" t="n">
        <f aca="false">[3]LaGuardia!C1542</f>
        <v>19</v>
      </c>
      <c r="S81" s="250" t="n">
        <f aca="false">DATE(P81,Q81,R81)</f>
        <v>36969</v>
      </c>
      <c r="T81" s="234" t="n">
        <f aca="false">[3]LaGuardia!E1542</f>
        <v>52</v>
      </c>
      <c r="U81" s="251" t="n">
        <f aca="false">[3]LaGuardia!F1542</f>
        <v>35</v>
      </c>
    </row>
    <row r="82" customFormat="false" ht="12.75" hidden="false" customHeight="false" outlineLevel="0" collapsed="false">
      <c r="A82" s="249" t="n">
        <v>36970</v>
      </c>
      <c r="B82" s="235" t="n">
        <v>53</v>
      </c>
      <c r="C82" s="247" t="n">
        <v>34</v>
      </c>
      <c r="D82" s="248" t="n">
        <f aca="false">[2]PhiladelphiaPA!A1541</f>
        <v>2001</v>
      </c>
      <c r="E82" s="235" t="n">
        <f aca="false">[2]PhiladelphiaPA!B1541</f>
        <v>3</v>
      </c>
      <c r="F82" s="235" t="n">
        <f aca="false">[2]PhiladelphiaPA!C1541</f>
        <v>20</v>
      </c>
      <c r="G82" s="250" t="n">
        <f aca="false">DATE(D82,E82,F82)</f>
        <v>36970</v>
      </c>
      <c r="H82" s="235" t="n">
        <f aca="false">[2]PhiladelphiaPA!E1541</f>
        <v>56</v>
      </c>
      <c r="I82" s="247" t="n">
        <f aca="false">[2]PhiladelphiaPA!F1541</f>
        <v>35</v>
      </c>
      <c r="J82" s="248" t="n">
        <f aca="false">'[2]WashingtonD.C.'!A1541</f>
        <v>2001</v>
      </c>
      <c r="K82" s="235" t="n">
        <f aca="false">'[2]WashingtonD.C.'!B1541</f>
        <v>3</v>
      </c>
      <c r="L82" s="235" t="n">
        <f aca="false">'[2]WashingtonD.C.'!C1541</f>
        <v>20</v>
      </c>
      <c r="M82" s="250" t="n">
        <f aca="false">DATE(J82,K82,L82)</f>
        <v>36970</v>
      </c>
      <c r="N82" s="235" t="n">
        <f aca="false">'[2]WashingtonD.C.'!E1541</f>
        <v>53</v>
      </c>
      <c r="O82" s="247" t="n">
        <f aca="false">'[2]WashingtonD.C.'!F1541</f>
        <v>34</v>
      </c>
      <c r="P82" s="248" t="n">
        <f aca="false">[3]LaGuardia!A1543</f>
        <v>2001</v>
      </c>
      <c r="Q82" s="235" t="n">
        <f aca="false">[3]LaGuardia!B1543</f>
        <v>3</v>
      </c>
      <c r="R82" s="234" t="n">
        <f aca="false">[3]LaGuardia!C1543</f>
        <v>20</v>
      </c>
      <c r="S82" s="250" t="n">
        <f aca="false">DATE(P82,Q82,R82)</f>
        <v>36970</v>
      </c>
      <c r="T82" s="234" t="n">
        <f aca="false">[3]LaGuardia!E1543</f>
        <v>53</v>
      </c>
      <c r="U82" s="251" t="n">
        <f aca="false">[3]LaGuardia!F1543</f>
        <v>37</v>
      </c>
    </row>
    <row r="83" customFormat="false" ht="12.75" hidden="false" customHeight="false" outlineLevel="0" collapsed="false">
      <c r="A83" s="249" t="n">
        <v>36971</v>
      </c>
      <c r="B83" s="235" t="n">
        <v>54</v>
      </c>
      <c r="C83" s="247" t="n">
        <v>35</v>
      </c>
      <c r="D83" s="248" t="n">
        <f aca="false">[2]PhiladelphiaPA!A1542</f>
        <v>2001</v>
      </c>
      <c r="E83" s="235" t="n">
        <f aca="false">[2]PhiladelphiaPA!B1542</f>
        <v>3</v>
      </c>
      <c r="F83" s="235" t="n">
        <f aca="false">[2]PhiladelphiaPA!C1542</f>
        <v>21</v>
      </c>
      <c r="G83" s="250" t="n">
        <f aca="false">DATE(D83,E83,F83)</f>
        <v>36971</v>
      </c>
      <c r="H83" s="235" t="n">
        <f aca="false">[2]PhiladelphiaPA!E1542</f>
        <v>46</v>
      </c>
      <c r="I83" s="247" t="n">
        <f aca="false">[2]PhiladelphiaPA!F1542</f>
        <v>43</v>
      </c>
      <c r="J83" s="248" t="n">
        <f aca="false">'[2]WashingtonD.C.'!A1542</f>
        <v>2001</v>
      </c>
      <c r="K83" s="235" t="n">
        <f aca="false">'[2]WashingtonD.C.'!B1542</f>
        <v>3</v>
      </c>
      <c r="L83" s="235" t="n">
        <f aca="false">'[2]WashingtonD.C.'!C1542</f>
        <v>21</v>
      </c>
      <c r="M83" s="250" t="n">
        <f aca="false">DATE(J83,K83,L83)</f>
        <v>36971</v>
      </c>
      <c r="N83" s="235" t="n">
        <f aca="false">'[2]WashingtonD.C.'!E1542</f>
        <v>49</v>
      </c>
      <c r="O83" s="247" t="n">
        <f aca="false">'[2]WashingtonD.C.'!F1542</f>
        <v>43</v>
      </c>
      <c r="P83" s="248" t="n">
        <f aca="false">[3]LaGuardia!A1544</f>
        <v>2001</v>
      </c>
      <c r="Q83" s="235" t="n">
        <f aca="false">[3]LaGuardia!B1544</f>
        <v>3</v>
      </c>
      <c r="R83" s="234" t="n">
        <f aca="false">[3]LaGuardia!C1544</f>
        <v>21</v>
      </c>
      <c r="S83" s="250" t="n">
        <f aca="false">DATE(P83,Q83,R83)</f>
        <v>36971</v>
      </c>
      <c r="T83" s="234" t="n">
        <f aca="false">[3]LaGuardia!E1544</f>
        <v>43</v>
      </c>
      <c r="U83" s="251" t="n">
        <f aca="false">[3]LaGuardia!F1544</f>
        <v>39</v>
      </c>
    </row>
    <row r="84" customFormat="false" ht="12.75" hidden="false" customHeight="false" outlineLevel="0" collapsed="false">
      <c r="A84" s="249" t="n">
        <v>36972</v>
      </c>
      <c r="B84" s="235" t="n">
        <v>54</v>
      </c>
      <c r="C84" s="247" t="n">
        <v>35</v>
      </c>
      <c r="D84" s="248" t="n">
        <f aca="false">[2]PhiladelphiaPA!A1543</f>
        <v>2001</v>
      </c>
      <c r="E84" s="235" t="n">
        <f aca="false">[2]PhiladelphiaPA!B1543</f>
        <v>3</v>
      </c>
      <c r="F84" s="235" t="n">
        <f aca="false">[2]PhiladelphiaPA!C1543</f>
        <v>22</v>
      </c>
      <c r="G84" s="250" t="n">
        <f aca="false">DATE(D84,E84,F84)</f>
        <v>36972</v>
      </c>
      <c r="H84" s="235" t="n">
        <f aca="false">[2]PhiladelphiaPA!E1543</f>
        <v>48</v>
      </c>
      <c r="I84" s="247" t="n">
        <f aca="false">[2]PhiladelphiaPA!F1543</f>
        <v>42</v>
      </c>
      <c r="J84" s="248" t="n">
        <f aca="false">'[2]WashingtonD.C.'!A1543</f>
        <v>2001</v>
      </c>
      <c r="K84" s="235" t="n">
        <f aca="false">'[2]WashingtonD.C.'!B1543</f>
        <v>3</v>
      </c>
      <c r="L84" s="235" t="n">
        <f aca="false">'[2]WashingtonD.C.'!C1543</f>
        <v>22</v>
      </c>
      <c r="M84" s="250" t="n">
        <f aca="false">DATE(J84,K84,L84)</f>
        <v>36972</v>
      </c>
      <c r="N84" s="235" t="n">
        <f aca="false">'[2]WashingtonD.C.'!E1543</f>
        <v>54</v>
      </c>
      <c r="O84" s="247" t="n">
        <f aca="false">'[2]WashingtonD.C.'!F1543</f>
        <v>42</v>
      </c>
      <c r="P84" s="248" t="n">
        <f aca="false">[3]LaGuardia!A1545</f>
        <v>2001</v>
      </c>
      <c r="Q84" s="235" t="n">
        <f aca="false">[3]LaGuardia!B1545</f>
        <v>3</v>
      </c>
      <c r="R84" s="234" t="n">
        <f aca="false">[3]LaGuardia!C1545</f>
        <v>22</v>
      </c>
      <c r="S84" s="250" t="n">
        <f aca="false">DATE(P84,Q84,R84)</f>
        <v>36972</v>
      </c>
      <c r="T84" s="234" t="n">
        <f aca="false">[3]LaGuardia!E1545</f>
        <v>45</v>
      </c>
      <c r="U84" s="251" t="n">
        <f aca="false">[3]LaGuardia!F1545</f>
        <v>39</v>
      </c>
    </row>
    <row r="85" customFormat="false" ht="12.75" hidden="false" customHeight="false" outlineLevel="0" collapsed="false">
      <c r="A85" s="249" t="n">
        <v>36973</v>
      </c>
      <c r="B85" s="235" t="n">
        <v>54</v>
      </c>
      <c r="C85" s="247" t="n">
        <v>35</v>
      </c>
      <c r="D85" s="248" t="n">
        <f aca="false">[2]PhiladelphiaPA!A1544</f>
        <v>2001</v>
      </c>
      <c r="E85" s="235" t="n">
        <f aca="false">[2]PhiladelphiaPA!B1544</f>
        <v>3</v>
      </c>
      <c r="F85" s="235" t="n">
        <f aca="false">[2]PhiladelphiaPA!C1544</f>
        <v>23</v>
      </c>
      <c r="G85" s="250" t="n">
        <f aca="false">DATE(D85,E85,F85)</f>
        <v>36973</v>
      </c>
      <c r="H85" s="235" t="n">
        <f aca="false">[2]PhiladelphiaPA!E1544</f>
        <v>58</v>
      </c>
      <c r="I85" s="247" t="n">
        <f aca="false">[2]PhiladelphiaPA!F1544</f>
        <v>42</v>
      </c>
      <c r="J85" s="248" t="n">
        <f aca="false">'[2]WashingtonD.C.'!A1544</f>
        <v>2001</v>
      </c>
      <c r="K85" s="235" t="n">
        <f aca="false">'[2]WashingtonD.C.'!B1544</f>
        <v>3</v>
      </c>
      <c r="L85" s="235" t="n">
        <f aca="false">'[2]WashingtonD.C.'!C1544</f>
        <v>23</v>
      </c>
      <c r="M85" s="250" t="n">
        <f aca="false">DATE(J85,K85,L85)</f>
        <v>36973</v>
      </c>
      <c r="N85" s="235" t="n">
        <f aca="false">'[2]WashingtonD.C.'!E1544</f>
        <v>61</v>
      </c>
      <c r="O85" s="247" t="n">
        <f aca="false">'[2]WashingtonD.C.'!F1544</f>
        <v>39</v>
      </c>
      <c r="P85" s="248" t="n">
        <f aca="false">[3]LaGuardia!A1546</f>
        <v>2001</v>
      </c>
      <c r="Q85" s="235" t="n">
        <f aca="false">[3]LaGuardia!B1546</f>
        <v>3</v>
      </c>
      <c r="R85" s="234" t="n">
        <f aca="false">[3]LaGuardia!C1546</f>
        <v>23</v>
      </c>
      <c r="S85" s="250" t="n">
        <f aca="false">DATE(P85,Q85,R85)</f>
        <v>36973</v>
      </c>
      <c r="T85" s="234" t="n">
        <f aca="false">[3]LaGuardia!E1546</f>
        <v>56</v>
      </c>
      <c r="U85" s="251" t="n">
        <f aca="false">[3]LaGuardia!F1546</f>
        <v>40</v>
      </c>
    </row>
    <row r="86" customFormat="false" ht="12.75" hidden="false" customHeight="false" outlineLevel="0" collapsed="false">
      <c r="A86" s="249" t="n">
        <v>36974</v>
      </c>
      <c r="B86" s="235" t="n">
        <v>55</v>
      </c>
      <c r="C86" s="247" t="n">
        <v>36</v>
      </c>
      <c r="D86" s="248" t="n">
        <f aca="false">[2]PhiladelphiaPA!A1545</f>
        <v>2001</v>
      </c>
      <c r="E86" s="235" t="n">
        <f aca="false">[2]PhiladelphiaPA!B1545</f>
        <v>3</v>
      </c>
      <c r="F86" s="235" t="n">
        <f aca="false">[2]PhiladelphiaPA!C1545</f>
        <v>24</v>
      </c>
      <c r="G86" s="250" t="n">
        <f aca="false">DATE(D86,E86,F86)</f>
        <v>36974</v>
      </c>
      <c r="H86" s="235" t="n">
        <f aca="false">[2]PhiladelphiaPA!E1545</f>
        <v>53</v>
      </c>
      <c r="I86" s="247" t="n">
        <f aca="false">[2]PhiladelphiaPA!F1545</f>
        <v>35</v>
      </c>
      <c r="J86" s="248" t="n">
        <f aca="false">'[2]WashingtonD.C.'!A1545</f>
        <v>2001</v>
      </c>
      <c r="K86" s="235" t="n">
        <f aca="false">'[2]WashingtonD.C.'!B1545</f>
        <v>3</v>
      </c>
      <c r="L86" s="235" t="n">
        <f aca="false">'[2]WashingtonD.C.'!C1545</f>
        <v>24</v>
      </c>
      <c r="M86" s="250" t="n">
        <f aca="false">DATE(J86,K86,L86)</f>
        <v>36974</v>
      </c>
      <c r="N86" s="235" t="n">
        <f aca="false">'[2]WashingtonD.C.'!E1545</f>
        <v>66</v>
      </c>
      <c r="O86" s="247" t="n">
        <f aca="false">'[2]WashingtonD.C.'!F1545</f>
        <v>37</v>
      </c>
      <c r="P86" s="248" t="n">
        <f aca="false">[3]LaGuardia!A1547</f>
        <v>2001</v>
      </c>
      <c r="Q86" s="235" t="n">
        <f aca="false">[3]LaGuardia!B1547</f>
        <v>3</v>
      </c>
      <c r="R86" s="234" t="n">
        <f aca="false">[3]LaGuardia!C1547</f>
        <v>24</v>
      </c>
      <c r="S86" s="250" t="n">
        <f aca="false">DATE(P86,Q86,R86)</f>
        <v>36974</v>
      </c>
      <c r="T86" s="234" t="n">
        <f aca="false">[3]LaGuardia!E1547</f>
        <v>52</v>
      </c>
      <c r="U86" s="251" t="n">
        <f aca="false">[3]LaGuardia!F1547</f>
        <v>35</v>
      </c>
    </row>
    <row r="87" customFormat="false" ht="12.75" hidden="false" customHeight="false" outlineLevel="0" collapsed="false">
      <c r="A87" s="249" t="n">
        <v>36975</v>
      </c>
      <c r="B87" s="235" t="n">
        <v>55</v>
      </c>
      <c r="C87" s="247" t="n">
        <v>36</v>
      </c>
      <c r="D87" s="248" t="n">
        <f aca="false">[2]PhiladelphiaPA!A1546</f>
        <v>2001</v>
      </c>
      <c r="E87" s="235" t="n">
        <f aca="false">[2]PhiladelphiaPA!B1546</f>
        <v>3</v>
      </c>
      <c r="F87" s="235" t="n">
        <f aca="false">[2]PhiladelphiaPA!C1546</f>
        <v>25</v>
      </c>
      <c r="G87" s="250" t="n">
        <f aca="false">DATE(D87,E87,F87)</f>
        <v>36975</v>
      </c>
      <c r="H87" s="235" t="n">
        <f aca="false">[2]PhiladelphiaPA!E1546</f>
        <v>45</v>
      </c>
      <c r="I87" s="247" t="n">
        <f aca="false">[2]PhiladelphiaPA!F1546</f>
        <v>30</v>
      </c>
      <c r="J87" s="248" t="n">
        <f aca="false">'[2]WashingtonD.C.'!A1546</f>
        <v>2001</v>
      </c>
      <c r="K87" s="235" t="n">
        <f aca="false">'[2]WashingtonD.C.'!B1546</f>
        <v>3</v>
      </c>
      <c r="L87" s="235" t="n">
        <f aca="false">'[2]WashingtonD.C.'!C1546</f>
        <v>25</v>
      </c>
      <c r="M87" s="250" t="n">
        <f aca="false">DATE(J87,K87,L87)</f>
        <v>36975</v>
      </c>
      <c r="N87" s="235" t="n">
        <f aca="false">'[2]WashingtonD.C.'!E1546</f>
        <v>50</v>
      </c>
      <c r="O87" s="247" t="n">
        <f aca="false">'[2]WashingtonD.C.'!F1546</f>
        <v>32</v>
      </c>
      <c r="P87" s="248" t="n">
        <f aca="false">[3]LaGuardia!A1548</f>
        <v>2001</v>
      </c>
      <c r="Q87" s="235" t="n">
        <f aca="false">[3]LaGuardia!B1548</f>
        <v>3</v>
      </c>
      <c r="R87" s="234" t="n">
        <f aca="false">[3]LaGuardia!C1548</f>
        <v>25</v>
      </c>
      <c r="S87" s="250" t="n">
        <f aca="false">DATE(P87,Q87,R87)</f>
        <v>36975</v>
      </c>
      <c r="T87" s="234" t="n">
        <f aca="false">[3]LaGuardia!E1548</f>
        <v>44</v>
      </c>
      <c r="U87" s="251" t="n">
        <f aca="false">[3]LaGuardia!F1548</f>
        <v>31</v>
      </c>
    </row>
    <row r="88" customFormat="false" ht="12.75" hidden="false" customHeight="false" outlineLevel="0" collapsed="false">
      <c r="A88" s="249" t="n">
        <v>36976</v>
      </c>
      <c r="B88" s="235" t="n">
        <v>55</v>
      </c>
      <c r="C88" s="247" t="n">
        <v>36</v>
      </c>
      <c r="D88" s="248" t="n">
        <f aca="false">[2]PhiladelphiaPA!A1547</f>
        <v>2001</v>
      </c>
      <c r="E88" s="235" t="n">
        <f aca="false">[2]PhiladelphiaPA!B1547</f>
        <v>3</v>
      </c>
      <c r="F88" s="235" t="n">
        <f aca="false">[2]PhiladelphiaPA!C1547</f>
        <v>26</v>
      </c>
      <c r="G88" s="250" t="n">
        <f aca="false">DATE(D88,E88,F88)</f>
        <v>36976</v>
      </c>
      <c r="H88" s="235" t="n">
        <f aca="false">[2]PhiladelphiaPA!E1547</f>
        <v>39</v>
      </c>
      <c r="I88" s="247" t="n">
        <f aca="false">[2]PhiladelphiaPA!F1547</f>
        <v>29</v>
      </c>
      <c r="J88" s="248" t="n">
        <f aca="false">'[2]WashingtonD.C.'!A1547</f>
        <v>2001</v>
      </c>
      <c r="K88" s="235" t="n">
        <f aca="false">'[2]WashingtonD.C.'!B1547</f>
        <v>3</v>
      </c>
      <c r="L88" s="235" t="n">
        <f aca="false">'[2]WashingtonD.C.'!C1547</f>
        <v>26</v>
      </c>
      <c r="M88" s="250" t="n">
        <f aca="false">DATE(J88,K88,L88)</f>
        <v>36976</v>
      </c>
      <c r="N88" s="235" t="n">
        <f aca="false">'[2]WashingtonD.C.'!E1547</f>
        <v>40</v>
      </c>
      <c r="O88" s="247" t="n">
        <f aca="false">'[2]WashingtonD.C.'!F1547</f>
        <v>29</v>
      </c>
      <c r="P88" s="248" t="n">
        <f aca="false">[3]LaGuardia!A1549</f>
        <v>2001</v>
      </c>
      <c r="Q88" s="235" t="n">
        <f aca="false">[3]LaGuardia!B1549</f>
        <v>3</v>
      </c>
      <c r="R88" s="234" t="n">
        <f aca="false">[3]LaGuardia!C1549</f>
        <v>26</v>
      </c>
      <c r="S88" s="250" t="n">
        <f aca="false">DATE(P88,Q88,R88)</f>
        <v>36976</v>
      </c>
      <c r="T88" s="234" t="n">
        <f aca="false">[3]LaGuardia!E1549</f>
        <v>37</v>
      </c>
      <c r="U88" s="251" t="n">
        <f aca="false">[3]LaGuardia!F1549</f>
        <v>28</v>
      </c>
    </row>
    <row r="89" customFormat="false" ht="12.75" hidden="false" customHeight="false" outlineLevel="0" collapsed="false">
      <c r="A89" s="249" t="n">
        <v>36977</v>
      </c>
      <c r="B89" s="235" t="n">
        <v>56</v>
      </c>
      <c r="C89" s="247" t="n">
        <v>36</v>
      </c>
      <c r="D89" s="248" t="n">
        <f aca="false">[2]PhiladelphiaPA!A1548</f>
        <v>2001</v>
      </c>
      <c r="E89" s="235" t="n">
        <f aca="false">[2]PhiladelphiaPA!B1548</f>
        <v>3</v>
      </c>
      <c r="F89" s="235" t="n">
        <f aca="false">[2]PhiladelphiaPA!C1548</f>
        <v>27</v>
      </c>
      <c r="G89" s="250" t="n">
        <f aca="false">DATE(D89,E89,F89)</f>
        <v>36977</v>
      </c>
      <c r="H89" s="235" t="n">
        <f aca="false">[2]PhiladelphiaPA!E1548</f>
        <v>42</v>
      </c>
      <c r="I89" s="247" t="n">
        <f aca="false">[2]PhiladelphiaPA!F1548</f>
        <v>25</v>
      </c>
      <c r="J89" s="248" t="n">
        <f aca="false">'[2]WashingtonD.C.'!A1548</f>
        <v>2001</v>
      </c>
      <c r="K89" s="235" t="n">
        <f aca="false">'[2]WashingtonD.C.'!B1548</f>
        <v>3</v>
      </c>
      <c r="L89" s="235" t="n">
        <f aca="false">'[2]WashingtonD.C.'!C1548</f>
        <v>27</v>
      </c>
      <c r="M89" s="250" t="n">
        <f aca="false">DATE(J89,K89,L89)</f>
        <v>36977</v>
      </c>
      <c r="N89" s="235" t="n">
        <f aca="false">'[2]WashingtonD.C.'!E1548</f>
        <v>43</v>
      </c>
      <c r="O89" s="247" t="n">
        <f aca="false">'[2]WashingtonD.C.'!F1548</f>
        <v>25</v>
      </c>
      <c r="P89" s="248" t="n">
        <f aca="false">[3]LaGuardia!A1550</f>
        <v>2001</v>
      </c>
      <c r="Q89" s="235" t="n">
        <f aca="false">[3]LaGuardia!B1550</f>
        <v>3</v>
      </c>
      <c r="R89" s="234" t="n">
        <f aca="false">[3]LaGuardia!C1550</f>
        <v>27</v>
      </c>
      <c r="S89" s="250" t="n">
        <f aca="false">DATE(P89,Q89,R89)</f>
        <v>36977</v>
      </c>
      <c r="T89" s="234" t="n">
        <f aca="false">[3]LaGuardia!E1550</f>
        <v>41</v>
      </c>
      <c r="U89" s="251" t="n">
        <f aca="false">[3]LaGuardia!F1550</f>
        <v>25</v>
      </c>
    </row>
    <row r="90" customFormat="false" ht="12.75" hidden="false" customHeight="false" outlineLevel="0" collapsed="false">
      <c r="A90" s="249" t="n">
        <v>36978</v>
      </c>
      <c r="B90" s="235" t="n">
        <v>56</v>
      </c>
      <c r="C90" s="247" t="n">
        <v>37</v>
      </c>
      <c r="D90" s="248" t="n">
        <f aca="false">[2]PhiladelphiaPA!A1549</f>
        <v>2001</v>
      </c>
      <c r="E90" s="235" t="n">
        <f aca="false">[2]PhiladelphiaPA!B1549</f>
        <v>3</v>
      </c>
      <c r="F90" s="235" t="n">
        <f aca="false">[2]PhiladelphiaPA!C1549</f>
        <v>28</v>
      </c>
      <c r="G90" s="250" t="n">
        <f aca="false">DATE(D90,E90,F90)</f>
        <v>36978</v>
      </c>
      <c r="H90" s="235" t="n">
        <f aca="false">[2]PhiladelphiaPA!E1549</f>
        <v>48</v>
      </c>
      <c r="I90" s="247" t="n">
        <f aca="false">[2]PhiladelphiaPA!F1549</f>
        <v>26</v>
      </c>
      <c r="J90" s="248" t="n">
        <f aca="false">'[2]WashingtonD.C.'!A1549</f>
        <v>2001</v>
      </c>
      <c r="K90" s="235" t="n">
        <f aca="false">'[2]WashingtonD.C.'!B1549</f>
        <v>3</v>
      </c>
      <c r="L90" s="235" t="n">
        <f aca="false">'[2]WashingtonD.C.'!C1549</f>
        <v>28</v>
      </c>
      <c r="M90" s="250" t="n">
        <f aca="false">DATE(J90,K90,L90)</f>
        <v>36978</v>
      </c>
      <c r="N90" s="235" t="n">
        <f aca="false">'[2]WashingtonD.C.'!E1549</f>
        <v>50</v>
      </c>
      <c r="O90" s="247" t="n">
        <f aca="false">'[2]WashingtonD.C.'!F1549</f>
        <v>28</v>
      </c>
      <c r="P90" s="248" t="n">
        <f aca="false">[3]LaGuardia!A1551</f>
        <v>2001</v>
      </c>
      <c r="Q90" s="235" t="n">
        <f aca="false">[3]LaGuardia!B1551</f>
        <v>3</v>
      </c>
      <c r="R90" s="234" t="n">
        <f aca="false">[3]LaGuardia!C1551</f>
        <v>28</v>
      </c>
      <c r="S90" s="250" t="n">
        <f aca="false">DATE(P90,Q90,R90)</f>
        <v>36978</v>
      </c>
      <c r="T90" s="234" t="n">
        <f aca="false">[3]LaGuardia!E1551</f>
        <v>48</v>
      </c>
      <c r="U90" s="251" t="n">
        <f aca="false">[3]LaGuardia!F1551</f>
        <v>31</v>
      </c>
    </row>
    <row r="91" customFormat="false" ht="12.75" hidden="false" customHeight="false" outlineLevel="0" collapsed="false">
      <c r="A91" s="249" t="n">
        <v>36979</v>
      </c>
      <c r="B91" s="235" t="n">
        <v>56</v>
      </c>
      <c r="C91" s="247" t="n">
        <v>37</v>
      </c>
      <c r="D91" s="248" t="n">
        <f aca="false">[2]PhiladelphiaPA!A1550</f>
        <v>2001</v>
      </c>
      <c r="E91" s="235" t="n">
        <f aca="false">[2]PhiladelphiaPA!B1550</f>
        <v>3</v>
      </c>
      <c r="F91" s="235" t="n">
        <f aca="false">[2]PhiladelphiaPA!C1550</f>
        <v>29</v>
      </c>
      <c r="G91" s="250" t="n">
        <f aca="false">DATE(D91,E91,F91)</f>
        <v>36979</v>
      </c>
      <c r="H91" s="235" t="n">
        <f aca="false">[2]PhiladelphiaPA!E1550</f>
        <v>49</v>
      </c>
      <c r="I91" s="247" t="n">
        <f aca="false">[2]PhiladelphiaPA!F1550</f>
        <v>33</v>
      </c>
      <c r="J91" s="248" t="n">
        <f aca="false">'[2]WashingtonD.C.'!A1550</f>
        <v>2001</v>
      </c>
      <c r="K91" s="235" t="n">
        <f aca="false">'[2]WashingtonD.C.'!B1550</f>
        <v>3</v>
      </c>
      <c r="L91" s="235" t="n">
        <f aca="false">'[2]WashingtonD.C.'!C1550</f>
        <v>29</v>
      </c>
      <c r="M91" s="250" t="n">
        <f aca="false">DATE(J91,K91,L91)</f>
        <v>36979</v>
      </c>
      <c r="N91" s="235" t="n">
        <f aca="false">'[2]WashingtonD.C.'!E1550</f>
        <v>44</v>
      </c>
      <c r="O91" s="247" t="n">
        <f aca="false">'[2]WashingtonD.C.'!F1550</f>
        <v>38</v>
      </c>
      <c r="P91" s="248" t="n">
        <f aca="false">[3]LaGuardia!A1552</f>
        <v>2001</v>
      </c>
      <c r="Q91" s="235" t="n">
        <f aca="false">[3]LaGuardia!B1552</f>
        <v>3</v>
      </c>
      <c r="R91" s="234" t="n">
        <f aca="false">[3]LaGuardia!C1552</f>
        <v>29</v>
      </c>
      <c r="S91" s="250" t="n">
        <f aca="false">DATE(P91,Q91,R91)</f>
        <v>36979</v>
      </c>
      <c r="T91" s="234" t="n">
        <f aca="false">[3]LaGuardia!E1552</f>
        <v>48</v>
      </c>
      <c r="U91" s="251" t="n">
        <f aca="false">[3]LaGuardia!F1552</f>
        <v>35</v>
      </c>
    </row>
    <row r="92" customFormat="false" ht="12.75" hidden="false" customHeight="false" outlineLevel="0" collapsed="false">
      <c r="A92" s="249" t="n">
        <v>36980</v>
      </c>
      <c r="B92" s="235" t="n">
        <v>57</v>
      </c>
      <c r="C92" s="247" t="n">
        <v>37</v>
      </c>
      <c r="D92" s="248" t="n">
        <f aca="false">[2]PhiladelphiaPA!A1551</f>
        <v>2001</v>
      </c>
      <c r="E92" s="235" t="n">
        <f aca="false">[2]PhiladelphiaPA!B1551</f>
        <v>3</v>
      </c>
      <c r="F92" s="235" t="n">
        <f aca="false">[2]PhiladelphiaPA!C1551</f>
        <v>30</v>
      </c>
      <c r="G92" s="250" t="n">
        <f aca="false">DATE(D92,E92,F92)</f>
        <v>36980</v>
      </c>
      <c r="H92" s="235" t="n">
        <f aca="false">[2]PhiladelphiaPA!E1551</f>
        <v>47</v>
      </c>
      <c r="I92" s="247" t="n">
        <f aca="false">[2]PhiladelphiaPA!F1551</f>
        <v>41</v>
      </c>
      <c r="J92" s="248" t="n">
        <f aca="false">'[2]WashingtonD.C.'!A1551</f>
        <v>2001</v>
      </c>
      <c r="K92" s="235" t="n">
        <f aca="false">'[2]WashingtonD.C.'!B1551</f>
        <v>3</v>
      </c>
      <c r="L92" s="235" t="n">
        <f aca="false">'[2]WashingtonD.C.'!C1551</f>
        <v>30</v>
      </c>
      <c r="M92" s="250" t="n">
        <f aca="false">DATE(J92,K92,L92)</f>
        <v>36980</v>
      </c>
      <c r="N92" s="235" t="n">
        <f aca="false">'[2]WashingtonD.C.'!E1551</f>
        <v>57</v>
      </c>
      <c r="O92" s="247" t="n">
        <f aca="false">'[2]WashingtonD.C.'!F1551</f>
        <v>42</v>
      </c>
      <c r="P92" s="248" t="n">
        <f aca="false">[3]LaGuardia!A1553</f>
        <v>2001</v>
      </c>
      <c r="Q92" s="235" t="n">
        <f aca="false">[3]LaGuardia!B1553</f>
        <v>3</v>
      </c>
      <c r="R92" s="234" t="n">
        <f aca="false">[3]LaGuardia!C1553</f>
        <v>30</v>
      </c>
      <c r="S92" s="250" t="n">
        <f aca="false">DATE(P92,Q92,R92)</f>
        <v>36980</v>
      </c>
      <c r="T92" s="234" t="n">
        <f aca="false">[3]LaGuardia!E1553</f>
        <v>43</v>
      </c>
      <c r="U92" s="251" t="n">
        <f aca="false">[3]LaGuardia!F1553</f>
        <v>38</v>
      </c>
    </row>
    <row r="93" customFormat="false" ht="12.75" hidden="false" customHeight="false" outlineLevel="0" collapsed="false">
      <c r="A93" s="249" t="n">
        <v>36981</v>
      </c>
      <c r="B93" s="235" t="n">
        <v>57</v>
      </c>
      <c r="C93" s="247" t="n">
        <v>38</v>
      </c>
      <c r="D93" s="248" t="n">
        <f aca="false">[2]PhiladelphiaPA!A1552</f>
        <v>2001</v>
      </c>
      <c r="E93" s="235" t="n">
        <f aca="false">[2]PhiladelphiaPA!B1552</f>
        <v>3</v>
      </c>
      <c r="F93" s="235" t="n">
        <f aca="false">[2]PhiladelphiaPA!C1552</f>
        <v>31</v>
      </c>
      <c r="G93" s="250" t="n">
        <f aca="false">DATE(D93,E93,F93)</f>
        <v>36981</v>
      </c>
      <c r="H93" s="235" t="n">
        <f aca="false">[2]PhiladelphiaPA!E1552</f>
        <v>48</v>
      </c>
      <c r="I93" s="247" t="n">
        <f aca="false">[2]PhiladelphiaPA!F1552</f>
        <v>37</v>
      </c>
      <c r="J93" s="248" t="n">
        <f aca="false">'[2]WashingtonD.C.'!A1552</f>
        <v>2001</v>
      </c>
      <c r="K93" s="235" t="n">
        <f aca="false">'[2]WashingtonD.C.'!B1552</f>
        <v>3</v>
      </c>
      <c r="L93" s="235" t="n">
        <f aca="false">'[2]WashingtonD.C.'!C1552</f>
        <v>31</v>
      </c>
      <c r="M93" s="250" t="n">
        <f aca="false">DATE(J93,K93,L93)</f>
        <v>36981</v>
      </c>
      <c r="N93" s="235" t="n">
        <f aca="false">'[2]WashingtonD.C.'!E1552</f>
        <v>50</v>
      </c>
      <c r="O93" s="247" t="n">
        <f aca="false">'[2]WashingtonD.C.'!F1552</f>
        <v>42</v>
      </c>
      <c r="P93" s="248" t="n">
        <f aca="false">[3]LaGuardia!A1554</f>
        <v>2001</v>
      </c>
      <c r="Q93" s="235" t="n">
        <f aca="false">[3]LaGuardia!B1554</f>
        <v>3</v>
      </c>
      <c r="R93" s="234" t="n">
        <f aca="false">[3]LaGuardia!C1554</f>
        <v>31</v>
      </c>
      <c r="S93" s="250" t="n">
        <f aca="false">DATE(P93,Q93,R93)</f>
        <v>36981</v>
      </c>
      <c r="T93" s="234" t="n">
        <f aca="false">[3]LaGuardia!E1554</f>
        <v>46</v>
      </c>
      <c r="U93" s="251" t="n">
        <f aca="false">[3]LaGuardia!F1554</f>
        <v>38</v>
      </c>
    </row>
    <row r="94" customFormat="false" ht="12.75" hidden="false" customHeight="false" outlineLevel="0" collapsed="false">
      <c r="A94" s="249" t="n">
        <v>36982</v>
      </c>
      <c r="B94" s="235" t="n">
        <v>58</v>
      </c>
      <c r="C94" s="247" t="n">
        <v>38</v>
      </c>
      <c r="D94" s="248" t="n">
        <f aca="false">[2]PhiladelphiaPA!A1553</f>
        <v>2001</v>
      </c>
      <c r="E94" s="235" t="n">
        <f aca="false">[2]PhiladelphiaPA!B1553</f>
        <v>4</v>
      </c>
      <c r="F94" s="235" t="n">
        <f aca="false">[2]PhiladelphiaPA!C1553</f>
        <v>1</v>
      </c>
      <c r="G94" s="250" t="n">
        <f aca="false">DATE(D94,E94,F94)</f>
        <v>36982</v>
      </c>
      <c r="H94" s="235" t="n">
        <f aca="false">[2]PhiladelphiaPA!E1553</f>
        <v>51</v>
      </c>
      <c r="I94" s="247" t="n">
        <f aca="false">[2]PhiladelphiaPA!F1553</f>
        <v>40</v>
      </c>
      <c r="J94" s="248" t="n">
        <f aca="false">'[2]WashingtonD.C.'!A1553</f>
        <v>2001</v>
      </c>
      <c r="K94" s="235" t="n">
        <f aca="false">'[2]WashingtonD.C.'!B1553</f>
        <v>4</v>
      </c>
      <c r="L94" s="235" t="n">
        <f aca="false">'[2]WashingtonD.C.'!C1553</f>
        <v>1</v>
      </c>
      <c r="M94" s="250" t="n">
        <f aca="false">DATE(J94,K94,L94)</f>
        <v>36982</v>
      </c>
      <c r="N94" s="235" t="n">
        <f aca="false">'[2]WashingtonD.C.'!E1553</f>
        <v>49</v>
      </c>
      <c r="O94" s="247" t="n">
        <f aca="false">'[2]WashingtonD.C.'!F1553</f>
        <v>44</v>
      </c>
      <c r="P94" s="248" t="n">
        <f aca="false">[3]LaGuardia!A1555</f>
        <v>2001</v>
      </c>
      <c r="Q94" s="235" t="n">
        <f aca="false">[3]LaGuardia!B1555</f>
        <v>4</v>
      </c>
      <c r="R94" s="234" t="n">
        <f aca="false">[3]LaGuardia!C1555</f>
        <v>1</v>
      </c>
      <c r="S94" s="250" t="n">
        <f aca="false">DATE(P94,Q94,R94)</f>
        <v>36982</v>
      </c>
      <c r="T94" s="234" t="n">
        <f aca="false">[3]LaGuardia!E1555</f>
        <v>42</v>
      </c>
      <c r="U94" s="251" t="n">
        <f aca="false">[3]LaGuardia!F1555</f>
        <v>38</v>
      </c>
    </row>
    <row r="95" customFormat="false" ht="12.75" hidden="false" customHeight="false" outlineLevel="0" collapsed="false">
      <c r="A95" s="249" t="n">
        <v>36983</v>
      </c>
      <c r="B95" s="235" t="n">
        <v>58</v>
      </c>
      <c r="C95" s="247" t="n">
        <v>38</v>
      </c>
      <c r="D95" s="248" t="n">
        <f aca="false">[2]PhiladelphiaPA!A1554</f>
        <v>2001</v>
      </c>
      <c r="E95" s="235" t="n">
        <f aca="false">[2]PhiladelphiaPA!B1554</f>
        <v>4</v>
      </c>
      <c r="F95" s="235" t="n">
        <f aca="false">[2]PhiladelphiaPA!C1554</f>
        <v>2</v>
      </c>
      <c r="G95" s="250" t="n">
        <f aca="false">DATE(D95,E95,F95)</f>
        <v>36983</v>
      </c>
      <c r="H95" s="235" t="n">
        <f aca="false">[2]PhiladelphiaPA!E1554</f>
        <v>50</v>
      </c>
      <c r="I95" s="247" t="n">
        <f aca="false">[2]PhiladelphiaPA!F1554</f>
        <v>40</v>
      </c>
      <c r="J95" s="248" t="n">
        <f aca="false">'[2]WashingtonD.C.'!A1554</f>
        <v>2001</v>
      </c>
      <c r="K95" s="235" t="n">
        <f aca="false">'[2]WashingtonD.C.'!B1554</f>
        <v>4</v>
      </c>
      <c r="L95" s="235" t="n">
        <f aca="false">'[2]WashingtonD.C.'!C1554</f>
        <v>2</v>
      </c>
      <c r="M95" s="250" t="n">
        <f aca="false">DATE(J95,K95,L95)</f>
        <v>36983</v>
      </c>
      <c r="N95" s="235" t="n">
        <f aca="false">'[2]WashingtonD.C.'!E1554</f>
        <v>58</v>
      </c>
      <c r="O95" s="247" t="n">
        <f aca="false">'[2]WashingtonD.C.'!F1554</f>
        <v>40</v>
      </c>
      <c r="P95" s="248" t="n">
        <f aca="false">[3]LaGuardia!A1556</f>
        <v>2001</v>
      </c>
      <c r="Q95" s="235" t="n">
        <f aca="false">[3]LaGuardia!B1556</f>
        <v>4</v>
      </c>
      <c r="R95" s="234" t="n">
        <f aca="false">[3]LaGuardia!C1556</f>
        <v>2</v>
      </c>
      <c r="S95" s="250" t="n">
        <f aca="false">DATE(P95,Q95,R95)</f>
        <v>36983</v>
      </c>
      <c r="T95" s="234" t="n">
        <f aca="false">[3]LaGuardia!E1556</f>
        <v>48</v>
      </c>
      <c r="U95" s="251" t="n">
        <f aca="false">[3]LaGuardia!F1556</f>
        <v>36</v>
      </c>
    </row>
    <row r="96" customFormat="false" ht="12.75" hidden="false" customHeight="false" outlineLevel="0" collapsed="false">
      <c r="A96" s="249" t="n">
        <v>36984</v>
      </c>
      <c r="B96" s="235" t="n">
        <v>58</v>
      </c>
      <c r="C96" s="247" t="n">
        <v>38</v>
      </c>
      <c r="D96" s="248" t="n">
        <f aca="false">[2]PhiladelphiaPA!A1555</f>
        <v>2001</v>
      </c>
      <c r="E96" s="235" t="n">
        <f aca="false">[2]PhiladelphiaPA!B1555</f>
        <v>4</v>
      </c>
      <c r="F96" s="235" t="n">
        <f aca="false">[2]PhiladelphiaPA!C1555</f>
        <v>3</v>
      </c>
      <c r="G96" s="250" t="n">
        <f aca="false">DATE(D96,E96,F96)</f>
        <v>36984</v>
      </c>
      <c r="H96" s="235" t="n">
        <f aca="false">[2]PhiladelphiaPA!E1555</f>
        <v>59</v>
      </c>
      <c r="I96" s="247" t="n">
        <f aca="false">[2]PhiladelphiaPA!F1555</f>
        <v>34</v>
      </c>
      <c r="J96" s="248" t="n">
        <f aca="false">'[2]WashingtonD.C.'!A1555</f>
        <v>2001</v>
      </c>
      <c r="K96" s="235" t="n">
        <f aca="false">'[2]WashingtonD.C.'!B1555</f>
        <v>4</v>
      </c>
      <c r="L96" s="235" t="n">
        <f aca="false">'[2]WashingtonD.C.'!C1555</f>
        <v>3</v>
      </c>
      <c r="M96" s="250" t="n">
        <f aca="false">DATE(J96,K96,L96)</f>
        <v>36984</v>
      </c>
      <c r="N96" s="235" t="n">
        <f aca="false">'[2]WashingtonD.C.'!E1555</f>
        <v>62</v>
      </c>
      <c r="O96" s="247" t="n">
        <f aca="false">'[2]WashingtonD.C.'!F1555</f>
        <v>36</v>
      </c>
      <c r="P96" s="248" t="n">
        <f aca="false">[3]LaGuardia!A1557</f>
        <v>2001</v>
      </c>
      <c r="Q96" s="235" t="n">
        <f aca="false">[3]LaGuardia!B1557</f>
        <v>4</v>
      </c>
      <c r="R96" s="234" t="n">
        <f aca="false">[3]LaGuardia!C1557</f>
        <v>3</v>
      </c>
      <c r="S96" s="250" t="n">
        <f aca="false">DATE(P96,Q96,R96)</f>
        <v>36984</v>
      </c>
      <c r="T96" s="234" t="n">
        <f aca="false">[3]LaGuardia!E1557</f>
        <v>53</v>
      </c>
      <c r="U96" s="251" t="n">
        <f aca="false">[3]LaGuardia!F1557</f>
        <v>39</v>
      </c>
    </row>
    <row r="97" customFormat="false" ht="12.75" hidden="false" customHeight="false" outlineLevel="0" collapsed="false">
      <c r="A97" s="249" t="n">
        <v>36985</v>
      </c>
      <c r="B97" s="235" t="n">
        <v>59</v>
      </c>
      <c r="C97" s="247" t="n">
        <v>39</v>
      </c>
      <c r="D97" s="248" t="n">
        <f aca="false">[2]PhiladelphiaPA!A1556</f>
        <v>2001</v>
      </c>
      <c r="E97" s="235" t="n">
        <f aca="false">[2]PhiladelphiaPA!B1556</f>
        <v>4</v>
      </c>
      <c r="F97" s="235" t="n">
        <f aca="false">[2]PhiladelphiaPA!C1556</f>
        <v>4</v>
      </c>
      <c r="G97" s="250" t="n">
        <f aca="false">DATE(D97,E97,F97)</f>
        <v>36985</v>
      </c>
      <c r="H97" s="235" t="n">
        <f aca="false">[2]PhiladelphiaPA!E1556</f>
        <v>58</v>
      </c>
      <c r="I97" s="247" t="n">
        <f aca="false">[2]PhiladelphiaPA!F1556</f>
        <v>41</v>
      </c>
      <c r="J97" s="248" t="n">
        <f aca="false">'[2]WashingtonD.C.'!A1556</f>
        <v>2001</v>
      </c>
      <c r="K97" s="235" t="n">
        <f aca="false">'[2]WashingtonD.C.'!B1556</f>
        <v>4</v>
      </c>
      <c r="L97" s="235" t="n">
        <f aca="false">'[2]WashingtonD.C.'!C1556</f>
        <v>4</v>
      </c>
      <c r="M97" s="250" t="n">
        <f aca="false">DATE(J97,K97,L97)</f>
        <v>36985</v>
      </c>
      <c r="N97" s="235" t="n">
        <f aca="false">'[2]WashingtonD.C.'!E1556</f>
        <v>60</v>
      </c>
      <c r="O97" s="247" t="n">
        <f aca="false">'[2]WashingtonD.C.'!F1556</f>
        <v>45</v>
      </c>
      <c r="P97" s="248" t="n">
        <f aca="false">[3]LaGuardia!A1558</f>
        <v>2001</v>
      </c>
      <c r="Q97" s="235" t="n">
        <f aca="false">[3]LaGuardia!B1558</f>
        <v>4</v>
      </c>
      <c r="R97" s="234" t="n">
        <f aca="false">[3]LaGuardia!C1558</f>
        <v>4</v>
      </c>
      <c r="S97" s="250" t="n">
        <f aca="false">DATE(P97,Q97,R97)</f>
        <v>36985</v>
      </c>
      <c r="T97" s="234" t="n">
        <f aca="false">[3]LaGuardia!E1558</f>
        <v>54</v>
      </c>
      <c r="U97" s="251" t="n">
        <f aca="false">[3]LaGuardia!F1558</f>
        <v>39</v>
      </c>
    </row>
    <row r="98" customFormat="false" ht="12.75" hidden="false" customHeight="false" outlineLevel="0" collapsed="false">
      <c r="A98" s="249" t="n">
        <v>36986</v>
      </c>
      <c r="B98" s="235" t="n">
        <v>59</v>
      </c>
      <c r="C98" s="247" t="n">
        <v>39</v>
      </c>
      <c r="D98" s="248" t="n">
        <f aca="false">[2]PhiladelphiaPA!A1557</f>
        <v>2001</v>
      </c>
      <c r="E98" s="235" t="n">
        <f aca="false">[2]PhiladelphiaPA!B1557</f>
        <v>4</v>
      </c>
      <c r="F98" s="235" t="n">
        <f aca="false">[2]PhiladelphiaPA!C1557</f>
        <v>5</v>
      </c>
      <c r="G98" s="250" t="n">
        <f aca="false">DATE(D98,E98,F98)</f>
        <v>36986</v>
      </c>
      <c r="H98" s="235" t="n">
        <f aca="false">[2]PhiladelphiaPA!E1557</f>
        <v>63</v>
      </c>
      <c r="I98" s="247" t="n">
        <f aca="false">[2]PhiladelphiaPA!F1557</f>
        <v>36</v>
      </c>
      <c r="J98" s="248" t="n">
        <f aca="false">'[2]WashingtonD.C.'!A1557</f>
        <v>2001</v>
      </c>
      <c r="K98" s="235" t="n">
        <f aca="false">'[2]WashingtonD.C.'!B1557</f>
        <v>4</v>
      </c>
      <c r="L98" s="235" t="n">
        <f aca="false">'[2]WashingtonD.C.'!C1557</f>
        <v>5</v>
      </c>
      <c r="M98" s="250" t="n">
        <f aca="false">DATE(J98,K98,L98)</f>
        <v>36986</v>
      </c>
      <c r="N98" s="235" t="n">
        <f aca="false">'[2]WashingtonD.C.'!E1557</f>
        <v>64</v>
      </c>
      <c r="O98" s="247" t="n">
        <f aca="false">'[2]WashingtonD.C.'!F1557</f>
        <v>40</v>
      </c>
      <c r="P98" s="248" t="n">
        <f aca="false">[3]LaGuardia!A1559</f>
        <v>2001</v>
      </c>
      <c r="Q98" s="235" t="n">
        <f aca="false">[3]LaGuardia!B1559</f>
        <v>4</v>
      </c>
      <c r="R98" s="234" t="n">
        <f aca="false">[3]LaGuardia!C1559</f>
        <v>5</v>
      </c>
      <c r="S98" s="250" t="n">
        <f aca="false">DATE(P98,Q98,R98)</f>
        <v>36986</v>
      </c>
      <c r="T98" s="234" t="n">
        <f aca="false">[3]LaGuardia!E1559</f>
        <v>63</v>
      </c>
      <c r="U98" s="251" t="n">
        <f aca="false">[3]LaGuardia!F1559</f>
        <v>42</v>
      </c>
    </row>
    <row r="99" customFormat="false" ht="12.75" hidden="false" customHeight="false" outlineLevel="0" collapsed="false">
      <c r="A99" s="249" t="n">
        <v>36987</v>
      </c>
      <c r="B99" s="235" t="n">
        <v>59</v>
      </c>
      <c r="C99" s="247" t="n">
        <v>39</v>
      </c>
      <c r="D99" s="248" t="n">
        <f aca="false">[2]PhiladelphiaPA!A1558</f>
        <v>2001</v>
      </c>
      <c r="E99" s="235" t="n">
        <f aca="false">[2]PhiladelphiaPA!B1558</f>
        <v>4</v>
      </c>
      <c r="F99" s="235" t="n">
        <f aca="false">[2]PhiladelphiaPA!C1558</f>
        <v>6</v>
      </c>
      <c r="G99" s="250" t="n">
        <f aca="false">DATE(D99,E99,F99)</f>
        <v>36987</v>
      </c>
      <c r="H99" s="235" t="n">
        <f aca="false">[2]PhiladelphiaPA!E1558</f>
        <v>58</v>
      </c>
      <c r="I99" s="247" t="n">
        <f aca="false">[2]PhiladelphiaPA!F1558</f>
        <v>46</v>
      </c>
      <c r="J99" s="248" t="n">
        <f aca="false">'[2]WashingtonD.C.'!A1558</f>
        <v>2001</v>
      </c>
      <c r="K99" s="235" t="n">
        <f aca="false">'[2]WashingtonD.C.'!B1558</f>
        <v>4</v>
      </c>
      <c r="L99" s="235" t="n">
        <f aca="false">'[2]WashingtonD.C.'!C1558</f>
        <v>6</v>
      </c>
      <c r="M99" s="250" t="n">
        <f aca="false">DATE(J99,K99,L99)</f>
        <v>36987</v>
      </c>
      <c r="N99" s="235" t="n">
        <f aca="false">'[2]WashingtonD.C.'!E1558</f>
        <v>70</v>
      </c>
      <c r="O99" s="247" t="n">
        <f aca="false">'[2]WashingtonD.C.'!F1558</f>
        <v>49</v>
      </c>
      <c r="P99" s="248" t="n">
        <f aca="false">[3]LaGuardia!A1560</f>
        <v>2001</v>
      </c>
      <c r="Q99" s="235" t="n">
        <f aca="false">[3]LaGuardia!B1560</f>
        <v>4</v>
      </c>
      <c r="R99" s="234" t="n">
        <f aca="false">[3]LaGuardia!C1560</f>
        <v>6</v>
      </c>
      <c r="S99" s="250" t="n">
        <f aca="false">DATE(P99,Q99,R99)</f>
        <v>36987</v>
      </c>
      <c r="T99" s="234" t="n">
        <f aca="false">[3]LaGuardia!E1560</f>
        <v>56</v>
      </c>
      <c r="U99" s="251" t="n">
        <f aca="false">[3]LaGuardia!F1560</f>
        <v>49</v>
      </c>
    </row>
    <row r="100" customFormat="false" ht="12.75" hidden="false" customHeight="false" outlineLevel="0" collapsed="false">
      <c r="A100" s="249" t="n">
        <v>36988</v>
      </c>
      <c r="B100" s="235" t="n">
        <v>60</v>
      </c>
      <c r="C100" s="247" t="n">
        <v>39</v>
      </c>
      <c r="D100" s="248" t="n">
        <f aca="false">[2]PhiladelphiaPA!A1559</f>
        <v>2001</v>
      </c>
      <c r="E100" s="235" t="n">
        <f aca="false">[2]PhiladelphiaPA!B1559</f>
        <v>4</v>
      </c>
      <c r="F100" s="235" t="n">
        <f aca="false">[2]PhiladelphiaPA!C1559</f>
        <v>7</v>
      </c>
      <c r="G100" s="250" t="n">
        <f aca="false">DATE(D100,E100,F100)</f>
        <v>36988</v>
      </c>
      <c r="H100" s="235" t="n">
        <f aca="false">[2]PhiladelphiaPA!E1559</f>
        <v>58</v>
      </c>
      <c r="I100" s="247" t="n">
        <f aca="false">[2]PhiladelphiaPA!F1559</f>
        <v>44</v>
      </c>
      <c r="J100" s="248" t="n">
        <f aca="false">'[2]WashingtonD.C.'!A1559</f>
        <v>2001</v>
      </c>
      <c r="K100" s="235" t="n">
        <f aca="false">'[2]WashingtonD.C.'!B1559</f>
        <v>4</v>
      </c>
      <c r="L100" s="235" t="n">
        <f aca="false">'[2]WashingtonD.C.'!C1559</f>
        <v>7</v>
      </c>
      <c r="M100" s="250" t="n">
        <f aca="false">DATE(J100,K100,L100)</f>
        <v>36988</v>
      </c>
      <c r="N100" s="235" t="n">
        <f aca="false">'[2]WashingtonD.C.'!E1559</f>
        <v>67</v>
      </c>
      <c r="O100" s="247" t="n">
        <f aca="false">'[2]WashingtonD.C.'!F1559</f>
        <v>47</v>
      </c>
      <c r="P100" s="248" t="n">
        <f aca="false">[3]LaGuardia!A1561</f>
        <v>2001</v>
      </c>
      <c r="Q100" s="235" t="n">
        <f aca="false">[3]LaGuardia!B1561</f>
        <v>4</v>
      </c>
      <c r="R100" s="234" t="n">
        <f aca="false">[3]LaGuardia!C1561</f>
        <v>7</v>
      </c>
      <c r="S100" s="250" t="n">
        <f aca="false">DATE(P100,Q100,R100)</f>
        <v>36988</v>
      </c>
      <c r="T100" s="234" t="n">
        <f aca="false">[3]LaGuardia!E1561</f>
        <v>55</v>
      </c>
      <c r="U100" s="251" t="n">
        <f aca="false">[3]LaGuardia!F1561</f>
        <v>43</v>
      </c>
    </row>
    <row r="101" customFormat="false" ht="12.75" hidden="false" customHeight="false" outlineLevel="0" collapsed="false">
      <c r="A101" s="249" t="n">
        <v>36989</v>
      </c>
      <c r="B101" s="235" t="n">
        <v>60</v>
      </c>
      <c r="C101" s="247" t="n">
        <v>40</v>
      </c>
      <c r="D101" s="248" t="n">
        <f aca="false">[2]PhiladelphiaPA!A1560</f>
        <v>2001</v>
      </c>
      <c r="E101" s="235" t="n">
        <f aca="false">[2]PhiladelphiaPA!B1560</f>
        <v>4</v>
      </c>
      <c r="F101" s="235" t="n">
        <f aca="false">[2]PhiladelphiaPA!C1560</f>
        <v>8</v>
      </c>
      <c r="G101" s="250" t="n">
        <f aca="false">DATE(D101,E101,F101)</f>
        <v>36989</v>
      </c>
      <c r="H101" s="235" t="n">
        <f aca="false">[2]PhiladelphiaPA!E1560</f>
        <v>52</v>
      </c>
      <c r="I101" s="247" t="n">
        <f aca="false">[2]PhiladelphiaPA!F1560</f>
        <v>43</v>
      </c>
      <c r="J101" s="248" t="n">
        <f aca="false">'[2]WashingtonD.C.'!A1560</f>
        <v>2001</v>
      </c>
      <c r="K101" s="235" t="n">
        <f aca="false">'[2]WashingtonD.C.'!B1560</f>
        <v>4</v>
      </c>
      <c r="L101" s="235" t="n">
        <f aca="false">'[2]WashingtonD.C.'!C1560</f>
        <v>8</v>
      </c>
      <c r="M101" s="250" t="n">
        <f aca="false">DATE(J101,K101,L101)</f>
        <v>36989</v>
      </c>
      <c r="N101" s="235" t="n">
        <f aca="false">'[2]WashingtonD.C.'!E1560</f>
        <v>70</v>
      </c>
      <c r="O101" s="247" t="n">
        <f aca="false">'[2]WashingtonD.C.'!F1560</f>
        <v>45</v>
      </c>
      <c r="P101" s="248" t="n">
        <f aca="false">[3]LaGuardia!A1562</f>
        <v>2001</v>
      </c>
      <c r="Q101" s="235" t="n">
        <f aca="false">[3]LaGuardia!B1562</f>
        <v>4</v>
      </c>
      <c r="R101" s="234" t="n">
        <f aca="false">[3]LaGuardia!C1562</f>
        <v>8</v>
      </c>
      <c r="S101" s="250" t="n">
        <f aca="false">DATE(P101,Q101,R101)</f>
        <v>36989</v>
      </c>
      <c r="T101" s="234" t="n">
        <f aca="false">[3]LaGuardia!E1562</f>
        <v>45</v>
      </c>
      <c r="U101" s="251" t="n">
        <f aca="false">[3]LaGuardia!F1562</f>
        <v>41</v>
      </c>
    </row>
    <row r="102" customFormat="false" ht="12.75" hidden="false" customHeight="false" outlineLevel="0" collapsed="false">
      <c r="A102" s="249" t="n">
        <v>36990</v>
      </c>
      <c r="B102" s="235" t="n">
        <v>60</v>
      </c>
      <c r="C102" s="247" t="n">
        <v>40</v>
      </c>
      <c r="D102" s="248" t="n">
        <f aca="false">[2]PhiladelphiaPA!A1561</f>
        <v>2001</v>
      </c>
      <c r="E102" s="235" t="n">
        <f aca="false">[2]PhiladelphiaPA!B1561</f>
        <v>4</v>
      </c>
      <c r="F102" s="235" t="n">
        <f aca="false">[2]PhiladelphiaPA!C1561</f>
        <v>9</v>
      </c>
      <c r="G102" s="250" t="n">
        <f aca="false">DATE(D102,E102,F102)</f>
        <v>36990</v>
      </c>
      <c r="H102" s="235" t="n">
        <f aca="false">[2]PhiladelphiaPA!E1561</f>
        <v>83</v>
      </c>
      <c r="I102" s="247" t="n">
        <f aca="false">[2]PhiladelphiaPA!F1561</f>
        <v>46</v>
      </c>
      <c r="J102" s="248" t="n">
        <f aca="false">'[2]WashingtonD.C.'!A1561</f>
        <v>2001</v>
      </c>
      <c r="K102" s="235" t="n">
        <f aca="false">'[2]WashingtonD.C.'!B1561</f>
        <v>4</v>
      </c>
      <c r="L102" s="235" t="n">
        <f aca="false">'[2]WashingtonD.C.'!C1561</f>
        <v>9</v>
      </c>
      <c r="M102" s="250" t="n">
        <f aca="false">DATE(J102,K102,L102)</f>
        <v>36990</v>
      </c>
      <c r="N102" s="235" t="n">
        <f aca="false">'[2]WashingtonD.C.'!E1561</f>
        <v>89</v>
      </c>
      <c r="O102" s="247" t="n">
        <f aca="false">'[2]WashingtonD.C.'!F1561</f>
        <v>53</v>
      </c>
      <c r="P102" s="248" t="n">
        <f aca="false">[3]LaGuardia!A1563</f>
        <v>2001</v>
      </c>
      <c r="Q102" s="235" t="n">
        <f aca="false">[3]LaGuardia!B1563</f>
        <v>4</v>
      </c>
      <c r="R102" s="234" t="n">
        <f aca="false">[3]LaGuardia!C1563</f>
        <v>9</v>
      </c>
      <c r="S102" s="250" t="n">
        <f aca="false">DATE(P102,Q102,R102)</f>
        <v>36990</v>
      </c>
      <c r="T102" s="234" t="n">
        <f aca="false">[3]LaGuardia!E1563</f>
        <v>74</v>
      </c>
      <c r="U102" s="251" t="n">
        <f aca="false">[3]LaGuardia!F1563</f>
        <v>43</v>
      </c>
    </row>
    <row r="103" customFormat="false" ht="12.75" hidden="false" customHeight="false" outlineLevel="0" collapsed="false">
      <c r="A103" s="249" t="n">
        <v>36991</v>
      </c>
      <c r="B103" s="235" t="n">
        <v>61</v>
      </c>
      <c r="C103" s="247" t="n">
        <v>40</v>
      </c>
      <c r="D103" s="248" t="n">
        <f aca="false">[2]PhiladelphiaPA!A1562</f>
        <v>2001</v>
      </c>
      <c r="E103" s="235" t="n">
        <f aca="false">[2]PhiladelphiaPA!B1562</f>
        <v>4</v>
      </c>
      <c r="F103" s="235" t="n">
        <f aca="false">[2]PhiladelphiaPA!C1562</f>
        <v>10</v>
      </c>
      <c r="G103" s="250" t="n">
        <f aca="false">DATE(D103,E103,F103)</f>
        <v>36991</v>
      </c>
      <c r="H103" s="235" t="n">
        <f aca="false">[2]PhiladelphiaPA!E1562</f>
        <v>64</v>
      </c>
      <c r="I103" s="247" t="n">
        <f aca="false">[2]PhiladelphiaPA!F1562</f>
        <v>50</v>
      </c>
      <c r="J103" s="248" t="n">
        <f aca="false">'[2]WashingtonD.C.'!A1562</f>
        <v>2001</v>
      </c>
      <c r="K103" s="235" t="n">
        <f aca="false">'[2]WashingtonD.C.'!B1562</f>
        <v>4</v>
      </c>
      <c r="L103" s="235" t="n">
        <f aca="false">'[2]WashingtonD.C.'!C1562</f>
        <v>10</v>
      </c>
      <c r="M103" s="250" t="n">
        <f aca="false">DATE(J103,K103,L103)</f>
        <v>36991</v>
      </c>
      <c r="N103" s="235" t="n">
        <f aca="false">'[2]WashingtonD.C.'!E1562</f>
        <v>68</v>
      </c>
      <c r="O103" s="247" t="n">
        <f aca="false">'[2]WashingtonD.C.'!F1562</f>
        <v>53</v>
      </c>
      <c r="P103" s="248" t="n">
        <f aca="false">[3]LaGuardia!A1564</f>
        <v>2001</v>
      </c>
      <c r="Q103" s="235" t="n">
        <f aca="false">[3]LaGuardia!B1564</f>
        <v>4</v>
      </c>
      <c r="R103" s="234" t="n">
        <f aca="false">[3]LaGuardia!C1564</f>
        <v>10</v>
      </c>
      <c r="S103" s="250" t="n">
        <f aca="false">DATE(P103,Q103,R103)</f>
        <v>36991</v>
      </c>
      <c r="T103" s="234" t="n">
        <f aca="false">[3]LaGuardia!E1564</f>
        <v>61</v>
      </c>
      <c r="U103" s="251" t="n">
        <f aca="false">[3]LaGuardia!F1564</f>
        <v>47</v>
      </c>
    </row>
    <row r="104" customFormat="false" ht="12.75" hidden="false" customHeight="false" outlineLevel="0" collapsed="false">
      <c r="A104" s="249" t="n">
        <v>36992</v>
      </c>
      <c r="B104" s="235" t="n">
        <v>61</v>
      </c>
      <c r="C104" s="247" t="n">
        <v>41</v>
      </c>
      <c r="D104" s="248" t="n">
        <f aca="false">[2]PhiladelphiaPA!A1563</f>
        <v>2001</v>
      </c>
      <c r="E104" s="235" t="n">
        <f aca="false">[2]PhiladelphiaPA!B1563</f>
        <v>4</v>
      </c>
      <c r="F104" s="235" t="n">
        <f aca="false">[2]PhiladelphiaPA!C1563</f>
        <v>11</v>
      </c>
      <c r="G104" s="250" t="n">
        <f aca="false">DATE(D104,E104,F104)</f>
        <v>36992</v>
      </c>
      <c r="H104" s="235" t="n">
        <f aca="false">[2]PhiladelphiaPA!E1563</f>
        <v>52</v>
      </c>
      <c r="I104" s="247" t="n">
        <f aca="false">[2]PhiladelphiaPA!F1563</f>
        <v>48</v>
      </c>
      <c r="J104" s="248" t="n">
        <f aca="false">'[2]WashingtonD.C.'!A1563</f>
        <v>2001</v>
      </c>
      <c r="K104" s="235" t="n">
        <f aca="false">'[2]WashingtonD.C.'!B1563</f>
        <v>4</v>
      </c>
      <c r="L104" s="235" t="n">
        <f aca="false">'[2]WashingtonD.C.'!C1563</f>
        <v>11</v>
      </c>
      <c r="M104" s="250" t="n">
        <f aca="false">DATE(J104,K104,L104)</f>
        <v>36992</v>
      </c>
      <c r="N104" s="235" t="n">
        <f aca="false">'[2]WashingtonD.C.'!E1563</f>
        <v>55</v>
      </c>
      <c r="O104" s="247" t="n">
        <f aca="false">'[2]WashingtonD.C.'!F1563</f>
        <v>51</v>
      </c>
      <c r="P104" s="248" t="n">
        <f aca="false">[3]LaGuardia!A1565</f>
        <v>2001</v>
      </c>
      <c r="Q104" s="235" t="n">
        <f aca="false">[3]LaGuardia!B1565</f>
        <v>4</v>
      </c>
      <c r="R104" s="234" t="n">
        <f aca="false">[3]LaGuardia!C1565</f>
        <v>11</v>
      </c>
      <c r="S104" s="250" t="n">
        <f aca="false">DATE(P104,Q104,R104)</f>
        <v>36992</v>
      </c>
      <c r="T104" s="234" t="n">
        <f aca="false">[3]LaGuardia!E1565</f>
        <v>55</v>
      </c>
      <c r="U104" s="251" t="n">
        <f aca="false">[3]LaGuardia!F1565</f>
        <v>43</v>
      </c>
    </row>
    <row r="105" customFormat="false" ht="12.75" hidden="false" customHeight="false" outlineLevel="0" collapsed="false">
      <c r="A105" s="249" t="n">
        <v>36993</v>
      </c>
      <c r="B105" s="235" t="n">
        <v>61</v>
      </c>
      <c r="C105" s="247" t="n">
        <v>41</v>
      </c>
      <c r="D105" s="248" t="n">
        <f aca="false">[2]PhiladelphiaPA!A1564</f>
        <v>2001</v>
      </c>
      <c r="E105" s="235" t="n">
        <f aca="false">[2]PhiladelphiaPA!B1564</f>
        <v>4</v>
      </c>
      <c r="F105" s="235" t="n">
        <f aca="false">[2]PhiladelphiaPA!C1564</f>
        <v>12</v>
      </c>
      <c r="G105" s="250" t="n">
        <f aca="false">DATE(D105,E105,F105)</f>
        <v>36993</v>
      </c>
      <c r="H105" s="235" t="n">
        <f aca="false">[2]PhiladelphiaPA!E1564</f>
        <v>65</v>
      </c>
      <c r="I105" s="247" t="n">
        <f aca="false">[2]PhiladelphiaPA!F1564</f>
        <v>50</v>
      </c>
      <c r="J105" s="248" t="n">
        <f aca="false">'[2]WashingtonD.C.'!A1564</f>
        <v>2001</v>
      </c>
      <c r="K105" s="235" t="n">
        <f aca="false">'[2]WashingtonD.C.'!B1564</f>
        <v>4</v>
      </c>
      <c r="L105" s="235" t="n">
        <f aca="false">'[2]WashingtonD.C.'!C1564</f>
        <v>12</v>
      </c>
      <c r="M105" s="250" t="n">
        <f aca="false">DATE(J105,K105,L105)</f>
        <v>36993</v>
      </c>
      <c r="N105" s="235" t="n">
        <f aca="false">'[2]WashingtonD.C.'!E1564</f>
        <v>77</v>
      </c>
      <c r="O105" s="247" t="n">
        <f aca="false">'[2]WashingtonD.C.'!F1564</f>
        <v>53</v>
      </c>
      <c r="P105" s="248" t="n">
        <f aca="false">[3]LaGuardia!A1566</f>
        <v>2001</v>
      </c>
      <c r="Q105" s="235" t="n">
        <f aca="false">[3]LaGuardia!B1566</f>
        <v>4</v>
      </c>
      <c r="R105" s="234" t="n">
        <f aca="false">[3]LaGuardia!C1566</f>
        <v>12</v>
      </c>
      <c r="S105" s="250" t="n">
        <f aca="false">DATE(P105,Q105,R105)</f>
        <v>36993</v>
      </c>
      <c r="T105" s="234" t="n">
        <f aca="false">[3]LaGuardia!E1566</f>
        <v>54</v>
      </c>
      <c r="U105" s="251" t="n">
        <f aca="false">[3]LaGuardia!F1566</f>
        <v>43</v>
      </c>
    </row>
    <row r="106" customFormat="false" ht="12.75" hidden="false" customHeight="false" outlineLevel="0" collapsed="false">
      <c r="A106" s="249" t="n">
        <v>36994</v>
      </c>
      <c r="B106" s="235" t="n">
        <v>62</v>
      </c>
      <c r="C106" s="247" t="n">
        <v>41</v>
      </c>
      <c r="D106" s="248" t="n">
        <f aca="false">[2]PhiladelphiaPA!A1565</f>
        <v>2001</v>
      </c>
      <c r="E106" s="235" t="n">
        <f aca="false">[2]PhiladelphiaPA!B1565</f>
        <v>4</v>
      </c>
      <c r="F106" s="235" t="n">
        <f aca="false">[2]PhiladelphiaPA!C1565</f>
        <v>13</v>
      </c>
      <c r="G106" s="250" t="n">
        <f aca="false">DATE(D106,E106,F106)</f>
        <v>36994</v>
      </c>
      <c r="H106" s="235" t="n">
        <f aca="false">[2]PhiladelphiaPA!E1565</f>
        <v>74</v>
      </c>
      <c r="I106" s="247" t="n">
        <f aca="false">[2]PhiladelphiaPA!F1565</f>
        <v>56</v>
      </c>
      <c r="J106" s="248" t="n">
        <f aca="false">'[2]WashingtonD.C.'!A1565</f>
        <v>2001</v>
      </c>
      <c r="K106" s="235" t="n">
        <f aca="false">'[2]WashingtonD.C.'!B1565</f>
        <v>4</v>
      </c>
      <c r="L106" s="235" t="n">
        <f aca="false">'[2]WashingtonD.C.'!C1565</f>
        <v>13</v>
      </c>
      <c r="M106" s="250" t="n">
        <f aca="false">DATE(J106,K106,L106)</f>
        <v>36994</v>
      </c>
      <c r="N106" s="235" t="n">
        <f aca="false">'[2]WashingtonD.C.'!E1565</f>
        <v>79</v>
      </c>
      <c r="O106" s="247" t="n">
        <f aca="false">'[2]WashingtonD.C.'!F1565</f>
        <v>58</v>
      </c>
      <c r="P106" s="248" t="n">
        <f aca="false">[3]LaGuardia!A1567</f>
        <v>2001</v>
      </c>
      <c r="Q106" s="235" t="n">
        <f aca="false">[3]LaGuardia!B1567</f>
        <v>4</v>
      </c>
      <c r="R106" s="234" t="n">
        <f aca="false">[3]LaGuardia!C1567</f>
        <v>13</v>
      </c>
      <c r="S106" s="250" t="n">
        <f aca="false">DATE(P106,Q106,R106)</f>
        <v>36994</v>
      </c>
      <c r="T106" s="234" t="n">
        <f aca="false">[3]LaGuardia!E1567</f>
        <v>71</v>
      </c>
      <c r="U106" s="251" t="n">
        <f aca="false">[3]LaGuardia!F1567</f>
        <v>47</v>
      </c>
    </row>
    <row r="107" customFormat="false" ht="12.75" hidden="false" customHeight="false" outlineLevel="0" collapsed="false">
      <c r="A107" s="249" t="n">
        <v>36995</v>
      </c>
      <c r="B107" s="235" t="n">
        <v>62</v>
      </c>
      <c r="C107" s="247" t="n">
        <v>41</v>
      </c>
      <c r="D107" s="248" t="n">
        <f aca="false">[2]PhiladelphiaPA!A1566</f>
        <v>2001</v>
      </c>
      <c r="E107" s="235" t="n">
        <f aca="false">[2]PhiladelphiaPA!B1566</f>
        <v>4</v>
      </c>
      <c r="F107" s="235" t="n">
        <f aca="false">[2]PhiladelphiaPA!C1566</f>
        <v>14</v>
      </c>
      <c r="G107" s="250" t="n">
        <f aca="false">DATE(D107,E107,F107)</f>
        <v>36995</v>
      </c>
      <c r="H107" s="235" t="n">
        <f aca="false">[2]PhiladelphiaPA!E1566</f>
        <v>67</v>
      </c>
      <c r="I107" s="247" t="n">
        <f aca="false">[2]PhiladelphiaPA!F1566</f>
        <v>48</v>
      </c>
      <c r="J107" s="248" t="n">
        <f aca="false">'[2]WashingtonD.C.'!A1566</f>
        <v>2001</v>
      </c>
      <c r="K107" s="235" t="n">
        <f aca="false">'[2]WashingtonD.C.'!B1566</f>
        <v>4</v>
      </c>
      <c r="L107" s="235" t="n">
        <f aca="false">'[2]WashingtonD.C.'!C1566</f>
        <v>14</v>
      </c>
      <c r="M107" s="250" t="n">
        <f aca="false">DATE(J107,K107,L107)</f>
        <v>36995</v>
      </c>
      <c r="N107" s="235" t="n">
        <f aca="false">'[2]WashingtonD.C.'!E1566</f>
        <v>73</v>
      </c>
      <c r="O107" s="247" t="n">
        <f aca="false">'[2]WashingtonD.C.'!F1566</f>
        <v>53</v>
      </c>
      <c r="P107" s="248" t="n">
        <f aca="false">[3]LaGuardia!A1568</f>
        <v>2001</v>
      </c>
      <c r="Q107" s="235" t="n">
        <f aca="false">[3]LaGuardia!B1568</f>
        <v>4</v>
      </c>
      <c r="R107" s="234" t="n">
        <f aca="false">[3]LaGuardia!C1568</f>
        <v>14</v>
      </c>
      <c r="S107" s="250" t="n">
        <f aca="false">DATE(P107,Q107,R107)</f>
        <v>36995</v>
      </c>
      <c r="T107" s="234" t="n">
        <f aca="false">[3]LaGuardia!E1568</f>
        <v>67</v>
      </c>
      <c r="U107" s="251" t="n">
        <f aca="false">[3]LaGuardia!F1568</f>
        <v>47</v>
      </c>
    </row>
    <row r="108" customFormat="false" ht="12.75" hidden="false" customHeight="false" outlineLevel="0" collapsed="false">
      <c r="A108" s="249" t="n">
        <v>36996</v>
      </c>
      <c r="B108" s="235" t="n">
        <v>62</v>
      </c>
      <c r="C108" s="247" t="n">
        <v>42</v>
      </c>
      <c r="D108" s="248" t="n">
        <f aca="false">[2]PhiladelphiaPA!A1567</f>
        <v>2001</v>
      </c>
      <c r="E108" s="235" t="n">
        <f aca="false">[2]PhiladelphiaPA!B1567</f>
        <v>4</v>
      </c>
      <c r="F108" s="235" t="n">
        <f aca="false">[2]PhiladelphiaPA!C1567</f>
        <v>15</v>
      </c>
      <c r="G108" s="250" t="n">
        <f aca="false">DATE(D108,E108,F108)</f>
        <v>36996</v>
      </c>
      <c r="H108" s="235" t="n">
        <f aca="false">[2]PhiladelphiaPA!E1567</f>
        <v>68</v>
      </c>
      <c r="I108" s="247" t="n">
        <f aca="false">[2]PhiladelphiaPA!F1567</f>
        <v>46</v>
      </c>
      <c r="J108" s="248" t="n">
        <f aca="false">'[2]WashingtonD.C.'!A1567</f>
        <v>2001</v>
      </c>
      <c r="K108" s="235" t="n">
        <f aca="false">'[2]WashingtonD.C.'!B1567</f>
        <v>4</v>
      </c>
      <c r="L108" s="235" t="n">
        <f aca="false">'[2]WashingtonD.C.'!C1567</f>
        <v>15</v>
      </c>
      <c r="M108" s="250" t="n">
        <f aca="false">DATE(J108,K108,L108)</f>
        <v>36996</v>
      </c>
      <c r="N108" s="235" t="n">
        <f aca="false">'[2]WashingtonD.C.'!E1567</f>
        <v>71</v>
      </c>
      <c r="O108" s="247" t="n">
        <f aca="false">'[2]WashingtonD.C.'!F1567</f>
        <v>50</v>
      </c>
      <c r="P108" s="248" t="n">
        <f aca="false">[3]LaGuardia!A1569</f>
        <v>2001</v>
      </c>
      <c r="Q108" s="235" t="n">
        <f aca="false">[3]LaGuardia!B1569</f>
        <v>4</v>
      </c>
      <c r="R108" s="234" t="n">
        <f aca="false">[3]LaGuardia!C1569</f>
        <v>15</v>
      </c>
      <c r="S108" s="250" t="n">
        <f aca="false">DATE(P108,Q108,R108)</f>
        <v>36996</v>
      </c>
      <c r="T108" s="234" t="n">
        <f aca="false">[3]LaGuardia!E1569</f>
        <v>65</v>
      </c>
      <c r="U108" s="251" t="n">
        <f aca="false">[3]LaGuardia!F1569</f>
        <v>48</v>
      </c>
    </row>
    <row r="109" customFormat="false" ht="12.75" hidden="false" customHeight="false" outlineLevel="0" collapsed="false">
      <c r="A109" s="249" t="n">
        <v>36997</v>
      </c>
      <c r="B109" s="235" t="n">
        <v>63</v>
      </c>
      <c r="C109" s="247" t="n">
        <v>42</v>
      </c>
      <c r="D109" s="248" t="n">
        <f aca="false">[2]PhiladelphiaPA!A1568</f>
        <v>2001</v>
      </c>
      <c r="E109" s="235" t="n">
        <f aca="false">[2]PhiladelphiaPA!B1568</f>
        <v>4</v>
      </c>
      <c r="F109" s="235" t="n">
        <f aca="false">[2]PhiladelphiaPA!C1568</f>
        <v>16</v>
      </c>
      <c r="G109" s="250" t="n">
        <f aca="false">DATE(D109,E109,F109)</f>
        <v>36997</v>
      </c>
      <c r="H109" s="235" t="n">
        <f aca="false">[2]PhiladelphiaPA!E1568</f>
        <v>57</v>
      </c>
      <c r="I109" s="247" t="n">
        <f aca="false">[2]PhiladelphiaPA!F1568</f>
        <v>46</v>
      </c>
      <c r="J109" s="248" t="n">
        <f aca="false">'[2]WashingtonD.C.'!A1568</f>
        <v>2001</v>
      </c>
      <c r="K109" s="235" t="n">
        <f aca="false">'[2]WashingtonD.C.'!B1568</f>
        <v>4</v>
      </c>
      <c r="L109" s="235" t="n">
        <f aca="false">'[2]WashingtonD.C.'!C1568</f>
        <v>16</v>
      </c>
      <c r="M109" s="250" t="n">
        <f aca="false">DATE(J109,K109,L109)</f>
        <v>36997</v>
      </c>
      <c r="N109" s="235" t="n">
        <f aca="false">'[2]WashingtonD.C.'!E1568</f>
        <v>55</v>
      </c>
      <c r="O109" s="247" t="n">
        <f aca="false">'[2]WashingtonD.C.'!F1568</f>
        <v>43</v>
      </c>
      <c r="P109" s="248" t="n">
        <f aca="false">[3]LaGuardia!A1570</f>
        <v>2001</v>
      </c>
      <c r="Q109" s="235" t="n">
        <f aca="false">[3]LaGuardia!B1570</f>
        <v>4</v>
      </c>
      <c r="R109" s="234" t="n">
        <f aca="false">[3]LaGuardia!C1570</f>
        <v>16</v>
      </c>
      <c r="S109" s="250" t="n">
        <f aca="false">DATE(P109,Q109,R109)</f>
        <v>36997</v>
      </c>
      <c r="T109" s="234" t="n">
        <f aca="false">[3]LaGuardia!E1570</f>
        <v>62</v>
      </c>
      <c r="U109" s="251" t="n">
        <f aca="false">[3]LaGuardia!F1570</f>
        <v>48</v>
      </c>
    </row>
    <row r="110" customFormat="false" ht="12.75" hidden="false" customHeight="false" outlineLevel="0" collapsed="false">
      <c r="A110" s="249" t="n">
        <v>36998</v>
      </c>
      <c r="B110" s="235" t="n">
        <v>63</v>
      </c>
      <c r="C110" s="247" t="n">
        <v>42</v>
      </c>
      <c r="D110" s="248" t="n">
        <f aca="false">[2]PhiladelphiaPA!A1569</f>
        <v>2001</v>
      </c>
      <c r="E110" s="235" t="n">
        <f aca="false">[2]PhiladelphiaPA!B1569</f>
        <v>4</v>
      </c>
      <c r="F110" s="235" t="n">
        <f aca="false">[2]PhiladelphiaPA!C1569</f>
        <v>17</v>
      </c>
      <c r="G110" s="250" t="n">
        <f aca="false">DATE(D110,E110,F110)</f>
        <v>36998</v>
      </c>
      <c r="H110" s="235" t="n">
        <f aca="false">[2]PhiladelphiaPA!E1569</f>
        <v>51</v>
      </c>
      <c r="I110" s="247" t="n">
        <f aca="false">[2]PhiladelphiaPA!F1569</f>
        <v>39</v>
      </c>
      <c r="J110" s="248" t="n">
        <f aca="false">'[2]WashingtonD.C.'!A1569</f>
        <v>2001</v>
      </c>
      <c r="K110" s="235" t="n">
        <f aca="false">'[2]WashingtonD.C.'!B1569</f>
        <v>4</v>
      </c>
      <c r="L110" s="235" t="n">
        <f aca="false">'[2]WashingtonD.C.'!C1569</f>
        <v>17</v>
      </c>
      <c r="M110" s="250" t="n">
        <f aca="false">DATE(J110,K110,L110)</f>
        <v>36998</v>
      </c>
      <c r="N110" s="235" t="n">
        <f aca="false">'[2]WashingtonD.C.'!E1569</f>
        <v>52</v>
      </c>
      <c r="O110" s="247" t="n">
        <f aca="false">'[2]WashingtonD.C.'!F1569</f>
        <v>39</v>
      </c>
      <c r="P110" s="248" t="n">
        <f aca="false">[3]LaGuardia!A1571</f>
        <v>2001</v>
      </c>
      <c r="Q110" s="235" t="n">
        <f aca="false">[3]LaGuardia!B1571</f>
        <v>4</v>
      </c>
      <c r="R110" s="234" t="n">
        <f aca="false">[3]LaGuardia!C1571</f>
        <v>17</v>
      </c>
      <c r="S110" s="250" t="n">
        <f aca="false">DATE(P110,Q110,R110)</f>
        <v>36998</v>
      </c>
      <c r="T110" s="234" t="n">
        <f aca="false">[3]LaGuardia!E1571</f>
        <v>52</v>
      </c>
      <c r="U110" s="251" t="n">
        <f aca="false">[3]LaGuardia!F1571</f>
        <v>45</v>
      </c>
    </row>
    <row r="111" customFormat="false" ht="12.75" hidden="false" customHeight="false" outlineLevel="0" collapsed="false">
      <c r="A111" s="249" t="n">
        <v>36999</v>
      </c>
      <c r="B111" s="235" t="n">
        <v>63</v>
      </c>
      <c r="C111" s="247" t="n">
        <v>43</v>
      </c>
      <c r="D111" s="248" t="n">
        <f aca="false">[2]PhiladelphiaPA!A1570</f>
        <v>2001</v>
      </c>
      <c r="E111" s="235" t="n">
        <f aca="false">[2]PhiladelphiaPA!B1570</f>
        <v>4</v>
      </c>
      <c r="F111" s="235" t="n">
        <f aca="false">[2]PhiladelphiaPA!C1570</f>
        <v>18</v>
      </c>
      <c r="G111" s="250" t="n">
        <f aca="false">DATE(D111,E111,F111)</f>
        <v>36999</v>
      </c>
      <c r="H111" s="235" t="n">
        <f aca="false">[2]PhiladelphiaPA!E1570</f>
        <v>51</v>
      </c>
      <c r="I111" s="247" t="n">
        <f aca="false">[2]PhiladelphiaPA!F1570</f>
        <v>35</v>
      </c>
      <c r="J111" s="248" t="n">
        <f aca="false">'[2]WashingtonD.C.'!A1570</f>
        <v>2001</v>
      </c>
      <c r="K111" s="235" t="n">
        <f aca="false">'[2]WashingtonD.C.'!B1570</f>
        <v>4</v>
      </c>
      <c r="L111" s="235" t="n">
        <f aca="false">'[2]WashingtonD.C.'!C1570</f>
        <v>18</v>
      </c>
      <c r="M111" s="250" t="n">
        <f aca="false">DATE(J111,K111,L111)</f>
        <v>36999</v>
      </c>
      <c r="N111" s="235" t="n">
        <f aca="false">'[2]WashingtonD.C.'!E1570</f>
        <v>51</v>
      </c>
      <c r="O111" s="247" t="n">
        <f aca="false">'[2]WashingtonD.C.'!F1570</f>
        <v>37</v>
      </c>
      <c r="P111" s="248" t="n">
        <f aca="false">[3]LaGuardia!A1572</f>
        <v>2001</v>
      </c>
      <c r="Q111" s="235" t="n">
        <f aca="false">[3]LaGuardia!B1572</f>
        <v>4</v>
      </c>
      <c r="R111" s="234" t="n">
        <f aca="false">[3]LaGuardia!C1572</f>
        <v>18</v>
      </c>
      <c r="S111" s="250" t="n">
        <f aca="false">DATE(P111,Q111,R111)</f>
        <v>36999</v>
      </c>
      <c r="T111" s="234" t="n">
        <f aca="false">[3]LaGuardia!E1572</f>
        <v>53</v>
      </c>
      <c r="U111" s="251" t="n">
        <f aca="false">[3]LaGuardia!F1572</f>
        <v>40</v>
      </c>
    </row>
    <row r="112" customFormat="false" ht="12.75" hidden="false" customHeight="false" outlineLevel="0" collapsed="false">
      <c r="A112" s="249" t="n">
        <v>37000</v>
      </c>
      <c r="B112" s="235" t="n">
        <v>64</v>
      </c>
      <c r="C112" s="247" t="n">
        <v>43</v>
      </c>
      <c r="D112" s="248" t="n">
        <f aca="false">[2]PhiladelphiaPA!A1571</f>
        <v>2001</v>
      </c>
      <c r="E112" s="235" t="n">
        <f aca="false">[2]PhiladelphiaPA!B1571</f>
        <v>4</v>
      </c>
      <c r="F112" s="235" t="n">
        <f aca="false">[2]PhiladelphiaPA!C1571</f>
        <v>19</v>
      </c>
      <c r="G112" s="250" t="n">
        <f aca="false">DATE(D112,E112,F112)</f>
        <v>37000</v>
      </c>
      <c r="H112" s="235" t="n">
        <f aca="false">[2]PhiladelphiaPA!E1571</f>
        <v>57</v>
      </c>
      <c r="I112" s="247" t="n">
        <f aca="false">[2]PhiladelphiaPA!F1571</f>
        <v>33</v>
      </c>
      <c r="J112" s="248" t="n">
        <f aca="false">'[2]WashingtonD.C.'!A1571</f>
        <v>2001</v>
      </c>
      <c r="K112" s="235" t="n">
        <f aca="false">'[2]WashingtonD.C.'!B1571</f>
        <v>4</v>
      </c>
      <c r="L112" s="235" t="n">
        <f aca="false">'[2]WashingtonD.C.'!C1571</f>
        <v>19</v>
      </c>
      <c r="M112" s="250" t="n">
        <f aca="false">DATE(J112,K112,L112)</f>
        <v>37000</v>
      </c>
      <c r="N112" s="235" t="n">
        <f aca="false">'[2]WashingtonD.C.'!E1571</f>
        <v>62</v>
      </c>
      <c r="O112" s="247" t="n">
        <f aca="false">'[2]WashingtonD.C.'!F1571</f>
        <v>34</v>
      </c>
      <c r="P112" s="248" t="n">
        <f aca="false">[3]LaGuardia!A1573</f>
        <v>2001</v>
      </c>
      <c r="Q112" s="235" t="n">
        <f aca="false">[3]LaGuardia!B1573</f>
        <v>4</v>
      </c>
      <c r="R112" s="234" t="n">
        <f aca="false">[3]LaGuardia!C1573</f>
        <v>19</v>
      </c>
      <c r="S112" s="250" t="n">
        <f aca="false">DATE(P112,Q112,R112)</f>
        <v>37000</v>
      </c>
      <c r="T112" s="234" t="n">
        <f aca="false">[3]LaGuardia!E1573</f>
        <v>55</v>
      </c>
      <c r="U112" s="251" t="n">
        <f aca="false">[3]LaGuardia!F1573</f>
        <v>36</v>
      </c>
    </row>
    <row r="113" customFormat="false" ht="12.75" hidden="false" customHeight="false" outlineLevel="0" collapsed="false">
      <c r="A113" s="249" t="n">
        <v>37001</v>
      </c>
      <c r="B113" s="235" t="n">
        <v>64</v>
      </c>
      <c r="C113" s="247" t="n">
        <v>43</v>
      </c>
      <c r="D113" s="248" t="n">
        <f aca="false">[2]PhiladelphiaPA!A1572</f>
        <v>2001</v>
      </c>
      <c r="E113" s="235" t="n">
        <f aca="false">[2]PhiladelphiaPA!B1572</f>
        <v>4</v>
      </c>
      <c r="F113" s="235" t="n">
        <f aca="false">[2]PhiladelphiaPA!C1572</f>
        <v>20</v>
      </c>
      <c r="G113" s="250" t="n">
        <f aca="false">DATE(D113,E113,F113)</f>
        <v>37001</v>
      </c>
      <c r="H113" s="235" t="n">
        <f aca="false">[2]PhiladelphiaPA!E1572</f>
        <v>66</v>
      </c>
      <c r="I113" s="247" t="n">
        <f aca="false">[2]PhiladelphiaPA!F1572</f>
        <v>41</v>
      </c>
      <c r="J113" s="248" t="n">
        <f aca="false">'[2]WashingtonD.C.'!A1572</f>
        <v>2001</v>
      </c>
      <c r="K113" s="235" t="n">
        <f aca="false">'[2]WashingtonD.C.'!B1572</f>
        <v>4</v>
      </c>
      <c r="L113" s="235" t="n">
        <f aca="false">'[2]WashingtonD.C.'!C1572</f>
        <v>20</v>
      </c>
      <c r="M113" s="250" t="n">
        <f aca="false">DATE(J113,K113,L113)</f>
        <v>37001</v>
      </c>
      <c r="N113" s="235" t="n">
        <f aca="false">'[2]WashingtonD.C.'!E1572</f>
        <v>69</v>
      </c>
      <c r="O113" s="247" t="n">
        <f aca="false">'[2]WashingtonD.C.'!F1572</f>
        <v>44</v>
      </c>
      <c r="P113" s="248" t="n">
        <f aca="false">[3]LaGuardia!A1574</f>
        <v>2001</v>
      </c>
      <c r="Q113" s="235" t="n">
        <f aca="false">[3]LaGuardia!B1574</f>
        <v>4</v>
      </c>
      <c r="R113" s="234" t="n">
        <f aca="false">[3]LaGuardia!C1574</f>
        <v>20</v>
      </c>
      <c r="S113" s="250" t="n">
        <f aca="false">DATE(P113,Q113,R113)</f>
        <v>37001</v>
      </c>
      <c r="T113" s="234" t="n">
        <f aca="false">[3]LaGuardia!E1574</f>
        <v>61</v>
      </c>
      <c r="U113" s="251" t="n">
        <f aca="false">[3]LaGuardia!F1574</f>
        <v>45</v>
      </c>
    </row>
    <row r="114" customFormat="false" ht="12.75" hidden="false" customHeight="false" outlineLevel="0" collapsed="false">
      <c r="A114" s="249" t="n">
        <v>37002</v>
      </c>
      <c r="B114" s="235" t="n">
        <v>64</v>
      </c>
      <c r="C114" s="247" t="n">
        <v>44</v>
      </c>
      <c r="D114" s="248" t="n">
        <f aca="false">[2]PhiladelphiaPA!A1573</f>
        <v>2001</v>
      </c>
      <c r="E114" s="235" t="n">
        <f aca="false">[2]PhiladelphiaPA!B1573</f>
        <v>4</v>
      </c>
      <c r="F114" s="235" t="n">
        <f aca="false">[2]PhiladelphiaPA!C1573</f>
        <v>21</v>
      </c>
      <c r="G114" s="250" t="n">
        <f aca="false">DATE(D114,E114,F114)</f>
        <v>37002</v>
      </c>
      <c r="H114" s="235" t="n">
        <f aca="false">[2]PhiladelphiaPA!E1573</f>
        <v>72</v>
      </c>
      <c r="I114" s="247" t="n">
        <f aca="false">[2]PhiladelphiaPA!F1573</f>
        <v>54</v>
      </c>
      <c r="J114" s="248" t="n">
        <f aca="false">'[2]WashingtonD.C.'!A1573</f>
        <v>2001</v>
      </c>
      <c r="K114" s="235" t="n">
        <f aca="false">'[2]WashingtonD.C.'!B1573</f>
        <v>4</v>
      </c>
      <c r="L114" s="235" t="n">
        <f aca="false">'[2]WashingtonD.C.'!C1573</f>
        <v>21</v>
      </c>
      <c r="M114" s="250" t="n">
        <f aca="false">DATE(J114,K114,L114)</f>
        <v>37002</v>
      </c>
      <c r="N114" s="235" t="n">
        <f aca="false">'[2]WashingtonD.C.'!E1573</f>
        <v>72</v>
      </c>
      <c r="O114" s="247" t="n">
        <f aca="false">'[2]WashingtonD.C.'!F1573</f>
        <v>55</v>
      </c>
      <c r="P114" s="248" t="n">
        <f aca="false">[3]LaGuardia!A1575</f>
        <v>2001</v>
      </c>
      <c r="Q114" s="235" t="n">
        <f aca="false">[3]LaGuardia!B1575</f>
        <v>4</v>
      </c>
      <c r="R114" s="234" t="n">
        <f aca="false">[3]LaGuardia!C1575</f>
        <v>21</v>
      </c>
      <c r="S114" s="250" t="n">
        <f aca="false">DATE(P114,Q114,R114)</f>
        <v>37002</v>
      </c>
      <c r="T114" s="234" t="n">
        <f aca="false">[3]LaGuardia!E1575</f>
        <v>65</v>
      </c>
      <c r="U114" s="251" t="n">
        <f aca="false">[3]LaGuardia!F1575</f>
        <v>50</v>
      </c>
    </row>
    <row r="115" customFormat="false" ht="12.75" hidden="false" customHeight="false" outlineLevel="0" collapsed="false">
      <c r="A115" s="249" t="n">
        <v>37003</v>
      </c>
      <c r="B115" s="235" t="n">
        <v>65</v>
      </c>
      <c r="C115" s="247" t="n">
        <v>44</v>
      </c>
      <c r="D115" s="248" t="n">
        <f aca="false">[2]PhiladelphiaPA!A1574</f>
        <v>2001</v>
      </c>
      <c r="E115" s="235" t="n">
        <f aca="false">[2]PhiladelphiaPA!B1574</f>
        <v>4</v>
      </c>
      <c r="F115" s="235" t="n">
        <f aca="false">[2]PhiladelphiaPA!C1574</f>
        <v>22</v>
      </c>
      <c r="G115" s="250" t="n">
        <f aca="false">DATE(D115,E115,F115)</f>
        <v>37003</v>
      </c>
      <c r="H115" s="235" t="n">
        <f aca="false">[2]PhiladelphiaPA!E1574</f>
        <v>85</v>
      </c>
      <c r="I115" s="247" t="n">
        <f aca="false">[2]PhiladelphiaPA!F1574</f>
        <v>61</v>
      </c>
      <c r="J115" s="248" t="n">
        <f aca="false">'[2]WashingtonD.C.'!A1574</f>
        <v>2001</v>
      </c>
      <c r="K115" s="235" t="n">
        <f aca="false">'[2]WashingtonD.C.'!B1574</f>
        <v>4</v>
      </c>
      <c r="L115" s="235" t="n">
        <f aca="false">'[2]WashingtonD.C.'!C1574</f>
        <v>22</v>
      </c>
      <c r="M115" s="250" t="n">
        <f aca="false">DATE(J115,K115,L115)</f>
        <v>37003</v>
      </c>
      <c r="N115" s="235" t="n">
        <f aca="false">'[2]WashingtonD.C.'!E1574</f>
        <v>87</v>
      </c>
      <c r="O115" s="247" t="n">
        <f aca="false">'[2]WashingtonD.C.'!F1574</f>
        <v>58</v>
      </c>
      <c r="P115" s="248" t="n">
        <f aca="false">[3]LaGuardia!A1576</f>
        <v>2001</v>
      </c>
      <c r="Q115" s="235" t="n">
        <f aca="false">[3]LaGuardia!B1576</f>
        <v>4</v>
      </c>
      <c r="R115" s="234" t="n">
        <f aca="false">[3]LaGuardia!C1576</f>
        <v>22</v>
      </c>
      <c r="S115" s="250" t="n">
        <f aca="false">DATE(P115,Q115,R115)</f>
        <v>37003</v>
      </c>
      <c r="T115" s="234" t="n">
        <f aca="false">[3]LaGuardia!E1576</f>
        <v>85</v>
      </c>
      <c r="U115" s="251" t="n">
        <f aca="false">[3]LaGuardia!F1576</f>
        <v>53</v>
      </c>
    </row>
    <row r="116" customFormat="false" ht="12.75" hidden="false" customHeight="false" outlineLevel="0" collapsed="false">
      <c r="A116" s="249" t="n">
        <v>37004</v>
      </c>
      <c r="B116" s="235" t="n">
        <v>65</v>
      </c>
      <c r="C116" s="247" t="n">
        <v>44</v>
      </c>
      <c r="D116" s="248" t="n">
        <f aca="false">[2]PhiladelphiaPA!A1575</f>
        <v>2001</v>
      </c>
      <c r="E116" s="235" t="n">
        <f aca="false">[2]PhiladelphiaPA!B1575</f>
        <v>4</v>
      </c>
      <c r="F116" s="235" t="n">
        <f aca="false">[2]PhiladelphiaPA!C1575</f>
        <v>23</v>
      </c>
      <c r="G116" s="250" t="n">
        <f aca="false">DATE(D116,E116,F116)</f>
        <v>37004</v>
      </c>
      <c r="H116" s="235" t="n">
        <f aca="false">[2]PhiladelphiaPA!E1575</f>
        <v>88</v>
      </c>
      <c r="I116" s="247" t="n">
        <f aca="false">[2]PhiladelphiaPA!F1575</f>
        <v>58</v>
      </c>
      <c r="J116" s="248" t="n">
        <f aca="false">'[2]WashingtonD.C.'!A1575</f>
        <v>2001</v>
      </c>
      <c r="K116" s="235" t="n">
        <f aca="false">'[2]WashingtonD.C.'!B1575</f>
        <v>4</v>
      </c>
      <c r="L116" s="235" t="n">
        <f aca="false">'[2]WashingtonD.C.'!C1575</f>
        <v>23</v>
      </c>
      <c r="M116" s="250" t="n">
        <f aca="false">DATE(J116,K116,L116)</f>
        <v>37004</v>
      </c>
      <c r="N116" s="235" t="n">
        <f aca="false">'[2]WashingtonD.C.'!E1575</f>
        <v>84</v>
      </c>
      <c r="O116" s="247" t="n">
        <f aca="false">'[2]WashingtonD.C.'!F1575</f>
        <v>60</v>
      </c>
      <c r="P116" s="248" t="n">
        <f aca="false">[3]LaGuardia!A1577</f>
        <v>2001</v>
      </c>
      <c r="Q116" s="235" t="n">
        <f aca="false">[3]LaGuardia!B1577</f>
        <v>4</v>
      </c>
      <c r="R116" s="234" t="n">
        <f aca="false">[3]LaGuardia!C1577</f>
        <v>23</v>
      </c>
      <c r="S116" s="250" t="n">
        <f aca="false">DATE(P116,Q116,R116)</f>
        <v>37004</v>
      </c>
      <c r="T116" s="234" t="n">
        <f aca="false">[3]LaGuardia!E1577</f>
        <v>78</v>
      </c>
      <c r="U116" s="251" t="n">
        <f aca="false">[3]LaGuardia!F1577</f>
        <v>57</v>
      </c>
    </row>
    <row r="117" customFormat="false" ht="12.75" hidden="false" customHeight="false" outlineLevel="0" collapsed="false">
      <c r="A117" s="249" t="n">
        <v>37005</v>
      </c>
      <c r="B117" s="235" t="n">
        <v>66</v>
      </c>
      <c r="C117" s="247" t="n">
        <v>45</v>
      </c>
      <c r="D117" s="248" t="n">
        <f aca="false">[2]PhiladelphiaPA!A1576</f>
        <v>2001</v>
      </c>
      <c r="E117" s="235" t="n">
        <f aca="false">[2]PhiladelphiaPA!B1576</f>
        <v>4</v>
      </c>
      <c r="F117" s="235" t="n">
        <f aca="false">[2]PhiladelphiaPA!C1576</f>
        <v>24</v>
      </c>
      <c r="G117" s="250" t="n">
        <f aca="false">DATE(D117,E117,F117)</f>
        <v>37005</v>
      </c>
      <c r="H117" s="235" t="n">
        <f aca="false">[2]PhiladelphiaPA!E1576</f>
        <v>86</v>
      </c>
      <c r="I117" s="247" t="n">
        <f aca="false">[2]PhiladelphiaPA!F1576</f>
        <v>55</v>
      </c>
      <c r="J117" s="248" t="n">
        <f aca="false">'[2]WashingtonD.C.'!A1576</f>
        <v>2001</v>
      </c>
      <c r="K117" s="235" t="n">
        <f aca="false">'[2]WashingtonD.C.'!B1576</f>
        <v>4</v>
      </c>
      <c r="L117" s="235" t="n">
        <f aca="false">'[2]WashingtonD.C.'!C1576</f>
        <v>24</v>
      </c>
      <c r="M117" s="250" t="n">
        <f aca="false">DATE(J117,K117,L117)</f>
        <v>37005</v>
      </c>
      <c r="N117" s="235" t="n">
        <f aca="false">'[2]WashingtonD.C.'!E1576</f>
        <v>86</v>
      </c>
      <c r="O117" s="247" t="n">
        <f aca="false">'[2]WashingtonD.C.'!F1576</f>
        <v>56</v>
      </c>
      <c r="P117" s="248" t="n">
        <f aca="false">[3]LaGuardia!A1578</f>
        <v>2001</v>
      </c>
      <c r="Q117" s="235" t="n">
        <f aca="false">[3]LaGuardia!B1578</f>
        <v>4</v>
      </c>
      <c r="R117" s="234" t="n">
        <f aca="false">[3]LaGuardia!C1578</f>
        <v>24</v>
      </c>
      <c r="S117" s="250" t="n">
        <f aca="false">DATE(P117,Q117,R117)</f>
        <v>37005</v>
      </c>
      <c r="T117" s="234" t="n">
        <f aca="false">[3]LaGuardia!E1578</f>
        <v>87</v>
      </c>
      <c r="U117" s="251" t="n">
        <f aca="false">[3]LaGuardia!F1578</f>
        <v>53</v>
      </c>
    </row>
    <row r="118" customFormat="false" ht="12.75" hidden="false" customHeight="false" outlineLevel="0" collapsed="false">
      <c r="A118" s="249" t="n">
        <v>37006</v>
      </c>
      <c r="B118" s="235" t="n">
        <v>66</v>
      </c>
      <c r="C118" s="247" t="n">
        <v>45</v>
      </c>
      <c r="D118" s="248" t="n">
        <f aca="false">[2]PhiladelphiaPA!A1577</f>
        <v>2001</v>
      </c>
      <c r="E118" s="235" t="n">
        <f aca="false">[2]PhiladelphiaPA!B1577</f>
        <v>4</v>
      </c>
      <c r="F118" s="235" t="n">
        <f aca="false">[2]PhiladelphiaPA!C1577</f>
        <v>25</v>
      </c>
      <c r="G118" s="250" t="n">
        <f aca="false">DATE(D118,E118,F118)</f>
        <v>37006</v>
      </c>
      <c r="H118" s="235" t="n">
        <f aca="false">[2]PhiladelphiaPA!E1577</f>
        <v>56</v>
      </c>
      <c r="I118" s="247" t="n">
        <f aca="false">[2]PhiladelphiaPA!F1577</f>
        <v>45</v>
      </c>
      <c r="J118" s="248" t="n">
        <f aca="false">'[2]WashingtonD.C.'!A1577</f>
        <v>2001</v>
      </c>
      <c r="K118" s="235" t="n">
        <f aca="false">'[2]WashingtonD.C.'!B1577</f>
        <v>4</v>
      </c>
      <c r="L118" s="235" t="n">
        <f aca="false">'[2]WashingtonD.C.'!C1577</f>
        <v>25</v>
      </c>
      <c r="M118" s="250" t="n">
        <f aca="false">DATE(J118,K118,L118)</f>
        <v>37006</v>
      </c>
      <c r="N118" s="235" t="n">
        <f aca="false">'[2]WashingtonD.C.'!E1577</f>
        <v>57</v>
      </c>
      <c r="O118" s="247" t="n">
        <f aca="false">'[2]WashingtonD.C.'!F1577</f>
        <v>46</v>
      </c>
      <c r="P118" s="248" t="n">
        <f aca="false">[3]LaGuardia!A1579</f>
        <v>2001</v>
      </c>
      <c r="Q118" s="235" t="n">
        <f aca="false">[3]LaGuardia!B1579</f>
        <v>4</v>
      </c>
      <c r="R118" s="234" t="n">
        <f aca="false">[3]LaGuardia!C1579</f>
        <v>25</v>
      </c>
      <c r="S118" s="250" t="n">
        <f aca="false">DATE(P118,Q118,R118)</f>
        <v>37006</v>
      </c>
      <c r="T118" s="234" t="n">
        <f aca="false">[3]LaGuardia!E1579</f>
        <v>54</v>
      </c>
      <c r="U118" s="251" t="n">
        <f aca="false">[3]LaGuardia!F1579</f>
        <v>47</v>
      </c>
    </row>
    <row r="119" customFormat="false" ht="12.75" hidden="false" customHeight="false" outlineLevel="0" collapsed="false">
      <c r="A119" s="249" t="n">
        <v>37007</v>
      </c>
      <c r="B119" s="235" t="n">
        <v>66</v>
      </c>
      <c r="C119" s="247" t="n">
        <v>46</v>
      </c>
      <c r="D119" s="248" t="n">
        <f aca="false">[2]PhiladelphiaPA!A1578</f>
        <v>2001</v>
      </c>
      <c r="E119" s="235" t="n">
        <f aca="false">[2]PhiladelphiaPA!B1578</f>
        <v>4</v>
      </c>
      <c r="F119" s="235" t="n">
        <f aca="false">[2]PhiladelphiaPA!C1578</f>
        <v>26</v>
      </c>
      <c r="G119" s="250" t="n">
        <f aca="false">DATE(D119,E119,F119)</f>
        <v>37007</v>
      </c>
      <c r="H119" s="235" t="n">
        <f aca="false">[2]PhiladelphiaPA!E1578</f>
        <v>64</v>
      </c>
      <c r="I119" s="247" t="n">
        <f aca="false">[2]PhiladelphiaPA!F1578</f>
        <v>43</v>
      </c>
      <c r="J119" s="248" t="n">
        <f aca="false">'[2]WashingtonD.C.'!A1578</f>
        <v>2001</v>
      </c>
      <c r="K119" s="235" t="n">
        <f aca="false">'[2]WashingtonD.C.'!B1578</f>
        <v>4</v>
      </c>
      <c r="L119" s="235" t="n">
        <f aca="false">'[2]WashingtonD.C.'!C1578</f>
        <v>26</v>
      </c>
      <c r="M119" s="250" t="n">
        <f aca="false">DATE(J119,K119,L119)</f>
        <v>37007</v>
      </c>
      <c r="N119" s="235" t="n">
        <f aca="false">'[2]WashingtonD.C.'!E1578</f>
        <v>66</v>
      </c>
      <c r="O119" s="247" t="n">
        <f aca="false">'[2]WashingtonD.C.'!F1578</f>
        <v>41</v>
      </c>
      <c r="P119" s="248" t="n">
        <f aca="false">[3]LaGuardia!A1580</f>
        <v>2001</v>
      </c>
      <c r="Q119" s="235" t="n">
        <f aca="false">[3]LaGuardia!B1580</f>
        <v>4</v>
      </c>
      <c r="R119" s="234" t="n">
        <f aca="false">[3]LaGuardia!C1580</f>
        <v>26</v>
      </c>
      <c r="S119" s="250" t="n">
        <f aca="false">DATE(P119,Q119,R119)</f>
        <v>37007</v>
      </c>
      <c r="T119" s="234" t="n">
        <f aca="false">[3]LaGuardia!E1580</f>
        <v>62</v>
      </c>
      <c r="U119" s="251" t="n">
        <f aca="false">[3]LaGuardia!F1580</f>
        <v>46</v>
      </c>
    </row>
    <row r="120" customFormat="false" ht="12.75" hidden="false" customHeight="false" outlineLevel="0" collapsed="false">
      <c r="A120" s="249" t="n">
        <v>37008</v>
      </c>
      <c r="B120" s="235" t="n">
        <v>67</v>
      </c>
      <c r="C120" s="247" t="n">
        <v>46</v>
      </c>
      <c r="D120" s="248" t="n">
        <f aca="false">[2]PhiladelphiaPA!A1579</f>
        <v>2001</v>
      </c>
      <c r="E120" s="235" t="n">
        <f aca="false">[2]PhiladelphiaPA!B1579</f>
        <v>4</v>
      </c>
      <c r="F120" s="235" t="n">
        <f aca="false">[2]PhiladelphiaPA!C1579</f>
        <v>27</v>
      </c>
      <c r="G120" s="250" t="n">
        <f aca="false">DATE(D120,E120,F120)</f>
        <v>37008</v>
      </c>
      <c r="H120" s="235" t="n">
        <f aca="false">[2]PhiladelphiaPA!E1579</f>
        <v>75</v>
      </c>
      <c r="I120" s="247" t="n">
        <f aca="false">[2]PhiladelphiaPA!F1579</f>
        <v>41</v>
      </c>
      <c r="J120" s="248" t="n">
        <f aca="false">'[2]WashingtonD.C.'!A1579</f>
        <v>2001</v>
      </c>
      <c r="K120" s="235" t="n">
        <f aca="false">'[2]WashingtonD.C.'!B1579</f>
        <v>4</v>
      </c>
      <c r="L120" s="235" t="n">
        <f aca="false">'[2]WashingtonD.C.'!C1579</f>
        <v>27</v>
      </c>
      <c r="M120" s="250" t="n">
        <f aca="false">DATE(J120,K120,L120)</f>
        <v>37008</v>
      </c>
      <c r="N120" s="235" t="n">
        <f aca="false">'[2]WashingtonD.C.'!E1579</f>
        <v>79</v>
      </c>
      <c r="O120" s="247" t="n">
        <f aca="false">'[2]WashingtonD.C.'!F1579</f>
        <v>43</v>
      </c>
      <c r="P120" s="248" t="n">
        <f aca="false">[3]LaGuardia!A1581</f>
        <v>2001</v>
      </c>
      <c r="Q120" s="235" t="n">
        <f aca="false">[3]LaGuardia!B1581</f>
        <v>4</v>
      </c>
      <c r="R120" s="234" t="n">
        <f aca="false">[3]LaGuardia!C1581</f>
        <v>27</v>
      </c>
      <c r="S120" s="250" t="n">
        <f aca="false">DATE(P120,Q120,R120)</f>
        <v>37008</v>
      </c>
      <c r="T120" s="234" t="n">
        <f aca="false">[3]LaGuardia!E1581</f>
        <v>71</v>
      </c>
      <c r="U120" s="251" t="n">
        <f aca="false">[3]LaGuardia!F1581</f>
        <v>48</v>
      </c>
    </row>
    <row r="121" customFormat="false" ht="12.75" hidden="false" customHeight="false" outlineLevel="0" collapsed="false">
      <c r="A121" s="249" t="n">
        <v>37009</v>
      </c>
      <c r="B121" s="235" t="n">
        <v>67</v>
      </c>
      <c r="C121" s="247" t="n">
        <v>46</v>
      </c>
      <c r="D121" s="248" t="n">
        <f aca="false">[2]PhiladelphiaPA!A1580</f>
        <v>2001</v>
      </c>
      <c r="E121" s="235" t="n">
        <f aca="false">[2]PhiladelphiaPA!B1580</f>
        <v>4</v>
      </c>
      <c r="F121" s="235" t="n">
        <f aca="false">[2]PhiladelphiaPA!C1580</f>
        <v>28</v>
      </c>
      <c r="G121" s="250" t="n">
        <f aca="false">DATE(D121,E121,F121)</f>
        <v>37009</v>
      </c>
      <c r="H121" s="235" t="n">
        <f aca="false">[2]PhiladelphiaPA!E1580</f>
        <v>65</v>
      </c>
      <c r="I121" s="247" t="n">
        <f aca="false">[2]PhiladelphiaPA!F1580</f>
        <v>50</v>
      </c>
      <c r="J121" s="248" t="n">
        <f aca="false">'[2]WashingtonD.C.'!A1580</f>
        <v>2001</v>
      </c>
      <c r="K121" s="235" t="n">
        <f aca="false">'[2]WashingtonD.C.'!B1580</f>
        <v>4</v>
      </c>
      <c r="L121" s="235" t="n">
        <f aca="false">'[2]WashingtonD.C.'!C1580</f>
        <v>28</v>
      </c>
      <c r="M121" s="250" t="n">
        <f aca="false">DATE(J121,K121,L121)</f>
        <v>37009</v>
      </c>
      <c r="N121" s="235" t="n">
        <f aca="false">'[2]WashingtonD.C.'!E1580</f>
        <v>67</v>
      </c>
      <c r="O121" s="247" t="n">
        <f aca="false">'[2]WashingtonD.C.'!F1580</f>
        <v>52</v>
      </c>
      <c r="P121" s="248" t="n">
        <f aca="false">[3]LaGuardia!A1582</f>
        <v>2001</v>
      </c>
      <c r="Q121" s="235" t="n">
        <f aca="false">[3]LaGuardia!B1582</f>
        <v>4</v>
      </c>
      <c r="R121" s="234" t="n">
        <f aca="false">[3]LaGuardia!C1582</f>
        <v>28</v>
      </c>
      <c r="S121" s="250" t="n">
        <f aca="false">DATE(P121,Q121,R121)</f>
        <v>37009</v>
      </c>
      <c r="T121" s="234" t="n">
        <f aca="false">[3]LaGuardia!E1582</f>
        <v>62</v>
      </c>
      <c r="U121" s="251" t="n">
        <f aca="false">[3]LaGuardia!F1582</f>
        <v>50</v>
      </c>
    </row>
    <row r="122" customFormat="false" ht="12.75" hidden="false" customHeight="false" outlineLevel="0" collapsed="false">
      <c r="A122" s="249" t="n">
        <v>37010</v>
      </c>
      <c r="B122" s="235" t="n">
        <v>67</v>
      </c>
      <c r="C122" s="247" t="n">
        <v>47</v>
      </c>
      <c r="D122" s="248" t="n">
        <f aca="false">[2]PhiladelphiaPA!A1581</f>
        <v>2001</v>
      </c>
      <c r="E122" s="235" t="n">
        <f aca="false">[2]PhiladelphiaPA!B1581</f>
        <v>4</v>
      </c>
      <c r="F122" s="235" t="n">
        <f aca="false">[2]PhiladelphiaPA!C1581</f>
        <v>29</v>
      </c>
      <c r="G122" s="250" t="n">
        <f aca="false">DATE(D122,E122,F122)</f>
        <v>37010</v>
      </c>
      <c r="H122" s="235" t="n">
        <f aca="false">[2]PhiladelphiaPA!E1581</f>
        <v>65</v>
      </c>
      <c r="I122" s="247" t="n">
        <f aca="false">[2]PhiladelphiaPA!F1581</f>
        <v>43</v>
      </c>
      <c r="J122" s="248" t="n">
        <f aca="false">'[2]WashingtonD.C.'!A1581</f>
        <v>2001</v>
      </c>
      <c r="K122" s="235" t="n">
        <f aca="false">'[2]WashingtonD.C.'!B1581</f>
        <v>4</v>
      </c>
      <c r="L122" s="235" t="n">
        <f aca="false">'[2]WashingtonD.C.'!C1581</f>
        <v>29</v>
      </c>
      <c r="M122" s="250" t="n">
        <f aca="false">DATE(J122,K122,L122)</f>
        <v>37010</v>
      </c>
      <c r="N122" s="235" t="n">
        <f aca="false">'[2]WashingtonD.C.'!E1581</f>
        <v>66</v>
      </c>
      <c r="O122" s="247" t="n">
        <f aca="false">'[2]WashingtonD.C.'!F1581</f>
        <v>45</v>
      </c>
      <c r="P122" s="248" t="n">
        <f aca="false">[3]LaGuardia!A1583</f>
        <v>2001</v>
      </c>
      <c r="Q122" s="235" t="n">
        <f aca="false">[3]LaGuardia!B1583</f>
        <v>4</v>
      </c>
      <c r="R122" s="234" t="n">
        <f aca="false">[3]LaGuardia!C1583</f>
        <v>29</v>
      </c>
      <c r="S122" s="250" t="n">
        <f aca="false">DATE(P122,Q122,R122)</f>
        <v>37010</v>
      </c>
      <c r="T122" s="234" t="n">
        <f aca="false">[3]LaGuardia!E1583</f>
        <v>65</v>
      </c>
      <c r="U122" s="251" t="n">
        <f aca="false">[3]LaGuardia!F1583</f>
        <v>46</v>
      </c>
    </row>
    <row r="123" customFormat="false" ht="12.75" hidden="false" customHeight="false" outlineLevel="0" collapsed="false">
      <c r="A123" s="249" t="n">
        <v>37011</v>
      </c>
      <c r="B123" s="235" t="n">
        <v>68</v>
      </c>
      <c r="C123" s="247" t="n">
        <v>47</v>
      </c>
      <c r="D123" s="248" t="n">
        <f aca="false">[2]PhiladelphiaPA!A1582</f>
        <v>2001</v>
      </c>
      <c r="E123" s="235" t="n">
        <f aca="false">[2]PhiladelphiaPA!B1582</f>
        <v>4</v>
      </c>
      <c r="F123" s="235" t="n">
        <f aca="false">[2]PhiladelphiaPA!C1582</f>
        <v>30</v>
      </c>
      <c r="G123" s="250" t="n">
        <f aca="false">DATE(D123,E123,F123)</f>
        <v>37011</v>
      </c>
      <c r="H123" s="235" t="n">
        <f aca="false">[2]PhiladelphiaPA!E1582</f>
        <v>74</v>
      </c>
      <c r="I123" s="247" t="n">
        <f aca="false">[2]PhiladelphiaPA!F1582</f>
        <v>44</v>
      </c>
      <c r="J123" s="248" t="n">
        <f aca="false">'[2]WashingtonD.C.'!A1582</f>
        <v>2001</v>
      </c>
      <c r="K123" s="235" t="n">
        <f aca="false">'[2]WashingtonD.C.'!B1582</f>
        <v>4</v>
      </c>
      <c r="L123" s="235" t="n">
        <f aca="false">'[2]WashingtonD.C.'!C1582</f>
        <v>30</v>
      </c>
      <c r="M123" s="250" t="n">
        <f aca="false">DATE(J123,K123,L123)</f>
        <v>37011</v>
      </c>
      <c r="N123" s="235" t="n">
        <f aca="false">'[2]WashingtonD.C.'!E1582</f>
        <v>75</v>
      </c>
      <c r="O123" s="247" t="n">
        <f aca="false">'[2]WashingtonD.C.'!F1582</f>
        <v>45</v>
      </c>
      <c r="P123" s="248" t="n">
        <f aca="false">[3]LaGuardia!A1584</f>
        <v>2001</v>
      </c>
      <c r="Q123" s="235" t="n">
        <f aca="false">[3]LaGuardia!B1584</f>
        <v>4</v>
      </c>
      <c r="R123" s="234" t="n">
        <f aca="false">[3]LaGuardia!C1584</f>
        <v>30</v>
      </c>
      <c r="S123" s="250" t="n">
        <f aca="false">DATE(P123,Q123,R123)</f>
        <v>37011</v>
      </c>
      <c r="T123" s="234" t="n">
        <f aca="false">[3]LaGuardia!E1584</f>
        <v>77</v>
      </c>
      <c r="U123" s="251" t="n">
        <f aca="false">[3]LaGuardia!F1584</f>
        <v>50</v>
      </c>
    </row>
    <row r="124" customFormat="false" ht="12.75" hidden="false" customHeight="false" outlineLevel="0" collapsed="false">
      <c r="A124" s="249" t="n">
        <v>37012</v>
      </c>
      <c r="B124" s="235" t="n">
        <v>68</v>
      </c>
      <c r="C124" s="247" t="n">
        <v>47</v>
      </c>
      <c r="D124" s="248" t="n">
        <f aca="false">[2]PhiladelphiaPA!A1583</f>
        <v>2001</v>
      </c>
      <c r="E124" s="235" t="n">
        <f aca="false">[2]PhiladelphiaPA!B1583</f>
        <v>5</v>
      </c>
      <c r="F124" s="235" t="n">
        <f aca="false">[2]PhiladelphiaPA!C1583</f>
        <v>1</v>
      </c>
      <c r="G124" s="250" t="n">
        <f aca="false">DATE(D124,E124,F124)</f>
        <v>37012</v>
      </c>
      <c r="H124" s="235" t="n">
        <f aca="false">[2]PhiladelphiaPA!E1583</f>
        <v>84</v>
      </c>
      <c r="I124" s="247" t="n">
        <f aca="false">[2]PhiladelphiaPA!F1583</f>
        <v>50</v>
      </c>
      <c r="J124" s="248" t="n">
        <f aca="false">'[2]WashingtonD.C.'!A1583</f>
        <v>2001</v>
      </c>
      <c r="K124" s="235" t="n">
        <f aca="false">'[2]WashingtonD.C.'!B1583</f>
        <v>5</v>
      </c>
      <c r="L124" s="235" t="n">
        <f aca="false">'[2]WashingtonD.C.'!C1583</f>
        <v>1</v>
      </c>
      <c r="M124" s="250" t="n">
        <f aca="false">DATE(J124,K124,L124)</f>
        <v>37012</v>
      </c>
      <c r="N124" s="235" t="n">
        <f aca="false">'[2]WashingtonD.C.'!E1583</f>
        <v>82</v>
      </c>
      <c r="O124" s="247" t="n">
        <f aca="false">'[2]WashingtonD.C.'!F1583</f>
        <v>54</v>
      </c>
      <c r="P124" s="248" t="n">
        <f aca="false">[3]LaGuardia!A1585</f>
        <v>2001</v>
      </c>
      <c r="Q124" s="235" t="n">
        <f aca="false">[3]LaGuardia!B1585</f>
        <v>5</v>
      </c>
      <c r="R124" s="234" t="n">
        <f aca="false">[3]LaGuardia!C1585</f>
        <v>1</v>
      </c>
      <c r="S124" s="250" t="n">
        <f aca="false">DATE(P124,Q124,R124)</f>
        <v>37012</v>
      </c>
      <c r="T124" s="234" t="n">
        <f aca="false">[3]LaGuardia!E1585</f>
        <v>85</v>
      </c>
      <c r="U124" s="251" t="n">
        <f aca="false">[3]LaGuardia!F1585</f>
        <v>62</v>
      </c>
    </row>
    <row r="125" customFormat="false" ht="12.75" hidden="false" customHeight="false" outlineLevel="0" collapsed="false">
      <c r="A125" s="249" t="n">
        <v>37013</v>
      </c>
      <c r="B125" s="235" t="n">
        <v>68</v>
      </c>
      <c r="C125" s="247" t="n">
        <v>48</v>
      </c>
      <c r="D125" s="248" t="n">
        <f aca="false">[2]PhiladelphiaPA!A1584</f>
        <v>2001</v>
      </c>
      <c r="E125" s="235" t="n">
        <f aca="false">[2]PhiladelphiaPA!B1584</f>
        <v>5</v>
      </c>
      <c r="F125" s="235" t="n">
        <f aca="false">[2]PhiladelphiaPA!C1584</f>
        <v>2</v>
      </c>
      <c r="G125" s="250" t="n">
        <f aca="false">DATE(D125,E125,F125)</f>
        <v>37013</v>
      </c>
      <c r="H125" s="235" t="n">
        <f aca="false">[2]PhiladelphiaPA!E1584</f>
        <v>87</v>
      </c>
      <c r="I125" s="247" t="n">
        <f aca="false">[2]PhiladelphiaPA!F1584</f>
        <v>56</v>
      </c>
      <c r="J125" s="248" t="n">
        <f aca="false">'[2]WashingtonD.C.'!A1584</f>
        <v>2001</v>
      </c>
      <c r="K125" s="235" t="n">
        <f aca="false">'[2]WashingtonD.C.'!B1584</f>
        <v>5</v>
      </c>
      <c r="L125" s="235" t="n">
        <f aca="false">'[2]WashingtonD.C.'!C1584</f>
        <v>2</v>
      </c>
      <c r="M125" s="250" t="n">
        <f aca="false">DATE(J125,K125,L125)</f>
        <v>37013</v>
      </c>
      <c r="N125" s="235" t="n">
        <f aca="false">'[2]WashingtonD.C.'!E1584</f>
        <v>85</v>
      </c>
      <c r="O125" s="247" t="n">
        <f aca="false">'[2]WashingtonD.C.'!F1584</f>
        <v>59</v>
      </c>
      <c r="P125" s="248" t="n">
        <f aca="false">[3]LaGuardia!A1586</f>
        <v>2001</v>
      </c>
      <c r="Q125" s="235" t="n">
        <f aca="false">[3]LaGuardia!B1586</f>
        <v>5</v>
      </c>
      <c r="R125" s="234" t="n">
        <f aca="false">[3]LaGuardia!C1586</f>
        <v>2</v>
      </c>
      <c r="S125" s="250" t="n">
        <f aca="false">DATE(P125,Q125,R125)</f>
        <v>37013</v>
      </c>
      <c r="T125" s="234" t="n">
        <f aca="false">[3]LaGuardia!E1586</f>
        <v>90</v>
      </c>
      <c r="U125" s="251" t="n">
        <f aca="false">[3]LaGuardia!F1586</f>
        <v>67</v>
      </c>
    </row>
    <row r="126" customFormat="false" ht="12.75" hidden="false" customHeight="false" outlineLevel="0" collapsed="false">
      <c r="A126" s="249" t="n">
        <v>37014</v>
      </c>
      <c r="B126" s="235" t="n">
        <v>69</v>
      </c>
      <c r="C126" s="247" t="n">
        <v>48</v>
      </c>
      <c r="D126" s="248" t="n">
        <f aca="false">[2]PhiladelphiaPA!A1585</f>
        <v>2001</v>
      </c>
      <c r="E126" s="235" t="n">
        <f aca="false">[2]PhiladelphiaPA!B1585</f>
        <v>5</v>
      </c>
      <c r="F126" s="235" t="n">
        <f aca="false">[2]PhiladelphiaPA!C1585</f>
        <v>3</v>
      </c>
      <c r="G126" s="250" t="n">
        <f aca="false">DATE(D126,E126,F126)</f>
        <v>37014</v>
      </c>
      <c r="H126" s="235" t="n">
        <f aca="false">[2]PhiladelphiaPA!E1585</f>
        <v>90</v>
      </c>
      <c r="I126" s="247" t="n">
        <f aca="false">[2]PhiladelphiaPA!F1585</f>
        <v>60</v>
      </c>
      <c r="J126" s="248" t="n">
        <f aca="false">'[2]WashingtonD.C.'!A1585</f>
        <v>2001</v>
      </c>
      <c r="K126" s="235" t="n">
        <f aca="false">'[2]WashingtonD.C.'!B1585</f>
        <v>5</v>
      </c>
      <c r="L126" s="235" t="n">
        <f aca="false">'[2]WashingtonD.C.'!C1585</f>
        <v>3</v>
      </c>
      <c r="M126" s="250" t="n">
        <f aca="false">DATE(J126,K126,L126)</f>
        <v>37014</v>
      </c>
      <c r="N126" s="235" t="n">
        <f aca="false">'[2]WashingtonD.C.'!E1585</f>
        <v>87</v>
      </c>
      <c r="O126" s="247" t="n">
        <f aca="false">'[2]WashingtonD.C.'!F1585</f>
        <v>62</v>
      </c>
      <c r="P126" s="248" t="n">
        <f aca="false">[3]LaGuardia!A1587</f>
        <v>2001</v>
      </c>
      <c r="Q126" s="235" t="n">
        <f aca="false">[3]LaGuardia!B1587</f>
        <v>5</v>
      </c>
      <c r="R126" s="234" t="n">
        <f aca="false">[3]LaGuardia!C1587</f>
        <v>3</v>
      </c>
      <c r="S126" s="250" t="n">
        <f aca="false">DATE(P126,Q126,R126)</f>
        <v>37014</v>
      </c>
      <c r="T126" s="234" t="n">
        <f aca="false">[3]LaGuardia!E1587</f>
        <v>90</v>
      </c>
      <c r="U126" s="251" t="n">
        <f aca="false">[3]LaGuardia!F1587</f>
        <v>66</v>
      </c>
    </row>
    <row r="127" customFormat="false" ht="12.75" hidden="false" customHeight="false" outlineLevel="0" collapsed="false">
      <c r="A127" s="249" t="n">
        <v>37015</v>
      </c>
      <c r="B127" s="235" t="n">
        <v>69</v>
      </c>
      <c r="C127" s="247" t="n">
        <v>49</v>
      </c>
      <c r="D127" s="248" t="n">
        <f aca="false">[2]PhiladelphiaPA!A1586</f>
        <v>2001</v>
      </c>
      <c r="E127" s="235" t="n">
        <f aca="false">[2]PhiladelphiaPA!B1586</f>
        <v>5</v>
      </c>
      <c r="F127" s="235" t="n">
        <f aca="false">[2]PhiladelphiaPA!C1586</f>
        <v>4</v>
      </c>
      <c r="G127" s="250" t="n">
        <f aca="false">DATE(D127,E127,F127)</f>
        <v>37015</v>
      </c>
      <c r="H127" s="235" t="n">
        <f aca="false">[2]PhiladelphiaPA!E1586</f>
        <v>91</v>
      </c>
      <c r="I127" s="247" t="n">
        <f aca="false">[2]PhiladelphiaPA!F1586</f>
        <v>62</v>
      </c>
      <c r="J127" s="248" t="n">
        <f aca="false">'[2]WashingtonD.C.'!A1586</f>
        <v>2001</v>
      </c>
      <c r="K127" s="235" t="n">
        <f aca="false">'[2]WashingtonD.C.'!B1586</f>
        <v>5</v>
      </c>
      <c r="L127" s="235" t="n">
        <f aca="false">'[2]WashingtonD.C.'!C1586</f>
        <v>4</v>
      </c>
      <c r="M127" s="250" t="n">
        <f aca="false">DATE(J127,K127,L127)</f>
        <v>37015</v>
      </c>
      <c r="N127" s="235" t="n">
        <f aca="false">'[2]WashingtonD.C.'!E1586</f>
        <v>87</v>
      </c>
      <c r="O127" s="247" t="n">
        <f aca="false">'[2]WashingtonD.C.'!F1586</f>
        <v>63</v>
      </c>
      <c r="P127" s="248" t="n">
        <f aca="false">[3]LaGuardia!A1588</f>
        <v>2001</v>
      </c>
      <c r="Q127" s="235" t="n">
        <f aca="false">[3]LaGuardia!B1588</f>
        <v>5</v>
      </c>
      <c r="R127" s="234" t="n">
        <f aca="false">[3]LaGuardia!C1588</f>
        <v>4</v>
      </c>
      <c r="S127" s="250" t="n">
        <f aca="false">DATE(P127,Q127,R127)</f>
        <v>37015</v>
      </c>
      <c r="T127" s="234" t="n">
        <f aca="false">[3]LaGuardia!E1588</f>
        <v>92</v>
      </c>
      <c r="U127" s="251" t="n">
        <f aca="false">[3]LaGuardia!F1588</f>
        <v>72</v>
      </c>
    </row>
    <row r="128" customFormat="false" ht="12.75" hidden="false" customHeight="false" outlineLevel="0" collapsed="false">
      <c r="A128" s="249" t="n">
        <v>37016</v>
      </c>
      <c r="B128" s="235" t="n">
        <v>69</v>
      </c>
      <c r="C128" s="247" t="n">
        <v>49</v>
      </c>
      <c r="D128" s="248" t="n">
        <f aca="false">[2]PhiladelphiaPA!A1587</f>
        <v>2001</v>
      </c>
      <c r="E128" s="235" t="n">
        <f aca="false">[2]PhiladelphiaPA!B1587</f>
        <v>5</v>
      </c>
      <c r="F128" s="235" t="n">
        <f aca="false">[2]PhiladelphiaPA!C1587</f>
        <v>5</v>
      </c>
      <c r="G128" s="250" t="n">
        <f aca="false">DATE(D128,E128,F128)</f>
        <v>37016</v>
      </c>
      <c r="H128" s="235" t="n">
        <f aca="false">[2]PhiladelphiaPA!E1587</f>
        <v>77</v>
      </c>
      <c r="I128" s="247" t="n">
        <f aca="false">[2]PhiladelphiaPA!F1587</f>
        <v>56</v>
      </c>
      <c r="J128" s="248" t="n">
        <f aca="false">'[2]WashingtonD.C.'!A1587</f>
        <v>2001</v>
      </c>
      <c r="K128" s="235" t="n">
        <f aca="false">'[2]WashingtonD.C.'!B1587</f>
        <v>5</v>
      </c>
      <c r="L128" s="235" t="n">
        <f aca="false">'[2]WashingtonD.C.'!C1587</f>
        <v>5</v>
      </c>
      <c r="M128" s="250" t="n">
        <f aca="false">DATE(J128,K128,L128)</f>
        <v>37016</v>
      </c>
      <c r="N128" s="235" t="n">
        <f aca="false">'[2]WashingtonD.C.'!E1587</f>
        <v>85</v>
      </c>
      <c r="O128" s="247" t="n">
        <f aca="false">'[2]WashingtonD.C.'!F1587</f>
        <v>65</v>
      </c>
      <c r="P128" s="248" t="n">
        <f aca="false">[3]LaGuardia!A1589</f>
        <v>2001</v>
      </c>
      <c r="Q128" s="235" t="n">
        <f aca="false">[3]LaGuardia!B1589</f>
        <v>5</v>
      </c>
      <c r="R128" s="234" t="n">
        <f aca="false">[3]LaGuardia!C1589</f>
        <v>5</v>
      </c>
      <c r="S128" s="250" t="n">
        <f aca="false">DATE(P128,Q128,R128)</f>
        <v>37016</v>
      </c>
      <c r="T128" s="234" t="n">
        <f aca="false">[3]LaGuardia!E1589</f>
        <v>80</v>
      </c>
      <c r="U128" s="251" t="n">
        <f aca="false">[3]LaGuardia!F1589</f>
        <v>59</v>
      </c>
    </row>
    <row r="129" customFormat="false" ht="12.75" hidden="false" customHeight="false" outlineLevel="0" collapsed="false">
      <c r="A129" s="249" t="n">
        <v>37017</v>
      </c>
      <c r="B129" s="235" t="n">
        <v>70</v>
      </c>
      <c r="C129" s="247" t="n">
        <v>49</v>
      </c>
      <c r="D129" s="248" t="n">
        <f aca="false">[2]PhiladelphiaPA!A1588</f>
        <v>2001</v>
      </c>
      <c r="E129" s="235" t="n">
        <f aca="false">[2]PhiladelphiaPA!B1588</f>
        <v>5</v>
      </c>
      <c r="F129" s="235" t="n">
        <f aca="false">[2]PhiladelphiaPA!C1588</f>
        <v>6</v>
      </c>
      <c r="G129" s="250" t="n">
        <f aca="false">DATE(D129,E129,F129)</f>
        <v>37017</v>
      </c>
      <c r="H129" s="235" t="n">
        <f aca="false">[2]PhiladelphiaPA!E1588</f>
        <v>67</v>
      </c>
      <c r="I129" s="247" t="n">
        <f aca="false">[2]PhiladelphiaPA!F1588</f>
        <v>48</v>
      </c>
      <c r="J129" s="248" t="n">
        <f aca="false">'[2]WashingtonD.C.'!A1588</f>
        <v>2001</v>
      </c>
      <c r="K129" s="235" t="n">
        <f aca="false">'[2]WashingtonD.C.'!B1588</f>
        <v>5</v>
      </c>
      <c r="L129" s="235" t="n">
        <f aca="false">'[2]WashingtonD.C.'!C1588</f>
        <v>6</v>
      </c>
      <c r="M129" s="250" t="n">
        <f aca="false">DATE(J129,K129,L129)</f>
        <v>37017</v>
      </c>
      <c r="N129" s="235" t="n">
        <f aca="false">'[2]WashingtonD.C.'!E1588</f>
        <v>67</v>
      </c>
      <c r="O129" s="247" t="n">
        <f aca="false">'[2]WashingtonD.C.'!F1588</f>
        <v>50</v>
      </c>
      <c r="P129" s="248" t="n">
        <f aca="false">[3]LaGuardia!A1590</f>
        <v>2001</v>
      </c>
      <c r="Q129" s="235" t="n">
        <f aca="false">[3]LaGuardia!B1590</f>
        <v>5</v>
      </c>
      <c r="R129" s="234" t="n">
        <f aca="false">[3]LaGuardia!C1590</f>
        <v>6</v>
      </c>
      <c r="S129" s="250" t="n">
        <f aca="false">DATE(P129,Q129,R129)</f>
        <v>37017</v>
      </c>
      <c r="T129" s="234" t="n">
        <f aca="false">[3]LaGuardia!E1590</f>
        <v>64</v>
      </c>
      <c r="U129" s="251" t="n">
        <f aca="false">[3]LaGuardia!F1590</f>
        <v>49</v>
      </c>
    </row>
    <row r="130" customFormat="false" ht="12.75" hidden="false" customHeight="false" outlineLevel="0" collapsed="false">
      <c r="A130" s="249" t="n">
        <v>37018</v>
      </c>
      <c r="B130" s="235" t="n">
        <v>70</v>
      </c>
      <c r="C130" s="247" t="n">
        <v>50</v>
      </c>
      <c r="D130" s="248" t="n">
        <f aca="false">[2]PhiladelphiaPA!A1589</f>
        <v>2001</v>
      </c>
      <c r="E130" s="235" t="n">
        <f aca="false">[2]PhiladelphiaPA!B1589</f>
        <v>5</v>
      </c>
      <c r="F130" s="235" t="n">
        <f aca="false">[2]PhiladelphiaPA!C1589</f>
        <v>7</v>
      </c>
      <c r="G130" s="250" t="n">
        <f aca="false">DATE(D130,E130,F130)</f>
        <v>37018</v>
      </c>
      <c r="H130" s="235" t="n">
        <f aca="false">[2]PhiladelphiaPA!E1589</f>
        <v>69</v>
      </c>
      <c r="I130" s="247" t="n">
        <f aca="false">[2]PhiladelphiaPA!F1589</f>
        <v>45</v>
      </c>
      <c r="J130" s="248" t="n">
        <f aca="false">'[2]WashingtonD.C.'!A1589</f>
        <v>2001</v>
      </c>
      <c r="K130" s="235" t="n">
        <f aca="false">'[2]WashingtonD.C.'!B1589</f>
        <v>5</v>
      </c>
      <c r="L130" s="235" t="n">
        <f aca="false">'[2]WashingtonD.C.'!C1589</f>
        <v>7</v>
      </c>
      <c r="M130" s="250" t="n">
        <f aca="false">DATE(J130,K130,L130)</f>
        <v>37018</v>
      </c>
      <c r="N130" s="235" t="n">
        <f aca="false">'[2]WashingtonD.C.'!E1589</f>
        <v>67</v>
      </c>
      <c r="O130" s="247" t="n">
        <f aca="false">'[2]WashingtonD.C.'!F1589</f>
        <v>46</v>
      </c>
      <c r="P130" s="248" t="n">
        <f aca="false">[3]LaGuardia!A1591</f>
        <v>2001</v>
      </c>
      <c r="Q130" s="235" t="n">
        <f aca="false">[3]LaGuardia!B1591</f>
        <v>5</v>
      </c>
      <c r="R130" s="234" t="n">
        <f aca="false">[3]LaGuardia!C1591</f>
        <v>7</v>
      </c>
      <c r="S130" s="250" t="n">
        <f aca="false">DATE(P130,Q130,R130)</f>
        <v>37018</v>
      </c>
      <c r="T130" s="234" t="n">
        <f aca="false">[3]LaGuardia!E1591</f>
        <v>64</v>
      </c>
      <c r="U130" s="251" t="n">
        <f aca="false">[3]LaGuardia!F1591</f>
        <v>45</v>
      </c>
    </row>
    <row r="131" customFormat="false" ht="12.75" hidden="false" customHeight="false" outlineLevel="0" collapsed="false">
      <c r="A131" s="249" t="n">
        <v>37019</v>
      </c>
      <c r="B131" s="235" t="n">
        <v>71</v>
      </c>
      <c r="C131" s="247" t="n">
        <v>50</v>
      </c>
      <c r="D131" s="248" t="n">
        <f aca="false">[2]PhiladelphiaPA!A1590</f>
        <v>2001</v>
      </c>
      <c r="E131" s="235" t="n">
        <f aca="false">[2]PhiladelphiaPA!B1590</f>
        <v>5</v>
      </c>
      <c r="F131" s="235" t="n">
        <f aca="false">[2]PhiladelphiaPA!C1590</f>
        <v>8</v>
      </c>
      <c r="G131" s="250" t="n">
        <f aca="false">DATE(D131,E131,F131)</f>
        <v>37019</v>
      </c>
      <c r="H131" s="235" t="n">
        <f aca="false">[2]PhiladelphiaPA!E1590</f>
        <v>71</v>
      </c>
      <c r="I131" s="247" t="n">
        <f aca="false">[2]PhiladelphiaPA!F1590</f>
        <v>46</v>
      </c>
      <c r="J131" s="248" t="n">
        <f aca="false">'[2]WashingtonD.C.'!A1590</f>
        <v>2001</v>
      </c>
      <c r="K131" s="235" t="n">
        <f aca="false">'[2]WashingtonD.C.'!B1590</f>
        <v>5</v>
      </c>
      <c r="L131" s="235" t="n">
        <f aca="false">'[2]WashingtonD.C.'!C1590</f>
        <v>8</v>
      </c>
      <c r="M131" s="250" t="n">
        <f aca="false">DATE(J131,K131,L131)</f>
        <v>37019</v>
      </c>
      <c r="N131" s="235" t="n">
        <f aca="false">'[2]WashingtonD.C.'!E1590</f>
        <v>71</v>
      </c>
      <c r="O131" s="247" t="n">
        <f aca="false">'[2]WashingtonD.C.'!F1590</f>
        <v>49</v>
      </c>
      <c r="P131" s="248" t="n">
        <f aca="false">[3]LaGuardia!A1592</f>
        <v>2001</v>
      </c>
      <c r="Q131" s="235" t="n">
        <f aca="false">[3]LaGuardia!B1592</f>
        <v>5</v>
      </c>
      <c r="R131" s="234" t="n">
        <f aca="false">[3]LaGuardia!C1592</f>
        <v>8</v>
      </c>
      <c r="S131" s="250" t="n">
        <f aca="false">DATE(P131,Q131,R131)</f>
        <v>37019</v>
      </c>
      <c r="T131" s="234" t="n">
        <f aca="false">[3]LaGuardia!E1592</f>
        <v>64</v>
      </c>
      <c r="U131" s="251" t="n">
        <f aca="false">[3]LaGuardia!F1592</f>
        <v>49</v>
      </c>
    </row>
    <row r="132" customFormat="false" ht="12.75" hidden="false" customHeight="false" outlineLevel="0" collapsed="false">
      <c r="A132" s="249" t="n">
        <v>37020</v>
      </c>
      <c r="B132" s="235" t="n">
        <v>71</v>
      </c>
      <c r="C132" s="247" t="n">
        <v>50</v>
      </c>
      <c r="D132" s="248" t="n">
        <f aca="false">[2]PhiladelphiaPA!A1591</f>
        <v>2001</v>
      </c>
      <c r="E132" s="235" t="n">
        <f aca="false">[2]PhiladelphiaPA!B1591</f>
        <v>5</v>
      </c>
      <c r="F132" s="235" t="n">
        <f aca="false">[2]PhiladelphiaPA!C1591</f>
        <v>9</v>
      </c>
      <c r="G132" s="250" t="n">
        <f aca="false">DATE(D132,E132,F132)</f>
        <v>37020</v>
      </c>
      <c r="H132" s="235" t="n">
        <f aca="false">[2]PhiladelphiaPA!E1591</f>
        <v>76</v>
      </c>
      <c r="I132" s="247" t="n">
        <f aca="false">[2]PhiladelphiaPA!F1591</f>
        <v>51</v>
      </c>
      <c r="J132" s="248" t="n">
        <f aca="false">'[2]WashingtonD.C.'!A1591</f>
        <v>2001</v>
      </c>
      <c r="K132" s="235" t="n">
        <f aca="false">'[2]WashingtonD.C.'!B1591</f>
        <v>5</v>
      </c>
      <c r="L132" s="235" t="n">
        <f aca="false">'[2]WashingtonD.C.'!C1591</f>
        <v>9</v>
      </c>
      <c r="M132" s="250" t="n">
        <f aca="false">DATE(J132,K132,L132)</f>
        <v>37020</v>
      </c>
      <c r="N132" s="235" t="n">
        <f aca="false">'[2]WashingtonD.C.'!E1591</f>
        <v>77</v>
      </c>
      <c r="O132" s="247" t="n">
        <f aca="false">'[2]WashingtonD.C.'!F1591</f>
        <v>57</v>
      </c>
      <c r="P132" s="248" t="n">
        <f aca="false">[3]LaGuardia!A1593</f>
        <v>2001</v>
      </c>
      <c r="Q132" s="235" t="n">
        <f aca="false">[3]LaGuardia!B1593</f>
        <v>5</v>
      </c>
      <c r="R132" s="234" t="n">
        <f aca="false">[3]LaGuardia!C1593</f>
        <v>9</v>
      </c>
      <c r="S132" s="250" t="n">
        <f aca="false">DATE(P132,Q132,R132)</f>
        <v>37020</v>
      </c>
      <c r="T132" s="234" t="n">
        <f aca="false">[3]LaGuardia!E1593</f>
        <v>75</v>
      </c>
      <c r="U132" s="251" t="n">
        <f aca="false">[3]LaGuardia!F1593</f>
        <v>53</v>
      </c>
    </row>
    <row r="133" customFormat="false" ht="12.75" hidden="false" customHeight="false" outlineLevel="0" collapsed="false">
      <c r="A133" s="249" t="n">
        <v>37021</v>
      </c>
      <c r="B133" s="235" t="n">
        <v>71</v>
      </c>
      <c r="C133" s="247" t="n">
        <v>51</v>
      </c>
      <c r="D133" s="248" t="n">
        <f aca="false">[2]PhiladelphiaPA!A1592</f>
        <v>2001</v>
      </c>
      <c r="E133" s="235" t="n">
        <f aca="false">[2]PhiladelphiaPA!B1592</f>
        <v>5</v>
      </c>
      <c r="F133" s="235" t="n">
        <f aca="false">[2]PhiladelphiaPA!C1592</f>
        <v>10</v>
      </c>
      <c r="G133" s="250" t="n">
        <f aca="false">DATE(D133,E133,F133)</f>
        <v>37021</v>
      </c>
      <c r="H133" s="235" t="n">
        <f aca="false">[2]PhiladelphiaPA!E1592</f>
        <v>83</v>
      </c>
      <c r="I133" s="247" t="n">
        <f aca="false">[2]PhiladelphiaPA!F1592</f>
        <v>56</v>
      </c>
      <c r="J133" s="248" t="n">
        <f aca="false">'[2]WashingtonD.C.'!A1592</f>
        <v>2001</v>
      </c>
      <c r="K133" s="235" t="n">
        <f aca="false">'[2]WashingtonD.C.'!B1592</f>
        <v>5</v>
      </c>
      <c r="L133" s="235" t="n">
        <f aca="false">'[2]WashingtonD.C.'!C1592</f>
        <v>10</v>
      </c>
      <c r="M133" s="250" t="n">
        <f aca="false">DATE(J133,K133,L133)</f>
        <v>37021</v>
      </c>
      <c r="N133" s="235" t="n">
        <f aca="false">'[2]WashingtonD.C.'!E1592</f>
        <v>84</v>
      </c>
      <c r="O133" s="247" t="n">
        <f aca="false">'[2]WashingtonD.C.'!F1592</f>
        <v>57</v>
      </c>
      <c r="P133" s="248" t="n">
        <f aca="false">[3]LaGuardia!A1594</f>
        <v>2001</v>
      </c>
      <c r="Q133" s="235" t="n">
        <f aca="false">[3]LaGuardia!B1594</f>
        <v>5</v>
      </c>
      <c r="R133" s="234" t="n">
        <f aca="false">[3]LaGuardia!C1594</f>
        <v>10</v>
      </c>
      <c r="S133" s="250" t="n">
        <f aca="false">DATE(P133,Q133,R133)</f>
        <v>37021</v>
      </c>
      <c r="T133" s="234" t="n">
        <f aca="false">[3]LaGuardia!E1594</f>
        <v>83</v>
      </c>
      <c r="U133" s="251" t="n">
        <f aca="false">[3]LaGuardia!F1594</f>
        <v>58</v>
      </c>
    </row>
    <row r="134" customFormat="false" ht="12.75" hidden="false" customHeight="false" outlineLevel="0" collapsed="false">
      <c r="A134" s="249" t="n">
        <v>37022</v>
      </c>
      <c r="B134" s="235" t="n">
        <v>72</v>
      </c>
      <c r="C134" s="247" t="n">
        <v>51</v>
      </c>
      <c r="D134" s="248" t="n">
        <f aca="false">[2]PhiladelphiaPA!A1593</f>
        <v>2001</v>
      </c>
      <c r="E134" s="235" t="n">
        <f aca="false">[2]PhiladelphiaPA!B1593</f>
        <v>5</v>
      </c>
      <c r="F134" s="235" t="n">
        <f aca="false">[2]PhiladelphiaPA!C1593</f>
        <v>11</v>
      </c>
      <c r="G134" s="250" t="n">
        <f aca="false">DATE(D134,E134,F134)</f>
        <v>37022</v>
      </c>
      <c r="H134" s="235" t="n">
        <f aca="false">[2]PhiladelphiaPA!E1593</f>
        <v>87</v>
      </c>
      <c r="I134" s="247" t="n">
        <f aca="false">[2]PhiladelphiaPA!F1593</f>
        <v>58</v>
      </c>
      <c r="J134" s="248" t="n">
        <f aca="false">'[2]WashingtonD.C.'!A1593</f>
        <v>2001</v>
      </c>
      <c r="K134" s="235" t="n">
        <f aca="false">'[2]WashingtonD.C.'!B1593</f>
        <v>5</v>
      </c>
      <c r="L134" s="235" t="n">
        <f aca="false">'[2]WashingtonD.C.'!C1593</f>
        <v>11</v>
      </c>
      <c r="M134" s="250" t="n">
        <f aca="false">DATE(J134,K134,L134)</f>
        <v>37022</v>
      </c>
      <c r="N134" s="235" t="n">
        <f aca="false">'[2]WashingtonD.C.'!E1593</f>
        <v>88</v>
      </c>
      <c r="O134" s="247" t="n">
        <f aca="false">'[2]WashingtonD.C.'!F1593</f>
        <v>61</v>
      </c>
      <c r="P134" s="248" t="n">
        <f aca="false">[3]LaGuardia!A1595</f>
        <v>2001</v>
      </c>
      <c r="Q134" s="235" t="n">
        <f aca="false">[3]LaGuardia!B1595</f>
        <v>5</v>
      </c>
      <c r="R134" s="234" t="n">
        <f aca="false">[3]LaGuardia!C1595</f>
        <v>11</v>
      </c>
      <c r="S134" s="250" t="n">
        <f aca="false">DATE(P134,Q134,R134)</f>
        <v>37022</v>
      </c>
      <c r="T134" s="234" t="n">
        <f aca="false">[3]LaGuardia!E1595</f>
        <v>87</v>
      </c>
      <c r="U134" s="251" t="n">
        <f aca="false">[3]LaGuardia!F1595</f>
        <v>66</v>
      </c>
    </row>
    <row r="135" customFormat="false" ht="12.75" hidden="false" customHeight="false" outlineLevel="0" collapsed="false">
      <c r="A135" s="249" t="n">
        <v>37023</v>
      </c>
      <c r="B135" s="235" t="n">
        <v>72</v>
      </c>
      <c r="C135" s="247" t="n">
        <v>51</v>
      </c>
      <c r="D135" s="248" t="n">
        <f aca="false">[2]PhiladelphiaPA!A1594</f>
        <v>2001</v>
      </c>
      <c r="E135" s="235" t="n">
        <f aca="false">[2]PhiladelphiaPA!B1594</f>
        <v>5</v>
      </c>
      <c r="F135" s="235" t="n">
        <f aca="false">[2]PhiladelphiaPA!C1594</f>
        <v>12</v>
      </c>
      <c r="G135" s="250" t="n">
        <f aca="false">DATE(D135,E135,F135)</f>
        <v>37023</v>
      </c>
      <c r="H135" s="235" t="n">
        <f aca="false">[2]PhiladelphiaPA!E1594</f>
        <v>85</v>
      </c>
      <c r="I135" s="247" t="n">
        <f aca="false">[2]PhiladelphiaPA!F1594</f>
        <v>60</v>
      </c>
      <c r="J135" s="248" t="n">
        <f aca="false">'[2]WashingtonD.C.'!A1594</f>
        <v>2001</v>
      </c>
      <c r="K135" s="235" t="n">
        <f aca="false">'[2]WashingtonD.C.'!B1594</f>
        <v>5</v>
      </c>
      <c r="L135" s="235" t="n">
        <f aca="false">'[2]WashingtonD.C.'!C1594</f>
        <v>12</v>
      </c>
      <c r="M135" s="250" t="n">
        <f aca="false">DATE(J135,K135,L135)</f>
        <v>37023</v>
      </c>
      <c r="N135" s="235" t="n">
        <f aca="false">'[2]WashingtonD.C.'!E1594</f>
        <v>83</v>
      </c>
      <c r="O135" s="247" t="n">
        <f aca="false">'[2]WashingtonD.C.'!F1594</f>
        <v>59</v>
      </c>
      <c r="P135" s="248" t="n">
        <f aca="false">[3]LaGuardia!A1596</f>
        <v>2001</v>
      </c>
      <c r="Q135" s="235" t="n">
        <f aca="false">[3]LaGuardia!B1596</f>
        <v>5</v>
      </c>
      <c r="R135" s="234" t="n">
        <f aca="false">[3]LaGuardia!C1596</f>
        <v>12</v>
      </c>
      <c r="S135" s="250" t="n">
        <f aca="false">DATE(P135,Q135,R135)</f>
        <v>37023</v>
      </c>
      <c r="T135" s="234" t="n">
        <f aca="false">[3]LaGuardia!E1596</f>
        <v>86</v>
      </c>
      <c r="U135" s="251" t="n">
        <f aca="false">[3]LaGuardia!F1596</f>
        <v>59</v>
      </c>
    </row>
    <row r="136" customFormat="false" ht="12.75" hidden="false" customHeight="false" outlineLevel="0" collapsed="false">
      <c r="A136" s="249" t="n">
        <v>37024</v>
      </c>
      <c r="B136" s="235" t="n">
        <v>72</v>
      </c>
      <c r="C136" s="247" t="n">
        <v>52</v>
      </c>
      <c r="D136" s="248" t="n">
        <f aca="false">[2]PhiladelphiaPA!A1595</f>
        <v>2001</v>
      </c>
      <c r="E136" s="235" t="n">
        <f aca="false">[2]PhiladelphiaPA!B1595</f>
        <v>5</v>
      </c>
      <c r="F136" s="235" t="n">
        <f aca="false">[2]PhiladelphiaPA!C1595</f>
        <v>13</v>
      </c>
      <c r="G136" s="250" t="n">
        <f aca="false">DATE(D136,E136,F136)</f>
        <v>37024</v>
      </c>
      <c r="H136" s="235" t="n">
        <f aca="false">[2]PhiladelphiaPA!E1595</f>
        <v>72</v>
      </c>
      <c r="I136" s="247" t="n">
        <f aca="false">[2]PhiladelphiaPA!F1595</f>
        <v>55</v>
      </c>
      <c r="J136" s="248" t="n">
        <f aca="false">'[2]WashingtonD.C.'!A1595</f>
        <v>2001</v>
      </c>
      <c r="K136" s="235" t="n">
        <f aca="false">'[2]WashingtonD.C.'!B1595</f>
        <v>5</v>
      </c>
      <c r="L136" s="235" t="n">
        <f aca="false">'[2]WashingtonD.C.'!C1595</f>
        <v>13</v>
      </c>
      <c r="M136" s="250" t="n">
        <f aca="false">DATE(J136,K136,L136)</f>
        <v>37024</v>
      </c>
      <c r="N136" s="235" t="n">
        <f aca="false">'[2]WashingtonD.C.'!E1595</f>
        <v>72</v>
      </c>
      <c r="O136" s="247" t="n">
        <f aca="false">'[2]WashingtonD.C.'!F1595</f>
        <v>53</v>
      </c>
      <c r="P136" s="248" t="n">
        <f aca="false">[3]LaGuardia!A1597</f>
        <v>2001</v>
      </c>
      <c r="Q136" s="235" t="n">
        <f aca="false">[3]LaGuardia!B1597</f>
        <v>5</v>
      </c>
      <c r="R136" s="234" t="n">
        <f aca="false">[3]LaGuardia!C1597</f>
        <v>13</v>
      </c>
      <c r="S136" s="250" t="n">
        <f aca="false">DATE(P136,Q136,R136)</f>
        <v>37024</v>
      </c>
      <c r="T136" s="234" t="n">
        <f aca="false">[3]LaGuardia!E1597</f>
        <v>68</v>
      </c>
      <c r="U136" s="251" t="n">
        <f aca="false">[3]LaGuardia!F1597</f>
        <v>55</v>
      </c>
    </row>
    <row r="137" customFormat="false" ht="12.75" hidden="false" customHeight="false" outlineLevel="0" collapsed="false">
      <c r="A137" s="249" t="n">
        <v>37025</v>
      </c>
      <c r="B137" s="235" t="n">
        <v>73</v>
      </c>
      <c r="C137" s="247" t="n">
        <v>52</v>
      </c>
      <c r="D137" s="248" t="n">
        <f aca="false">[2]PhiladelphiaPA!A1596</f>
        <v>2001</v>
      </c>
      <c r="E137" s="235" t="n">
        <f aca="false">[2]PhiladelphiaPA!B1596</f>
        <v>5</v>
      </c>
      <c r="F137" s="235" t="n">
        <f aca="false">[2]PhiladelphiaPA!C1596</f>
        <v>14</v>
      </c>
      <c r="G137" s="250" t="n">
        <f aca="false">DATE(D137,E137,F137)</f>
        <v>37025</v>
      </c>
      <c r="H137" s="235" t="n">
        <f aca="false">[2]PhiladelphiaPA!E1596</f>
        <v>70</v>
      </c>
      <c r="I137" s="247" t="n">
        <f aca="false">[2]PhiladelphiaPA!F1596</f>
        <v>50</v>
      </c>
      <c r="J137" s="248" t="n">
        <f aca="false">'[2]WashingtonD.C.'!A1596</f>
        <v>2001</v>
      </c>
      <c r="K137" s="235" t="n">
        <f aca="false">'[2]WashingtonD.C.'!B1596</f>
        <v>5</v>
      </c>
      <c r="L137" s="235" t="n">
        <f aca="false">'[2]WashingtonD.C.'!C1596</f>
        <v>14</v>
      </c>
      <c r="M137" s="250" t="n">
        <f aca="false">DATE(J137,K137,L137)</f>
        <v>37025</v>
      </c>
      <c r="N137" s="235" t="n">
        <f aca="false">'[2]WashingtonD.C.'!E1596</f>
        <v>71</v>
      </c>
      <c r="O137" s="247" t="n">
        <f aca="false">'[2]WashingtonD.C.'!F1596</f>
        <v>49</v>
      </c>
      <c r="P137" s="248" t="n">
        <f aca="false">[3]LaGuardia!A1598</f>
        <v>2001</v>
      </c>
      <c r="Q137" s="235" t="n">
        <f aca="false">[3]LaGuardia!B1598</f>
        <v>5</v>
      </c>
      <c r="R137" s="234" t="n">
        <f aca="false">[3]LaGuardia!C1598</f>
        <v>14</v>
      </c>
      <c r="S137" s="250" t="n">
        <f aca="false">DATE(P137,Q137,R137)</f>
        <v>37025</v>
      </c>
      <c r="T137" s="234" t="n">
        <f aca="false">[3]LaGuardia!E1598</f>
        <v>69</v>
      </c>
      <c r="U137" s="251" t="n">
        <f aca="false">[3]LaGuardia!F1598</f>
        <v>53</v>
      </c>
    </row>
    <row r="138" customFormat="false" ht="12.75" hidden="false" customHeight="false" outlineLevel="0" collapsed="false">
      <c r="A138" s="249" t="n">
        <v>37026</v>
      </c>
      <c r="B138" s="235" t="n">
        <v>73</v>
      </c>
      <c r="C138" s="247" t="n">
        <v>52</v>
      </c>
      <c r="D138" s="248" t="n">
        <f aca="false">[2]PhiladelphiaPA!A1597</f>
        <v>2001</v>
      </c>
      <c r="E138" s="235" t="n">
        <f aca="false">[2]PhiladelphiaPA!B1597</f>
        <v>5</v>
      </c>
      <c r="F138" s="235" t="n">
        <f aca="false">[2]PhiladelphiaPA!C1597</f>
        <v>15</v>
      </c>
      <c r="G138" s="250" t="n">
        <f aca="false">DATE(D138,E138,F138)</f>
        <v>37026</v>
      </c>
      <c r="H138" s="235" t="n">
        <f aca="false">[2]PhiladelphiaPA!E1597</f>
        <v>74</v>
      </c>
      <c r="I138" s="247" t="n">
        <f aca="false">[2]PhiladelphiaPA!F1597</f>
        <v>50</v>
      </c>
      <c r="J138" s="248" t="n">
        <f aca="false">'[2]WashingtonD.C.'!A1597</f>
        <v>2001</v>
      </c>
      <c r="K138" s="235" t="n">
        <f aca="false">'[2]WashingtonD.C.'!B1597</f>
        <v>5</v>
      </c>
      <c r="L138" s="235" t="n">
        <f aca="false">'[2]WashingtonD.C.'!C1597</f>
        <v>15</v>
      </c>
      <c r="M138" s="250" t="n">
        <f aca="false">DATE(J138,K138,L138)</f>
        <v>37026</v>
      </c>
      <c r="N138" s="235" t="n">
        <f aca="false">'[2]WashingtonD.C.'!E1597</f>
        <v>74</v>
      </c>
      <c r="O138" s="247" t="n">
        <f aca="false">'[2]WashingtonD.C.'!F1597</f>
        <v>50</v>
      </c>
      <c r="P138" s="248" t="n">
        <f aca="false">[3]LaGuardia!A1599</f>
        <v>2001</v>
      </c>
      <c r="Q138" s="235" t="n">
        <f aca="false">[3]LaGuardia!B1599</f>
        <v>5</v>
      </c>
      <c r="R138" s="234" t="n">
        <f aca="false">[3]LaGuardia!C1599</f>
        <v>15</v>
      </c>
      <c r="S138" s="250" t="n">
        <f aca="false">DATE(P138,Q138,R138)</f>
        <v>37026</v>
      </c>
      <c r="T138" s="234" t="n">
        <f aca="false">[3]LaGuardia!E1599</f>
        <v>73</v>
      </c>
      <c r="U138" s="251" t="n">
        <f aca="false">[3]LaGuardia!F1599</f>
        <v>53</v>
      </c>
    </row>
    <row r="139" customFormat="false" ht="12.75" hidden="false" customHeight="false" outlineLevel="0" collapsed="false">
      <c r="A139" s="249" t="n">
        <v>37027</v>
      </c>
      <c r="B139" s="235" t="n">
        <v>73</v>
      </c>
      <c r="C139" s="247" t="n">
        <v>53</v>
      </c>
      <c r="D139" s="248" t="n">
        <f aca="false">[2]PhiladelphiaPA!A1598</f>
        <v>2001</v>
      </c>
      <c r="E139" s="235" t="n">
        <f aca="false">[2]PhiladelphiaPA!B1598</f>
        <v>5</v>
      </c>
      <c r="F139" s="235" t="n">
        <f aca="false">[2]PhiladelphiaPA!C1598</f>
        <v>16</v>
      </c>
      <c r="G139" s="250" t="n">
        <f aca="false">DATE(D139,E139,F139)</f>
        <v>37027</v>
      </c>
      <c r="H139" s="235" t="n">
        <f aca="false">[2]PhiladelphiaPA!E1598</f>
        <v>70</v>
      </c>
      <c r="I139" s="247" t="n">
        <f aca="false">[2]PhiladelphiaPA!F1598</f>
        <v>52</v>
      </c>
      <c r="J139" s="248" t="n">
        <f aca="false">'[2]WashingtonD.C.'!A1598</f>
        <v>2001</v>
      </c>
      <c r="K139" s="235" t="n">
        <f aca="false">'[2]WashingtonD.C.'!B1598</f>
        <v>5</v>
      </c>
      <c r="L139" s="235" t="n">
        <f aca="false">'[2]WashingtonD.C.'!C1598</f>
        <v>16</v>
      </c>
      <c r="M139" s="250" t="n">
        <f aca="false">DATE(J139,K139,L139)</f>
        <v>37027</v>
      </c>
      <c r="N139" s="235" t="n">
        <f aca="false">'[2]WashingtonD.C.'!E1598</f>
        <v>72</v>
      </c>
      <c r="O139" s="247" t="n">
        <f aca="false">'[2]WashingtonD.C.'!F1598</f>
        <v>51</v>
      </c>
      <c r="P139" s="248" t="n">
        <f aca="false">[3]LaGuardia!A1600</f>
        <v>2001</v>
      </c>
      <c r="Q139" s="235" t="n">
        <f aca="false">[3]LaGuardia!B1600</f>
        <v>5</v>
      </c>
      <c r="R139" s="234" t="n">
        <f aca="false">[3]LaGuardia!C1600</f>
        <v>16</v>
      </c>
      <c r="S139" s="250" t="n">
        <f aca="false">DATE(P139,Q139,R139)</f>
        <v>37027</v>
      </c>
      <c r="T139" s="234" t="n">
        <f aca="false">[3]LaGuardia!E1600</f>
        <v>61</v>
      </c>
      <c r="U139" s="251" t="n">
        <f aca="false">[3]LaGuardia!F1600</f>
        <v>52</v>
      </c>
    </row>
    <row r="140" customFormat="false" ht="12.75" hidden="false" customHeight="false" outlineLevel="0" collapsed="false">
      <c r="A140" s="249" t="n">
        <v>37028</v>
      </c>
      <c r="B140" s="235" t="n">
        <v>73</v>
      </c>
      <c r="C140" s="247" t="n">
        <v>53</v>
      </c>
      <c r="D140" s="248" t="n">
        <f aca="false">[2]PhiladelphiaPA!A1599</f>
        <v>2001</v>
      </c>
      <c r="E140" s="235" t="n">
        <f aca="false">[2]PhiladelphiaPA!B1599</f>
        <v>5</v>
      </c>
      <c r="F140" s="235" t="n">
        <f aca="false">[2]PhiladelphiaPA!C1599</f>
        <v>17</v>
      </c>
      <c r="G140" s="250" t="n">
        <f aca="false">DATE(D140,E140,F140)</f>
        <v>37028</v>
      </c>
      <c r="H140" s="235" t="n">
        <f aca="false">[2]PhiladelphiaPA!E1599</f>
        <v>67</v>
      </c>
      <c r="I140" s="247" t="n">
        <f aca="false">[2]PhiladelphiaPA!F1599</f>
        <v>53</v>
      </c>
      <c r="J140" s="248" t="n">
        <f aca="false">'[2]WashingtonD.C.'!A1599</f>
        <v>2001</v>
      </c>
      <c r="K140" s="235" t="n">
        <f aca="false">'[2]WashingtonD.C.'!B1599</f>
        <v>5</v>
      </c>
      <c r="L140" s="235" t="n">
        <f aca="false">'[2]WashingtonD.C.'!C1599</f>
        <v>17</v>
      </c>
      <c r="M140" s="250" t="n">
        <f aca="false">DATE(J140,K140,L140)</f>
        <v>37028</v>
      </c>
      <c r="N140" s="235" t="n">
        <f aca="false">'[2]WashingtonD.C.'!E1599</f>
        <v>65</v>
      </c>
      <c r="O140" s="247" t="n">
        <f aca="false">'[2]WashingtonD.C.'!F1599</f>
        <v>55</v>
      </c>
      <c r="P140" s="248" t="n">
        <f aca="false">[3]LaGuardia!A1601</f>
        <v>2001</v>
      </c>
      <c r="Q140" s="235" t="n">
        <f aca="false">[3]LaGuardia!B1601</f>
        <v>5</v>
      </c>
      <c r="R140" s="234" t="n">
        <f aca="false">[3]LaGuardia!C1601</f>
        <v>17</v>
      </c>
      <c r="S140" s="250" t="n">
        <f aca="false">DATE(P140,Q140,R140)</f>
        <v>37028</v>
      </c>
      <c r="T140" s="234" t="n">
        <f aca="false">[3]LaGuardia!E1601</f>
        <v>64</v>
      </c>
      <c r="U140" s="251" t="n">
        <f aca="false">[3]LaGuardia!F1601</f>
        <v>53</v>
      </c>
    </row>
    <row r="141" customFormat="false" ht="12.75" hidden="false" customHeight="false" outlineLevel="0" collapsed="false">
      <c r="A141" s="249" t="n">
        <v>37029</v>
      </c>
      <c r="B141" s="235" t="n">
        <v>74</v>
      </c>
      <c r="C141" s="247" t="n">
        <v>54</v>
      </c>
      <c r="D141" s="248" t="n">
        <f aca="false">[2]PhiladelphiaPA!A1600</f>
        <v>2001</v>
      </c>
      <c r="E141" s="235" t="n">
        <f aca="false">[2]PhiladelphiaPA!B1600</f>
        <v>5</v>
      </c>
      <c r="F141" s="235" t="n">
        <f aca="false">[2]PhiladelphiaPA!C1600</f>
        <v>18</v>
      </c>
      <c r="G141" s="250" t="n">
        <f aca="false">DATE(D141,E141,F141)</f>
        <v>37029</v>
      </c>
      <c r="H141" s="235" t="n">
        <f aca="false">[2]PhiladelphiaPA!E1600</f>
        <v>62</v>
      </c>
      <c r="I141" s="247" t="n">
        <f aca="false">[2]PhiladelphiaPA!F1600</f>
        <v>56</v>
      </c>
      <c r="J141" s="248" t="n">
        <f aca="false">'[2]WashingtonD.C.'!A1600</f>
        <v>2001</v>
      </c>
      <c r="K141" s="235" t="n">
        <f aca="false">'[2]WashingtonD.C.'!B1600</f>
        <v>5</v>
      </c>
      <c r="L141" s="235" t="n">
        <f aca="false">'[2]WashingtonD.C.'!C1600</f>
        <v>18</v>
      </c>
      <c r="M141" s="250" t="n">
        <f aca="false">DATE(J141,K141,L141)</f>
        <v>37029</v>
      </c>
      <c r="N141" s="235" t="n">
        <f aca="false">'[2]WashingtonD.C.'!E1600</f>
        <v>67</v>
      </c>
      <c r="O141" s="247" t="n">
        <f aca="false">'[2]WashingtonD.C.'!F1600</f>
        <v>59</v>
      </c>
      <c r="P141" s="248" t="n">
        <f aca="false">[3]LaGuardia!A1602</f>
        <v>2001</v>
      </c>
      <c r="Q141" s="235" t="n">
        <f aca="false">[3]LaGuardia!B1602</f>
        <v>5</v>
      </c>
      <c r="R141" s="234" t="n">
        <f aca="false">[3]LaGuardia!C1602</f>
        <v>18</v>
      </c>
      <c r="S141" s="250" t="n">
        <f aca="false">DATE(P141,Q141,R141)</f>
        <v>37029</v>
      </c>
      <c r="T141" s="234" t="n">
        <f aca="false">[3]LaGuardia!E1602</f>
        <v>64</v>
      </c>
      <c r="U141" s="251" t="n">
        <f aca="false">[3]LaGuardia!F1602</f>
        <v>55</v>
      </c>
    </row>
    <row r="142" customFormat="false" ht="12.75" hidden="false" customHeight="false" outlineLevel="0" collapsed="false">
      <c r="A142" s="249" t="n">
        <v>37030</v>
      </c>
      <c r="B142" s="235" t="n">
        <v>74</v>
      </c>
      <c r="C142" s="247" t="n">
        <v>54</v>
      </c>
      <c r="D142" s="248" t="n">
        <f aca="false">[2]PhiladelphiaPA!A1601</f>
        <v>2001</v>
      </c>
      <c r="E142" s="235" t="n">
        <f aca="false">[2]PhiladelphiaPA!B1601</f>
        <v>5</v>
      </c>
      <c r="F142" s="235" t="n">
        <f aca="false">[2]PhiladelphiaPA!C1601</f>
        <v>19</v>
      </c>
      <c r="G142" s="250" t="n">
        <f aca="false">DATE(D142,E142,F142)</f>
        <v>37030</v>
      </c>
      <c r="H142" s="235" t="n">
        <f aca="false">[2]PhiladelphiaPA!E1601</f>
        <v>79</v>
      </c>
      <c r="I142" s="247" t="n">
        <f aca="false">[2]PhiladelphiaPA!F1601</f>
        <v>60</v>
      </c>
      <c r="J142" s="248" t="n">
        <f aca="false">'[2]WashingtonD.C.'!A1601</f>
        <v>2001</v>
      </c>
      <c r="K142" s="235" t="n">
        <f aca="false">'[2]WashingtonD.C.'!B1601</f>
        <v>5</v>
      </c>
      <c r="L142" s="235" t="n">
        <f aca="false">'[2]WashingtonD.C.'!C1601</f>
        <v>19</v>
      </c>
      <c r="M142" s="250" t="n">
        <f aca="false">DATE(J142,K142,L142)</f>
        <v>37030</v>
      </c>
      <c r="N142" s="235" t="n">
        <f aca="false">'[2]WashingtonD.C.'!E1601</f>
        <v>75</v>
      </c>
      <c r="O142" s="247" t="n">
        <f aca="false">'[2]WashingtonD.C.'!F1601</f>
        <v>62</v>
      </c>
      <c r="P142" s="248" t="n">
        <f aca="false">[3]LaGuardia!A1603</f>
        <v>2001</v>
      </c>
      <c r="Q142" s="235" t="n">
        <f aca="false">[3]LaGuardia!B1603</f>
        <v>5</v>
      </c>
      <c r="R142" s="234" t="n">
        <f aca="false">[3]LaGuardia!C1603</f>
        <v>19</v>
      </c>
      <c r="S142" s="250" t="n">
        <f aca="false">DATE(P142,Q142,R142)</f>
        <v>37030</v>
      </c>
      <c r="T142" s="234" t="n">
        <f aca="false">[3]LaGuardia!E1603</f>
        <v>81</v>
      </c>
      <c r="U142" s="251" t="n">
        <f aca="false">[3]LaGuardia!F1603</f>
        <v>59</v>
      </c>
    </row>
    <row r="143" customFormat="false" ht="12.75" hidden="false" customHeight="false" outlineLevel="0" collapsed="false">
      <c r="A143" s="249" t="n">
        <v>37031</v>
      </c>
      <c r="B143" s="235" t="n">
        <v>74</v>
      </c>
      <c r="C143" s="247" t="n">
        <v>54</v>
      </c>
      <c r="D143" s="248" t="n">
        <f aca="false">[2]PhiladelphiaPA!A1602</f>
        <v>2001</v>
      </c>
      <c r="E143" s="235" t="n">
        <f aca="false">[2]PhiladelphiaPA!B1602</f>
        <v>5</v>
      </c>
      <c r="F143" s="235" t="n">
        <f aca="false">[2]PhiladelphiaPA!C1602</f>
        <v>20</v>
      </c>
      <c r="G143" s="250" t="n">
        <f aca="false">DATE(D143,E143,F143)</f>
        <v>37031</v>
      </c>
      <c r="H143" s="235" t="n">
        <f aca="false">[2]PhiladelphiaPA!E1602</f>
        <v>69</v>
      </c>
      <c r="I143" s="247" t="n">
        <f aca="false">[2]PhiladelphiaPA!F1602</f>
        <v>53</v>
      </c>
      <c r="J143" s="248" t="n">
        <f aca="false">'[2]WashingtonD.C.'!A1602</f>
        <v>2001</v>
      </c>
      <c r="K143" s="235" t="n">
        <f aca="false">'[2]WashingtonD.C.'!B1602</f>
        <v>5</v>
      </c>
      <c r="L143" s="235" t="n">
        <f aca="false">'[2]WashingtonD.C.'!C1602</f>
        <v>20</v>
      </c>
      <c r="M143" s="250" t="n">
        <f aca="false">DATE(J143,K143,L143)</f>
        <v>37031</v>
      </c>
      <c r="N143" s="235" t="n">
        <f aca="false">'[2]WashingtonD.C.'!E1602</f>
        <v>68</v>
      </c>
      <c r="O143" s="247" t="n">
        <f aca="false">'[2]WashingtonD.C.'!F1602</f>
        <v>57</v>
      </c>
      <c r="P143" s="248" t="n">
        <f aca="false">[3]LaGuardia!A1604</f>
        <v>2001</v>
      </c>
      <c r="Q143" s="235" t="n">
        <f aca="false">[3]LaGuardia!B1604</f>
        <v>5</v>
      </c>
      <c r="R143" s="234" t="n">
        <f aca="false">[3]LaGuardia!C1604</f>
        <v>20</v>
      </c>
      <c r="S143" s="250" t="n">
        <f aca="false">DATE(P143,Q143,R143)</f>
        <v>37031</v>
      </c>
      <c r="T143" s="234" t="n">
        <f aca="false">[3]LaGuardia!E1604</f>
        <v>63</v>
      </c>
      <c r="U143" s="251" t="n">
        <f aca="false">[3]LaGuardia!F1604</f>
        <v>54</v>
      </c>
    </row>
    <row r="144" customFormat="false" ht="12.75" hidden="false" customHeight="false" outlineLevel="0" collapsed="false">
      <c r="A144" s="249" t="n">
        <v>37032</v>
      </c>
      <c r="B144" s="235" t="n">
        <v>75</v>
      </c>
      <c r="C144" s="247" t="n">
        <v>55</v>
      </c>
      <c r="D144" s="248" t="n">
        <f aca="false">[2]PhiladelphiaPA!A1603</f>
        <v>2001</v>
      </c>
      <c r="E144" s="235" t="n">
        <f aca="false">[2]PhiladelphiaPA!B1603</f>
        <v>5</v>
      </c>
      <c r="F144" s="235" t="n">
        <f aca="false">[2]PhiladelphiaPA!C1603</f>
        <v>21</v>
      </c>
      <c r="G144" s="250" t="n">
        <f aca="false">DATE(D144,E144,F144)</f>
        <v>37032</v>
      </c>
      <c r="H144" s="235" t="n">
        <f aca="false">[2]PhiladelphiaPA!E1603</f>
        <v>60</v>
      </c>
      <c r="I144" s="247" t="n">
        <f aca="false">[2]PhiladelphiaPA!F1603</f>
        <v>53</v>
      </c>
      <c r="J144" s="248" t="n">
        <f aca="false">'[2]WashingtonD.C.'!A1603</f>
        <v>2001</v>
      </c>
      <c r="K144" s="235" t="n">
        <f aca="false">'[2]WashingtonD.C.'!B1603</f>
        <v>5</v>
      </c>
      <c r="L144" s="235" t="n">
        <f aca="false">'[2]WashingtonD.C.'!C1603</f>
        <v>21</v>
      </c>
      <c r="M144" s="250" t="n">
        <f aca="false">DATE(J144,K144,L144)</f>
        <v>37032</v>
      </c>
      <c r="N144" s="235" t="n">
        <f aca="false">'[2]WashingtonD.C.'!E1603</f>
        <v>63</v>
      </c>
      <c r="O144" s="247" t="n">
        <f aca="false">'[2]WashingtonD.C.'!F1603</f>
        <v>57</v>
      </c>
      <c r="P144" s="248" t="n">
        <f aca="false">[3]LaGuardia!A1605</f>
        <v>2001</v>
      </c>
      <c r="Q144" s="235" t="n">
        <f aca="false">[3]LaGuardia!B1605</f>
        <v>5</v>
      </c>
      <c r="R144" s="234" t="n">
        <f aca="false">[3]LaGuardia!C1605</f>
        <v>21</v>
      </c>
      <c r="S144" s="250" t="n">
        <f aca="false">DATE(P144,Q144,R144)</f>
        <v>37032</v>
      </c>
      <c r="T144" s="234" t="n">
        <f aca="false">[3]LaGuardia!E1605</f>
        <v>59</v>
      </c>
      <c r="U144" s="251" t="n">
        <f aca="false">[3]LaGuardia!F1605</f>
        <v>53</v>
      </c>
    </row>
    <row r="145" customFormat="false" ht="12.75" hidden="false" customHeight="false" outlineLevel="0" collapsed="false">
      <c r="A145" s="249" t="n">
        <v>37033</v>
      </c>
      <c r="B145" s="235" t="n">
        <v>75</v>
      </c>
      <c r="C145" s="247" t="n">
        <v>55</v>
      </c>
      <c r="D145" s="248" t="n">
        <f aca="false">[2]PhiladelphiaPA!A1604</f>
        <v>2001</v>
      </c>
      <c r="E145" s="235" t="n">
        <f aca="false">[2]PhiladelphiaPA!B1604</f>
        <v>5</v>
      </c>
      <c r="F145" s="235" t="n">
        <f aca="false">[2]PhiladelphiaPA!C1604</f>
        <v>22</v>
      </c>
      <c r="G145" s="250" t="n">
        <f aca="false">DATE(D145,E145,F145)</f>
        <v>37033</v>
      </c>
      <c r="H145" s="235" t="n">
        <f aca="false">[2]PhiladelphiaPA!E1604</f>
        <v>74</v>
      </c>
      <c r="I145" s="247" t="n">
        <f aca="false">[2]PhiladelphiaPA!F1604</f>
        <v>59</v>
      </c>
      <c r="J145" s="248" t="n">
        <f aca="false">'[2]WashingtonD.C.'!A1604</f>
        <v>2001</v>
      </c>
      <c r="K145" s="235" t="n">
        <f aca="false">'[2]WashingtonD.C.'!B1604</f>
        <v>5</v>
      </c>
      <c r="L145" s="235" t="n">
        <f aca="false">'[2]WashingtonD.C.'!C1604</f>
        <v>22</v>
      </c>
      <c r="M145" s="250" t="n">
        <f aca="false">DATE(J145,K145,L145)</f>
        <v>37033</v>
      </c>
      <c r="N145" s="235" t="n">
        <f aca="false">'[2]WashingtonD.C.'!E1604</f>
        <v>78</v>
      </c>
      <c r="O145" s="247" t="n">
        <f aca="false">'[2]WashingtonD.C.'!F1604</f>
        <v>61</v>
      </c>
      <c r="P145" s="248" t="n">
        <f aca="false">[3]LaGuardia!A1606</f>
        <v>2001</v>
      </c>
      <c r="Q145" s="235" t="n">
        <f aca="false">[3]LaGuardia!B1606</f>
        <v>5</v>
      </c>
      <c r="R145" s="234" t="n">
        <f aca="false">[3]LaGuardia!C1606</f>
        <v>22</v>
      </c>
      <c r="S145" s="250" t="n">
        <f aca="false">DATE(P145,Q145,R145)</f>
        <v>37033</v>
      </c>
      <c r="T145" s="234" t="n">
        <f aca="false">[3]LaGuardia!E1606</f>
        <v>60</v>
      </c>
      <c r="U145" s="251" t="n">
        <f aca="false">[3]LaGuardia!F1606</f>
        <v>55</v>
      </c>
    </row>
    <row r="146" customFormat="false" ht="12.75" hidden="false" customHeight="false" outlineLevel="0" collapsed="false">
      <c r="A146" s="249" t="n">
        <v>37034</v>
      </c>
      <c r="B146" s="235" t="n">
        <v>75</v>
      </c>
      <c r="C146" s="247" t="n">
        <v>55</v>
      </c>
      <c r="D146" s="248" t="n">
        <f aca="false">[2]PhiladelphiaPA!A1605</f>
        <v>2001</v>
      </c>
      <c r="E146" s="235" t="n">
        <f aca="false">[2]PhiladelphiaPA!B1605</f>
        <v>5</v>
      </c>
      <c r="F146" s="235" t="n">
        <f aca="false">[2]PhiladelphiaPA!C1605</f>
        <v>23</v>
      </c>
      <c r="G146" s="250" t="n">
        <f aca="false">DATE(D146,E146,F146)</f>
        <v>37034</v>
      </c>
      <c r="H146" s="235" t="n">
        <f aca="false">[2]PhiladelphiaPA!E1605</f>
        <v>74</v>
      </c>
      <c r="I146" s="247" t="n">
        <f aca="false">[2]PhiladelphiaPA!F1605</f>
        <v>59</v>
      </c>
      <c r="J146" s="248" t="n">
        <f aca="false">'[2]WashingtonD.C.'!A1605</f>
        <v>2001</v>
      </c>
      <c r="K146" s="235" t="n">
        <f aca="false">'[2]WashingtonD.C.'!B1605</f>
        <v>5</v>
      </c>
      <c r="L146" s="235" t="n">
        <f aca="false">'[2]WashingtonD.C.'!C1605</f>
        <v>23</v>
      </c>
      <c r="M146" s="250" t="n">
        <f aca="false">DATE(J146,K146,L146)</f>
        <v>37034</v>
      </c>
      <c r="N146" s="235" t="n">
        <f aca="false">'[2]WashingtonD.C.'!E1605</f>
        <v>76</v>
      </c>
      <c r="O146" s="247" t="n">
        <f aca="false">'[2]WashingtonD.C.'!F1605</f>
        <v>56</v>
      </c>
      <c r="P146" s="248" t="n">
        <f aca="false">[3]LaGuardia!A1607</f>
        <v>2001</v>
      </c>
      <c r="Q146" s="235" t="n">
        <f aca="false">[3]LaGuardia!B1607</f>
        <v>5</v>
      </c>
      <c r="R146" s="234" t="n">
        <f aca="false">[3]LaGuardia!C1607</f>
        <v>23</v>
      </c>
      <c r="S146" s="250" t="n">
        <f aca="false">DATE(P146,Q146,R146)</f>
        <v>37034</v>
      </c>
      <c r="T146" s="234" t="n">
        <f aca="false">[3]LaGuardia!E1607</f>
        <v>59</v>
      </c>
      <c r="U146" s="251" t="n">
        <f aca="false">[3]LaGuardia!F1607</f>
        <v>55</v>
      </c>
    </row>
    <row r="147" customFormat="false" ht="12.75" hidden="false" customHeight="false" outlineLevel="0" collapsed="false">
      <c r="A147" s="249" t="n">
        <v>37035</v>
      </c>
      <c r="B147" s="235" t="n">
        <v>76</v>
      </c>
      <c r="C147" s="247" t="n">
        <v>55</v>
      </c>
      <c r="D147" s="248" t="n">
        <f aca="false">[2]PhiladelphiaPA!A1606</f>
        <v>2001</v>
      </c>
      <c r="E147" s="235" t="n">
        <f aca="false">[2]PhiladelphiaPA!B1606</f>
        <v>5</v>
      </c>
      <c r="F147" s="235" t="n">
        <f aca="false">[2]PhiladelphiaPA!C1606</f>
        <v>24</v>
      </c>
      <c r="G147" s="250" t="n">
        <f aca="false">DATE(D147,E147,F147)</f>
        <v>37035</v>
      </c>
      <c r="H147" s="235" t="n">
        <f aca="false">[2]PhiladelphiaPA!E1606</f>
        <v>78</v>
      </c>
      <c r="I147" s="247" t="n">
        <f aca="false">[2]PhiladelphiaPA!F1606</f>
        <v>61</v>
      </c>
      <c r="J147" s="248" t="n">
        <f aca="false">'[2]WashingtonD.C.'!A1606</f>
        <v>2001</v>
      </c>
      <c r="K147" s="235" t="n">
        <f aca="false">'[2]WashingtonD.C.'!B1606</f>
        <v>5</v>
      </c>
      <c r="L147" s="235" t="n">
        <f aca="false">'[2]WashingtonD.C.'!C1606</f>
        <v>24</v>
      </c>
      <c r="M147" s="250" t="n">
        <f aca="false">DATE(J147,K147,L147)</f>
        <v>37035</v>
      </c>
      <c r="N147" s="235" t="n">
        <f aca="false">'[2]WashingtonD.C.'!E1606</f>
        <v>79</v>
      </c>
      <c r="O147" s="247" t="n">
        <f aca="false">'[2]WashingtonD.C.'!F1606</f>
        <v>55</v>
      </c>
      <c r="P147" s="248" t="n">
        <f aca="false">[3]LaGuardia!A1608</f>
        <v>2001</v>
      </c>
      <c r="Q147" s="235" t="n">
        <f aca="false">[3]LaGuardia!B1608</f>
        <v>5</v>
      </c>
      <c r="R147" s="234" t="n">
        <f aca="false">[3]LaGuardia!C1608</f>
        <v>24</v>
      </c>
      <c r="S147" s="250" t="n">
        <f aca="false">DATE(P147,Q147,R147)</f>
        <v>37035</v>
      </c>
      <c r="T147" s="234" t="n">
        <f aca="false">[3]LaGuardia!E1608</f>
        <v>68</v>
      </c>
      <c r="U147" s="251" t="n">
        <f aca="false">[3]LaGuardia!F1608</f>
        <v>55</v>
      </c>
    </row>
    <row r="148" customFormat="false" ht="12.75" hidden="false" customHeight="false" outlineLevel="0" collapsed="false">
      <c r="A148" s="249" t="n">
        <v>37036</v>
      </c>
      <c r="B148" s="235" t="n">
        <v>76</v>
      </c>
      <c r="C148" s="247" t="n">
        <v>56</v>
      </c>
      <c r="D148" s="248" t="n">
        <f aca="false">[2]PhiladelphiaPA!A1607</f>
        <v>2001</v>
      </c>
      <c r="E148" s="235" t="n">
        <f aca="false">[2]PhiladelphiaPA!B1607</f>
        <v>5</v>
      </c>
      <c r="F148" s="235" t="n">
        <f aca="false">[2]PhiladelphiaPA!C1607</f>
        <v>25</v>
      </c>
      <c r="G148" s="250" t="n">
        <f aca="false">DATE(D148,E148,F148)</f>
        <v>37036</v>
      </c>
      <c r="H148" s="235" t="n">
        <f aca="false">[2]PhiladelphiaPA!E1607</f>
        <v>68</v>
      </c>
      <c r="I148" s="247" t="n">
        <f aca="false">[2]PhiladelphiaPA!F1607</f>
        <v>59</v>
      </c>
      <c r="J148" s="248" t="n">
        <f aca="false">'[2]WashingtonD.C.'!A1607</f>
        <v>2001</v>
      </c>
      <c r="K148" s="235" t="n">
        <f aca="false">'[2]WashingtonD.C.'!B1607</f>
        <v>5</v>
      </c>
      <c r="L148" s="235" t="n">
        <f aca="false">'[2]WashingtonD.C.'!C1607</f>
        <v>25</v>
      </c>
      <c r="M148" s="250" t="n">
        <f aca="false">DATE(J148,K148,L148)</f>
        <v>37036</v>
      </c>
      <c r="N148" s="235" t="n">
        <f aca="false">'[2]WashingtonD.C.'!E1607</f>
        <v>74</v>
      </c>
      <c r="O148" s="247" t="n">
        <f aca="false">'[2]WashingtonD.C.'!F1607</f>
        <v>62</v>
      </c>
      <c r="P148" s="248" t="n">
        <f aca="false">[3]LaGuardia!A1609</f>
        <v>2001</v>
      </c>
      <c r="Q148" s="235" t="n">
        <f aca="false">[3]LaGuardia!B1609</f>
        <v>5</v>
      </c>
      <c r="R148" s="234" t="n">
        <f aca="false">[3]LaGuardia!C1609</f>
        <v>25</v>
      </c>
      <c r="S148" s="250" t="n">
        <f aca="false">DATE(P148,Q148,R148)</f>
        <v>37036</v>
      </c>
      <c r="T148" s="234" t="n">
        <f aca="false">[3]LaGuardia!E1609</f>
        <v>57</v>
      </c>
      <c r="U148" s="251" t="n">
        <f aca="false">[3]LaGuardia!F1609</f>
        <v>53</v>
      </c>
    </row>
    <row r="149" customFormat="false" ht="12.75" hidden="false" customHeight="false" outlineLevel="0" collapsed="false">
      <c r="A149" s="249" t="n">
        <v>37037</v>
      </c>
      <c r="B149" s="235" t="n">
        <v>76</v>
      </c>
      <c r="C149" s="247" t="n">
        <v>56</v>
      </c>
      <c r="D149" s="248" t="n">
        <f aca="false">[2]PhiladelphiaPA!A1608</f>
        <v>2001</v>
      </c>
      <c r="E149" s="235" t="n">
        <f aca="false">[2]PhiladelphiaPA!B1608</f>
        <v>5</v>
      </c>
      <c r="F149" s="235" t="n">
        <f aca="false">[2]PhiladelphiaPA!C1608</f>
        <v>26</v>
      </c>
      <c r="G149" s="250" t="n">
        <f aca="false">DATE(D149,E149,F149)</f>
        <v>37037</v>
      </c>
      <c r="H149" s="235" t="n">
        <f aca="false">[2]PhiladelphiaPA!E1608</f>
        <v>62</v>
      </c>
      <c r="I149" s="247" t="n">
        <f aca="false">[2]PhiladelphiaPA!F1608</f>
        <v>58</v>
      </c>
      <c r="J149" s="248" t="n">
        <f aca="false">'[2]WashingtonD.C.'!A1608</f>
        <v>2001</v>
      </c>
      <c r="K149" s="235" t="n">
        <f aca="false">'[2]WashingtonD.C.'!B1608</f>
        <v>5</v>
      </c>
      <c r="L149" s="235" t="n">
        <f aca="false">'[2]WashingtonD.C.'!C1608</f>
        <v>26</v>
      </c>
      <c r="M149" s="250" t="n">
        <f aca="false">DATE(J149,K149,L149)</f>
        <v>37037</v>
      </c>
      <c r="N149" s="235" t="n">
        <f aca="false">'[2]WashingtonD.C.'!E1608</f>
        <v>65</v>
      </c>
      <c r="O149" s="247" t="n">
        <f aca="false">'[2]WashingtonD.C.'!F1608</f>
        <v>52</v>
      </c>
      <c r="P149" s="248" t="n">
        <f aca="false">[3]LaGuardia!A1610</f>
        <v>2001</v>
      </c>
      <c r="Q149" s="235" t="n">
        <f aca="false">[3]LaGuardia!B1610</f>
        <v>5</v>
      </c>
      <c r="R149" s="234" t="n">
        <f aca="false">[3]LaGuardia!C1610</f>
        <v>26</v>
      </c>
      <c r="S149" s="250" t="n">
        <f aca="false">DATE(P149,Q149,R149)</f>
        <v>37037</v>
      </c>
      <c r="T149" s="234" t="n">
        <f aca="false">[3]LaGuardia!E1610</f>
        <v>62</v>
      </c>
      <c r="U149" s="251" t="n">
        <f aca="false">[3]LaGuardia!F1610</f>
        <v>53</v>
      </c>
    </row>
    <row r="150" customFormat="false" ht="12.75" hidden="false" customHeight="false" outlineLevel="0" collapsed="false">
      <c r="A150" s="249" t="n">
        <v>37038</v>
      </c>
      <c r="B150" s="235" t="n">
        <v>77</v>
      </c>
      <c r="C150" s="247" t="n">
        <v>56</v>
      </c>
      <c r="D150" s="248" t="n">
        <f aca="false">[2]PhiladelphiaPA!A1609</f>
        <v>2001</v>
      </c>
      <c r="E150" s="235" t="n">
        <f aca="false">[2]PhiladelphiaPA!B1609</f>
        <v>5</v>
      </c>
      <c r="F150" s="235" t="n">
        <f aca="false">[2]PhiladelphiaPA!C1609</f>
        <v>27</v>
      </c>
      <c r="G150" s="250" t="n">
        <f aca="false">DATE(D150,E150,F150)</f>
        <v>37038</v>
      </c>
      <c r="H150" s="235" t="n">
        <f aca="false">[2]PhiladelphiaPA!E1609</f>
        <v>74</v>
      </c>
      <c r="I150" s="247" t="n">
        <f aca="false">[2]PhiladelphiaPA!F1609</f>
        <v>60</v>
      </c>
      <c r="J150" s="248" t="n">
        <f aca="false">'[2]WashingtonD.C.'!A1609</f>
        <v>2001</v>
      </c>
      <c r="K150" s="235" t="n">
        <f aca="false">'[2]WashingtonD.C.'!B1609</f>
        <v>5</v>
      </c>
      <c r="L150" s="235" t="n">
        <f aca="false">'[2]WashingtonD.C.'!C1609</f>
        <v>27</v>
      </c>
      <c r="M150" s="250" t="n">
        <f aca="false">DATE(J150,K150,L150)</f>
        <v>37038</v>
      </c>
      <c r="N150" s="235" t="n">
        <f aca="false">'[2]WashingtonD.C.'!E1609</f>
        <v>75</v>
      </c>
      <c r="O150" s="247" t="n">
        <f aca="false">'[2]WashingtonD.C.'!F1609</f>
        <v>61</v>
      </c>
      <c r="P150" s="248" t="n">
        <f aca="false">[3]LaGuardia!A1611</f>
        <v>2001</v>
      </c>
      <c r="Q150" s="235" t="n">
        <f aca="false">[3]LaGuardia!B1611</f>
        <v>5</v>
      </c>
      <c r="R150" s="234" t="n">
        <f aca="false">[3]LaGuardia!C1611</f>
        <v>27</v>
      </c>
      <c r="S150" s="250" t="n">
        <f aca="false">DATE(P150,Q150,R150)</f>
        <v>37038</v>
      </c>
      <c r="T150" s="234" t="n">
        <f aca="false">[3]LaGuardia!E1611</f>
        <v>72</v>
      </c>
      <c r="U150" s="251" t="n">
        <f aca="false">[3]LaGuardia!F1611</f>
        <v>56</v>
      </c>
    </row>
    <row r="151" customFormat="false" ht="12.75" hidden="false" customHeight="false" outlineLevel="0" collapsed="false">
      <c r="A151" s="249" t="n">
        <v>37039</v>
      </c>
      <c r="B151" s="235" t="n">
        <v>77</v>
      </c>
      <c r="C151" s="247" t="n">
        <v>56</v>
      </c>
      <c r="D151" s="248" t="n">
        <f aca="false">[2]PhiladelphiaPA!A1610</f>
        <v>2001</v>
      </c>
      <c r="E151" s="235" t="n">
        <f aca="false">[2]PhiladelphiaPA!B1610</f>
        <v>5</v>
      </c>
      <c r="F151" s="235" t="n">
        <f aca="false">[2]PhiladelphiaPA!C1610</f>
        <v>28</v>
      </c>
      <c r="G151" s="250" t="n">
        <f aca="false">DATE(D151,E151,F151)</f>
        <v>37039</v>
      </c>
      <c r="H151" s="235" t="n">
        <f aca="false">[2]PhiladelphiaPA!E1610</f>
        <v>76</v>
      </c>
      <c r="I151" s="247" t="n">
        <f aca="false">[2]PhiladelphiaPA!F1610</f>
        <v>58</v>
      </c>
      <c r="J151" s="248" t="n">
        <f aca="false">'[2]WashingtonD.C.'!A1610</f>
        <v>2001</v>
      </c>
      <c r="K151" s="235" t="n">
        <f aca="false">'[2]WashingtonD.C.'!B1610</f>
        <v>5</v>
      </c>
      <c r="L151" s="235" t="n">
        <f aca="false">'[2]WashingtonD.C.'!C1610</f>
        <v>28</v>
      </c>
      <c r="M151" s="250" t="n">
        <f aca="false">DATE(J151,K151,L151)</f>
        <v>37039</v>
      </c>
      <c r="N151" s="235" t="n">
        <f aca="false">'[2]WashingtonD.C.'!E1610</f>
        <v>74</v>
      </c>
      <c r="O151" s="247" t="n">
        <f aca="false">'[2]WashingtonD.C.'!F1610</f>
        <v>59</v>
      </c>
      <c r="P151" s="248" t="n">
        <f aca="false">[3]LaGuardia!A1612</f>
        <v>2001</v>
      </c>
      <c r="Q151" s="235" t="n">
        <f aca="false">[3]LaGuardia!B1612</f>
        <v>5</v>
      </c>
      <c r="R151" s="234" t="n">
        <f aca="false">[3]LaGuardia!C1612</f>
        <v>28</v>
      </c>
      <c r="S151" s="250" t="n">
        <f aca="false">DATE(P151,Q151,R151)</f>
        <v>37039</v>
      </c>
      <c r="T151" s="234" t="n">
        <f aca="false">[3]LaGuardia!E1612</f>
        <v>74</v>
      </c>
      <c r="U151" s="251" t="n">
        <f aca="false">[3]LaGuardia!F1612</f>
        <v>59</v>
      </c>
    </row>
    <row r="152" customFormat="false" ht="12.75" hidden="false" customHeight="false" outlineLevel="0" collapsed="false">
      <c r="A152" s="249" t="n">
        <v>37040</v>
      </c>
      <c r="B152" s="235" t="n">
        <v>77</v>
      </c>
      <c r="C152" s="247" t="n">
        <v>57</v>
      </c>
      <c r="D152" s="248" t="n">
        <f aca="false">[2]PhiladelphiaPA!A1611</f>
        <v>2001</v>
      </c>
      <c r="E152" s="235" t="n">
        <f aca="false">[2]PhiladelphiaPA!B1611</f>
        <v>5</v>
      </c>
      <c r="F152" s="235" t="n">
        <f aca="false">[2]PhiladelphiaPA!C1611</f>
        <v>29</v>
      </c>
      <c r="G152" s="250" t="n">
        <f aca="false">DATE(D152,E152,F152)</f>
        <v>37040</v>
      </c>
      <c r="H152" s="235" t="n">
        <f aca="false">[2]PhiladelphiaPA!E1611</f>
        <v>75</v>
      </c>
      <c r="I152" s="247" t="n">
        <f aca="false">[2]PhiladelphiaPA!F1611</f>
        <v>55</v>
      </c>
      <c r="J152" s="248" t="n">
        <f aca="false">'[2]WashingtonD.C.'!A1611</f>
        <v>2001</v>
      </c>
      <c r="K152" s="235" t="n">
        <f aca="false">'[2]WashingtonD.C.'!B1611</f>
        <v>5</v>
      </c>
      <c r="L152" s="235" t="n">
        <f aca="false">'[2]WashingtonD.C.'!C1611</f>
        <v>29</v>
      </c>
      <c r="M152" s="250" t="n">
        <f aca="false">DATE(J152,K152,L152)</f>
        <v>37040</v>
      </c>
      <c r="N152" s="235" t="n">
        <f aca="false">'[2]WashingtonD.C.'!E1611</f>
        <v>77</v>
      </c>
      <c r="O152" s="247" t="n">
        <f aca="false">'[2]WashingtonD.C.'!F1611</f>
        <v>60</v>
      </c>
      <c r="P152" s="248" t="n">
        <f aca="false">[3]LaGuardia!A1613</f>
        <v>2001</v>
      </c>
      <c r="Q152" s="235" t="n">
        <f aca="false">[3]LaGuardia!B1613</f>
        <v>5</v>
      </c>
      <c r="R152" s="234" t="n">
        <f aca="false">[3]LaGuardia!C1613</f>
        <v>29</v>
      </c>
      <c r="S152" s="250" t="n">
        <f aca="false">DATE(P152,Q152,R152)</f>
        <v>37040</v>
      </c>
      <c r="T152" s="234" t="n">
        <f aca="false">[3]LaGuardia!E1613</f>
        <v>76</v>
      </c>
      <c r="U152" s="251" t="n">
        <f aca="false">[3]LaGuardia!F1613</f>
        <v>59</v>
      </c>
    </row>
    <row r="153" customFormat="false" ht="12.75" hidden="false" customHeight="false" outlineLevel="0" collapsed="false">
      <c r="A153" s="249" t="n">
        <v>37041</v>
      </c>
      <c r="B153" s="235" t="n">
        <v>78</v>
      </c>
      <c r="C153" s="247" t="n">
        <v>57</v>
      </c>
      <c r="D153" s="248" t="n">
        <f aca="false">[2]PhiladelphiaPA!A1612</f>
        <v>2001</v>
      </c>
      <c r="E153" s="235" t="n">
        <f aca="false">[2]PhiladelphiaPA!B1612</f>
        <v>5</v>
      </c>
      <c r="F153" s="235" t="n">
        <f aca="false">[2]PhiladelphiaPA!C1612</f>
        <v>30</v>
      </c>
      <c r="G153" s="250" t="n">
        <f aca="false">DATE(D153,E153,F153)</f>
        <v>37041</v>
      </c>
      <c r="H153" s="235" t="n">
        <f aca="false">[2]PhiladelphiaPA!E1612</f>
        <v>69</v>
      </c>
      <c r="I153" s="247" t="n">
        <f aca="false">[2]PhiladelphiaPA!F1612</f>
        <v>57</v>
      </c>
      <c r="J153" s="248" t="n">
        <f aca="false">'[2]WashingtonD.C.'!A1612</f>
        <v>2001</v>
      </c>
      <c r="K153" s="235" t="n">
        <f aca="false">'[2]WashingtonD.C.'!B1612</f>
        <v>5</v>
      </c>
      <c r="L153" s="235" t="n">
        <f aca="false">'[2]WashingtonD.C.'!C1612</f>
        <v>30</v>
      </c>
      <c r="M153" s="250" t="n">
        <f aca="false">DATE(J153,K153,L153)</f>
        <v>37041</v>
      </c>
      <c r="N153" s="235" t="n">
        <f aca="false">'[2]WashingtonD.C.'!E1612</f>
        <v>71</v>
      </c>
      <c r="O153" s="247" t="n">
        <f aca="false">'[2]WashingtonD.C.'!F1612</f>
        <v>59</v>
      </c>
      <c r="P153" s="248" t="n">
        <f aca="false">[3]LaGuardia!A1614</f>
        <v>2001</v>
      </c>
      <c r="Q153" s="235" t="n">
        <f aca="false">[3]LaGuardia!B1614</f>
        <v>5</v>
      </c>
      <c r="R153" s="234" t="n">
        <f aca="false">[3]LaGuardia!C1614</f>
        <v>30</v>
      </c>
      <c r="S153" s="250" t="n">
        <f aca="false">DATE(P153,Q153,R153)</f>
        <v>37041</v>
      </c>
      <c r="T153" s="234" t="n">
        <f aca="false">[3]LaGuardia!E1614</f>
        <v>66</v>
      </c>
      <c r="U153" s="251" t="n">
        <f aca="false">[3]LaGuardia!F1614</f>
        <v>55</v>
      </c>
    </row>
    <row r="154" customFormat="false" ht="12.75" hidden="false" customHeight="false" outlineLevel="0" collapsed="false">
      <c r="A154" s="249" t="n">
        <v>37042</v>
      </c>
      <c r="B154" s="235" t="n">
        <v>78</v>
      </c>
      <c r="C154" s="247" t="n">
        <v>58</v>
      </c>
      <c r="D154" s="248" t="n">
        <f aca="false">[2]PhiladelphiaPA!A1613</f>
        <v>2001</v>
      </c>
      <c r="E154" s="235" t="n">
        <f aca="false">[2]PhiladelphiaPA!B1613</f>
        <v>5</v>
      </c>
      <c r="F154" s="235" t="n">
        <f aca="false">[2]PhiladelphiaPA!C1613</f>
        <v>31</v>
      </c>
      <c r="G154" s="250" t="n">
        <f aca="false">DATE(D154,E154,F154)</f>
        <v>37042</v>
      </c>
      <c r="H154" s="235" t="n">
        <f aca="false">[2]PhiladelphiaPA!E1613</f>
        <v>70</v>
      </c>
      <c r="I154" s="247" t="n">
        <f aca="false">[2]PhiladelphiaPA!F1613</f>
        <v>50</v>
      </c>
      <c r="J154" s="248" t="n">
        <f aca="false">'[2]WashingtonD.C.'!A1613</f>
        <v>2001</v>
      </c>
      <c r="K154" s="235" t="n">
        <f aca="false">'[2]WashingtonD.C.'!B1613</f>
        <v>5</v>
      </c>
      <c r="L154" s="235" t="n">
        <f aca="false">'[2]WashingtonD.C.'!C1613</f>
        <v>31</v>
      </c>
      <c r="M154" s="250" t="n">
        <f aca="false">DATE(J154,K154,L154)</f>
        <v>37042</v>
      </c>
      <c r="N154" s="235" t="n">
        <f aca="false">'[2]WashingtonD.C.'!E1613</f>
        <v>70</v>
      </c>
      <c r="O154" s="247" t="n">
        <f aca="false">'[2]WashingtonD.C.'!F1613</f>
        <v>50</v>
      </c>
      <c r="P154" s="248" t="n">
        <f aca="false">[3]LaGuardia!A1615</f>
        <v>2001</v>
      </c>
      <c r="Q154" s="235" t="n">
        <f aca="false">[3]LaGuardia!B1615</f>
        <v>5</v>
      </c>
      <c r="R154" s="234" t="n">
        <f aca="false">[3]LaGuardia!C1615</f>
        <v>31</v>
      </c>
      <c r="S154" s="250" t="n">
        <f aca="false">DATE(P154,Q154,R154)</f>
        <v>37042</v>
      </c>
      <c r="T154" s="234" t="n">
        <f aca="false">[3]LaGuardia!E1615</f>
        <v>69</v>
      </c>
      <c r="U154" s="251" t="n">
        <f aca="false">[3]LaGuardia!F1615</f>
        <v>52</v>
      </c>
    </row>
    <row r="155" customFormat="false" ht="12.75" hidden="false" customHeight="false" outlineLevel="0" collapsed="false">
      <c r="A155" s="246" t="n">
        <v>37043</v>
      </c>
      <c r="B155" s="235" t="n">
        <v>78</v>
      </c>
      <c r="C155" s="247" t="n">
        <v>58</v>
      </c>
      <c r="D155" s="248" t="n">
        <f aca="false">[2]PhiladelphiaPA!A1614</f>
        <v>2001</v>
      </c>
      <c r="E155" s="235" t="n">
        <f aca="false">[2]PhiladelphiaPA!B1614</f>
        <v>6</v>
      </c>
      <c r="F155" s="235" t="n">
        <f aca="false">[2]PhiladelphiaPA!C1614</f>
        <v>1</v>
      </c>
      <c r="G155" s="250" t="n">
        <f aca="false">DATE(D155,E155,F155)</f>
        <v>37043</v>
      </c>
      <c r="H155" s="235" t="n">
        <f aca="false">[2]PhiladelphiaPA!E1614</f>
        <v>70</v>
      </c>
      <c r="I155" s="247" t="n">
        <f aca="false">[2]PhiladelphiaPA!F1614</f>
        <v>52</v>
      </c>
      <c r="J155" s="248" t="n">
        <f aca="false">'[2]WashingtonD.C.'!A1614</f>
        <v>2001</v>
      </c>
      <c r="K155" s="235" t="n">
        <f aca="false">'[2]WashingtonD.C.'!B1614</f>
        <v>6</v>
      </c>
      <c r="L155" s="235" t="n">
        <f aca="false">'[2]WashingtonD.C.'!C1614</f>
        <v>1</v>
      </c>
      <c r="M155" s="250" t="n">
        <f aca="false">DATE(J155,K155,L155)</f>
        <v>37043</v>
      </c>
      <c r="N155" s="235" t="n">
        <f aca="false">'[2]WashingtonD.C.'!E1614</f>
        <v>67</v>
      </c>
      <c r="O155" s="247" t="n">
        <f aca="false">'[2]WashingtonD.C.'!F1614</f>
        <v>54</v>
      </c>
      <c r="P155" s="248" t="n">
        <f aca="false">[3]LaGuardia!A1616</f>
        <v>2001</v>
      </c>
      <c r="Q155" s="235" t="n">
        <f aca="false">[3]LaGuardia!B1616</f>
        <v>6</v>
      </c>
      <c r="R155" s="234" t="n">
        <f aca="false">[3]LaGuardia!C1616</f>
        <v>1</v>
      </c>
      <c r="S155" s="250" t="n">
        <f aca="false">DATE(P155,Q155,R155)</f>
        <v>37043</v>
      </c>
      <c r="T155" s="234" t="n">
        <f aca="false">[3]LaGuardia!E1616</f>
        <v>69</v>
      </c>
      <c r="U155" s="251" t="n">
        <f aca="false">[3]LaGuardia!F1616</f>
        <v>54</v>
      </c>
    </row>
    <row r="156" customFormat="false" ht="12.75" hidden="false" customHeight="false" outlineLevel="0" collapsed="false">
      <c r="A156" s="246" t="n">
        <v>37044</v>
      </c>
      <c r="B156" s="235" t="n">
        <v>78</v>
      </c>
      <c r="C156" s="247" t="n">
        <v>58</v>
      </c>
      <c r="D156" s="248" t="n">
        <f aca="false">[2]PhiladelphiaPA!A1615</f>
        <v>2001</v>
      </c>
      <c r="E156" s="235" t="n">
        <f aca="false">[2]PhiladelphiaPA!B1615</f>
        <v>6</v>
      </c>
      <c r="F156" s="235" t="n">
        <f aca="false">[2]PhiladelphiaPA!C1615</f>
        <v>2</v>
      </c>
      <c r="G156" s="250" t="n">
        <f aca="false">DATE(D156,E156,F156)</f>
        <v>37044</v>
      </c>
      <c r="H156" s="235" t="n">
        <f aca="false">[2]PhiladelphiaPA!E1615</f>
        <v>74</v>
      </c>
      <c r="I156" s="247" t="n">
        <f aca="false">[2]PhiladelphiaPA!F1615</f>
        <v>63</v>
      </c>
      <c r="J156" s="248" t="n">
        <f aca="false">'[2]WashingtonD.C.'!A1615</f>
        <v>2001</v>
      </c>
      <c r="K156" s="235" t="n">
        <f aca="false">'[2]WashingtonD.C.'!B1615</f>
        <v>6</v>
      </c>
      <c r="L156" s="235" t="n">
        <f aca="false">'[2]WashingtonD.C.'!C1615</f>
        <v>2</v>
      </c>
      <c r="M156" s="250" t="n">
        <f aca="false">DATE(J156,K156,L156)</f>
        <v>37044</v>
      </c>
      <c r="N156" s="235" t="n">
        <f aca="false">'[2]WashingtonD.C.'!E1615</f>
        <v>78</v>
      </c>
      <c r="O156" s="247" t="n">
        <f aca="false">'[2]WashingtonD.C.'!F1615</f>
        <v>65</v>
      </c>
      <c r="P156" s="248" t="n">
        <f aca="false">[3]LaGuardia!A1617</f>
        <v>2001</v>
      </c>
      <c r="Q156" s="235" t="n">
        <f aca="false">[3]LaGuardia!B1617</f>
        <v>6</v>
      </c>
      <c r="R156" s="234" t="n">
        <f aca="false">[3]LaGuardia!C1617</f>
        <v>2</v>
      </c>
      <c r="S156" s="250" t="n">
        <f aca="false">DATE(P156,Q156,R156)</f>
        <v>37044</v>
      </c>
      <c r="T156" s="234" t="n">
        <f aca="false">[3]LaGuardia!E1617</f>
        <v>73</v>
      </c>
      <c r="U156" s="251" t="n">
        <f aca="false">[3]LaGuardia!F1617</f>
        <v>61</v>
      </c>
    </row>
    <row r="157" customFormat="false" ht="12.75" hidden="false" customHeight="false" outlineLevel="0" collapsed="false">
      <c r="A157" s="246" t="n">
        <v>37045</v>
      </c>
      <c r="B157" s="235" t="n">
        <v>79</v>
      </c>
      <c r="C157" s="247" t="n">
        <v>59</v>
      </c>
      <c r="D157" s="248" t="n">
        <f aca="false">[2]PhiladelphiaPA!A1616</f>
        <v>2001</v>
      </c>
      <c r="E157" s="235" t="n">
        <f aca="false">[2]PhiladelphiaPA!B1616</f>
        <v>6</v>
      </c>
      <c r="F157" s="235" t="n">
        <f aca="false">[2]PhiladelphiaPA!C1616</f>
        <v>3</v>
      </c>
      <c r="G157" s="250" t="n">
        <f aca="false">DATE(D157,E157,F157)</f>
        <v>37045</v>
      </c>
      <c r="H157" s="235" t="n">
        <f aca="false">[2]PhiladelphiaPA!E1616</f>
        <v>72</v>
      </c>
      <c r="I157" s="247" t="n">
        <f aca="false">[2]PhiladelphiaPA!F1616</f>
        <v>58</v>
      </c>
      <c r="J157" s="248" t="n">
        <f aca="false">'[2]WashingtonD.C.'!A1616</f>
        <v>2001</v>
      </c>
      <c r="K157" s="235" t="n">
        <f aca="false">'[2]WashingtonD.C.'!B1616</f>
        <v>6</v>
      </c>
      <c r="L157" s="235" t="n">
        <f aca="false">'[2]WashingtonD.C.'!C1616</f>
        <v>3</v>
      </c>
      <c r="M157" s="250" t="n">
        <f aca="false">DATE(J157,K157,L157)</f>
        <v>37045</v>
      </c>
      <c r="N157" s="235" t="n">
        <f aca="false">'[2]WashingtonD.C.'!E1616</f>
        <v>73</v>
      </c>
      <c r="O157" s="247" t="n">
        <f aca="false">'[2]WashingtonD.C.'!F1616</f>
        <v>58</v>
      </c>
      <c r="P157" s="248" t="n">
        <f aca="false">[3]LaGuardia!A1618</f>
        <v>2001</v>
      </c>
      <c r="Q157" s="235" t="n">
        <f aca="false">[3]LaGuardia!B1618</f>
        <v>6</v>
      </c>
      <c r="R157" s="234" t="n">
        <f aca="false">[3]LaGuardia!C1618</f>
        <v>3</v>
      </c>
      <c r="S157" s="250" t="n">
        <f aca="false">DATE(P157,Q157,R157)</f>
        <v>37045</v>
      </c>
      <c r="T157" s="234" t="n">
        <f aca="false">[3]LaGuardia!E1618</f>
        <v>76</v>
      </c>
      <c r="U157" s="251" t="n">
        <f aca="false">[3]LaGuardia!F1618</f>
        <v>62</v>
      </c>
    </row>
    <row r="158" customFormat="false" ht="12.75" hidden="false" customHeight="false" outlineLevel="0" collapsed="false">
      <c r="A158" s="246" t="n">
        <v>37046</v>
      </c>
      <c r="B158" s="235" t="n">
        <v>79</v>
      </c>
      <c r="C158" s="247" t="n">
        <v>59</v>
      </c>
      <c r="D158" s="248" t="n">
        <f aca="false">[2]PhiladelphiaPA!A1617</f>
        <v>2001</v>
      </c>
      <c r="E158" s="235" t="n">
        <f aca="false">[2]PhiladelphiaPA!B1617</f>
        <v>6</v>
      </c>
      <c r="F158" s="235" t="n">
        <f aca="false">[2]PhiladelphiaPA!C1617</f>
        <v>4</v>
      </c>
      <c r="G158" s="250" t="n">
        <f aca="false">DATE(D158,E158,F158)</f>
        <v>37046</v>
      </c>
      <c r="H158" s="235" t="n">
        <f aca="false">[2]PhiladelphiaPA!E1617</f>
        <v>75</v>
      </c>
      <c r="I158" s="247" t="n">
        <f aca="false">[2]PhiladelphiaPA!F1617</f>
        <v>55</v>
      </c>
      <c r="J158" s="248" t="n">
        <f aca="false">'[2]WashingtonD.C.'!A1617</f>
        <v>2001</v>
      </c>
      <c r="K158" s="235" t="n">
        <f aca="false">'[2]WashingtonD.C.'!B1617</f>
        <v>6</v>
      </c>
      <c r="L158" s="235" t="n">
        <f aca="false">'[2]WashingtonD.C.'!C1617</f>
        <v>4</v>
      </c>
      <c r="M158" s="250" t="n">
        <f aca="false">DATE(J158,K158,L158)</f>
        <v>37046</v>
      </c>
      <c r="N158" s="235" t="n">
        <f aca="false">'[2]WashingtonD.C.'!E1617</f>
        <v>77</v>
      </c>
      <c r="O158" s="247" t="n">
        <f aca="false">'[2]WashingtonD.C.'!F1617</f>
        <v>58</v>
      </c>
      <c r="P158" s="248" t="n">
        <f aca="false">[3]LaGuardia!A1619</f>
        <v>2001</v>
      </c>
      <c r="Q158" s="235" t="n">
        <f aca="false">[3]LaGuardia!B1619</f>
        <v>6</v>
      </c>
      <c r="R158" s="234" t="n">
        <f aca="false">[3]LaGuardia!C1619</f>
        <v>4</v>
      </c>
      <c r="S158" s="250" t="n">
        <f aca="false">DATE(P158,Q158,R158)</f>
        <v>37046</v>
      </c>
      <c r="T158" s="234" t="n">
        <f aca="false">[3]LaGuardia!E1619</f>
        <v>75</v>
      </c>
      <c r="U158" s="251" t="n">
        <f aca="false">[3]LaGuardia!F1619</f>
        <v>59</v>
      </c>
    </row>
    <row r="159" customFormat="false" ht="12.75" hidden="false" customHeight="false" outlineLevel="0" collapsed="false">
      <c r="A159" s="246" t="n">
        <v>37047</v>
      </c>
      <c r="B159" s="235" t="n">
        <v>79</v>
      </c>
      <c r="C159" s="247" t="n">
        <v>59</v>
      </c>
      <c r="D159" s="248" t="n">
        <f aca="false">[2]PhiladelphiaPA!A1618</f>
        <v>2001</v>
      </c>
      <c r="E159" s="235" t="n">
        <f aca="false">[2]PhiladelphiaPA!B1618</f>
        <v>6</v>
      </c>
      <c r="F159" s="235" t="n">
        <f aca="false">[2]PhiladelphiaPA!C1618</f>
        <v>5</v>
      </c>
      <c r="G159" s="250" t="n">
        <f aca="false">DATE(D159,E159,F159)</f>
        <v>37047</v>
      </c>
      <c r="H159" s="235" t="n">
        <f aca="false">[2]PhiladelphiaPA!E1618</f>
        <v>80</v>
      </c>
      <c r="I159" s="247" t="n">
        <f aca="false">[2]PhiladelphiaPA!F1618</f>
        <v>63</v>
      </c>
      <c r="J159" s="248" t="n">
        <f aca="false">'[2]WashingtonD.C.'!A1618</f>
        <v>2001</v>
      </c>
      <c r="K159" s="235" t="n">
        <f aca="false">'[2]WashingtonD.C.'!B1618</f>
        <v>6</v>
      </c>
      <c r="L159" s="235" t="n">
        <f aca="false">'[2]WashingtonD.C.'!C1618</f>
        <v>5</v>
      </c>
      <c r="M159" s="250" t="n">
        <f aca="false">DATE(J159,K159,L159)</f>
        <v>37047</v>
      </c>
      <c r="N159" s="235" t="n">
        <f aca="false">'[2]WashingtonD.C.'!E1618</f>
        <v>80</v>
      </c>
      <c r="O159" s="247" t="n">
        <f aca="false">'[2]WashingtonD.C.'!F1618</f>
        <v>63</v>
      </c>
      <c r="P159" s="248" t="n">
        <f aca="false">[3]LaGuardia!A1620</f>
        <v>2001</v>
      </c>
      <c r="Q159" s="235" t="n">
        <f aca="false">[3]LaGuardia!B1620</f>
        <v>6</v>
      </c>
      <c r="R159" s="234" t="n">
        <f aca="false">[3]LaGuardia!C1620</f>
        <v>5</v>
      </c>
      <c r="S159" s="250" t="n">
        <f aca="false">DATE(P159,Q159,R159)</f>
        <v>37047</v>
      </c>
      <c r="T159" s="234" t="n">
        <f aca="false">[3]LaGuardia!E1620</f>
        <v>77</v>
      </c>
      <c r="U159" s="251" t="n">
        <f aca="false">[3]LaGuardia!F1620</f>
        <v>61</v>
      </c>
    </row>
    <row r="160" customFormat="false" ht="12.75" hidden="false" customHeight="false" outlineLevel="0" collapsed="false">
      <c r="A160" s="246" t="n">
        <v>37048</v>
      </c>
      <c r="B160" s="235" t="n">
        <v>80</v>
      </c>
      <c r="C160" s="247" t="n">
        <v>59</v>
      </c>
      <c r="D160" s="248" t="n">
        <f aca="false">[2]PhiladelphiaPA!A1619</f>
        <v>2001</v>
      </c>
      <c r="E160" s="235" t="n">
        <f aca="false">[2]PhiladelphiaPA!B1619</f>
        <v>6</v>
      </c>
      <c r="F160" s="235" t="n">
        <f aca="false">[2]PhiladelphiaPA!C1619</f>
        <v>6</v>
      </c>
      <c r="G160" s="250" t="n">
        <f aca="false">DATE(D160,E160,F160)</f>
        <v>37048</v>
      </c>
      <c r="H160" s="235" t="n">
        <f aca="false">[2]PhiladelphiaPA!E1619</f>
        <v>75</v>
      </c>
      <c r="I160" s="247" t="n">
        <f aca="false">[2]PhiladelphiaPA!F1619</f>
        <v>67</v>
      </c>
      <c r="J160" s="248" t="n">
        <f aca="false">'[2]WashingtonD.C.'!A1619</f>
        <v>2001</v>
      </c>
      <c r="K160" s="235" t="n">
        <f aca="false">'[2]WashingtonD.C.'!B1619</f>
        <v>6</v>
      </c>
      <c r="L160" s="235" t="n">
        <f aca="false">'[2]WashingtonD.C.'!C1619</f>
        <v>6</v>
      </c>
      <c r="M160" s="250" t="n">
        <f aca="false">DATE(J160,K160,L160)</f>
        <v>37048</v>
      </c>
      <c r="N160" s="235" t="n">
        <f aca="false">'[2]WashingtonD.C.'!E1619</f>
        <v>81</v>
      </c>
      <c r="O160" s="247" t="n">
        <f aca="false">'[2]WashingtonD.C.'!F1619</f>
        <v>68</v>
      </c>
      <c r="P160" s="248" t="n">
        <f aca="false">[3]LaGuardia!A1621</f>
        <v>2001</v>
      </c>
      <c r="Q160" s="235" t="n">
        <f aca="false">[3]LaGuardia!B1621</f>
        <v>6</v>
      </c>
      <c r="R160" s="234" t="n">
        <f aca="false">[3]LaGuardia!C1621</f>
        <v>6</v>
      </c>
      <c r="S160" s="250" t="n">
        <f aca="false">DATE(P160,Q160,R160)</f>
        <v>37048</v>
      </c>
      <c r="T160" s="234" t="n">
        <f aca="false">[3]LaGuardia!E1621</f>
        <v>76</v>
      </c>
      <c r="U160" s="251" t="n">
        <f aca="false">[3]LaGuardia!F1621</f>
        <v>66</v>
      </c>
    </row>
    <row r="161" customFormat="false" ht="12.75" hidden="false" customHeight="false" outlineLevel="0" collapsed="false">
      <c r="A161" s="246" t="n">
        <v>37049</v>
      </c>
      <c r="B161" s="235" t="n">
        <v>80</v>
      </c>
      <c r="C161" s="247" t="n">
        <v>60</v>
      </c>
      <c r="D161" s="248" t="n">
        <f aca="false">[2]PhiladelphiaPA!A1620</f>
        <v>2001</v>
      </c>
      <c r="E161" s="235" t="n">
        <f aca="false">[2]PhiladelphiaPA!B1620</f>
        <v>6</v>
      </c>
      <c r="F161" s="235" t="n">
        <f aca="false">[2]PhiladelphiaPA!C1620</f>
        <v>7</v>
      </c>
      <c r="G161" s="250" t="n">
        <f aca="false">DATE(D161,E161,F161)</f>
        <v>37049</v>
      </c>
      <c r="H161" s="235" t="n">
        <f aca="false">[2]PhiladelphiaPA!E1620</f>
        <v>79</v>
      </c>
      <c r="I161" s="247" t="n">
        <f aca="false">[2]PhiladelphiaPA!F1620</f>
        <v>65</v>
      </c>
      <c r="J161" s="248" t="n">
        <f aca="false">'[2]WashingtonD.C.'!A1620</f>
        <v>2001</v>
      </c>
      <c r="K161" s="235" t="n">
        <f aca="false">'[2]WashingtonD.C.'!B1620</f>
        <v>6</v>
      </c>
      <c r="L161" s="235" t="n">
        <f aca="false">'[2]WashingtonD.C.'!C1620</f>
        <v>7</v>
      </c>
      <c r="M161" s="250" t="n">
        <f aca="false">DATE(J161,K161,L161)</f>
        <v>37049</v>
      </c>
      <c r="N161" s="235" t="n">
        <f aca="false">'[2]WashingtonD.C.'!E1620</f>
        <v>76</v>
      </c>
      <c r="O161" s="247" t="n">
        <f aca="false">'[2]WashingtonD.C.'!F1620</f>
        <v>63</v>
      </c>
      <c r="P161" s="248" t="n">
        <f aca="false">[3]LaGuardia!A1622</f>
        <v>2001</v>
      </c>
      <c r="Q161" s="235" t="n">
        <f aca="false">[3]LaGuardia!B1622</f>
        <v>6</v>
      </c>
      <c r="R161" s="234" t="n">
        <f aca="false">[3]LaGuardia!C1622</f>
        <v>7</v>
      </c>
      <c r="S161" s="250" t="n">
        <f aca="false">DATE(P161,Q161,R161)</f>
        <v>37049</v>
      </c>
      <c r="T161" s="234" t="n">
        <f aca="false">[3]LaGuardia!E1622</f>
        <v>78</v>
      </c>
      <c r="U161" s="251" t="n">
        <f aca="false">[3]LaGuardia!F1622</f>
        <v>62</v>
      </c>
    </row>
    <row r="162" customFormat="false" ht="12.75" hidden="false" customHeight="false" outlineLevel="0" collapsed="false">
      <c r="A162" s="246" t="n">
        <v>37050</v>
      </c>
      <c r="B162" s="235" t="n">
        <v>80</v>
      </c>
      <c r="C162" s="247" t="n">
        <v>60</v>
      </c>
      <c r="D162" s="248" t="n">
        <f aca="false">[2]PhiladelphiaPA!A1621</f>
        <v>2001</v>
      </c>
      <c r="E162" s="235" t="n">
        <f aca="false">[2]PhiladelphiaPA!B1621</f>
        <v>6</v>
      </c>
      <c r="F162" s="235" t="n">
        <f aca="false">[2]PhiladelphiaPA!C1621</f>
        <v>8</v>
      </c>
      <c r="G162" s="250" t="n">
        <f aca="false">DATE(D162,E162,F162)</f>
        <v>37050</v>
      </c>
      <c r="H162" s="235" t="n">
        <f aca="false">[2]PhiladelphiaPA!E1621</f>
        <v>81</v>
      </c>
      <c r="I162" s="247" t="n">
        <f aca="false">[2]PhiladelphiaPA!F1621</f>
        <v>60</v>
      </c>
      <c r="J162" s="248" t="n">
        <f aca="false">'[2]WashingtonD.C.'!A1621</f>
        <v>2001</v>
      </c>
      <c r="K162" s="235" t="n">
        <f aca="false">'[2]WashingtonD.C.'!B1621</f>
        <v>6</v>
      </c>
      <c r="L162" s="235" t="n">
        <f aca="false">'[2]WashingtonD.C.'!C1621</f>
        <v>8</v>
      </c>
      <c r="M162" s="250" t="n">
        <f aca="false">DATE(J162,K162,L162)</f>
        <v>37050</v>
      </c>
      <c r="N162" s="235" t="n">
        <f aca="false">'[2]WashingtonD.C.'!E1621</f>
        <v>81</v>
      </c>
      <c r="O162" s="247" t="n">
        <f aca="false">'[2]WashingtonD.C.'!F1621</f>
        <v>61</v>
      </c>
      <c r="P162" s="248" t="n">
        <f aca="false">[3]LaGuardia!A1623</f>
        <v>2001</v>
      </c>
      <c r="Q162" s="235" t="n">
        <f aca="false">[3]LaGuardia!B1623</f>
        <v>6</v>
      </c>
      <c r="R162" s="234" t="n">
        <f aca="false">[3]LaGuardia!C1623</f>
        <v>8</v>
      </c>
      <c r="S162" s="250" t="n">
        <f aca="false">DATE(P162,Q162,R162)</f>
        <v>37050</v>
      </c>
      <c r="T162" s="234" t="n">
        <f aca="false">[3]LaGuardia!E1623</f>
        <v>80</v>
      </c>
      <c r="U162" s="251" t="n">
        <f aca="false">[3]LaGuardia!F1623</f>
        <v>64</v>
      </c>
    </row>
    <row r="163" customFormat="false" ht="12.75" hidden="false" customHeight="false" outlineLevel="0" collapsed="false">
      <c r="A163" s="246" t="n">
        <v>37051</v>
      </c>
      <c r="B163" s="235" t="n">
        <v>80</v>
      </c>
      <c r="C163" s="247" t="n">
        <v>60</v>
      </c>
      <c r="D163" s="248" t="n">
        <f aca="false">[2]PhiladelphiaPA!A1622</f>
        <v>2001</v>
      </c>
      <c r="E163" s="235" t="n">
        <f aca="false">[2]PhiladelphiaPA!B1622</f>
        <v>6</v>
      </c>
      <c r="F163" s="235" t="n">
        <f aca="false">[2]PhiladelphiaPA!C1622</f>
        <v>9</v>
      </c>
      <c r="G163" s="250" t="n">
        <f aca="false">DATE(D163,E163,F163)</f>
        <v>37051</v>
      </c>
      <c r="H163" s="235" t="n">
        <f aca="false">[2]PhiladelphiaPA!E1622</f>
        <v>82</v>
      </c>
      <c r="I163" s="247" t="n">
        <f aca="false">[2]PhiladelphiaPA!F1622</f>
        <v>60</v>
      </c>
      <c r="J163" s="248" t="n">
        <f aca="false">'[2]WashingtonD.C.'!A1622</f>
        <v>2001</v>
      </c>
      <c r="K163" s="235" t="n">
        <f aca="false">'[2]WashingtonD.C.'!B1622</f>
        <v>6</v>
      </c>
      <c r="L163" s="235" t="n">
        <f aca="false">'[2]WashingtonD.C.'!C1622</f>
        <v>9</v>
      </c>
      <c r="M163" s="250" t="n">
        <f aca="false">DATE(J163,K163,L163)</f>
        <v>37051</v>
      </c>
      <c r="N163" s="235" t="n">
        <f aca="false">'[2]WashingtonD.C.'!E1622</f>
        <v>81</v>
      </c>
      <c r="O163" s="247" t="n">
        <f aca="false">'[2]WashingtonD.C.'!F1622</f>
        <v>60</v>
      </c>
      <c r="P163" s="248" t="n">
        <f aca="false">[3]LaGuardia!A1624</f>
        <v>2001</v>
      </c>
      <c r="Q163" s="235" t="n">
        <f aca="false">[3]LaGuardia!B1624</f>
        <v>6</v>
      </c>
      <c r="R163" s="234" t="n">
        <f aca="false">[3]LaGuardia!C1624</f>
        <v>9</v>
      </c>
      <c r="S163" s="250" t="n">
        <f aca="false">DATE(P163,Q163,R163)</f>
        <v>37051</v>
      </c>
      <c r="T163" s="234" t="n">
        <f aca="false">[3]LaGuardia!E1624</f>
        <v>80</v>
      </c>
      <c r="U163" s="251" t="n">
        <f aca="false">[3]LaGuardia!F1624</f>
        <v>64</v>
      </c>
    </row>
    <row r="164" customFormat="false" ht="12.75" hidden="false" customHeight="false" outlineLevel="0" collapsed="false">
      <c r="A164" s="246" t="n">
        <v>37052</v>
      </c>
      <c r="B164" s="235" t="n">
        <v>81</v>
      </c>
      <c r="C164" s="247" t="n">
        <v>60</v>
      </c>
      <c r="D164" s="248" t="n">
        <f aca="false">[2]PhiladelphiaPA!A1623</f>
        <v>2001</v>
      </c>
      <c r="E164" s="235" t="n">
        <f aca="false">[2]PhiladelphiaPA!B1623</f>
        <v>6</v>
      </c>
      <c r="F164" s="235" t="n">
        <f aca="false">[2]PhiladelphiaPA!C1623</f>
        <v>10</v>
      </c>
      <c r="G164" s="250" t="n">
        <f aca="false">DATE(D164,E164,F164)</f>
        <v>37052</v>
      </c>
      <c r="H164" s="235" t="n">
        <f aca="false">[2]PhiladelphiaPA!E1623</f>
        <v>83</v>
      </c>
      <c r="I164" s="247" t="n">
        <f aca="false">[2]PhiladelphiaPA!F1623</f>
        <v>60</v>
      </c>
      <c r="J164" s="248" t="n">
        <f aca="false">'[2]WashingtonD.C.'!A1623</f>
        <v>2001</v>
      </c>
      <c r="K164" s="235" t="n">
        <f aca="false">'[2]WashingtonD.C.'!B1623</f>
        <v>6</v>
      </c>
      <c r="L164" s="235" t="n">
        <f aca="false">'[2]WashingtonD.C.'!C1623</f>
        <v>10</v>
      </c>
      <c r="M164" s="250" t="n">
        <f aca="false">DATE(J164,K164,L164)</f>
        <v>37052</v>
      </c>
      <c r="N164" s="235" t="n">
        <f aca="false">'[2]WashingtonD.C.'!E1623</f>
        <v>83</v>
      </c>
      <c r="O164" s="247" t="n">
        <f aca="false">'[2]WashingtonD.C.'!F1623</f>
        <v>62</v>
      </c>
      <c r="P164" s="248" t="n">
        <f aca="false">[3]LaGuardia!A1625</f>
        <v>2001</v>
      </c>
      <c r="Q164" s="235" t="n">
        <f aca="false">[3]LaGuardia!B1625</f>
        <v>6</v>
      </c>
      <c r="R164" s="234" t="n">
        <f aca="false">[3]LaGuardia!C1625</f>
        <v>10</v>
      </c>
      <c r="S164" s="250" t="n">
        <f aca="false">DATE(P164,Q164,R164)</f>
        <v>37052</v>
      </c>
      <c r="T164" s="234" t="n">
        <f aca="false">[3]LaGuardia!E1625</f>
        <v>81</v>
      </c>
      <c r="U164" s="251" t="n">
        <f aca="false">[3]LaGuardia!F1625</f>
        <v>66</v>
      </c>
    </row>
    <row r="165" customFormat="false" ht="12.75" hidden="false" customHeight="false" outlineLevel="0" collapsed="false">
      <c r="A165" s="246" t="n">
        <v>37053</v>
      </c>
      <c r="B165" s="235" t="n">
        <v>81</v>
      </c>
      <c r="C165" s="247" t="n">
        <v>61</v>
      </c>
      <c r="D165" s="248" t="n">
        <f aca="false">[2]PhiladelphiaPA!A1624</f>
        <v>2001</v>
      </c>
      <c r="E165" s="235" t="n">
        <f aca="false">[2]PhiladelphiaPA!B1624</f>
        <v>6</v>
      </c>
      <c r="F165" s="235" t="n">
        <f aca="false">[2]PhiladelphiaPA!C1624</f>
        <v>11</v>
      </c>
      <c r="G165" s="250" t="n">
        <f aca="false">DATE(D165,E165,F165)</f>
        <v>37053</v>
      </c>
      <c r="H165" s="235" t="n">
        <f aca="false">[2]PhiladelphiaPA!E1624</f>
        <v>87</v>
      </c>
      <c r="I165" s="247" t="n">
        <f aca="false">[2]PhiladelphiaPA!F1624</f>
        <v>65</v>
      </c>
      <c r="J165" s="248" t="n">
        <f aca="false">'[2]WashingtonD.C.'!A1624</f>
        <v>2001</v>
      </c>
      <c r="K165" s="235" t="n">
        <f aca="false">'[2]WashingtonD.C.'!B1624</f>
        <v>6</v>
      </c>
      <c r="L165" s="235" t="n">
        <f aca="false">'[2]WashingtonD.C.'!C1624</f>
        <v>11</v>
      </c>
      <c r="M165" s="250" t="n">
        <f aca="false">DATE(J165,K165,L165)</f>
        <v>37053</v>
      </c>
      <c r="N165" s="235" t="n">
        <f aca="false">'[2]WashingtonD.C.'!E1624</f>
        <v>85</v>
      </c>
      <c r="O165" s="247" t="n">
        <f aca="false">'[2]WashingtonD.C.'!F1624</f>
        <v>64</v>
      </c>
      <c r="P165" s="248" t="n">
        <f aca="false">[3]LaGuardia!A1626</f>
        <v>2001</v>
      </c>
      <c r="Q165" s="235" t="n">
        <f aca="false">[3]LaGuardia!B1626</f>
        <v>6</v>
      </c>
      <c r="R165" s="234" t="n">
        <f aca="false">[3]LaGuardia!C1626</f>
        <v>11</v>
      </c>
      <c r="S165" s="250" t="n">
        <f aca="false">DATE(P165,Q165,R165)</f>
        <v>37053</v>
      </c>
      <c r="T165" s="234" t="n">
        <f aca="false">[3]LaGuardia!E1626</f>
        <v>83</v>
      </c>
      <c r="U165" s="251" t="n">
        <f aca="false">[3]LaGuardia!F1626</f>
        <v>69</v>
      </c>
    </row>
    <row r="166" customFormat="false" ht="12.75" hidden="false" customHeight="false" outlineLevel="0" collapsed="false">
      <c r="A166" s="246" t="n">
        <v>37054</v>
      </c>
      <c r="B166" s="235" t="n">
        <v>81</v>
      </c>
      <c r="C166" s="247" t="n">
        <v>61</v>
      </c>
      <c r="D166" s="248" t="n">
        <f aca="false">[2]PhiladelphiaPA!A1625</f>
        <v>2001</v>
      </c>
      <c r="E166" s="235" t="n">
        <f aca="false">[2]PhiladelphiaPA!B1625</f>
        <v>6</v>
      </c>
      <c r="F166" s="235" t="n">
        <f aca="false">[2]PhiladelphiaPA!C1625</f>
        <v>12</v>
      </c>
      <c r="G166" s="250" t="n">
        <f aca="false">DATE(D166,E166,F166)</f>
        <v>37054</v>
      </c>
      <c r="H166" s="235" t="n">
        <f aca="false">[2]PhiladelphiaPA!E1625</f>
        <v>86</v>
      </c>
      <c r="I166" s="247" t="n">
        <f aca="false">[2]PhiladelphiaPA!F1625</f>
        <v>67</v>
      </c>
      <c r="J166" s="248" t="n">
        <f aca="false">'[2]WashingtonD.C.'!A1625</f>
        <v>2001</v>
      </c>
      <c r="K166" s="235" t="n">
        <f aca="false">'[2]WashingtonD.C.'!B1625</f>
        <v>6</v>
      </c>
      <c r="L166" s="235" t="n">
        <f aca="false">'[2]WashingtonD.C.'!C1625</f>
        <v>12</v>
      </c>
      <c r="M166" s="250" t="n">
        <f aca="false">DATE(J166,K166,L166)</f>
        <v>37054</v>
      </c>
      <c r="N166" s="235" t="n">
        <f aca="false">'[2]WashingtonD.C.'!E1625</f>
        <v>88</v>
      </c>
      <c r="O166" s="247" t="n">
        <f aca="false">'[2]WashingtonD.C.'!F1625</f>
        <v>70</v>
      </c>
      <c r="P166" s="248" t="n">
        <f aca="false">[3]LaGuardia!A1627</f>
        <v>2001</v>
      </c>
      <c r="Q166" s="235" t="n">
        <f aca="false">[3]LaGuardia!B1627</f>
        <v>6</v>
      </c>
      <c r="R166" s="234" t="n">
        <f aca="false">[3]LaGuardia!C1627</f>
        <v>12</v>
      </c>
      <c r="S166" s="250" t="n">
        <f aca="false">DATE(P166,Q166,R166)</f>
        <v>37054</v>
      </c>
      <c r="T166" s="234" t="n">
        <f aca="false">[3]LaGuardia!E1627</f>
        <v>85</v>
      </c>
      <c r="U166" s="251" t="n">
        <f aca="false">[3]LaGuardia!F1627</f>
        <v>67</v>
      </c>
    </row>
    <row r="167" customFormat="false" ht="12.75" hidden="false" customHeight="false" outlineLevel="0" collapsed="false">
      <c r="A167" s="246" t="n">
        <v>37055</v>
      </c>
      <c r="B167" s="235" t="n">
        <v>81</v>
      </c>
      <c r="C167" s="247" t="n">
        <v>61</v>
      </c>
      <c r="D167" s="248" t="n">
        <f aca="false">[2]PhiladelphiaPA!A1626</f>
        <v>2001</v>
      </c>
      <c r="E167" s="235" t="n">
        <f aca="false">[2]PhiladelphiaPA!B1626</f>
        <v>6</v>
      </c>
      <c r="F167" s="235" t="n">
        <f aca="false">[2]PhiladelphiaPA!C1626</f>
        <v>13</v>
      </c>
      <c r="G167" s="250" t="n">
        <f aca="false">DATE(D167,E167,F167)</f>
        <v>37055</v>
      </c>
      <c r="H167" s="235" t="n">
        <f aca="false">[2]PhiladelphiaPA!E1626</f>
        <v>89</v>
      </c>
      <c r="I167" s="247" t="n">
        <f aca="false">[2]PhiladelphiaPA!F1626</f>
        <v>71</v>
      </c>
      <c r="J167" s="248" t="n">
        <f aca="false">'[2]WashingtonD.C.'!A1626</f>
        <v>2001</v>
      </c>
      <c r="K167" s="235" t="n">
        <f aca="false">'[2]WashingtonD.C.'!B1626</f>
        <v>6</v>
      </c>
      <c r="L167" s="235" t="n">
        <f aca="false">'[2]WashingtonD.C.'!C1626</f>
        <v>13</v>
      </c>
      <c r="M167" s="250" t="n">
        <f aca="false">DATE(J167,K167,L167)</f>
        <v>37055</v>
      </c>
      <c r="N167" s="235" t="n">
        <f aca="false">'[2]WashingtonD.C.'!E1626</f>
        <v>89</v>
      </c>
      <c r="O167" s="247" t="n">
        <f aca="false">'[2]WashingtonD.C.'!F1626</f>
        <v>73</v>
      </c>
      <c r="P167" s="248" t="n">
        <f aca="false">[3]LaGuardia!A1628</f>
        <v>2001</v>
      </c>
      <c r="Q167" s="235" t="n">
        <f aca="false">[3]LaGuardia!B1628</f>
        <v>6</v>
      </c>
      <c r="R167" s="234" t="n">
        <f aca="false">[3]LaGuardia!C1628</f>
        <v>13</v>
      </c>
      <c r="S167" s="250" t="n">
        <f aca="false">DATE(P167,Q167,R167)</f>
        <v>37055</v>
      </c>
      <c r="T167" s="234" t="n">
        <f aca="false">[3]LaGuardia!E1628</f>
        <v>80</v>
      </c>
      <c r="U167" s="251" t="n">
        <f aca="false">[3]LaGuardia!F1628</f>
        <v>68</v>
      </c>
    </row>
    <row r="168" customFormat="false" ht="12.75" hidden="false" customHeight="false" outlineLevel="0" collapsed="false">
      <c r="A168" s="246" t="n">
        <v>37056</v>
      </c>
      <c r="B168" s="235" t="n">
        <v>82</v>
      </c>
      <c r="C168" s="247" t="n">
        <v>62</v>
      </c>
      <c r="D168" s="248" t="n">
        <f aca="false">[2]PhiladelphiaPA!A1627</f>
        <v>2001</v>
      </c>
      <c r="E168" s="235" t="n">
        <f aca="false">[2]PhiladelphiaPA!B1627</f>
        <v>6</v>
      </c>
      <c r="F168" s="235" t="n">
        <f aca="false">[2]PhiladelphiaPA!C1627</f>
        <v>14</v>
      </c>
      <c r="G168" s="250" t="n">
        <f aca="false">DATE(D168,E168,F168)</f>
        <v>37056</v>
      </c>
      <c r="H168" s="235" t="n">
        <f aca="false">[2]PhiladelphiaPA!E1627</f>
        <v>84</v>
      </c>
      <c r="I168" s="247" t="n">
        <f aca="false">[2]PhiladelphiaPA!F1627</f>
        <v>71</v>
      </c>
      <c r="J168" s="248" t="n">
        <f aca="false">'[2]WashingtonD.C.'!A1627</f>
        <v>2001</v>
      </c>
      <c r="K168" s="235" t="n">
        <f aca="false">'[2]WashingtonD.C.'!B1627</f>
        <v>6</v>
      </c>
      <c r="L168" s="235" t="n">
        <f aca="false">'[2]WashingtonD.C.'!C1627</f>
        <v>14</v>
      </c>
      <c r="M168" s="250" t="n">
        <f aca="false">DATE(J168,K168,L168)</f>
        <v>37056</v>
      </c>
      <c r="N168" s="235" t="n">
        <f aca="false">'[2]WashingtonD.C.'!E1627</f>
        <v>82</v>
      </c>
      <c r="O168" s="247" t="n">
        <f aca="false">'[2]WashingtonD.C.'!F1627</f>
        <v>72</v>
      </c>
      <c r="P168" s="248" t="n">
        <f aca="false">[3]LaGuardia!A1629</f>
        <v>2001</v>
      </c>
      <c r="Q168" s="235" t="n">
        <f aca="false">[3]LaGuardia!B1629</f>
        <v>6</v>
      </c>
      <c r="R168" s="234" t="n">
        <f aca="false">[3]LaGuardia!C1629</f>
        <v>14</v>
      </c>
      <c r="S168" s="250" t="n">
        <f aca="false">DATE(P168,Q168,R168)</f>
        <v>37056</v>
      </c>
      <c r="T168" s="234" t="n">
        <f aca="false">[3]LaGuardia!E1629</f>
        <v>82</v>
      </c>
      <c r="U168" s="251" t="n">
        <f aca="false">[3]LaGuardia!F1629</f>
        <v>68</v>
      </c>
    </row>
    <row r="169" customFormat="false" ht="12.75" hidden="false" customHeight="false" outlineLevel="0" collapsed="false">
      <c r="A169" s="246" t="n">
        <v>37057</v>
      </c>
      <c r="B169" s="235" t="n">
        <v>82</v>
      </c>
      <c r="C169" s="247" t="n">
        <v>62</v>
      </c>
      <c r="D169" s="248" t="n">
        <f aca="false">[2]PhiladelphiaPA!A1628</f>
        <v>2001</v>
      </c>
      <c r="E169" s="235" t="n">
        <f aca="false">[2]PhiladelphiaPA!B1628</f>
        <v>6</v>
      </c>
      <c r="F169" s="235" t="n">
        <f aca="false">[2]PhiladelphiaPA!C1628</f>
        <v>15</v>
      </c>
      <c r="G169" s="250" t="n">
        <f aca="false">DATE(D169,E169,F169)</f>
        <v>37057</v>
      </c>
      <c r="H169" s="235" t="n">
        <f aca="false">[2]PhiladelphiaPA!E1628</f>
        <v>83</v>
      </c>
      <c r="I169" s="247" t="n">
        <f aca="false">[2]PhiladelphiaPA!F1628</f>
        <v>70</v>
      </c>
      <c r="J169" s="248" t="n">
        <f aca="false">'[2]WashingtonD.C.'!A1628</f>
        <v>2001</v>
      </c>
      <c r="K169" s="235" t="n">
        <f aca="false">'[2]WashingtonD.C.'!B1628</f>
        <v>6</v>
      </c>
      <c r="L169" s="235" t="n">
        <f aca="false">'[2]WashingtonD.C.'!C1628</f>
        <v>15</v>
      </c>
      <c r="M169" s="250" t="n">
        <f aca="false">DATE(J169,K169,L169)</f>
        <v>37057</v>
      </c>
      <c r="N169" s="235" t="n">
        <f aca="false">'[2]WashingtonD.C.'!E1628</f>
        <v>82</v>
      </c>
      <c r="O169" s="247" t="n">
        <f aca="false">'[2]WashingtonD.C.'!F1628</f>
        <v>71</v>
      </c>
      <c r="P169" s="248" t="n">
        <f aca="false">[3]LaGuardia!A1630</f>
        <v>2001</v>
      </c>
      <c r="Q169" s="235" t="n">
        <f aca="false">[3]LaGuardia!B1630</f>
        <v>6</v>
      </c>
      <c r="R169" s="234" t="n">
        <f aca="false">[3]LaGuardia!C1630</f>
        <v>15</v>
      </c>
      <c r="S169" s="250" t="n">
        <f aca="false">DATE(P169,Q169,R169)</f>
        <v>37057</v>
      </c>
      <c r="T169" s="234" t="n">
        <f aca="false">[3]LaGuardia!E1630</f>
        <v>82</v>
      </c>
      <c r="U169" s="251" t="n">
        <f aca="false">[3]LaGuardia!F1630</f>
        <v>69</v>
      </c>
    </row>
    <row r="170" customFormat="false" ht="12.75" hidden="false" customHeight="false" outlineLevel="0" collapsed="false">
      <c r="A170" s="246" t="n">
        <v>37058</v>
      </c>
      <c r="B170" s="235" t="n">
        <v>82</v>
      </c>
      <c r="C170" s="247" t="n">
        <v>62</v>
      </c>
      <c r="D170" s="248" t="n">
        <f aca="false">[2]PhiladelphiaPA!A1629</f>
        <v>2001</v>
      </c>
      <c r="E170" s="235" t="n">
        <f aca="false">[2]PhiladelphiaPA!B1629</f>
        <v>6</v>
      </c>
      <c r="F170" s="235" t="n">
        <f aca="false">[2]PhiladelphiaPA!C1629</f>
        <v>16</v>
      </c>
      <c r="G170" s="250" t="n">
        <f aca="false">DATE(D170,E170,F170)</f>
        <v>37058</v>
      </c>
      <c r="H170" s="235" t="n">
        <f aca="false">[2]PhiladelphiaPA!E1629</f>
        <v>87</v>
      </c>
      <c r="I170" s="247" t="n">
        <f aca="false">[2]PhiladelphiaPA!F1629</f>
        <v>70</v>
      </c>
      <c r="J170" s="248" t="n">
        <f aca="false">'[2]WashingtonD.C.'!A1629</f>
        <v>2001</v>
      </c>
      <c r="K170" s="235" t="n">
        <f aca="false">'[2]WashingtonD.C.'!B1629</f>
        <v>6</v>
      </c>
      <c r="L170" s="235" t="n">
        <f aca="false">'[2]WashingtonD.C.'!C1629</f>
        <v>16</v>
      </c>
      <c r="M170" s="250" t="n">
        <f aca="false">DATE(J170,K170,L170)</f>
        <v>37058</v>
      </c>
      <c r="N170" s="235" t="n">
        <f aca="false">'[2]WashingtonD.C.'!E1629</f>
        <v>87</v>
      </c>
      <c r="O170" s="247" t="n">
        <f aca="false">'[2]WashingtonD.C.'!F1629</f>
        <v>71</v>
      </c>
      <c r="P170" s="248" t="n">
        <f aca="false">[3]LaGuardia!A1631</f>
        <v>2001</v>
      </c>
      <c r="Q170" s="235" t="n">
        <f aca="false">[3]LaGuardia!B1631</f>
        <v>6</v>
      </c>
      <c r="R170" s="234" t="n">
        <f aca="false">[3]LaGuardia!C1631</f>
        <v>16</v>
      </c>
      <c r="S170" s="250" t="n">
        <f aca="false">DATE(P170,Q170,R170)</f>
        <v>37058</v>
      </c>
      <c r="T170" s="234" t="n">
        <f aca="false">[3]LaGuardia!E1631</f>
        <v>84</v>
      </c>
      <c r="U170" s="251" t="n">
        <f aca="false">[3]LaGuardia!F1631</f>
        <v>69</v>
      </c>
    </row>
    <row r="171" customFormat="false" ht="12.75" hidden="false" customHeight="false" outlineLevel="0" collapsed="false">
      <c r="A171" s="246" t="n">
        <v>37059</v>
      </c>
      <c r="B171" s="235" t="n">
        <v>82</v>
      </c>
      <c r="C171" s="247" t="n">
        <v>62</v>
      </c>
      <c r="D171" s="248" t="n">
        <f aca="false">[2]PhiladelphiaPA!A1630</f>
        <v>2001</v>
      </c>
      <c r="E171" s="235" t="n">
        <f aca="false">[2]PhiladelphiaPA!B1630</f>
        <v>6</v>
      </c>
      <c r="F171" s="235" t="n">
        <f aca="false">[2]PhiladelphiaPA!C1630</f>
        <v>17</v>
      </c>
      <c r="G171" s="250" t="n">
        <f aca="false">DATE(D171,E171,F171)</f>
        <v>37059</v>
      </c>
      <c r="H171" s="235" t="n">
        <f aca="false">[2]PhiladelphiaPA!E1630</f>
        <v>86</v>
      </c>
      <c r="I171" s="247" t="n">
        <f aca="false">[2]PhiladelphiaPA!F1630</f>
        <v>68</v>
      </c>
      <c r="J171" s="248" t="n">
        <f aca="false">'[2]WashingtonD.C.'!A1630</f>
        <v>2001</v>
      </c>
      <c r="K171" s="235" t="n">
        <f aca="false">'[2]WashingtonD.C.'!B1630</f>
        <v>6</v>
      </c>
      <c r="L171" s="235" t="n">
        <f aca="false">'[2]WashingtonD.C.'!C1630</f>
        <v>17</v>
      </c>
      <c r="M171" s="250" t="n">
        <f aca="false">DATE(J171,K171,L171)</f>
        <v>37059</v>
      </c>
      <c r="N171" s="235" t="n">
        <f aca="false">'[2]WashingtonD.C.'!E1630</f>
        <v>88</v>
      </c>
      <c r="O171" s="247" t="n">
        <f aca="false">'[2]WashingtonD.C.'!F1630</f>
        <v>70</v>
      </c>
      <c r="P171" s="248" t="n">
        <f aca="false">[3]LaGuardia!A1632</f>
        <v>2001</v>
      </c>
      <c r="Q171" s="235" t="n">
        <f aca="false">[3]LaGuardia!B1632</f>
        <v>6</v>
      </c>
      <c r="R171" s="234" t="n">
        <f aca="false">[3]LaGuardia!C1632</f>
        <v>17</v>
      </c>
      <c r="S171" s="250" t="n">
        <f aca="false">DATE(P171,Q171,R171)</f>
        <v>37059</v>
      </c>
      <c r="T171" s="234" t="n">
        <f aca="false">[3]LaGuardia!E1632</f>
        <v>84</v>
      </c>
      <c r="U171" s="251" t="n">
        <f aca="false">[3]LaGuardia!F1632</f>
        <v>68</v>
      </c>
    </row>
    <row r="172" customFormat="false" ht="12.75" hidden="false" customHeight="false" outlineLevel="0" collapsed="false">
      <c r="A172" s="246" t="n">
        <v>37060</v>
      </c>
      <c r="B172" s="235" t="n">
        <v>82</v>
      </c>
      <c r="C172" s="247" t="n">
        <v>63</v>
      </c>
      <c r="D172" s="248" t="n">
        <f aca="false">[2]PhiladelphiaPA!A1631</f>
        <v>2001</v>
      </c>
      <c r="E172" s="235" t="n">
        <f aca="false">[2]PhiladelphiaPA!B1631</f>
        <v>6</v>
      </c>
      <c r="F172" s="235" t="n">
        <f aca="false">[2]PhiladelphiaPA!C1631</f>
        <v>18</v>
      </c>
      <c r="G172" s="250" t="n">
        <f aca="false">DATE(D172,E172,F172)</f>
        <v>37060</v>
      </c>
      <c r="H172" s="235" t="n">
        <f aca="false">[2]PhiladelphiaPA!E1631</f>
        <v>81</v>
      </c>
      <c r="I172" s="247" t="n">
        <f aca="false">[2]PhiladelphiaPA!F1631</f>
        <v>63</v>
      </c>
      <c r="J172" s="248" t="n">
        <f aca="false">'[2]WashingtonD.C.'!A1631</f>
        <v>2001</v>
      </c>
      <c r="K172" s="235" t="n">
        <f aca="false">'[2]WashingtonD.C.'!B1631</f>
        <v>6</v>
      </c>
      <c r="L172" s="235" t="n">
        <f aca="false">'[2]WashingtonD.C.'!C1631</f>
        <v>18</v>
      </c>
      <c r="M172" s="250" t="n">
        <f aca="false">DATE(J172,K172,L172)</f>
        <v>37060</v>
      </c>
      <c r="N172" s="235" t="n">
        <f aca="false">'[2]WashingtonD.C.'!E1631</f>
        <v>83</v>
      </c>
      <c r="O172" s="247" t="n">
        <f aca="false">'[2]WashingtonD.C.'!F1631</f>
        <v>66</v>
      </c>
      <c r="P172" s="248" t="n">
        <f aca="false">[3]LaGuardia!A1633</f>
        <v>2001</v>
      </c>
      <c r="Q172" s="235" t="n">
        <f aca="false">[3]LaGuardia!B1633</f>
        <v>6</v>
      </c>
      <c r="R172" s="234" t="n">
        <f aca="false">[3]LaGuardia!C1633</f>
        <v>18</v>
      </c>
      <c r="S172" s="250" t="n">
        <f aca="false">DATE(P172,Q172,R172)</f>
        <v>37060</v>
      </c>
      <c r="T172" s="234" t="n">
        <f aca="false">[3]LaGuardia!E1633</f>
        <v>79</v>
      </c>
      <c r="U172" s="251" t="n">
        <f aca="false">[3]LaGuardia!F1633</f>
        <v>64</v>
      </c>
    </row>
    <row r="173" customFormat="false" ht="12.75" hidden="false" customHeight="false" outlineLevel="0" collapsed="false">
      <c r="A173" s="246" t="n">
        <v>37061</v>
      </c>
      <c r="B173" s="235" t="n">
        <v>83</v>
      </c>
      <c r="C173" s="247" t="n">
        <v>63</v>
      </c>
      <c r="D173" s="248" t="n">
        <f aca="false">[2]PhiladelphiaPA!A1632</f>
        <v>2001</v>
      </c>
      <c r="E173" s="235" t="n">
        <f aca="false">[2]PhiladelphiaPA!B1632</f>
        <v>6</v>
      </c>
      <c r="F173" s="235" t="n">
        <f aca="false">[2]PhiladelphiaPA!C1632</f>
        <v>19</v>
      </c>
      <c r="G173" s="250" t="n">
        <f aca="false">DATE(D173,E173,F173)</f>
        <v>37061</v>
      </c>
      <c r="H173" s="235" t="n">
        <f aca="false">[2]PhiladelphiaPA!E1632</f>
        <v>79</v>
      </c>
      <c r="I173" s="247" t="n">
        <f aca="false">[2]PhiladelphiaPA!F1632</f>
        <v>59</v>
      </c>
      <c r="J173" s="248" t="n">
        <f aca="false">'[2]WashingtonD.C.'!A1632</f>
        <v>2001</v>
      </c>
      <c r="K173" s="235" t="n">
        <f aca="false">'[2]WashingtonD.C.'!B1632</f>
        <v>6</v>
      </c>
      <c r="L173" s="235" t="n">
        <f aca="false">'[2]WashingtonD.C.'!C1632</f>
        <v>19</v>
      </c>
      <c r="M173" s="250" t="n">
        <f aca="false">DATE(J173,K173,L173)</f>
        <v>37061</v>
      </c>
      <c r="N173" s="235" t="n">
        <f aca="false">'[2]WashingtonD.C.'!E1632</f>
        <v>82</v>
      </c>
      <c r="O173" s="247" t="n">
        <f aca="false">'[2]WashingtonD.C.'!F1632</f>
        <v>64</v>
      </c>
      <c r="P173" s="248" t="n">
        <f aca="false">[3]LaGuardia!A1634</f>
        <v>2001</v>
      </c>
      <c r="Q173" s="235" t="n">
        <f aca="false">[3]LaGuardia!B1634</f>
        <v>6</v>
      </c>
      <c r="R173" s="234" t="n">
        <f aca="false">[3]LaGuardia!C1634</f>
        <v>19</v>
      </c>
      <c r="S173" s="250" t="n">
        <f aca="false">DATE(P173,Q173,R173)</f>
        <v>37061</v>
      </c>
      <c r="T173" s="234" t="n">
        <f aca="false">[3]LaGuardia!E1634</f>
        <v>78</v>
      </c>
      <c r="U173" s="251" t="n">
        <f aca="false">[3]LaGuardia!F1634</f>
        <v>60</v>
      </c>
    </row>
    <row r="174" customFormat="false" ht="12.75" hidden="false" customHeight="false" outlineLevel="0" collapsed="false">
      <c r="A174" s="246" t="n">
        <v>37062</v>
      </c>
      <c r="B174" s="235" t="n">
        <v>83</v>
      </c>
      <c r="C174" s="247" t="n">
        <v>63</v>
      </c>
      <c r="D174" s="248" t="n">
        <f aca="false">[2]PhiladelphiaPA!A1633</f>
        <v>2001</v>
      </c>
      <c r="E174" s="235" t="n">
        <f aca="false">[2]PhiladelphiaPA!B1633</f>
        <v>6</v>
      </c>
      <c r="F174" s="235" t="n">
        <f aca="false">[2]PhiladelphiaPA!C1633</f>
        <v>20</v>
      </c>
      <c r="G174" s="250" t="n">
        <f aca="false">DATE(D174,E174,F174)</f>
        <v>37062</v>
      </c>
      <c r="H174" s="235" t="n">
        <f aca="false">[2]PhiladelphiaPA!E1633</f>
        <v>82</v>
      </c>
      <c r="I174" s="247" t="n">
        <f aca="false">[2]PhiladelphiaPA!F1633</f>
        <v>61</v>
      </c>
      <c r="J174" s="248" t="n">
        <f aca="false">'[2]WashingtonD.C.'!A1633</f>
        <v>2001</v>
      </c>
      <c r="K174" s="235" t="n">
        <f aca="false">'[2]WashingtonD.C.'!B1633</f>
        <v>6</v>
      </c>
      <c r="L174" s="235" t="n">
        <f aca="false">'[2]WashingtonD.C.'!C1633</f>
        <v>20</v>
      </c>
      <c r="M174" s="250" t="n">
        <f aca="false">DATE(J174,K174,L174)</f>
        <v>37062</v>
      </c>
      <c r="N174" s="235" t="n">
        <f aca="false">'[2]WashingtonD.C.'!E1633</f>
        <v>84</v>
      </c>
      <c r="O174" s="247" t="n">
        <f aca="false">'[2]WashingtonD.C.'!F1633</f>
        <v>66</v>
      </c>
      <c r="P174" s="248" t="n">
        <f aca="false">[3]LaGuardia!A1635</f>
        <v>2001</v>
      </c>
      <c r="Q174" s="235" t="n">
        <f aca="false">[3]LaGuardia!B1635</f>
        <v>6</v>
      </c>
      <c r="R174" s="234" t="n">
        <f aca="false">[3]LaGuardia!C1635</f>
        <v>20</v>
      </c>
      <c r="S174" s="250" t="n">
        <f aca="false">DATE(P174,Q174,R174)</f>
        <v>37062</v>
      </c>
      <c r="T174" s="234" t="n">
        <f aca="false">[3]LaGuardia!E1635</f>
        <v>81</v>
      </c>
      <c r="U174" s="251" t="n">
        <f aca="false">[3]LaGuardia!F1635</f>
        <v>63</v>
      </c>
    </row>
    <row r="175" customFormat="false" ht="12.75" hidden="false" customHeight="false" outlineLevel="0" collapsed="false">
      <c r="A175" s="246" t="n">
        <v>37063</v>
      </c>
      <c r="B175" s="235" t="n">
        <v>83</v>
      </c>
      <c r="C175" s="247" t="n">
        <v>63</v>
      </c>
      <c r="D175" s="248" t="n">
        <f aca="false">[2]PhiladelphiaPA!A1634</f>
        <v>2001</v>
      </c>
      <c r="E175" s="235" t="n">
        <f aca="false">[2]PhiladelphiaPA!B1634</f>
        <v>6</v>
      </c>
      <c r="F175" s="235" t="n">
        <f aca="false">[2]PhiladelphiaPA!C1634</f>
        <v>21</v>
      </c>
      <c r="G175" s="250" t="n">
        <f aca="false">DATE(D175,E175,F175)</f>
        <v>37063</v>
      </c>
      <c r="H175" s="235" t="n">
        <f aca="false">[2]PhiladelphiaPA!E1634</f>
        <v>84</v>
      </c>
      <c r="I175" s="247" t="n">
        <f aca="false">[2]PhiladelphiaPA!F1634</f>
        <v>64</v>
      </c>
      <c r="J175" s="248" t="n">
        <f aca="false">'[2]WashingtonD.C.'!A1634</f>
        <v>2001</v>
      </c>
      <c r="K175" s="235" t="n">
        <f aca="false">'[2]WashingtonD.C.'!B1634</f>
        <v>6</v>
      </c>
      <c r="L175" s="235" t="n">
        <f aca="false">'[2]WashingtonD.C.'!C1634</f>
        <v>21</v>
      </c>
      <c r="M175" s="250" t="n">
        <f aca="false">DATE(J175,K175,L175)</f>
        <v>37063</v>
      </c>
      <c r="N175" s="235" t="n">
        <f aca="false">'[2]WashingtonD.C.'!E1634</f>
        <v>85</v>
      </c>
      <c r="O175" s="247" t="n">
        <f aca="false">'[2]WashingtonD.C.'!F1634</f>
        <v>68</v>
      </c>
      <c r="P175" s="248" t="n">
        <f aca="false">[3]LaGuardia!A1636</f>
        <v>2001</v>
      </c>
      <c r="Q175" s="235" t="n">
        <f aca="false">[3]LaGuardia!B1636</f>
        <v>6</v>
      </c>
      <c r="R175" s="234" t="n">
        <f aca="false">[3]LaGuardia!C1636</f>
        <v>21</v>
      </c>
      <c r="S175" s="250" t="n">
        <f aca="false">DATE(P175,Q175,R175)</f>
        <v>37063</v>
      </c>
      <c r="T175" s="234" t="n">
        <f aca="false">[3]LaGuardia!E1636</f>
        <v>82</v>
      </c>
      <c r="U175" s="251" t="n">
        <f aca="false">[3]LaGuardia!F1636</f>
        <v>65</v>
      </c>
    </row>
    <row r="176" customFormat="false" ht="12.75" hidden="false" customHeight="false" outlineLevel="0" collapsed="false">
      <c r="A176" s="246" t="n">
        <v>37064</v>
      </c>
      <c r="B176" s="235" t="n">
        <v>83</v>
      </c>
      <c r="C176" s="247" t="n">
        <v>63</v>
      </c>
      <c r="D176" s="248" t="n">
        <f aca="false">[2]PhiladelphiaPA!A1635</f>
        <v>2001</v>
      </c>
      <c r="E176" s="235" t="n">
        <f aca="false">[2]PhiladelphiaPA!B1635</f>
        <v>6</v>
      </c>
      <c r="F176" s="235" t="n">
        <f aca="false">[2]PhiladelphiaPA!C1635</f>
        <v>22</v>
      </c>
      <c r="G176" s="250" t="n">
        <f aca="false">DATE(D176,E176,F176)</f>
        <v>37064</v>
      </c>
      <c r="H176" s="235" t="n">
        <f aca="false">[2]PhiladelphiaPA!E1635</f>
        <v>82</v>
      </c>
      <c r="I176" s="247" t="n">
        <f aca="false">[2]PhiladelphiaPA!F1635</f>
        <v>64</v>
      </c>
      <c r="J176" s="248" t="n">
        <f aca="false">'[2]WashingtonD.C.'!A1635</f>
        <v>2001</v>
      </c>
      <c r="K176" s="235" t="n">
        <f aca="false">'[2]WashingtonD.C.'!B1635</f>
        <v>6</v>
      </c>
      <c r="L176" s="235" t="n">
        <f aca="false">'[2]WashingtonD.C.'!C1635</f>
        <v>22</v>
      </c>
      <c r="M176" s="250" t="n">
        <f aca="false">DATE(J176,K176,L176)</f>
        <v>37064</v>
      </c>
      <c r="N176" s="235" t="n">
        <f aca="false">'[2]WashingtonD.C.'!E1635</f>
        <v>84</v>
      </c>
      <c r="O176" s="247" t="n">
        <f aca="false">'[2]WashingtonD.C.'!F1635</f>
        <v>68</v>
      </c>
      <c r="P176" s="248" t="n">
        <f aca="false">[3]LaGuardia!A1637</f>
        <v>2001</v>
      </c>
      <c r="Q176" s="235" t="n">
        <f aca="false">[3]LaGuardia!B1637</f>
        <v>6</v>
      </c>
      <c r="R176" s="234" t="n">
        <f aca="false">[3]LaGuardia!C1637</f>
        <v>22</v>
      </c>
      <c r="S176" s="250" t="n">
        <f aca="false">DATE(P176,Q176,R176)</f>
        <v>37064</v>
      </c>
      <c r="T176" s="234" t="n">
        <f aca="false">[3]LaGuardia!E1637</f>
        <v>81</v>
      </c>
      <c r="U176" s="251" t="n">
        <f aca="false">[3]LaGuardia!F1637</f>
        <v>65</v>
      </c>
    </row>
    <row r="177" customFormat="false" ht="12.75" hidden="false" customHeight="false" outlineLevel="0" collapsed="false">
      <c r="A177" s="246" t="n">
        <v>37065</v>
      </c>
      <c r="B177" s="235" t="n">
        <v>83</v>
      </c>
      <c r="C177" s="247" t="n">
        <v>64</v>
      </c>
      <c r="D177" s="248" t="n">
        <f aca="false">[2]PhiladelphiaPA!A1636</f>
        <v>2001</v>
      </c>
      <c r="E177" s="235" t="n">
        <f aca="false">[2]PhiladelphiaPA!B1636</f>
        <v>6</v>
      </c>
      <c r="F177" s="235" t="n">
        <f aca="false">[2]PhiladelphiaPA!C1636</f>
        <v>23</v>
      </c>
      <c r="G177" s="250" t="n">
        <f aca="false">DATE(D177,E177,F177)</f>
        <v>37065</v>
      </c>
      <c r="H177" s="235" t="n">
        <f aca="false">[2]PhiladelphiaPA!E1636</f>
        <v>80</v>
      </c>
      <c r="I177" s="247" t="n">
        <f aca="false">[2]PhiladelphiaPA!F1636</f>
        <v>62</v>
      </c>
      <c r="J177" s="248" t="n">
        <f aca="false">'[2]WashingtonD.C.'!A1636</f>
        <v>2001</v>
      </c>
      <c r="K177" s="235" t="n">
        <f aca="false">'[2]WashingtonD.C.'!B1636</f>
        <v>6</v>
      </c>
      <c r="L177" s="235" t="n">
        <f aca="false">'[2]WashingtonD.C.'!C1636</f>
        <v>23</v>
      </c>
      <c r="M177" s="250" t="n">
        <f aca="false">DATE(J177,K177,L177)</f>
        <v>37065</v>
      </c>
      <c r="N177" s="235" t="n">
        <f aca="false">'[2]WashingtonD.C.'!E1636</f>
        <v>82</v>
      </c>
      <c r="O177" s="247" t="n">
        <f aca="false">'[2]WashingtonD.C.'!F1636</f>
        <v>66</v>
      </c>
      <c r="P177" s="248" t="n">
        <f aca="false">[3]LaGuardia!A1638</f>
        <v>2001</v>
      </c>
      <c r="Q177" s="235" t="n">
        <f aca="false">[3]LaGuardia!B1638</f>
        <v>6</v>
      </c>
      <c r="R177" s="234" t="n">
        <f aca="false">[3]LaGuardia!C1638</f>
        <v>23</v>
      </c>
      <c r="S177" s="250" t="n">
        <f aca="false">DATE(P177,Q177,R177)</f>
        <v>37065</v>
      </c>
      <c r="T177" s="234" t="n">
        <f aca="false">[3]LaGuardia!E1638</f>
        <v>79</v>
      </c>
      <c r="U177" s="251" t="n">
        <f aca="false">[3]LaGuardia!F1638</f>
        <v>63</v>
      </c>
    </row>
    <row r="178" customFormat="false" ht="12.75" hidden="false" customHeight="false" outlineLevel="0" collapsed="false">
      <c r="A178" s="246" t="n">
        <v>37066</v>
      </c>
      <c r="B178" s="235" t="n">
        <v>84</v>
      </c>
      <c r="C178" s="247" t="n">
        <v>64</v>
      </c>
      <c r="D178" s="248" t="n">
        <f aca="false">[2]PhiladelphiaPA!A1637</f>
        <v>2001</v>
      </c>
      <c r="E178" s="235" t="n">
        <f aca="false">[2]PhiladelphiaPA!B1637</f>
        <v>6</v>
      </c>
      <c r="F178" s="235" t="n">
        <f aca="false">[2]PhiladelphiaPA!C1637</f>
        <v>24</v>
      </c>
      <c r="G178" s="250" t="n">
        <f aca="false">DATE(D178,E178,F178)</f>
        <v>37066</v>
      </c>
      <c r="H178" s="235" t="n">
        <f aca="false">[2]PhiladelphiaPA!E1637</f>
        <v>80</v>
      </c>
      <c r="I178" s="247" t="n">
        <f aca="false">[2]PhiladelphiaPA!F1637</f>
        <v>60</v>
      </c>
      <c r="J178" s="248" t="n">
        <f aca="false">'[2]WashingtonD.C.'!A1637</f>
        <v>2001</v>
      </c>
      <c r="K178" s="235" t="n">
        <f aca="false">'[2]WashingtonD.C.'!B1637</f>
        <v>6</v>
      </c>
      <c r="L178" s="235" t="n">
        <f aca="false">'[2]WashingtonD.C.'!C1637</f>
        <v>24</v>
      </c>
      <c r="M178" s="250" t="n">
        <f aca="false">DATE(J178,K178,L178)</f>
        <v>37066</v>
      </c>
      <c r="N178" s="235" t="n">
        <f aca="false">'[2]WashingtonD.C.'!E1637</f>
        <v>82</v>
      </c>
      <c r="O178" s="247" t="n">
        <f aca="false">'[2]WashingtonD.C.'!F1637</f>
        <v>65</v>
      </c>
      <c r="P178" s="248" t="n">
        <f aca="false">[3]LaGuardia!A1639</f>
        <v>2001</v>
      </c>
      <c r="Q178" s="235" t="n">
        <f aca="false">[3]LaGuardia!B1639</f>
        <v>6</v>
      </c>
      <c r="R178" s="234" t="n">
        <f aca="false">[3]LaGuardia!C1639</f>
        <v>24</v>
      </c>
      <c r="S178" s="250" t="n">
        <f aca="false">DATE(P178,Q178,R178)</f>
        <v>37066</v>
      </c>
      <c r="T178" s="234" t="n">
        <f aca="false">[3]LaGuardia!E1639</f>
        <v>77</v>
      </c>
      <c r="U178" s="251" t="n">
        <f aca="false">[3]LaGuardia!F1639</f>
        <v>62</v>
      </c>
    </row>
    <row r="179" customFormat="false" ht="12.75" hidden="false" customHeight="false" outlineLevel="0" collapsed="false">
      <c r="A179" s="246" t="n">
        <v>37067</v>
      </c>
      <c r="B179" s="235" t="n">
        <v>84</v>
      </c>
      <c r="C179" s="247" t="n">
        <v>64</v>
      </c>
      <c r="D179" s="248" t="n">
        <f aca="false">[2]PhiladelphiaPA!A1638</f>
        <v>2001</v>
      </c>
      <c r="E179" s="235" t="n">
        <f aca="false">[2]PhiladelphiaPA!B1638</f>
        <v>6</v>
      </c>
      <c r="F179" s="235" t="n">
        <f aca="false">[2]PhiladelphiaPA!C1638</f>
        <v>25</v>
      </c>
      <c r="G179" s="250" t="n">
        <f aca="false">DATE(D179,E179,F179)</f>
        <v>37067</v>
      </c>
      <c r="H179" s="235" t="n">
        <f aca="false">[2]PhiladelphiaPA!E1638</f>
        <v>86</v>
      </c>
      <c r="I179" s="247" t="n">
        <f aca="false">[2]PhiladelphiaPA!F1638</f>
        <v>66</v>
      </c>
      <c r="J179" s="248" t="n">
        <f aca="false">'[2]WashingtonD.C.'!A1638</f>
        <v>2001</v>
      </c>
      <c r="K179" s="235" t="n">
        <f aca="false">'[2]WashingtonD.C.'!B1638</f>
        <v>6</v>
      </c>
      <c r="L179" s="235" t="n">
        <f aca="false">'[2]WashingtonD.C.'!C1638</f>
        <v>25</v>
      </c>
      <c r="M179" s="250" t="n">
        <f aca="false">DATE(J179,K179,L179)</f>
        <v>37067</v>
      </c>
      <c r="N179" s="235" t="n">
        <f aca="false">'[2]WashingtonD.C.'!E1638</f>
        <v>88</v>
      </c>
      <c r="O179" s="247" t="n">
        <f aca="false">'[2]WashingtonD.C.'!F1638</f>
        <v>69</v>
      </c>
      <c r="P179" s="248" t="n">
        <f aca="false">[3]LaGuardia!A1640</f>
        <v>2001</v>
      </c>
      <c r="Q179" s="235" t="n">
        <f aca="false">[3]LaGuardia!B1640</f>
        <v>6</v>
      </c>
      <c r="R179" s="234" t="n">
        <f aca="false">[3]LaGuardia!C1640</f>
        <v>25</v>
      </c>
      <c r="S179" s="250" t="n">
        <f aca="false">DATE(P179,Q179,R179)</f>
        <v>37067</v>
      </c>
      <c r="T179" s="234" t="n">
        <f aca="false">[3]LaGuardia!E1640</f>
        <v>84</v>
      </c>
      <c r="U179" s="251" t="n">
        <f aca="false">[3]LaGuardia!F1640</f>
        <v>67</v>
      </c>
    </row>
    <row r="180" customFormat="false" ht="12.75" hidden="false" customHeight="false" outlineLevel="0" collapsed="false">
      <c r="A180" s="246" t="n">
        <v>37068</v>
      </c>
      <c r="B180" s="235" t="n">
        <v>84</v>
      </c>
      <c r="C180" s="247" t="n">
        <v>64</v>
      </c>
      <c r="D180" s="248" t="n">
        <f aca="false">[2]PhiladelphiaPA!A1639</f>
        <v>2001</v>
      </c>
      <c r="E180" s="235" t="n">
        <f aca="false">[2]PhiladelphiaPA!B1639</f>
        <v>6</v>
      </c>
      <c r="F180" s="235" t="n">
        <f aca="false">[2]PhiladelphiaPA!C1639</f>
        <v>26</v>
      </c>
      <c r="G180" s="250" t="n">
        <f aca="false">DATE(D180,E180,F180)</f>
        <v>37068</v>
      </c>
      <c r="H180" s="235" t="n">
        <f aca="false">[2]PhiladelphiaPA!E1639</f>
        <v>85</v>
      </c>
      <c r="I180" s="247" t="n">
        <f aca="false">[2]PhiladelphiaPA!F1639</f>
        <v>67</v>
      </c>
      <c r="J180" s="248" t="n">
        <f aca="false">'[2]WashingtonD.C.'!A1639</f>
        <v>2001</v>
      </c>
      <c r="K180" s="235" t="n">
        <f aca="false">'[2]WashingtonD.C.'!B1639</f>
        <v>6</v>
      </c>
      <c r="L180" s="235" t="n">
        <f aca="false">'[2]WashingtonD.C.'!C1639</f>
        <v>26</v>
      </c>
      <c r="M180" s="250" t="n">
        <f aca="false">DATE(J180,K180,L180)</f>
        <v>37068</v>
      </c>
      <c r="N180" s="235" t="n">
        <f aca="false">'[2]WashingtonD.C.'!E1639</f>
        <v>89</v>
      </c>
      <c r="O180" s="247" t="n">
        <f aca="false">'[2]WashingtonD.C.'!F1639</f>
        <v>70</v>
      </c>
      <c r="P180" s="248" t="n">
        <f aca="false">[3]LaGuardia!A1641</f>
        <v>2001</v>
      </c>
      <c r="Q180" s="235" t="n">
        <f aca="false">[3]LaGuardia!B1641</f>
        <v>6</v>
      </c>
      <c r="R180" s="234" t="n">
        <f aca="false">[3]LaGuardia!C1641</f>
        <v>26</v>
      </c>
      <c r="S180" s="250" t="n">
        <f aca="false">DATE(P180,Q180,R180)</f>
        <v>37068</v>
      </c>
      <c r="T180" s="234" t="n">
        <f aca="false">[3]LaGuardia!E1641</f>
        <v>86</v>
      </c>
      <c r="U180" s="251" t="n">
        <f aca="false">[3]LaGuardia!F1641</f>
        <v>69</v>
      </c>
    </row>
    <row r="181" customFormat="false" ht="12.75" hidden="false" customHeight="false" outlineLevel="0" collapsed="false">
      <c r="A181" s="246" t="n">
        <v>37069</v>
      </c>
      <c r="B181" s="235" t="n">
        <v>84</v>
      </c>
      <c r="C181" s="247" t="n">
        <v>65</v>
      </c>
      <c r="D181" s="248" t="n">
        <f aca="false">[2]PhiladelphiaPA!A1640</f>
        <v>2001</v>
      </c>
      <c r="E181" s="235" t="n">
        <f aca="false">[2]PhiladelphiaPA!B1640</f>
        <v>6</v>
      </c>
      <c r="F181" s="235" t="n">
        <f aca="false">[2]PhiladelphiaPA!C1640</f>
        <v>27</v>
      </c>
      <c r="G181" s="250" t="n">
        <f aca="false">DATE(D181,E181,F181)</f>
        <v>37069</v>
      </c>
      <c r="H181" s="235" t="n">
        <f aca="false">[2]PhiladelphiaPA!E1640</f>
        <v>82</v>
      </c>
      <c r="I181" s="247" t="n">
        <f aca="false">[2]PhiladelphiaPA!F1640</f>
        <v>65</v>
      </c>
      <c r="J181" s="248" t="n">
        <f aca="false">'[2]WashingtonD.C.'!A1640</f>
        <v>2001</v>
      </c>
      <c r="K181" s="235" t="n">
        <f aca="false">'[2]WashingtonD.C.'!B1640</f>
        <v>6</v>
      </c>
      <c r="L181" s="235" t="n">
        <f aca="false">'[2]WashingtonD.C.'!C1640</f>
        <v>27</v>
      </c>
      <c r="M181" s="250" t="n">
        <f aca="false">DATE(J181,K181,L181)</f>
        <v>37069</v>
      </c>
      <c r="N181" s="235" t="n">
        <f aca="false">'[2]WashingtonD.C.'!E1640</f>
        <v>85</v>
      </c>
      <c r="O181" s="247" t="n">
        <f aca="false">'[2]WashingtonD.C.'!F1640</f>
        <v>67</v>
      </c>
      <c r="P181" s="248" t="n">
        <f aca="false">[3]LaGuardia!A1642</f>
        <v>2001</v>
      </c>
      <c r="Q181" s="235" t="n">
        <f aca="false">[3]LaGuardia!B1642</f>
        <v>6</v>
      </c>
      <c r="R181" s="234" t="n">
        <f aca="false">[3]LaGuardia!C1642</f>
        <v>27</v>
      </c>
      <c r="S181" s="250" t="n">
        <f aca="false">DATE(P181,Q181,R181)</f>
        <v>37069</v>
      </c>
      <c r="T181" s="234" t="n">
        <f aca="false">[3]LaGuardia!E1642</f>
        <v>83</v>
      </c>
      <c r="U181" s="251" t="n">
        <f aca="false">[3]LaGuardia!F1642</f>
        <v>66</v>
      </c>
    </row>
    <row r="182" customFormat="false" ht="12.75" hidden="false" customHeight="false" outlineLevel="0" collapsed="false">
      <c r="A182" s="246" t="n">
        <v>37070</v>
      </c>
      <c r="B182" s="235" t="n">
        <v>84</v>
      </c>
      <c r="C182" s="247" t="n">
        <v>65</v>
      </c>
      <c r="D182" s="248" t="n">
        <f aca="false">[2]PhiladelphiaPA!A1641</f>
        <v>2001</v>
      </c>
      <c r="E182" s="235" t="n">
        <f aca="false">[2]PhiladelphiaPA!B1641</f>
        <v>6</v>
      </c>
      <c r="F182" s="235" t="n">
        <f aca="false">[2]PhiladelphiaPA!C1641</f>
        <v>28</v>
      </c>
      <c r="G182" s="250" t="n">
        <f aca="false">DATE(D182,E182,F182)</f>
        <v>37070</v>
      </c>
      <c r="H182" s="235" t="n">
        <f aca="false">[2]PhiladelphiaPA!E1641</f>
        <v>84</v>
      </c>
      <c r="I182" s="247" t="n">
        <f aca="false">[2]PhiladelphiaPA!F1641</f>
        <v>62</v>
      </c>
      <c r="J182" s="248" t="n">
        <f aca="false">'[2]WashingtonD.C.'!A1641</f>
        <v>2001</v>
      </c>
      <c r="K182" s="235" t="n">
        <f aca="false">'[2]WashingtonD.C.'!B1641</f>
        <v>6</v>
      </c>
      <c r="L182" s="235" t="n">
        <f aca="false">'[2]WashingtonD.C.'!C1641</f>
        <v>28</v>
      </c>
      <c r="M182" s="250" t="n">
        <f aca="false">DATE(J182,K182,L182)</f>
        <v>37070</v>
      </c>
      <c r="N182" s="235" t="n">
        <f aca="false">'[2]WashingtonD.C.'!E1641</f>
        <v>86</v>
      </c>
      <c r="O182" s="247" t="n">
        <f aca="false">'[2]WashingtonD.C.'!F1641</f>
        <v>68</v>
      </c>
      <c r="P182" s="248" t="n">
        <f aca="false">[3]LaGuardia!A1643</f>
        <v>2001</v>
      </c>
      <c r="Q182" s="235" t="n">
        <f aca="false">[3]LaGuardia!B1643</f>
        <v>6</v>
      </c>
      <c r="R182" s="234" t="n">
        <f aca="false">[3]LaGuardia!C1643</f>
        <v>28</v>
      </c>
      <c r="S182" s="250" t="n">
        <f aca="false">DATE(P182,Q182,R182)</f>
        <v>37070</v>
      </c>
      <c r="T182" s="234" t="n">
        <f aca="false">[3]LaGuardia!E1643</f>
        <v>81</v>
      </c>
      <c r="U182" s="251" t="n">
        <f aca="false">[3]LaGuardia!F1643</f>
        <v>64</v>
      </c>
    </row>
    <row r="183" customFormat="false" ht="12.75" hidden="false" customHeight="false" outlineLevel="0" collapsed="false">
      <c r="A183" s="246" t="n">
        <v>37071</v>
      </c>
      <c r="B183" s="235" t="n">
        <v>84</v>
      </c>
      <c r="C183" s="247" t="n">
        <v>65</v>
      </c>
      <c r="D183" s="248" t="n">
        <f aca="false">[2]PhiladelphiaPA!A1642</f>
        <v>2001</v>
      </c>
      <c r="E183" s="235" t="n">
        <f aca="false">[2]PhiladelphiaPA!B1642</f>
        <v>6</v>
      </c>
      <c r="F183" s="235" t="n">
        <f aca="false">[2]PhiladelphiaPA!C1642</f>
        <v>29</v>
      </c>
      <c r="G183" s="250" t="n">
        <f aca="false">DATE(D183,E183,F183)</f>
        <v>37071</v>
      </c>
      <c r="H183" s="235" t="n">
        <f aca="false">[2]PhiladelphiaPA!E1642</f>
        <v>84</v>
      </c>
      <c r="I183" s="247" t="n">
        <f aca="false">[2]PhiladelphiaPA!F1642</f>
        <v>64</v>
      </c>
      <c r="J183" s="248" t="n">
        <f aca="false">'[2]WashingtonD.C.'!A1642</f>
        <v>2001</v>
      </c>
      <c r="K183" s="235" t="n">
        <f aca="false">'[2]WashingtonD.C.'!B1642</f>
        <v>6</v>
      </c>
      <c r="L183" s="235" t="n">
        <f aca="false">'[2]WashingtonD.C.'!C1642</f>
        <v>29</v>
      </c>
      <c r="M183" s="250" t="n">
        <f aca="false">DATE(J183,K183,L183)</f>
        <v>37071</v>
      </c>
      <c r="N183" s="235" t="n">
        <f aca="false">'[2]WashingtonD.C.'!E1642</f>
        <v>86</v>
      </c>
      <c r="O183" s="247" t="n">
        <f aca="false">'[2]WashingtonD.C.'!F1642</f>
        <v>68</v>
      </c>
      <c r="P183" s="248" t="n">
        <f aca="false">[3]LaGuardia!A1644</f>
        <v>2001</v>
      </c>
      <c r="Q183" s="235" t="n">
        <f aca="false">[3]LaGuardia!B1644</f>
        <v>6</v>
      </c>
      <c r="R183" s="234" t="n">
        <f aca="false">[3]LaGuardia!C1644</f>
        <v>29</v>
      </c>
      <c r="S183" s="250" t="n">
        <f aca="false">DATE(P183,Q183,R183)</f>
        <v>37071</v>
      </c>
      <c r="T183" s="234" t="n">
        <f aca="false">[3]LaGuardia!E1644</f>
        <v>82</v>
      </c>
      <c r="U183" s="251" t="n">
        <f aca="false">[3]LaGuardia!F1644</f>
        <v>66</v>
      </c>
    </row>
    <row r="184" customFormat="false" ht="12.75" hidden="false" customHeight="false" outlineLevel="0" collapsed="false">
      <c r="A184" s="246" t="n">
        <v>37072</v>
      </c>
      <c r="B184" s="235" t="n">
        <v>85</v>
      </c>
      <c r="C184" s="247" t="n">
        <v>65</v>
      </c>
      <c r="D184" s="248" t="n">
        <f aca="false">[2]PhiladelphiaPA!A1643</f>
        <v>2001</v>
      </c>
      <c r="E184" s="235" t="n">
        <f aca="false">[2]PhiladelphiaPA!B1643</f>
        <v>6</v>
      </c>
      <c r="F184" s="235" t="n">
        <f aca="false">[2]PhiladelphiaPA!C1643</f>
        <v>30</v>
      </c>
      <c r="G184" s="250" t="n">
        <f aca="false">DATE(D184,E184,F184)</f>
        <v>37072</v>
      </c>
      <c r="H184" s="235" t="n">
        <f aca="false">[2]PhiladelphiaPA!E1643</f>
        <v>0</v>
      </c>
      <c r="I184" s="247" t="n">
        <f aca="false">[2]PhiladelphiaPA!F1643</f>
        <v>0</v>
      </c>
      <c r="J184" s="248" t="n">
        <f aca="false">'[2]WashingtonD.C.'!A1643</f>
        <v>2001</v>
      </c>
      <c r="K184" s="235" t="n">
        <f aca="false">'[2]WashingtonD.C.'!B1643</f>
        <v>6</v>
      </c>
      <c r="L184" s="235" t="n">
        <f aca="false">'[2]WashingtonD.C.'!C1643</f>
        <v>30</v>
      </c>
      <c r="M184" s="250" t="n">
        <f aca="false">DATE(J184,K184,L184)</f>
        <v>37072</v>
      </c>
      <c r="N184" s="235" t="n">
        <f aca="false">'[2]WashingtonD.C.'!E1643</f>
        <v>0</v>
      </c>
      <c r="O184" s="247" t="n">
        <f aca="false">'[2]WashingtonD.C.'!F1643</f>
        <v>0</v>
      </c>
      <c r="P184" s="248" t="n">
        <f aca="false">[3]LaGuardia!A1645</f>
        <v>2001</v>
      </c>
      <c r="Q184" s="235" t="n">
        <f aca="false">[3]LaGuardia!B1645</f>
        <v>6</v>
      </c>
      <c r="R184" s="234" t="n">
        <f aca="false">[3]LaGuardia!C1645</f>
        <v>30</v>
      </c>
      <c r="S184" s="250" t="n">
        <f aca="false">DATE(P184,Q184,R184)</f>
        <v>37072</v>
      </c>
      <c r="T184" s="234" t="n">
        <f aca="false">[3]LaGuardia!E1645</f>
        <v>0</v>
      </c>
      <c r="U184" s="251" t="n">
        <f aca="false">[3]LaGuardia!F1645</f>
        <v>0</v>
      </c>
    </row>
    <row r="185" customFormat="false" ht="12.75" hidden="false" customHeight="false" outlineLevel="0" collapsed="false">
      <c r="A185" s="246" t="n">
        <v>37073</v>
      </c>
      <c r="B185" s="235" t="n">
        <v>85</v>
      </c>
      <c r="C185" s="247" t="n">
        <v>65</v>
      </c>
      <c r="D185" s="248" t="n">
        <f aca="false">[2]PhiladelphiaPA!A1644</f>
        <v>2001</v>
      </c>
      <c r="E185" s="235" t="n">
        <f aca="false">[2]PhiladelphiaPA!B1644</f>
        <v>7</v>
      </c>
      <c r="F185" s="235" t="n">
        <f aca="false">[2]PhiladelphiaPA!C1644</f>
        <v>1</v>
      </c>
      <c r="G185" s="250" t="n">
        <f aca="false">DATE(D185,E185,F185)</f>
        <v>37073</v>
      </c>
      <c r="H185" s="235" t="n">
        <f aca="false">[2]PhiladelphiaPA!E1644</f>
        <v>0</v>
      </c>
      <c r="I185" s="247" t="n">
        <f aca="false">[2]PhiladelphiaPA!F1644</f>
        <v>0</v>
      </c>
      <c r="J185" s="248" t="n">
        <f aca="false">'[2]WashingtonD.C.'!A1644</f>
        <v>2001</v>
      </c>
      <c r="K185" s="235" t="n">
        <f aca="false">'[2]WashingtonD.C.'!B1644</f>
        <v>7</v>
      </c>
      <c r="L185" s="235" t="n">
        <f aca="false">'[2]WashingtonD.C.'!C1644</f>
        <v>1</v>
      </c>
      <c r="M185" s="250" t="n">
        <f aca="false">DATE(J185,K185,L185)</f>
        <v>37073</v>
      </c>
      <c r="N185" s="235" t="n">
        <f aca="false">'[2]WashingtonD.C.'!E1644</f>
        <v>0</v>
      </c>
      <c r="O185" s="247" t="n">
        <f aca="false">'[2]WashingtonD.C.'!F1644</f>
        <v>0</v>
      </c>
      <c r="P185" s="248" t="n">
        <f aca="false">[3]LaGuardia!A1646</f>
        <v>2001</v>
      </c>
      <c r="Q185" s="235" t="n">
        <f aca="false">[3]LaGuardia!B1646</f>
        <v>7</v>
      </c>
      <c r="R185" s="234" t="n">
        <f aca="false">[3]LaGuardia!C1646</f>
        <v>1</v>
      </c>
      <c r="S185" s="250" t="n">
        <f aca="false">DATE(P185,Q185,R185)</f>
        <v>37073</v>
      </c>
      <c r="T185" s="234" t="n">
        <f aca="false">[3]LaGuardia!E1646</f>
        <v>0</v>
      </c>
      <c r="U185" s="251" t="n">
        <f aca="false">[3]LaGuardia!F1646</f>
        <v>0</v>
      </c>
    </row>
    <row r="186" customFormat="false" ht="12.75" hidden="false" customHeight="false" outlineLevel="0" collapsed="false">
      <c r="A186" s="246" t="n">
        <v>37074</v>
      </c>
      <c r="B186" s="235" t="n">
        <v>85</v>
      </c>
      <c r="C186" s="247" t="n">
        <v>66</v>
      </c>
      <c r="D186" s="248" t="n">
        <f aca="false">[2]PhiladelphiaPA!A1645</f>
        <v>2001</v>
      </c>
      <c r="E186" s="235" t="n">
        <f aca="false">[2]PhiladelphiaPA!B1645</f>
        <v>7</v>
      </c>
      <c r="F186" s="235" t="n">
        <f aca="false">[2]PhiladelphiaPA!C1645</f>
        <v>2</v>
      </c>
      <c r="G186" s="250" t="n">
        <f aca="false">DATE(D186,E186,F186)</f>
        <v>37074</v>
      </c>
      <c r="H186" s="235" t="n">
        <f aca="false">[2]PhiladelphiaPA!E1645</f>
        <v>0</v>
      </c>
      <c r="I186" s="247" t="n">
        <f aca="false">[2]PhiladelphiaPA!F1645</f>
        <v>0</v>
      </c>
      <c r="J186" s="248" t="n">
        <f aca="false">'[2]WashingtonD.C.'!A1645</f>
        <v>2001</v>
      </c>
      <c r="K186" s="235" t="n">
        <f aca="false">'[2]WashingtonD.C.'!B1645</f>
        <v>7</v>
      </c>
      <c r="L186" s="235" t="n">
        <f aca="false">'[2]WashingtonD.C.'!C1645</f>
        <v>2</v>
      </c>
      <c r="M186" s="250" t="n">
        <f aca="false">DATE(J186,K186,L186)</f>
        <v>37074</v>
      </c>
      <c r="N186" s="235" t="n">
        <f aca="false">'[2]WashingtonD.C.'!E1645</f>
        <v>0</v>
      </c>
      <c r="O186" s="247" t="n">
        <f aca="false">'[2]WashingtonD.C.'!F1645</f>
        <v>0</v>
      </c>
      <c r="P186" s="248" t="n">
        <f aca="false">[3]LaGuardia!A1647</f>
        <v>2001</v>
      </c>
      <c r="Q186" s="235" t="n">
        <f aca="false">[3]LaGuardia!B1647</f>
        <v>7</v>
      </c>
      <c r="R186" s="234" t="n">
        <f aca="false">[3]LaGuardia!C1647</f>
        <v>2</v>
      </c>
      <c r="S186" s="250" t="n">
        <f aca="false">DATE(P186,Q186,R186)</f>
        <v>37074</v>
      </c>
      <c r="T186" s="234" t="n">
        <f aca="false">[3]LaGuardia!E1647</f>
        <v>0</v>
      </c>
      <c r="U186" s="251" t="n">
        <f aca="false">[3]LaGuardia!F1647</f>
        <v>0</v>
      </c>
    </row>
    <row r="187" customFormat="false" ht="12.75" hidden="false" customHeight="false" outlineLevel="0" collapsed="false">
      <c r="A187" s="246" t="n">
        <v>37075</v>
      </c>
      <c r="B187" s="235" t="n">
        <v>85</v>
      </c>
      <c r="C187" s="247" t="n">
        <v>66</v>
      </c>
      <c r="D187" s="248" t="n">
        <f aca="false">[2]PhiladelphiaPA!A1646</f>
        <v>2001</v>
      </c>
      <c r="E187" s="235" t="n">
        <f aca="false">[2]PhiladelphiaPA!B1646</f>
        <v>7</v>
      </c>
      <c r="F187" s="235" t="n">
        <f aca="false">[2]PhiladelphiaPA!C1646</f>
        <v>3</v>
      </c>
      <c r="G187" s="250" t="n">
        <f aca="false">DATE(D187,E187,F187)</f>
        <v>37075</v>
      </c>
      <c r="H187" s="235" t="n">
        <f aca="false">[2]PhiladelphiaPA!E1646</f>
        <v>0</v>
      </c>
      <c r="I187" s="247" t="n">
        <f aca="false">[2]PhiladelphiaPA!F1646</f>
        <v>0</v>
      </c>
      <c r="J187" s="248" t="n">
        <f aca="false">'[2]WashingtonD.C.'!A1646</f>
        <v>2001</v>
      </c>
      <c r="K187" s="235" t="n">
        <f aca="false">'[2]WashingtonD.C.'!B1646</f>
        <v>7</v>
      </c>
      <c r="L187" s="235" t="n">
        <f aca="false">'[2]WashingtonD.C.'!C1646</f>
        <v>3</v>
      </c>
      <c r="M187" s="250" t="n">
        <f aca="false">DATE(J187,K187,L187)</f>
        <v>37075</v>
      </c>
      <c r="N187" s="235" t="n">
        <f aca="false">'[2]WashingtonD.C.'!E1646</f>
        <v>0</v>
      </c>
      <c r="O187" s="247" t="n">
        <f aca="false">'[2]WashingtonD.C.'!F1646</f>
        <v>0</v>
      </c>
      <c r="P187" s="248" t="n">
        <f aca="false">[3]LaGuardia!A1648</f>
        <v>2001</v>
      </c>
      <c r="Q187" s="235" t="n">
        <f aca="false">[3]LaGuardia!B1648</f>
        <v>7</v>
      </c>
      <c r="R187" s="234" t="n">
        <f aca="false">[3]LaGuardia!C1648</f>
        <v>3</v>
      </c>
      <c r="S187" s="250" t="n">
        <f aca="false">DATE(P187,Q187,R187)</f>
        <v>37075</v>
      </c>
      <c r="T187" s="234" t="n">
        <f aca="false">[3]LaGuardia!E1648</f>
        <v>0</v>
      </c>
      <c r="U187" s="251" t="n">
        <f aca="false">[3]LaGuardia!F1648</f>
        <v>0</v>
      </c>
    </row>
    <row r="188" customFormat="false" ht="12.75" hidden="false" customHeight="false" outlineLevel="0" collapsed="false">
      <c r="A188" s="246" t="n">
        <v>37076</v>
      </c>
      <c r="B188" s="235" t="n">
        <v>85</v>
      </c>
      <c r="C188" s="247" t="n">
        <v>66</v>
      </c>
      <c r="D188" s="248" t="n">
        <f aca="false">[2]PhiladelphiaPA!A1647</f>
        <v>2001</v>
      </c>
      <c r="E188" s="235" t="n">
        <f aca="false">[2]PhiladelphiaPA!B1647</f>
        <v>7</v>
      </c>
      <c r="F188" s="235" t="n">
        <f aca="false">[2]PhiladelphiaPA!C1647</f>
        <v>4</v>
      </c>
      <c r="G188" s="250" t="n">
        <f aca="false">DATE(D188,E188,F188)</f>
        <v>37076</v>
      </c>
      <c r="H188" s="235" t="n">
        <f aca="false">[2]PhiladelphiaPA!E1647</f>
        <v>0</v>
      </c>
      <c r="I188" s="247" t="n">
        <f aca="false">[2]PhiladelphiaPA!F1647</f>
        <v>0</v>
      </c>
      <c r="J188" s="248" t="n">
        <f aca="false">'[2]WashingtonD.C.'!A1647</f>
        <v>2001</v>
      </c>
      <c r="K188" s="235" t="n">
        <f aca="false">'[2]WashingtonD.C.'!B1647</f>
        <v>7</v>
      </c>
      <c r="L188" s="235" t="n">
        <f aca="false">'[2]WashingtonD.C.'!C1647</f>
        <v>4</v>
      </c>
      <c r="M188" s="250" t="n">
        <f aca="false">DATE(J188,K188,L188)</f>
        <v>37076</v>
      </c>
      <c r="N188" s="235" t="n">
        <f aca="false">'[2]WashingtonD.C.'!E1647</f>
        <v>0</v>
      </c>
      <c r="O188" s="247" t="n">
        <f aca="false">'[2]WashingtonD.C.'!F1647</f>
        <v>0</v>
      </c>
      <c r="P188" s="248" t="n">
        <f aca="false">[3]LaGuardia!A1649</f>
        <v>2001</v>
      </c>
      <c r="Q188" s="235" t="n">
        <f aca="false">[3]LaGuardia!B1649</f>
        <v>7</v>
      </c>
      <c r="R188" s="234" t="n">
        <f aca="false">[3]LaGuardia!C1649</f>
        <v>4</v>
      </c>
      <c r="S188" s="250" t="n">
        <f aca="false">DATE(P188,Q188,R188)</f>
        <v>37076</v>
      </c>
      <c r="T188" s="234" t="n">
        <f aca="false">[3]LaGuardia!E1649</f>
        <v>0</v>
      </c>
      <c r="U188" s="251" t="n">
        <f aca="false">[3]LaGuardia!F1649</f>
        <v>0</v>
      </c>
    </row>
    <row r="189" customFormat="false" ht="12.75" hidden="false" customHeight="false" outlineLevel="0" collapsed="false">
      <c r="A189" s="246" t="n">
        <v>37077</v>
      </c>
      <c r="B189" s="235" t="n">
        <v>85</v>
      </c>
      <c r="C189" s="247" t="n">
        <v>66</v>
      </c>
      <c r="D189" s="248" t="n">
        <f aca="false">[2]PhiladelphiaPA!A1648</f>
        <v>2001</v>
      </c>
      <c r="E189" s="235" t="n">
        <f aca="false">[2]PhiladelphiaPA!B1648</f>
        <v>7</v>
      </c>
      <c r="F189" s="235" t="n">
        <f aca="false">[2]PhiladelphiaPA!C1648</f>
        <v>5</v>
      </c>
      <c r="G189" s="250" t="n">
        <f aca="false">DATE(D189,E189,F189)</f>
        <v>37077</v>
      </c>
      <c r="H189" s="235" t="n">
        <f aca="false">[2]PhiladelphiaPA!E1648</f>
        <v>0</v>
      </c>
      <c r="I189" s="247" t="n">
        <f aca="false">[2]PhiladelphiaPA!F1648</f>
        <v>0</v>
      </c>
      <c r="J189" s="248" t="n">
        <f aca="false">'[2]WashingtonD.C.'!A1648</f>
        <v>2001</v>
      </c>
      <c r="K189" s="235" t="n">
        <f aca="false">'[2]WashingtonD.C.'!B1648</f>
        <v>7</v>
      </c>
      <c r="L189" s="235" t="n">
        <f aca="false">'[2]WashingtonD.C.'!C1648</f>
        <v>5</v>
      </c>
      <c r="M189" s="250" t="n">
        <f aca="false">DATE(J189,K189,L189)</f>
        <v>37077</v>
      </c>
      <c r="N189" s="235" t="n">
        <f aca="false">'[2]WashingtonD.C.'!E1648</f>
        <v>0</v>
      </c>
      <c r="O189" s="247" t="n">
        <f aca="false">'[2]WashingtonD.C.'!F1648</f>
        <v>0</v>
      </c>
      <c r="P189" s="248" t="n">
        <f aca="false">[3]LaGuardia!A1650</f>
        <v>2001</v>
      </c>
      <c r="Q189" s="235" t="n">
        <f aca="false">[3]LaGuardia!B1650</f>
        <v>7</v>
      </c>
      <c r="R189" s="234" t="n">
        <f aca="false">[3]LaGuardia!C1650</f>
        <v>5</v>
      </c>
      <c r="S189" s="250" t="n">
        <f aca="false">DATE(P189,Q189,R189)</f>
        <v>37077</v>
      </c>
      <c r="T189" s="234" t="n">
        <f aca="false">[3]LaGuardia!E1650</f>
        <v>0</v>
      </c>
      <c r="U189" s="251" t="n">
        <f aca="false">[3]LaGuardia!F1650</f>
        <v>0</v>
      </c>
    </row>
    <row r="190" customFormat="false" ht="12.75" hidden="false" customHeight="false" outlineLevel="0" collapsed="false">
      <c r="A190" s="246" t="n">
        <v>37078</v>
      </c>
      <c r="B190" s="235" t="n">
        <v>86</v>
      </c>
      <c r="C190" s="247" t="n">
        <v>66</v>
      </c>
      <c r="D190" s="248" t="n">
        <f aca="false">[2]PhiladelphiaPA!A1649</f>
        <v>2001</v>
      </c>
      <c r="E190" s="235" t="n">
        <f aca="false">[2]PhiladelphiaPA!B1649</f>
        <v>7</v>
      </c>
      <c r="F190" s="235" t="n">
        <f aca="false">[2]PhiladelphiaPA!C1649</f>
        <v>6</v>
      </c>
      <c r="G190" s="250" t="n">
        <f aca="false">DATE(D190,E190,F190)</f>
        <v>37078</v>
      </c>
      <c r="H190" s="235" t="n">
        <f aca="false">[2]PhiladelphiaPA!E1649</f>
        <v>0</v>
      </c>
      <c r="I190" s="247" t="n">
        <f aca="false">[2]PhiladelphiaPA!F1649</f>
        <v>0</v>
      </c>
      <c r="J190" s="248" t="n">
        <f aca="false">'[2]WashingtonD.C.'!A1649</f>
        <v>2001</v>
      </c>
      <c r="K190" s="235" t="n">
        <f aca="false">'[2]WashingtonD.C.'!B1649</f>
        <v>7</v>
      </c>
      <c r="L190" s="235" t="n">
        <f aca="false">'[2]WashingtonD.C.'!C1649</f>
        <v>6</v>
      </c>
      <c r="M190" s="250" t="n">
        <f aca="false">DATE(J190,K190,L190)</f>
        <v>37078</v>
      </c>
      <c r="N190" s="235" t="n">
        <f aca="false">'[2]WashingtonD.C.'!E1649</f>
        <v>0</v>
      </c>
      <c r="O190" s="247" t="n">
        <f aca="false">'[2]WashingtonD.C.'!F1649</f>
        <v>0</v>
      </c>
      <c r="P190" s="248" t="n">
        <f aca="false">[3]LaGuardia!A1651</f>
        <v>2001</v>
      </c>
      <c r="Q190" s="235" t="n">
        <f aca="false">[3]LaGuardia!B1651</f>
        <v>7</v>
      </c>
      <c r="R190" s="234" t="n">
        <f aca="false">[3]LaGuardia!C1651</f>
        <v>6</v>
      </c>
      <c r="S190" s="250" t="n">
        <f aca="false">DATE(P190,Q190,R190)</f>
        <v>37078</v>
      </c>
      <c r="T190" s="234" t="n">
        <f aca="false">[3]LaGuardia!E1651</f>
        <v>0</v>
      </c>
      <c r="U190" s="251" t="n">
        <f aca="false">[3]LaGuardia!F1651</f>
        <v>0</v>
      </c>
    </row>
    <row r="191" customFormat="false" ht="12.75" hidden="false" customHeight="false" outlineLevel="0" collapsed="false">
      <c r="A191" s="246" t="n">
        <v>37079</v>
      </c>
      <c r="B191" s="235" t="n">
        <v>86</v>
      </c>
      <c r="C191" s="247" t="n">
        <v>66</v>
      </c>
      <c r="D191" s="248" t="n">
        <f aca="false">[2]PhiladelphiaPA!A1650</f>
        <v>2001</v>
      </c>
      <c r="E191" s="235" t="n">
        <f aca="false">[2]PhiladelphiaPA!B1650</f>
        <v>7</v>
      </c>
      <c r="F191" s="235" t="n">
        <f aca="false">[2]PhiladelphiaPA!C1650</f>
        <v>7</v>
      </c>
      <c r="G191" s="250" t="n">
        <f aca="false">DATE(D191,E191,F191)</f>
        <v>37079</v>
      </c>
      <c r="H191" s="235" t="n">
        <f aca="false">[2]PhiladelphiaPA!E1650</f>
        <v>0</v>
      </c>
      <c r="I191" s="247" t="n">
        <f aca="false">[2]PhiladelphiaPA!F1650</f>
        <v>0</v>
      </c>
      <c r="J191" s="248" t="n">
        <f aca="false">'[2]WashingtonD.C.'!A1650</f>
        <v>2001</v>
      </c>
      <c r="K191" s="235" t="n">
        <f aca="false">'[2]WashingtonD.C.'!B1650</f>
        <v>7</v>
      </c>
      <c r="L191" s="235" t="n">
        <f aca="false">'[2]WashingtonD.C.'!C1650</f>
        <v>7</v>
      </c>
      <c r="M191" s="250" t="n">
        <f aca="false">DATE(J191,K191,L191)</f>
        <v>37079</v>
      </c>
      <c r="N191" s="235" t="n">
        <f aca="false">'[2]WashingtonD.C.'!E1650</f>
        <v>0</v>
      </c>
      <c r="O191" s="247" t="n">
        <f aca="false">'[2]WashingtonD.C.'!F1650</f>
        <v>0</v>
      </c>
      <c r="P191" s="248" t="n">
        <f aca="false">[3]LaGuardia!A1652</f>
        <v>2001</v>
      </c>
      <c r="Q191" s="235" t="n">
        <f aca="false">[3]LaGuardia!B1652</f>
        <v>7</v>
      </c>
      <c r="R191" s="234" t="n">
        <f aca="false">[3]LaGuardia!C1652</f>
        <v>7</v>
      </c>
      <c r="S191" s="250" t="n">
        <f aca="false">DATE(P191,Q191,R191)</f>
        <v>37079</v>
      </c>
      <c r="T191" s="234" t="n">
        <f aca="false">[3]LaGuardia!E1652</f>
        <v>0</v>
      </c>
      <c r="U191" s="251" t="n">
        <f aca="false">[3]LaGuardia!F1652</f>
        <v>0</v>
      </c>
    </row>
    <row r="192" customFormat="false" ht="12.75" hidden="false" customHeight="false" outlineLevel="0" collapsed="false">
      <c r="A192" s="246" t="n">
        <v>37080</v>
      </c>
      <c r="B192" s="235" t="n">
        <v>86</v>
      </c>
      <c r="C192" s="247" t="n">
        <v>67</v>
      </c>
      <c r="D192" s="248" t="n">
        <f aca="false">[2]PhiladelphiaPA!A1651</f>
        <v>2001</v>
      </c>
      <c r="E192" s="235" t="n">
        <f aca="false">[2]PhiladelphiaPA!B1651</f>
        <v>7</v>
      </c>
      <c r="F192" s="235" t="n">
        <f aca="false">[2]PhiladelphiaPA!C1651</f>
        <v>8</v>
      </c>
      <c r="G192" s="250" t="n">
        <f aca="false">DATE(D192,E192,F192)</f>
        <v>37080</v>
      </c>
      <c r="H192" s="235" t="n">
        <f aca="false">[2]PhiladelphiaPA!E1651</f>
        <v>0</v>
      </c>
      <c r="I192" s="247" t="n">
        <f aca="false">[2]PhiladelphiaPA!F1651</f>
        <v>0</v>
      </c>
      <c r="J192" s="248" t="n">
        <f aca="false">'[2]WashingtonD.C.'!A1651</f>
        <v>2001</v>
      </c>
      <c r="K192" s="235" t="n">
        <f aca="false">'[2]WashingtonD.C.'!B1651</f>
        <v>7</v>
      </c>
      <c r="L192" s="235" t="n">
        <f aca="false">'[2]WashingtonD.C.'!C1651</f>
        <v>8</v>
      </c>
      <c r="M192" s="250" t="n">
        <f aca="false">DATE(J192,K192,L192)</f>
        <v>37080</v>
      </c>
      <c r="N192" s="235" t="n">
        <f aca="false">'[2]WashingtonD.C.'!E1651</f>
        <v>0</v>
      </c>
      <c r="O192" s="247" t="n">
        <f aca="false">'[2]WashingtonD.C.'!F1651</f>
        <v>0</v>
      </c>
      <c r="P192" s="248" t="n">
        <f aca="false">[3]LaGuardia!A1653</f>
        <v>2001</v>
      </c>
      <c r="Q192" s="235" t="n">
        <f aca="false">[3]LaGuardia!B1653</f>
        <v>7</v>
      </c>
      <c r="R192" s="234" t="n">
        <f aca="false">[3]LaGuardia!C1653</f>
        <v>8</v>
      </c>
      <c r="S192" s="250" t="n">
        <f aca="false">DATE(P192,Q192,R192)</f>
        <v>37080</v>
      </c>
      <c r="T192" s="234" t="n">
        <f aca="false">[3]LaGuardia!E1653</f>
        <v>0</v>
      </c>
      <c r="U192" s="251" t="n">
        <f aca="false">[3]LaGuardia!F1653</f>
        <v>0</v>
      </c>
    </row>
    <row r="193" customFormat="false" ht="12.75" hidden="false" customHeight="false" outlineLevel="0" collapsed="false">
      <c r="A193" s="246" t="n">
        <v>37081</v>
      </c>
      <c r="B193" s="235" t="n">
        <v>86</v>
      </c>
      <c r="C193" s="247" t="n">
        <v>67</v>
      </c>
      <c r="D193" s="248" t="n">
        <f aca="false">[2]PhiladelphiaPA!A1652</f>
        <v>2001</v>
      </c>
      <c r="E193" s="235" t="n">
        <f aca="false">[2]PhiladelphiaPA!B1652</f>
        <v>7</v>
      </c>
      <c r="F193" s="235" t="n">
        <f aca="false">[2]PhiladelphiaPA!C1652</f>
        <v>9</v>
      </c>
      <c r="G193" s="250" t="n">
        <f aca="false">DATE(D193,E193,F193)</f>
        <v>37081</v>
      </c>
      <c r="H193" s="235" t="n">
        <f aca="false">[2]PhiladelphiaPA!E1652</f>
        <v>0</v>
      </c>
      <c r="I193" s="247" t="n">
        <f aca="false">[2]PhiladelphiaPA!F1652</f>
        <v>0</v>
      </c>
      <c r="J193" s="248" t="n">
        <f aca="false">'[2]WashingtonD.C.'!A1652</f>
        <v>2001</v>
      </c>
      <c r="K193" s="235" t="n">
        <f aca="false">'[2]WashingtonD.C.'!B1652</f>
        <v>7</v>
      </c>
      <c r="L193" s="235" t="n">
        <f aca="false">'[2]WashingtonD.C.'!C1652</f>
        <v>9</v>
      </c>
      <c r="M193" s="250" t="n">
        <f aca="false">DATE(J193,K193,L193)</f>
        <v>37081</v>
      </c>
      <c r="N193" s="235" t="n">
        <f aca="false">'[2]WashingtonD.C.'!E1652</f>
        <v>0</v>
      </c>
      <c r="O193" s="247" t="n">
        <f aca="false">'[2]WashingtonD.C.'!F1652</f>
        <v>0</v>
      </c>
      <c r="P193" s="248" t="n">
        <f aca="false">[3]LaGuardia!A1654</f>
        <v>2001</v>
      </c>
      <c r="Q193" s="235" t="n">
        <f aca="false">[3]LaGuardia!B1654</f>
        <v>7</v>
      </c>
      <c r="R193" s="234" t="n">
        <f aca="false">[3]LaGuardia!C1654</f>
        <v>9</v>
      </c>
      <c r="S193" s="250" t="n">
        <f aca="false">DATE(P193,Q193,R193)</f>
        <v>37081</v>
      </c>
      <c r="T193" s="234" t="n">
        <f aca="false">[3]LaGuardia!E1654</f>
        <v>0</v>
      </c>
      <c r="U193" s="251" t="n">
        <f aca="false">[3]LaGuardia!F1654</f>
        <v>0</v>
      </c>
    </row>
    <row r="194" customFormat="false" ht="12.75" hidden="false" customHeight="false" outlineLevel="0" collapsed="false">
      <c r="A194" s="246" t="n">
        <v>37082</v>
      </c>
      <c r="B194" s="235" t="n">
        <v>86</v>
      </c>
      <c r="C194" s="247" t="n">
        <v>67</v>
      </c>
      <c r="D194" s="248" t="n">
        <f aca="false">[2]PhiladelphiaPA!A1653</f>
        <v>2001</v>
      </c>
      <c r="E194" s="235" t="n">
        <f aca="false">[2]PhiladelphiaPA!B1653</f>
        <v>7</v>
      </c>
      <c r="F194" s="235" t="n">
        <f aca="false">[2]PhiladelphiaPA!C1653</f>
        <v>10</v>
      </c>
      <c r="G194" s="250" t="n">
        <f aca="false">DATE(D194,E194,F194)</f>
        <v>37082</v>
      </c>
      <c r="H194" s="235" t="n">
        <f aca="false">[2]PhiladelphiaPA!E1653</f>
        <v>0</v>
      </c>
      <c r="I194" s="247" t="n">
        <f aca="false">[2]PhiladelphiaPA!F1653</f>
        <v>0</v>
      </c>
      <c r="J194" s="248" t="n">
        <f aca="false">'[2]WashingtonD.C.'!A1653</f>
        <v>2001</v>
      </c>
      <c r="K194" s="235" t="n">
        <f aca="false">'[2]WashingtonD.C.'!B1653</f>
        <v>7</v>
      </c>
      <c r="L194" s="235" t="n">
        <f aca="false">'[2]WashingtonD.C.'!C1653</f>
        <v>10</v>
      </c>
      <c r="M194" s="250" t="n">
        <f aca="false">DATE(J194,K194,L194)</f>
        <v>37082</v>
      </c>
      <c r="N194" s="235" t="n">
        <f aca="false">'[2]WashingtonD.C.'!E1653</f>
        <v>0</v>
      </c>
      <c r="O194" s="247" t="n">
        <f aca="false">'[2]WashingtonD.C.'!F1653</f>
        <v>0</v>
      </c>
      <c r="P194" s="248" t="n">
        <f aca="false">[3]LaGuardia!A1655</f>
        <v>2001</v>
      </c>
      <c r="Q194" s="235" t="n">
        <f aca="false">[3]LaGuardia!B1655</f>
        <v>7</v>
      </c>
      <c r="R194" s="234" t="n">
        <f aca="false">[3]LaGuardia!C1655</f>
        <v>10</v>
      </c>
      <c r="S194" s="250" t="n">
        <f aca="false">DATE(P194,Q194,R194)</f>
        <v>37082</v>
      </c>
      <c r="T194" s="234" t="n">
        <f aca="false">[3]LaGuardia!E1655</f>
        <v>0</v>
      </c>
      <c r="U194" s="251" t="n">
        <f aca="false">[3]LaGuardia!F1655</f>
        <v>0</v>
      </c>
    </row>
    <row r="195" customFormat="false" ht="12.75" hidden="false" customHeight="false" outlineLevel="0" collapsed="false">
      <c r="A195" s="246" t="n">
        <v>37083</v>
      </c>
      <c r="B195" s="235" t="n">
        <v>86</v>
      </c>
      <c r="C195" s="247" t="n">
        <v>67</v>
      </c>
      <c r="D195" s="248" t="n">
        <f aca="false">[2]PhiladelphiaPA!A1654</f>
        <v>2001</v>
      </c>
      <c r="E195" s="235" t="n">
        <f aca="false">[2]PhiladelphiaPA!B1654</f>
        <v>7</v>
      </c>
      <c r="F195" s="235" t="n">
        <f aca="false">[2]PhiladelphiaPA!C1654</f>
        <v>11</v>
      </c>
      <c r="G195" s="250" t="n">
        <f aca="false">DATE(D195,E195,F195)</f>
        <v>37083</v>
      </c>
      <c r="H195" s="235" t="n">
        <f aca="false">[2]PhiladelphiaPA!E1654</f>
        <v>0</v>
      </c>
      <c r="I195" s="247" t="n">
        <f aca="false">[2]PhiladelphiaPA!F1654</f>
        <v>0</v>
      </c>
      <c r="J195" s="248" t="n">
        <f aca="false">'[2]WashingtonD.C.'!A1654</f>
        <v>2001</v>
      </c>
      <c r="K195" s="235" t="n">
        <f aca="false">'[2]WashingtonD.C.'!B1654</f>
        <v>7</v>
      </c>
      <c r="L195" s="235" t="n">
        <f aca="false">'[2]WashingtonD.C.'!C1654</f>
        <v>11</v>
      </c>
      <c r="M195" s="250" t="n">
        <f aca="false">DATE(J195,K195,L195)</f>
        <v>37083</v>
      </c>
      <c r="N195" s="235" t="n">
        <f aca="false">'[2]WashingtonD.C.'!E1654</f>
        <v>0</v>
      </c>
      <c r="O195" s="247" t="n">
        <f aca="false">'[2]WashingtonD.C.'!F1654</f>
        <v>0</v>
      </c>
      <c r="P195" s="248" t="n">
        <f aca="false">[3]LaGuardia!A1656</f>
        <v>2001</v>
      </c>
      <c r="Q195" s="235" t="n">
        <f aca="false">[3]LaGuardia!B1656</f>
        <v>7</v>
      </c>
      <c r="R195" s="234" t="n">
        <f aca="false">[3]LaGuardia!C1656</f>
        <v>11</v>
      </c>
      <c r="S195" s="250" t="n">
        <f aca="false">DATE(P195,Q195,R195)</f>
        <v>37083</v>
      </c>
      <c r="T195" s="234" t="n">
        <f aca="false">[3]LaGuardia!E1656</f>
        <v>0</v>
      </c>
      <c r="U195" s="251" t="n">
        <f aca="false">[3]LaGuardia!F1656</f>
        <v>0</v>
      </c>
    </row>
    <row r="196" customFormat="false" ht="12.75" hidden="false" customHeight="false" outlineLevel="0" collapsed="false">
      <c r="A196" s="246" t="n">
        <v>37084</v>
      </c>
      <c r="B196" s="235" t="n">
        <v>86</v>
      </c>
      <c r="C196" s="247" t="n">
        <v>67</v>
      </c>
      <c r="D196" s="248" t="n">
        <f aca="false">[2]PhiladelphiaPA!A1655</f>
        <v>2001</v>
      </c>
      <c r="E196" s="235" t="n">
        <f aca="false">[2]PhiladelphiaPA!B1655</f>
        <v>7</v>
      </c>
      <c r="F196" s="235" t="n">
        <f aca="false">[2]PhiladelphiaPA!C1655</f>
        <v>12</v>
      </c>
      <c r="G196" s="250" t="n">
        <f aca="false">DATE(D196,E196,F196)</f>
        <v>37084</v>
      </c>
      <c r="H196" s="235" t="n">
        <f aca="false">[2]PhiladelphiaPA!E1655</f>
        <v>0</v>
      </c>
      <c r="I196" s="247" t="n">
        <f aca="false">[2]PhiladelphiaPA!F1655</f>
        <v>0</v>
      </c>
      <c r="J196" s="248" t="n">
        <f aca="false">'[2]WashingtonD.C.'!A1655</f>
        <v>2001</v>
      </c>
      <c r="K196" s="235" t="n">
        <f aca="false">'[2]WashingtonD.C.'!B1655</f>
        <v>7</v>
      </c>
      <c r="L196" s="235" t="n">
        <f aca="false">'[2]WashingtonD.C.'!C1655</f>
        <v>12</v>
      </c>
      <c r="M196" s="250" t="n">
        <f aca="false">DATE(J196,K196,L196)</f>
        <v>37084</v>
      </c>
      <c r="N196" s="235" t="n">
        <f aca="false">'[2]WashingtonD.C.'!E1655</f>
        <v>0</v>
      </c>
      <c r="O196" s="247" t="n">
        <f aca="false">'[2]WashingtonD.C.'!F1655</f>
        <v>0</v>
      </c>
      <c r="P196" s="248" t="n">
        <f aca="false">[3]LaGuardia!A1657</f>
        <v>2001</v>
      </c>
      <c r="Q196" s="235" t="n">
        <f aca="false">[3]LaGuardia!B1657</f>
        <v>7</v>
      </c>
      <c r="R196" s="234" t="n">
        <f aca="false">[3]LaGuardia!C1657</f>
        <v>12</v>
      </c>
      <c r="S196" s="250" t="n">
        <f aca="false">DATE(P196,Q196,R196)</f>
        <v>37084</v>
      </c>
      <c r="T196" s="234" t="n">
        <f aca="false">[3]LaGuardia!E1657</f>
        <v>0</v>
      </c>
      <c r="U196" s="251" t="n">
        <f aca="false">[3]LaGuardia!F1657</f>
        <v>0</v>
      </c>
    </row>
    <row r="197" customFormat="false" ht="12.75" hidden="false" customHeight="false" outlineLevel="0" collapsed="false">
      <c r="A197" s="246" t="n">
        <v>37085</v>
      </c>
      <c r="B197" s="235" t="n">
        <v>86</v>
      </c>
      <c r="C197" s="247" t="n">
        <v>67</v>
      </c>
      <c r="D197" s="248" t="n">
        <f aca="false">[2]PhiladelphiaPA!A1656</f>
        <v>2001</v>
      </c>
      <c r="E197" s="235" t="n">
        <f aca="false">[2]PhiladelphiaPA!B1656</f>
        <v>7</v>
      </c>
      <c r="F197" s="235" t="n">
        <f aca="false">[2]PhiladelphiaPA!C1656</f>
        <v>13</v>
      </c>
      <c r="G197" s="250" t="n">
        <f aca="false">DATE(D197,E197,F197)</f>
        <v>37085</v>
      </c>
      <c r="H197" s="235" t="n">
        <f aca="false">[2]PhiladelphiaPA!E1656</f>
        <v>0</v>
      </c>
      <c r="I197" s="247" t="n">
        <f aca="false">[2]PhiladelphiaPA!F1656</f>
        <v>0</v>
      </c>
      <c r="J197" s="248" t="n">
        <f aca="false">'[2]WashingtonD.C.'!A1656</f>
        <v>2001</v>
      </c>
      <c r="K197" s="235" t="n">
        <f aca="false">'[2]WashingtonD.C.'!B1656</f>
        <v>7</v>
      </c>
      <c r="L197" s="235" t="n">
        <f aca="false">'[2]WashingtonD.C.'!C1656</f>
        <v>13</v>
      </c>
      <c r="M197" s="250" t="n">
        <f aca="false">DATE(J197,K197,L197)</f>
        <v>37085</v>
      </c>
      <c r="N197" s="235" t="n">
        <f aca="false">'[2]WashingtonD.C.'!E1656</f>
        <v>0</v>
      </c>
      <c r="O197" s="247" t="n">
        <f aca="false">'[2]WashingtonD.C.'!F1656</f>
        <v>0</v>
      </c>
      <c r="P197" s="248" t="n">
        <f aca="false">[3]LaGuardia!A1658</f>
        <v>2001</v>
      </c>
      <c r="Q197" s="235" t="n">
        <f aca="false">[3]LaGuardia!B1658</f>
        <v>7</v>
      </c>
      <c r="R197" s="234" t="n">
        <f aca="false">[3]LaGuardia!C1658</f>
        <v>13</v>
      </c>
      <c r="S197" s="250" t="n">
        <f aca="false">DATE(P197,Q197,R197)</f>
        <v>37085</v>
      </c>
      <c r="T197" s="234" t="n">
        <f aca="false">[3]LaGuardia!E1658</f>
        <v>0</v>
      </c>
      <c r="U197" s="251" t="n">
        <f aca="false">[3]LaGuardia!F1658</f>
        <v>0</v>
      </c>
    </row>
    <row r="198" customFormat="false" ht="12.75" hidden="false" customHeight="false" outlineLevel="0" collapsed="false">
      <c r="A198" s="246" t="n">
        <v>37086</v>
      </c>
      <c r="B198" s="235" t="n">
        <v>86</v>
      </c>
      <c r="C198" s="247" t="n">
        <v>67</v>
      </c>
      <c r="D198" s="248" t="n">
        <f aca="false">[2]PhiladelphiaPA!A1657</f>
        <v>2001</v>
      </c>
      <c r="E198" s="235" t="n">
        <f aca="false">[2]PhiladelphiaPA!B1657</f>
        <v>7</v>
      </c>
      <c r="F198" s="235" t="n">
        <f aca="false">[2]PhiladelphiaPA!C1657</f>
        <v>14</v>
      </c>
      <c r="G198" s="250" t="n">
        <f aca="false">DATE(D198,E198,F198)</f>
        <v>37086</v>
      </c>
      <c r="H198" s="235" t="n">
        <f aca="false">[2]PhiladelphiaPA!E1657</f>
        <v>0</v>
      </c>
      <c r="I198" s="247" t="n">
        <f aca="false">[2]PhiladelphiaPA!F1657</f>
        <v>0</v>
      </c>
      <c r="J198" s="248" t="n">
        <f aca="false">'[2]WashingtonD.C.'!A1657</f>
        <v>2001</v>
      </c>
      <c r="K198" s="235" t="n">
        <f aca="false">'[2]WashingtonD.C.'!B1657</f>
        <v>7</v>
      </c>
      <c r="L198" s="235" t="n">
        <f aca="false">'[2]WashingtonD.C.'!C1657</f>
        <v>14</v>
      </c>
      <c r="M198" s="250" t="n">
        <f aca="false">DATE(J198,K198,L198)</f>
        <v>37086</v>
      </c>
      <c r="N198" s="235" t="n">
        <f aca="false">'[2]WashingtonD.C.'!E1657</f>
        <v>0</v>
      </c>
      <c r="O198" s="247" t="n">
        <f aca="false">'[2]WashingtonD.C.'!F1657</f>
        <v>0</v>
      </c>
      <c r="P198" s="248" t="n">
        <f aca="false">[3]LaGuardia!A1659</f>
        <v>2001</v>
      </c>
      <c r="Q198" s="235" t="n">
        <f aca="false">[3]LaGuardia!B1659</f>
        <v>7</v>
      </c>
      <c r="R198" s="234" t="n">
        <f aca="false">[3]LaGuardia!C1659</f>
        <v>14</v>
      </c>
      <c r="S198" s="250" t="n">
        <f aca="false">DATE(P198,Q198,R198)</f>
        <v>37086</v>
      </c>
      <c r="T198" s="234" t="n">
        <f aca="false">[3]LaGuardia!E1659</f>
        <v>0</v>
      </c>
      <c r="U198" s="251" t="n">
        <f aca="false">[3]LaGuardia!F1659</f>
        <v>0</v>
      </c>
    </row>
    <row r="199" customFormat="false" ht="12.75" hidden="false" customHeight="false" outlineLevel="0" collapsed="false">
      <c r="A199" s="246" t="n">
        <v>37087</v>
      </c>
      <c r="B199" s="235" t="n">
        <v>86</v>
      </c>
      <c r="C199" s="247" t="n">
        <v>67</v>
      </c>
      <c r="D199" s="248" t="n">
        <f aca="false">[2]PhiladelphiaPA!A1658</f>
        <v>2001</v>
      </c>
      <c r="E199" s="235" t="n">
        <f aca="false">[2]PhiladelphiaPA!B1658</f>
        <v>7</v>
      </c>
      <c r="F199" s="235" t="n">
        <f aca="false">[2]PhiladelphiaPA!C1658</f>
        <v>15</v>
      </c>
      <c r="G199" s="250" t="n">
        <f aca="false">DATE(D199,E199,F199)</f>
        <v>37087</v>
      </c>
      <c r="H199" s="235" t="n">
        <f aca="false">[2]PhiladelphiaPA!E1658</f>
        <v>0</v>
      </c>
      <c r="I199" s="247" t="n">
        <f aca="false">[2]PhiladelphiaPA!F1658</f>
        <v>0</v>
      </c>
      <c r="J199" s="248" t="n">
        <f aca="false">'[2]WashingtonD.C.'!A1658</f>
        <v>2001</v>
      </c>
      <c r="K199" s="235" t="n">
        <f aca="false">'[2]WashingtonD.C.'!B1658</f>
        <v>7</v>
      </c>
      <c r="L199" s="235" t="n">
        <f aca="false">'[2]WashingtonD.C.'!C1658</f>
        <v>15</v>
      </c>
      <c r="M199" s="250" t="n">
        <f aca="false">DATE(J199,K199,L199)</f>
        <v>37087</v>
      </c>
      <c r="N199" s="235" t="n">
        <f aca="false">'[2]WashingtonD.C.'!E1658</f>
        <v>0</v>
      </c>
      <c r="O199" s="247" t="n">
        <f aca="false">'[2]WashingtonD.C.'!F1658</f>
        <v>0</v>
      </c>
      <c r="P199" s="248" t="n">
        <f aca="false">[3]LaGuardia!A1660</f>
        <v>2001</v>
      </c>
      <c r="Q199" s="235" t="n">
        <f aca="false">[3]LaGuardia!B1660</f>
        <v>7</v>
      </c>
      <c r="R199" s="234" t="n">
        <f aca="false">[3]LaGuardia!C1660</f>
        <v>15</v>
      </c>
      <c r="S199" s="250" t="n">
        <f aca="false">DATE(P199,Q199,R199)</f>
        <v>37087</v>
      </c>
      <c r="T199" s="234" t="n">
        <f aca="false">[3]LaGuardia!E1660</f>
        <v>0</v>
      </c>
      <c r="U199" s="251" t="n">
        <f aca="false">[3]LaGuardia!F1660</f>
        <v>0</v>
      </c>
    </row>
    <row r="200" customFormat="false" ht="12.75" hidden="false" customHeight="false" outlineLevel="0" collapsed="false">
      <c r="A200" s="246" t="n">
        <v>37088</v>
      </c>
      <c r="B200" s="235" t="n">
        <v>86</v>
      </c>
      <c r="C200" s="247" t="n">
        <v>67</v>
      </c>
      <c r="D200" s="248" t="n">
        <f aca="false">[2]PhiladelphiaPA!A1659</f>
        <v>2001</v>
      </c>
      <c r="E200" s="235" t="n">
        <f aca="false">[2]PhiladelphiaPA!B1659</f>
        <v>7</v>
      </c>
      <c r="F200" s="235" t="n">
        <f aca="false">[2]PhiladelphiaPA!C1659</f>
        <v>16</v>
      </c>
      <c r="G200" s="250" t="n">
        <f aca="false">DATE(D200,E200,F200)</f>
        <v>37088</v>
      </c>
      <c r="H200" s="235" t="n">
        <f aca="false">[2]PhiladelphiaPA!E1659</f>
        <v>0</v>
      </c>
      <c r="I200" s="247" t="n">
        <f aca="false">[2]PhiladelphiaPA!F1659</f>
        <v>0</v>
      </c>
      <c r="J200" s="248" t="n">
        <f aca="false">'[2]WashingtonD.C.'!A1659</f>
        <v>2001</v>
      </c>
      <c r="K200" s="235" t="n">
        <f aca="false">'[2]WashingtonD.C.'!B1659</f>
        <v>7</v>
      </c>
      <c r="L200" s="235" t="n">
        <f aca="false">'[2]WashingtonD.C.'!C1659</f>
        <v>16</v>
      </c>
      <c r="M200" s="250" t="n">
        <f aca="false">DATE(J200,K200,L200)</f>
        <v>37088</v>
      </c>
      <c r="N200" s="235" t="n">
        <f aca="false">'[2]WashingtonD.C.'!E1659</f>
        <v>0</v>
      </c>
      <c r="O200" s="247" t="n">
        <f aca="false">'[2]WashingtonD.C.'!F1659</f>
        <v>0</v>
      </c>
      <c r="P200" s="248" t="n">
        <f aca="false">[3]LaGuardia!A1661</f>
        <v>2001</v>
      </c>
      <c r="Q200" s="235" t="n">
        <f aca="false">[3]LaGuardia!B1661</f>
        <v>7</v>
      </c>
      <c r="R200" s="234" t="n">
        <f aca="false">[3]LaGuardia!C1661</f>
        <v>16</v>
      </c>
      <c r="S200" s="250" t="n">
        <f aca="false">DATE(P200,Q200,R200)</f>
        <v>37088</v>
      </c>
      <c r="T200" s="234" t="n">
        <f aca="false">[3]LaGuardia!E1661</f>
        <v>0</v>
      </c>
      <c r="U200" s="251" t="n">
        <f aca="false">[3]LaGuardia!F1661</f>
        <v>0</v>
      </c>
    </row>
    <row r="201" customFormat="false" ht="12.75" hidden="false" customHeight="false" outlineLevel="0" collapsed="false">
      <c r="A201" s="246" t="n">
        <v>37089</v>
      </c>
      <c r="B201" s="235" t="n">
        <v>86</v>
      </c>
      <c r="C201" s="247" t="n">
        <v>67</v>
      </c>
      <c r="D201" s="248" t="n">
        <f aca="false">[2]PhiladelphiaPA!A1660</f>
        <v>2001</v>
      </c>
      <c r="E201" s="235" t="n">
        <f aca="false">[2]PhiladelphiaPA!B1660</f>
        <v>7</v>
      </c>
      <c r="F201" s="235" t="n">
        <f aca="false">[2]PhiladelphiaPA!C1660</f>
        <v>17</v>
      </c>
      <c r="G201" s="250" t="n">
        <f aca="false">DATE(D201,E201,F201)</f>
        <v>37089</v>
      </c>
      <c r="H201" s="235" t="n">
        <f aca="false">[2]PhiladelphiaPA!E1660</f>
        <v>0</v>
      </c>
      <c r="I201" s="247" t="n">
        <f aca="false">[2]PhiladelphiaPA!F1660</f>
        <v>0</v>
      </c>
      <c r="J201" s="248" t="n">
        <f aca="false">'[2]WashingtonD.C.'!A1660</f>
        <v>2001</v>
      </c>
      <c r="K201" s="235" t="n">
        <f aca="false">'[2]WashingtonD.C.'!B1660</f>
        <v>7</v>
      </c>
      <c r="L201" s="235" t="n">
        <f aca="false">'[2]WashingtonD.C.'!C1660</f>
        <v>17</v>
      </c>
      <c r="M201" s="250" t="n">
        <f aca="false">DATE(J201,K201,L201)</f>
        <v>37089</v>
      </c>
      <c r="N201" s="235" t="n">
        <f aca="false">'[2]WashingtonD.C.'!E1660</f>
        <v>0</v>
      </c>
      <c r="O201" s="247" t="n">
        <f aca="false">'[2]WashingtonD.C.'!F1660</f>
        <v>0</v>
      </c>
      <c r="P201" s="248" t="n">
        <f aca="false">[3]LaGuardia!A1662</f>
        <v>2001</v>
      </c>
      <c r="Q201" s="235" t="n">
        <f aca="false">[3]LaGuardia!B1662</f>
        <v>7</v>
      </c>
      <c r="R201" s="234" t="n">
        <f aca="false">[3]LaGuardia!C1662</f>
        <v>17</v>
      </c>
      <c r="S201" s="250" t="n">
        <f aca="false">DATE(P201,Q201,R201)</f>
        <v>37089</v>
      </c>
      <c r="T201" s="234" t="n">
        <f aca="false">[3]LaGuardia!E1662</f>
        <v>0</v>
      </c>
      <c r="U201" s="251" t="n">
        <f aca="false">[3]LaGuardia!F1662</f>
        <v>0</v>
      </c>
    </row>
    <row r="202" customFormat="false" ht="12.75" hidden="false" customHeight="false" outlineLevel="0" collapsed="false">
      <c r="A202" s="246" t="n">
        <v>37090</v>
      </c>
      <c r="B202" s="235" t="n">
        <v>86</v>
      </c>
      <c r="C202" s="247" t="n">
        <v>68</v>
      </c>
      <c r="D202" s="248" t="n">
        <f aca="false">[2]PhiladelphiaPA!A1661</f>
        <v>2001</v>
      </c>
      <c r="E202" s="235" t="n">
        <f aca="false">[2]PhiladelphiaPA!B1661</f>
        <v>7</v>
      </c>
      <c r="F202" s="235" t="n">
        <f aca="false">[2]PhiladelphiaPA!C1661</f>
        <v>18</v>
      </c>
      <c r="G202" s="250" t="n">
        <f aca="false">DATE(D202,E202,F202)</f>
        <v>37090</v>
      </c>
      <c r="H202" s="235" t="n">
        <f aca="false">[2]PhiladelphiaPA!E1661</f>
        <v>0</v>
      </c>
      <c r="I202" s="247" t="n">
        <f aca="false">[2]PhiladelphiaPA!F1661</f>
        <v>0</v>
      </c>
      <c r="J202" s="248" t="n">
        <f aca="false">'[2]WashingtonD.C.'!A1661</f>
        <v>2001</v>
      </c>
      <c r="K202" s="235" t="n">
        <f aca="false">'[2]WashingtonD.C.'!B1661</f>
        <v>7</v>
      </c>
      <c r="L202" s="235" t="n">
        <f aca="false">'[2]WashingtonD.C.'!C1661</f>
        <v>18</v>
      </c>
      <c r="M202" s="250" t="n">
        <f aca="false">DATE(J202,K202,L202)</f>
        <v>37090</v>
      </c>
      <c r="N202" s="235" t="n">
        <f aca="false">'[2]WashingtonD.C.'!E1661</f>
        <v>0</v>
      </c>
      <c r="O202" s="247" t="n">
        <f aca="false">'[2]WashingtonD.C.'!F1661</f>
        <v>0</v>
      </c>
      <c r="P202" s="248" t="n">
        <f aca="false">[3]LaGuardia!A1663</f>
        <v>2001</v>
      </c>
      <c r="Q202" s="235" t="n">
        <f aca="false">[3]LaGuardia!B1663</f>
        <v>7</v>
      </c>
      <c r="R202" s="234" t="n">
        <f aca="false">[3]LaGuardia!C1663</f>
        <v>18</v>
      </c>
      <c r="S202" s="250" t="n">
        <f aca="false">DATE(P202,Q202,R202)</f>
        <v>37090</v>
      </c>
      <c r="T202" s="234" t="n">
        <f aca="false">[3]LaGuardia!E1663</f>
        <v>0</v>
      </c>
      <c r="U202" s="251" t="n">
        <f aca="false">[3]LaGuardia!F1663</f>
        <v>0</v>
      </c>
    </row>
    <row r="203" customFormat="false" ht="12.75" hidden="false" customHeight="false" outlineLevel="0" collapsed="false">
      <c r="A203" s="246" t="n">
        <v>37091</v>
      </c>
      <c r="B203" s="235" t="n">
        <v>86</v>
      </c>
      <c r="C203" s="247" t="n">
        <v>68</v>
      </c>
      <c r="D203" s="248" t="n">
        <f aca="false">[2]PhiladelphiaPA!A1662</f>
        <v>2001</v>
      </c>
      <c r="E203" s="235" t="n">
        <f aca="false">[2]PhiladelphiaPA!B1662</f>
        <v>7</v>
      </c>
      <c r="F203" s="235" t="n">
        <f aca="false">[2]PhiladelphiaPA!C1662</f>
        <v>19</v>
      </c>
      <c r="G203" s="250" t="n">
        <f aca="false">DATE(D203,E203,F203)</f>
        <v>37091</v>
      </c>
      <c r="H203" s="235" t="n">
        <f aca="false">[2]PhiladelphiaPA!E1662</f>
        <v>0</v>
      </c>
      <c r="I203" s="247" t="n">
        <f aca="false">[2]PhiladelphiaPA!F1662</f>
        <v>0</v>
      </c>
      <c r="J203" s="248" t="n">
        <f aca="false">'[2]WashingtonD.C.'!A1662</f>
        <v>2001</v>
      </c>
      <c r="K203" s="235" t="n">
        <f aca="false">'[2]WashingtonD.C.'!B1662</f>
        <v>7</v>
      </c>
      <c r="L203" s="235" t="n">
        <f aca="false">'[2]WashingtonD.C.'!C1662</f>
        <v>19</v>
      </c>
      <c r="M203" s="250" t="n">
        <f aca="false">DATE(J203,K203,L203)</f>
        <v>37091</v>
      </c>
      <c r="N203" s="235" t="n">
        <f aca="false">'[2]WashingtonD.C.'!E1662</f>
        <v>0</v>
      </c>
      <c r="O203" s="247" t="n">
        <f aca="false">'[2]WashingtonD.C.'!F1662</f>
        <v>0</v>
      </c>
      <c r="P203" s="248" t="n">
        <f aca="false">[3]LaGuardia!A1664</f>
        <v>2001</v>
      </c>
      <c r="Q203" s="235" t="n">
        <f aca="false">[3]LaGuardia!B1664</f>
        <v>7</v>
      </c>
      <c r="R203" s="234" t="n">
        <f aca="false">[3]LaGuardia!C1664</f>
        <v>19</v>
      </c>
      <c r="S203" s="250" t="n">
        <f aca="false">DATE(P203,Q203,R203)</f>
        <v>37091</v>
      </c>
      <c r="T203" s="234" t="n">
        <f aca="false">[3]LaGuardia!E1664</f>
        <v>0</v>
      </c>
      <c r="U203" s="251" t="n">
        <f aca="false">[3]LaGuardia!F1664</f>
        <v>0</v>
      </c>
    </row>
    <row r="204" customFormat="false" ht="12.75" hidden="false" customHeight="false" outlineLevel="0" collapsed="false">
      <c r="A204" s="246" t="n">
        <v>37092</v>
      </c>
      <c r="B204" s="235" t="n">
        <v>87</v>
      </c>
      <c r="C204" s="247" t="n">
        <v>68</v>
      </c>
      <c r="D204" s="248" t="n">
        <f aca="false">[2]PhiladelphiaPA!A1663</f>
        <v>2001</v>
      </c>
      <c r="E204" s="235" t="n">
        <f aca="false">[2]PhiladelphiaPA!B1663</f>
        <v>7</v>
      </c>
      <c r="F204" s="235" t="n">
        <f aca="false">[2]PhiladelphiaPA!C1663</f>
        <v>20</v>
      </c>
      <c r="G204" s="250" t="n">
        <f aca="false">DATE(D204,E204,F204)</f>
        <v>37092</v>
      </c>
      <c r="H204" s="235" t="n">
        <f aca="false">[2]PhiladelphiaPA!E1663</f>
        <v>0</v>
      </c>
      <c r="I204" s="247" t="n">
        <f aca="false">[2]PhiladelphiaPA!F1663</f>
        <v>0</v>
      </c>
      <c r="J204" s="248" t="n">
        <f aca="false">'[2]WashingtonD.C.'!A1663</f>
        <v>2001</v>
      </c>
      <c r="K204" s="235" t="n">
        <f aca="false">'[2]WashingtonD.C.'!B1663</f>
        <v>7</v>
      </c>
      <c r="L204" s="235" t="n">
        <f aca="false">'[2]WashingtonD.C.'!C1663</f>
        <v>20</v>
      </c>
      <c r="M204" s="250" t="n">
        <f aca="false">DATE(J204,K204,L204)</f>
        <v>37092</v>
      </c>
      <c r="N204" s="235" t="n">
        <f aca="false">'[2]WashingtonD.C.'!E1663</f>
        <v>0</v>
      </c>
      <c r="O204" s="247" t="n">
        <f aca="false">'[2]WashingtonD.C.'!F1663</f>
        <v>0</v>
      </c>
      <c r="P204" s="248" t="n">
        <f aca="false">[3]LaGuardia!A1665</f>
        <v>2001</v>
      </c>
      <c r="Q204" s="235" t="n">
        <f aca="false">[3]LaGuardia!B1665</f>
        <v>7</v>
      </c>
      <c r="R204" s="234" t="n">
        <f aca="false">[3]LaGuardia!C1665</f>
        <v>20</v>
      </c>
      <c r="S204" s="250" t="n">
        <f aca="false">DATE(P204,Q204,R204)</f>
        <v>37092</v>
      </c>
      <c r="T204" s="234" t="n">
        <f aca="false">[3]LaGuardia!E1665</f>
        <v>0</v>
      </c>
      <c r="U204" s="251" t="n">
        <f aca="false">[3]LaGuardia!F1665</f>
        <v>0</v>
      </c>
    </row>
    <row r="205" customFormat="false" ht="12.75" hidden="false" customHeight="false" outlineLevel="0" collapsed="false">
      <c r="A205" s="246" t="n">
        <v>37093</v>
      </c>
      <c r="B205" s="235" t="n">
        <v>87</v>
      </c>
      <c r="C205" s="247" t="n">
        <v>68</v>
      </c>
      <c r="D205" s="248" t="n">
        <f aca="false">[2]PhiladelphiaPA!A1664</f>
        <v>2001</v>
      </c>
      <c r="E205" s="235" t="n">
        <f aca="false">[2]PhiladelphiaPA!B1664</f>
        <v>7</v>
      </c>
      <c r="F205" s="235" t="n">
        <f aca="false">[2]PhiladelphiaPA!C1664</f>
        <v>21</v>
      </c>
      <c r="G205" s="250" t="n">
        <f aca="false">DATE(D205,E205,F205)</f>
        <v>37093</v>
      </c>
      <c r="H205" s="235" t="n">
        <f aca="false">[2]PhiladelphiaPA!E1664</f>
        <v>0</v>
      </c>
      <c r="I205" s="247" t="n">
        <f aca="false">[2]PhiladelphiaPA!F1664</f>
        <v>0</v>
      </c>
      <c r="J205" s="248" t="n">
        <f aca="false">'[2]WashingtonD.C.'!A1664</f>
        <v>2001</v>
      </c>
      <c r="K205" s="235" t="n">
        <f aca="false">'[2]WashingtonD.C.'!B1664</f>
        <v>7</v>
      </c>
      <c r="L205" s="235" t="n">
        <f aca="false">'[2]WashingtonD.C.'!C1664</f>
        <v>21</v>
      </c>
      <c r="M205" s="250" t="n">
        <f aca="false">DATE(J205,K205,L205)</f>
        <v>37093</v>
      </c>
      <c r="N205" s="235" t="n">
        <f aca="false">'[2]WashingtonD.C.'!E1664</f>
        <v>0</v>
      </c>
      <c r="O205" s="247" t="n">
        <f aca="false">'[2]WashingtonD.C.'!F1664</f>
        <v>0</v>
      </c>
      <c r="P205" s="248" t="n">
        <f aca="false">[3]LaGuardia!A1666</f>
        <v>2001</v>
      </c>
      <c r="Q205" s="235" t="n">
        <f aca="false">[3]LaGuardia!B1666</f>
        <v>7</v>
      </c>
      <c r="R205" s="234" t="n">
        <f aca="false">[3]LaGuardia!C1666</f>
        <v>21</v>
      </c>
      <c r="S205" s="250" t="n">
        <f aca="false">DATE(P205,Q205,R205)</f>
        <v>37093</v>
      </c>
      <c r="T205" s="234" t="n">
        <f aca="false">[3]LaGuardia!E1666</f>
        <v>0</v>
      </c>
      <c r="U205" s="251" t="n">
        <f aca="false">[3]LaGuardia!F1666</f>
        <v>0</v>
      </c>
    </row>
    <row r="206" customFormat="false" ht="12.75" hidden="false" customHeight="false" outlineLevel="0" collapsed="false">
      <c r="A206" s="246" t="n">
        <v>37094</v>
      </c>
      <c r="B206" s="235" t="n">
        <v>87</v>
      </c>
      <c r="C206" s="247" t="n">
        <v>68</v>
      </c>
      <c r="D206" s="248" t="n">
        <f aca="false">[2]PhiladelphiaPA!A1665</f>
        <v>2001</v>
      </c>
      <c r="E206" s="235" t="n">
        <f aca="false">[2]PhiladelphiaPA!B1665</f>
        <v>7</v>
      </c>
      <c r="F206" s="235" t="n">
        <f aca="false">[2]PhiladelphiaPA!C1665</f>
        <v>22</v>
      </c>
      <c r="G206" s="250" t="n">
        <f aca="false">DATE(D206,E206,F206)</f>
        <v>37094</v>
      </c>
      <c r="H206" s="235" t="n">
        <f aca="false">[2]PhiladelphiaPA!E1665</f>
        <v>0</v>
      </c>
      <c r="I206" s="247" t="n">
        <f aca="false">[2]PhiladelphiaPA!F1665</f>
        <v>0</v>
      </c>
      <c r="J206" s="248" t="n">
        <f aca="false">'[2]WashingtonD.C.'!A1665</f>
        <v>2001</v>
      </c>
      <c r="K206" s="235" t="n">
        <f aca="false">'[2]WashingtonD.C.'!B1665</f>
        <v>7</v>
      </c>
      <c r="L206" s="235" t="n">
        <f aca="false">'[2]WashingtonD.C.'!C1665</f>
        <v>22</v>
      </c>
      <c r="M206" s="250" t="n">
        <f aca="false">DATE(J206,K206,L206)</f>
        <v>37094</v>
      </c>
      <c r="N206" s="235" t="n">
        <f aca="false">'[2]WashingtonD.C.'!E1665</f>
        <v>0</v>
      </c>
      <c r="O206" s="247" t="n">
        <f aca="false">'[2]WashingtonD.C.'!F1665</f>
        <v>0</v>
      </c>
      <c r="P206" s="248" t="n">
        <f aca="false">[3]LaGuardia!A1667</f>
        <v>2001</v>
      </c>
      <c r="Q206" s="235" t="n">
        <f aca="false">[3]LaGuardia!B1667</f>
        <v>7</v>
      </c>
      <c r="R206" s="234" t="n">
        <f aca="false">[3]LaGuardia!C1667</f>
        <v>22</v>
      </c>
      <c r="S206" s="250" t="n">
        <f aca="false">DATE(P206,Q206,R206)</f>
        <v>37094</v>
      </c>
      <c r="T206" s="234" t="n">
        <f aca="false">[3]LaGuardia!E1667</f>
        <v>0</v>
      </c>
      <c r="U206" s="251" t="n">
        <f aca="false">[3]LaGuardia!F1667</f>
        <v>0</v>
      </c>
    </row>
    <row r="207" customFormat="false" ht="12.75" hidden="false" customHeight="false" outlineLevel="0" collapsed="false">
      <c r="A207" s="246" t="n">
        <v>37095</v>
      </c>
      <c r="B207" s="235" t="n">
        <v>87</v>
      </c>
      <c r="C207" s="247" t="n">
        <v>68</v>
      </c>
      <c r="D207" s="248" t="n">
        <f aca="false">[2]PhiladelphiaPA!A1666</f>
        <v>2001</v>
      </c>
      <c r="E207" s="235" t="n">
        <f aca="false">[2]PhiladelphiaPA!B1666</f>
        <v>7</v>
      </c>
      <c r="F207" s="235" t="n">
        <f aca="false">[2]PhiladelphiaPA!C1666</f>
        <v>23</v>
      </c>
      <c r="G207" s="250" t="n">
        <f aca="false">DATE(D207,E207,F207)</f>
        <v>37095</v>
      </c>
      <c r="H207" s="235" t="n">
        <f aca="false">[2]PhiladelphiaPA!E1666</f>
        <v>0</v>
      </c>
      <c r="I207" s="247" t="n">
        <f aca="false">[2]PhiladelphiaPA!F1666</f>
        <v>0</v>
      </c>
      <c r="J207" s="248" t="n">
        <f aca="false">'[2]WashingtonD.C.'!A1666</f>
        <v>2001</v>
      </c>
      <c r="K207" s="235" t="n">
        <f aca="false">'[2]WashingtonD.C.'!B1666</f>
        <v>7</v>
      </c>
      <c r="L207" s="235" t="n">
        <f aca="false">'[2]WashingtonD.C.'!C1666</f>
        <v>23</v>
      </c>
      <c r="M207" s="250" t="n">
        <f aca="false">DATE(J207,K207,L207)</f>
        <v>37095</v>
      </c>
      <c r="N207" s="235" t="n">
        <f aca="false">'[2]WashingtonD.C.'!E1666</f>
        <v>0</v>
      </c>
      <c r="O207" s="247" t="n">
        <f aca="false">'[2]WashingtonD.C.'!F1666</f>
        <v>0</v>
      </c>
      <c r="P207" s="248" t="n">
        <f aca="false">[3]LaGuardia!A1668</f>
        <v>2001</v>
      </c>
      <c r="Q207" s="235" t="n">
        <f aca="false">[3]LaGuardia!B1668</f>
        <v>7</v>
      </c>
      <c r="R207" s="234" t="n">
        <f aca="false">[3]LaGuardia!C1668</f>
        <v>23</v>
      </c>
      <c r="S207" s="250" t="n">
        <f aca="false">DATE(P207,Q207,R207)</f>
        <v>37095</v>
      </c>
      <c r="T207" s="234" t="n">
        <f aca="false">[3]LaGuardia!E1668</f>
        <v>0</v>
      </c>
      <c r="U207" s="251" t="n">
        <f aca="false">[3]LaGuardia!F1668</f>
        <v>0</v>
      </c>
    </row>
    <row r="208" customFormat="false" ht="12.75" hidden="false" customHeight="false" outlineLevel="0" collapsed="false">
      <c r="A208" s="246" t="n">
        <v>37096</v>
      </c>
      <c r="B208" s="235" t="n">
        <v>87</v>
      </c>
      <c r="C208" s="247" t="n">
        <v>68</v>
      </c>
      <c r="D208" s="248" t="n">
        <f aca="false">[2]PhiladelphiaPA!A1667</f>
        <v>2001</v>
      </c>
      <c r="E208" s="235" t="n">
        <f aca="false">[2]PhiladelphiaPA!B1667</f>
        <v>7</v>
      </c>
      <c r="F208" s="235" t="n">
        <f aca="false">[2]PhiladelphiaPA!C1667</f>
        <v>24</v>
      </c>
      <c r="G208" s="250" t="n">
        <f aca="false">DATE(D208,E208,F208)</f>
        <v>37096</v>
      </c>
      <c r="H208" s="235" t="n">
        <f aca="false">[2]PhiladelphiaPA!E1667</f>
        <v>0</v>
      </c>
      <c r="I208" s="247" t="n">
        <f aca="false">[2]PhiladelphiaPA!F1667</f>
        <v>0</v>
      </c>
      <c r="J208" s="248" t="n">
        <f aca="false">'[2]WashingtonD.C.'!A1667</f>
        <v>2001</v>
      </c>
      <c r="K208" s="235" t="n">
        <f aca="false">'[2]WashingtonD.C.'!B1667</f>
        <v>7</v>
      </c>
      <c r="L208" s="235" t="n">
        <f aca="false">'[2]WashingtonD.C.'!C1667</f>
        <v>24</v>
      </c>
      <c r="M208" s="250" t="n">
        <f aca="false">DATE(J208,K208,L208)</f>
        <v>37096</v>
      </c>
      <c r="N208" s="235" t="n">
        <f aca="false">'[2]WashingtonD.C.'!E1667</f>
        <v>0</v>
      </c>
      <c r="O208" s="247" t="n">
        <f aca="false">'[2]WashingtonD.C.'!F1667</f>
        <v>0</v>
      </c>
      <c r="P208" s="248" t="n">
        <f aca="false">[3]LaGuardia!A1669</f>
        <v>2001</v>
      </c>
      <c r="Q208" s="235" t="n">
        <f aca="false">[3]LaGuardia!B1669</f>
        <v>7</v>
      </c>
      <c r="R208" s="234" t="n">
        <f aca="false">[3]LaGuardia!C1669</f>
        <v>24</v>
      </c>
      <c r="S208" s="250" t="n">
        <f aca="false">DATE(P208,Q208,R208)</f>
        <v>37096</v>
      </c>
      <c r="T208" s="234" t="n">
        <f aca="false">[3]LaGuardia!E1669</f>
        <v>0</v>
      </c>
      <c r="U208" s="251" t="n">
        <f aca="false">[3]LaGuardia!F1669</f>
        <v>0</v>
      </c>
    </row>
    <row r="209" customFormat="false" ht="12.75" hidden="false" customHeight="false" outlineLevel="0" collapsed="false">
      <c r="A209" s="246" t="n">
        <v>37097</v>
      </c>
      <c r="B209" s="235" t="n">
        <v>87</v>
      </c>
      <c r="C209" s="247" t="n">
        <v>68</v>
      </c>
      <c r="D209" s="248" t="n">
        <f aca="false">[2]PhiladelphiaPA!A1668</f>
        <v>2001</v>
      </c>
      <c r="E209" s="235" t="n">
        <f aca="false">[2]PhiladelphiaPA!B1668</f>
        <v>7</v>
      </c>
      <c r="F209" s="235" t="n">
        <f aca="false">[2]PhiladelphiaPA!C1668</f>
        <v>25</v>
      </c>
      <c r="G209" s="250" t="n">
        <f aca="false">DATE(D209,E209,F209)</f>
        <v>37097</v>
      </c>
      <c r="H209" s="235" t="n">
        <f aca="false">[2]PhiladelphiaPA!E1668</f>
        <v>0</v>
      </c>
      <c r="I209" s="247" t="n">
        <f aca="false">[2]PhiladelphiaPA!F1668</f>
        <v>0</v>
      </c>
      <c r="J209" s="248" t="n">
        <f aca="false">'[2]WashingtonD.C.'!A1668</f>
        <v>2001</v>
      </c>
      <c r="K209" s="235" t="n">
        <f aca="false">'[2]WashingtonD.C.'!B1668</f>
        <v>7</v>
      </c>
      <c r="L209" s="235" t="n">
        <f aca="false">'[2]WashingtonD.C.'!C1668</f>
        <v>25</v>
      </c>
      <c r="M209" s="250" t="n">
        <f aca="false">DATE(J209,K209,L209)</f>
        <v>37097</v>
      </c>
      <c r="N209" s="235" t="n">
        <f aca="false">'[2]WashingtonD.C.'!E1668</f>
        <v>0</v>
      </c>
      <c r="O209" s="247" t="n">
        <f aca="false">'[2]WashingtonD.C.'!F1668</f>
        <v>0</v>
      </c>
      <c r="P209" s="248" t="n">
        <f aca="false">[3]LaGuardia!A1670</f>
        <v>2001</v>
      </c>
      <c r="Q209" s="235" t="n">
        <f aca="false">[3]LaGuardia!B1670</f>
        <v>7</v>
      </c>
      <c r="R209" s="234" t="n">
        <f aca="false">[3]LaGuardia!C1670</f>
        <v>25</v>
      </c>
      <c r="S209" s="250" t="n">
        <f aca="false">DATE(P209,Q209,R209)</f>
        <v>37097</v>
      </c>
      <c r="T209" s="234" t="n">
        <f aca="false">[3]LaGuardia!E1670</f>
        <v>0</v>
      </c>
      <c r="U209" s="251" t="n">
        <f aca="false">[3]LaGuardia!F1670</f>
        <v>0</v>
      </c>
    </row>
    <row r="210" customFormat="false" ht="12.75" hidden="false" customHeight="false" outlineLevel="0" collapsed="false">
      <c r="A210" s="246" t="n">
        <v>37098</v>
      </c>
      <c r="B210" s="235" t="n">
        <v>87</v>
      </c>
      <c r="C210" s="247" t="n">
        <v>68</v>
      </c>
      <c r="D210" s="248" t="n">
        <f aca="false">[2]PhiladelphiaPA!A1669</f>
        <v>2001</v>
      </c>
      <c r="E210" s="235" t="n">
        <f aca="false">[2]PhiladelphiaPA!B1669</f>
        <v>7</v>
      </c>
      <c r="F210" s="235" t="n">
        <f aca="false">[2]PhiladelphiaPA!C1669</f>
        <v>26</v>
      </c>
      <c r="G210" s="250" t="n">
        <f aca="false">DATE(D210,E210,F210)</f>
        <v>37098</v>
      </c>
      <c r="H210" s="235" t="n">
        <f aca="false">[2]PhiladelphiaPA!E1669</f>
        <v>0</v>
      </c>
      <c r="I210" s="247" t="n">
        <f aca="false">[2]PhiladelphiaPA!F1669</f>
        <v>0</v>
      </c>
      <c r="J210" s="248" t="n">
        <f aca="false">'[2]WashingtonD.C.'!A1669</f>
        <v>2001</v>
      </c>
      <c r="K210" s="235" t="n">
        <f aca="false">'[2]WashingtonD.C.'!B1669</f>
        <v>7</v>
      </c>
      <c r="L210" s="235" t="n">
        <f aca="false">'[2]WashingtonD.C.'!C1669</f>
        <v>26</v>
      </c>
      <c r="M210" s="250" t="n">
        <f aca="false">DATE(J210,K210,L210)</f>
        <v>37098</v>
      </c>
      <c r="N210" s="235" t="n">
        <f aca="false">'[2]WashingtonD.C.'!E1669</f>
        <v>0</v>
      </c>
      <c r="O210" s="247" t="n">
        <f aca="false">'[2]WashingtonD.C.'!F1669</f>
        <v>0</v>
      </c>
      <c r="P210" s="248" t="n">
        <f aca="false">[3]LaGuardia!A1671</f>
        <v>2001</v>
      </c>
      <c r="Q210" s="235" t="n">
        <f aca="false">[3]LaGuardia!B1671</f>
        <v>7</v>
      </c>
      <c r="R210" s="234" t="n">
        <f aca="false">[3]LaGuardia!C1671</f>
        <v>26</v>
      </c>
      <c r="S210" s="250" t="n">
        <f aca="false">DATE(P210,Q210,R210)</f>
        <v>37098</v>
      </c>
      <c r="T210" s="234" t="n">
        <f aca="false">[3]LaGuardia!E1671</f>
        <v>0</v>
      </c>
      <c r="U210" s="251" t="n">
        <f aca="false">[3]LaGuardia!F1671</f>
        <v>0</v>
      </c>
    </row>
    <row r="211" customFormat="false" ht="12.75" hidden="false" customHeight="false" outlineLevel="0" collapsed="false">
      <c r="A211" s="246" t="n">
        <v>37099</v>
      </c>
      <c r="B211" s="235" t="n">
        <v>87</v>
      </c>
      <c r="C211" s="247" t="n">
        <v>68</v>
      </c>
      <c r="D211" s="248" t="n">
        <f aca="false">[2]PhiladelphiaPA!A1670</f>
        <v>2001</v>
      </c>
      <c r="E211" s="235" t="n">
        <f aca="false">[2]PhiladelphiaPA!B1670</f>
        <v>7</v>
      </c>
      <c r="F211" s="235" t="n">
        <f aca="false">[2]PhiladelphiaPA!C1670</f>
        <v>27</v>
      </c>
      <c r="G211" s="250" t="n">
        <f aca="false">DATE(D211,E211,F211)</f>
        <v>37099</v>
      </c>
      <c r="H211" s="235" t="n">
        <f aca="false">[2]PhiladelphiaPA!E1670</f>
        <v>0</v>
      </c>
      <c r="I211" s="247" t="n">
        <f aca="false">[2]PhiladelphiaPA!F1670</f>
        <v>0</v>
      </c>
      <c r="J211" s="248" t="n">
        <f aca="false">'[2]WashingtonD.C.'!A1670</f>
        <v>2001</v>
      </c>
      <c r="K211" s="235" t="n">
        <f aca="false">'[2]WashingtonD.C.'!B1670</f>
        <v>7</v>
      </c>
      <c r="L211" s="235" t="n">
        <f aca="false">'[2]WashingtonD.C.'!C1670</f>
        <v>27</v>
      </c>
      <c r="M211" s="250" t="n">
        <f aca="false">DATE(J211,K211,L211)</f>
        <v>37099</v>
      </c>
      <c r="N211" s="235" t="n">
        <f aca="false">'[2]WashingtonD.C.'!E1670</f>
        <v>0</v>
      </c>
      <c r="O211" s="247" t="n">
        <f aca="false">'[2]WashingtonD.C.'!F1670</f>
        <v>0</v>
      </c>
      <c r="P211" s="248" t="n">
        <f aca="false">[3]LaGuardia!A1672</f>
        <v>2001</v>
      </c>
      <c r="Q211" s="235" t="n">
        <f aca="false">[3]LaGuardia!B1672</f>
        <v>7</v>
      </c>
      <c r="R211" s="234" t="n">
        <f aca="false">[3]LaGuardia!C1672</f>
        <v>27</v>
      </c>
      <c r="S211" s="250" t="n">
        <f aca="false">DATE(P211,Q211,R211)</f>
        <v>37099</v>
      </c>
      <c r="T211" s="234" t="n">
        <f aca="false">[3]LaGuardia!E1672</f>
        <v>0</v>
      </c>
      <c r="U211" s="251" t="n">
        <f aca="false">[3]LaGuardia!F1672</f>
        <v>0</v>
      </c>
    </row>
    <row r="212" customFormat="false" ht="12.75" hidden="false" customHeight="false" outlineLevel="0" collapsed="false">
      <c r="A212" s="246" t="n">
        <v>37100</v>
      </c>
      <c r="B212" s="235" t="n">
        <v>86</v>
      </c>
      <c r="C212" s="247" t="n">
        <v>68</v>
      </c>
      <c r="D212" s="248" t="n">
        <f aca="false">[2]PhiladelphiaPA!A1671</f>
        <v>2001</v>
      </c>
      <c r="E212" s="235" t="n">
        <f aca="false">[2]PhiladelphiaPA!B1671</f>
        <v>7</v>
      </c>
      <c r="F212" s="235" t="n">
        <f aca="false">[2]PhiladelphiaPA!C1671</f>
        <v>28</v>
      </c>
      <c r="G212" s="250" t="n">
        <f aca="false">DATE(D212,E212,F212)</f>
        <v>37100</v>
      </c>
      <c r="H212" s="235" t="n">
        <f aca="false">[2]PhiladelphiaPA!E1671</f>
        <v>0</v>
      </c>
      <c r="I212" s="247" t="n">
        <f aca="false">[2]PhiladelphiaPA!F1671</f>
        <v>0</v>
      </c>
      <c r="J212" s="248" t="n">
        <f aca="false">'[2]WashingtonD.C.'!A1671</f>
        <v>2001</v>
      </c>
      <c r="K212" s="235" t="n">
        <f aca="false">'[2]WashingtonD.C.'!B1671</f>
        <v>7</v>
      </c>
      <c r="L212" s="235" t="n">
        <f aca="false">'[2]WashingtonD.C.'!C1671</f>
        <v>28</v>
      </c>
      <c r="M212" s="250" t="n">
        <f aca="false">DATE(J212,K212,L212)</f>
        <v>37100</v>
      </c>
      <c r="N212" s="235" t="n">
        <f aca="false">'[2]WashingtonD.C.'!E1671</f>
        <v>0</v>
      </c>
      <c r="O212" s="247" t="n">
        <f aca="false">'[2]WashingtonD.C.'!F1671</f>
        <v>0</v>
      </c>
      <c r="P212" s="248" t="n">
        <f aca="false">[3]LaGuardia!A1673</f>
        <v>2001</v>
      </c>
      <c r="Q212" s="235" t="n">
        <f aca="false">[3]LaGuardia!B1673</f>
        <v>7</v>
      </c>
      <c r="R212" s="234" t="n">
        <f aca="false">[3]LaGuardia!C1673</f>
        <v>28</v>
      </c>
      <c r="S212" s="250" t="n">
        <f aca="false">DATE(P212,Q212,R212)</f>
        <v>37100</v>
      </c>
      <c r="T212" s="234" t="n">
        <f aca="false">[3]LaGuardia!E1673</f>
        <v>0</v>
      </c>
      <c r="U212" s="251" t="n">
        <f aca="false">[3]LaGuardia!F1673</f>
        <v>0</v>
      </c>
    </row>
    <row r="213" customFormat="false" ht="12.75" hidden="false" customHeight="false" outlineLevel="0" collapsed="false">
      <c r="A213" s="246" t="n">
        <v>37101</v>
      </c>
      <c r="B213" s="235" t="n">
        <v>86</v>
      </c>
      <c r="C213" s="247" t="n">
        <v>68</v>
      </c>
      <c r="D213" s="248" t="n">
        <f aca="false">[2]PhiladelphiaPA!A1672</f>
        <v>2001</v>
      </c>
      <c r="E213" s="235" t="n">
        <f aca="false">[2]PhiladelphiaPA!B1672</f>
        <v>7</v>
      </c>
      <c r="F213" s="235" t="n">
        <f aca="false">[2]PhiladelphiaPA!C1672</f>
        <v>29</v>
      </c>
      <c r="G213" s="250" t="n">
        <f aca="false">DATE(D213,E213,F213)</f>
        <v>37101</v>
      </c>
      <c r="H213" s="235" t="n">
        <f aca="false">[2]PhiladelphiaPA!E1672</f>
        <v>0</v>
      </c>
      <c r="I213" s="247" t="n">
        <f aca="false">[2]PhiladelphiaPA!F1672</f>
        <v>0</v>
      </c>
      <c r="J213" s="248" t="n">
        <f aca="false">'[2]WashingtonD.C.'!A1672</f>
        <v>2001</v>
      </c>
      <c r="K213" s="235" t="n">
        <f aca="false">'[2]WashingtonD.C.'!B1672</f>
        <v>7</v>
      </c>
      <c r="L213" s="235" t="n">
        <f aca="false">'[2]WashingtonD.C.'!C1672</f>
        <v>29</v>
      </c>
      <c r="M213" s="250" t="n">
        <f aca="false">DATE(J213,K213,L213)</f>
        <v>37101</v>
      </c>
      <c r="N213" s="235" t="n">
        <f aca="false">'[2]WashingtonD.C.'!E1672</f>
        <v>0</v>
      </c>
      <c r="O213" s="247" t="n">
        <f aca="false">'[2]WashingtonD.C.'!F1672</f>
        <v>0</v>
      </c>
      <c r="P213" s="248" t="n">
        <f aca="false">[3]LaGuardia!A1674</f>
        <v>2001</v>
      </c>
      <c r="Q213" s="235" t="n">
        <f aca="false">[3]LaGuardia!B1674</f>
        <v>7</v>
      </c>
      <c r="R213" s="234" t="n">
        <f aca="false">[3]LaGuardia!C1674</f>
        <v>29</v>
      </c>
      <c r="S213" s="250" t="n">
        <f aca="false">DATE(P213,Q213,R213)</f>
        <v>37101</v>
      </c>
      <c r="T213" s="234" t="n">
        <f aca="false">[3]LaGuardia!E1674</f>
        <v>0</v>
      </c>
      <c r="U213" s="251" t="n">
        <f aca="false">[3]LaGuardia!F1674</f>
        <v>0</v>
      </c>
    </row>
    <row r="214" customFormat="false" ht="12.75" hidden="false" customHeight="false" outlineLevel="0" collapsed="false">
      <c r="A214" s="246" t="n">
        <v>37102</v>
      </c>
      <c r="B214" s="235" t="n">
        <v>86</v>
      </c>
      <c r="C214" s="247" t="n">
        <v>68</v>
      </c>
      <c r="D214" s="248" t="n">
        <f aca="false">[2]PhiladelphiaPA!A1673</f>
        <v>2001</v>
      </c>
      <c r="E214" s="235" t="n">
        <f aca="false">[2]PhiladelphiaPA!B1673</f>
        <v>7</v>
      </c>
      <c r="F214" s="235" t="n">
        <f aca="false">[2]PhiladelphiaPA!C1673</f>
        <v>30</v>
      </c>
      <c r="G214" s="250" t="n">
        <f aca="false">DATE(D214,E214,F214)</f>
        <v>37102</v>
      </c>
      <c r="H214" s="235" t="n">
        <f aca="false">[2]PhiladelphiaPA!E1673</f>
        <v>0</v>
      </c>
      <c r="I214" s="247" t="n">
        <f aca="false">[2]PhiladelphiaPA!F1673</f>
        <v>0</v>
      </c>
      <c r="J214" s="248" t="n">
        <f aca="false">'[2]WashingtonD.C.'!A1673</f>
        <v>2001</v>
      </c>
      <c r="K214" s="235" t="n">
        <f aca="false">'[2]WashingtonD.C.'!B1673</f>
        <v>7</v>
      </c>
      <c r="L214" s="235" t="n">
        <f aca="false">'[2]WashingtonD.C.'!C1673</f>
        <v>30</v>
      </c>
      <c r="M214" s="250" t="n">
        <f aca="false">DATE(J214,K214,L214)</f>
        <v>37102</v>
      </c>
      <c r="N214" s="235" t="n">
        <f aca="false">'[2]WashingtonD.C.'!E1673</f>
        <v>0</v>
      </c>
      <c r="O214" s="247" t="n">
        <f aca="false">'[2]WashingtonD.C.'!F1673</f>
        <v>0</v>
      </c>
      <c r="P214" s="248" t="n">
        <f aca="false">[3]LaGuardia!A1675</f>
        <v>2001</v>
      </c>
      <c r="Q214" s="235" t="n">
        <f aca="false">[3]LaGuardia!B1675</f>
        <v>7</v>
      </c>
      <c r="R214" s="234" t="n">
        <f aca="false">[3]LaGuardia!C1675</f>
        <v>30</v>
      </c>
      <c r="S214" s="250" t="n">
        <f aca="false">DATE(P214,Q214,R214)</f>
        <v>37102</v>
      </c>
      <c r="T214" s="234" t="n">
        <f aca="false">[3]LaGuardia!E1675</f>
        <v>0</v>
      </c>
      <c r="U214" s="251" t="n">
        <f aca="false">[3]LaGuardia!F1675</f>
        <v>0</v>
      </c>
    </row>
    <row r="215" customFormat="false" ht="12.75" hidden="false" customHeight="false" outlineLevel="0" collapsed="false">
      <c r="A215" s="246" t="n">
        <v>37103</v>
      </c>
      <c r="B215" s="235" t="n">
        <v>86</v>
      </c>
      <c r="C215" s="247" t="n">
        <v>68</v>
      </c>
      <c r="D215" s="248" t="n">
        <f aca="false">[2]PhiladelphiaPA!A1674</f>
        <v>2001</v>
      </c>
      <c r="E215" s="235" t="n">
        <f aca="false">[2]PhiladelphiaPA!B1674</f>
        <v>7</v>
      </c>
      <c r="F215" s="235" t="n">
        <f aca="false">[2]PhiladelphiaPA!C1674</f>
        <v>31</v>
      </c>
      <c r="G215" s="250" t="n">
        <f aca="false">DATE(D215,E215,F215)</f>
        <v>37103</v>
      </c>
      <c r="H215" s="235" t="n">
        <f aca="false">[2]PhiladelphiaPA!E1674</f>
        <v>0</v>
      </c>
      <c r="I215" s="247" t="n">
        <f aca="false">[2]PhiladelphiaPA!F1674</f>
        <v>0</v>
      </c>
      <c r="J215" s="248" t="n">
        <f aca="false">'[2]WashingtonD.C.'!A1674</f>
        <v>2001</v>
      </c>
      <c r="K215" s="235" t="n">
        <f aca="false">'[2]WashingtonD.C.'!B1674</f>
        <v>7</v>
      </c>
      <c r="L215" s="235" t="n">
        <f aca="false">'[2]WashingtonD.C.'!C1674</f>
        <v>31</v>
      </c>
      <c r="M215" s="250" t="n">
        <f aca="false">DATE(J215,K215,L215)</f>
        <v>37103</v>
      </c>
      <c r="N215" s="235" t="n">
        <f aca="false">'[2]WashingtonD.C.'!E1674</f>
        <v>0</v>
      </c>
      <c r="O215" s="247" t="n">
        <f aca="false">'[2]WashingtonD.C.'!F1674</f>
        <v>0</v>
      </c>
      <c r="P215" s="248" t="n">
        <f aca="false">[3]LaGuardia!A1676</f>
        <v>2001</v>
      </c>
      <c r="Q215" s="235" t="n">
        <f aca="false">[3]LaGuardia!B1676</f>
        <v>7</v>
      </c>
      <c r="R215" s="234" t="n">
        <f aca="false">[3]LaGuardia!C1676</f>
        <v>31</v>
      </c>
      <c r="S215" s="250" t="n">
        <f aca="false">DATE(P215,Q215,R215)</f>
        <v>37103</v>
      </c>
      <c r="T215" s="234" t="n">
        <f aca="false">[3]LaGuardia!E1676</f>
        <v>0</v>
      </c>
      <c r="U215" s="251" t="n">
        <f aca="false">[3]LaGuardia!F1676</f>
        <v>0</v>
      </c>
    </row>
    <row r="216" customFormat="false" ht="12.75" hidden="false" customHeight="false" outlineLevel="0" collapsed="false">
      <c r="A216" s="246" t="n">
        <v>37104</v>
      </c>
      <c r="B216" s="235" t="n">
        <v>86</v>
      </c>
      <c r="C216" s="247" t="n">
        <v>68</v>
      </c>
      <c r="D216" s="248" t="n">
        <f aca="false">[2]PhiladelphiaPA!A1675</f>
        <v>2001</v>
      </c>
      <c r="E216" s="235" t="n">
        <f aca="false">[2]PhiladelphiaPA!B1675</f>
        <v>8</v>
      </c>
      <c r="F216" s="235" t="n">
        <f aca="false">[2]PhiladelphiaPA!C1675</f>
        <v>1</v>
      </c>
      <c r="G216" s="250" t="n">
        <f aca="false">DATE(D216,E216,F216)</f>
        <v>37104</v>
      </c>
      <c r="H216" s="235" t="n">
        <f aca="false">[2]PhiladelphiaPA!E1675</f>
        <v>0</v>
      </c>
      <c r="I216" s="247" t="n">
        <f aca="false">[2]PhiladelphiaPA!F1675</f>
        <v>0</v>
      </c>
      <c r="J216" s="248" t="n">
        <f aca="false">'[2]WashingtonD.C.'!A1675</f>
        <v>2001</v>
      </c>
      <c r="K216" s="235" t="n">
        <f aca="false">'[2]WashingtonD.C.'!B1675</f>
        <v>8</v>
      </c>
      <c r="L216" s="235" t="n">
        <f aca="false">'[2]WashingtonD.C.'!C1675</f>
        <v>1</v>
      </c>
      <c r="M216" s="250" t="n">
        <f aca="false">DATE(J216,K216,L216)</f>
        <v>37104</v>
      </c>
      <c r="N216" s="235" t="n">
        <f aca="false">'[2]WashingtonD.C.'!E1675</f>
        <v>0</v>
      </c>
      <c r="O216" s="247" t="n">
        <f aca="false">'[2]WashingtonD.C.'!F1675</f>
        <v>0</v>
      </c>
      <c r="P216" s="248" t="n">
        <f aca="false">[3]LaGuardia!A1677</f>
        <v>2001</v>
      </c>
      <c r="Q216" s="235" t="n">
        <f aca="false">[3]LaGuardia!B1677</f>
        <v>8</v>
      </c>
      <c r="R216" s="234" t="n">
        <f aca="false">[3]LaGuardia!C1677</f>
        <v>1</v>
      </c>
      <c r="S216" s="250" t="n">
        <f aca="false">DATE(P216,Q216,R216)</f>
        <v>37104</v>
      </c>
      <c r="T216" s="234" t="n">
        <f aca="false">[3]LaGuardia!E1677</f>
        <v>0</v>
      </c>
      <c r="U216" s="251" t="n">
        <f aca="false">[3]LaGuardia!F1677</f>
        <v>0</v>
      </c>
    </row>
    <row r="217" customFormat="false" ht="12.75" hidden="false" customHeight="false" outlineLevel="0" collapsed="false">
      <c r="A217" s="246" t="n">
        <v>37105</v>
      </c>
      <c r="B217" s="235" t="n">
        <v>86</v>
      </c>
      <c r="C217" s="247" t="n">
        <v>68</v>
      </c>
      <c r="D217" s="248" t="n">
        <f aca="false">[2]PhiladelphiaPA!A1676</f>
        <v>2001</v>
      </c>
      <c r="E217" s="235" t="n">
        <f aca="false">[2]PhiladelphiaPA!B1676</f>
        <v>8</v>
      </c>
      <c r="F217" s="235" t="n">
        <f aca="false">[2]PhiladelphiaPA!C1676</f>
        <v>2</v>
      </c>
      <c r="G217" s="250" t="n">
        <f aca="false">DATE(D217,E217,F217)</f>
        <v>37105</v>
      </c>
      <c r="H217" s="235" t="n">
        <f aca="false">[2]PhiladelphiaPA!E1676</f>
        <v>0</v>
      </c>
      <c r="I217" s="247" t="n">
        <f aca="false">[2]PhiladelphiaPA!F1676</f>
        <v>0</v>
      </c>
      <c r="J217" s="248" t="n">
        <f aca="false">'[2]WashingtonD.C.'!A1676</f>
        <v>2001</v>
      </c>
      <c r="K217" s="235" t="n">
        <f aca="false">'[2]WashingtonD.C.'!B1676</f>
        <v>8</v>
      </c>
      <c r="L217" s="235" t="n">
        <f aca="false">'[2]WashingtonD.C.'!C1676</f>
        <v>2</v>
      </c>
      <c r="M217" s="250" t="n">
        <f aca="false">DATE(J217,K217,L217)</f>
        <v>37105</v>
      </c>
      <c r="N217" s="235" t="n">
        <f aca="false">'[2]WashingtonD.C.'!E1676</f>
        <v>0</v>
      </c>
      <c r="O217" s="247" t="n">
        <f aca="false">'[2]WashingtonD.C.'!F1676</f>
        <v>0</v>
      </c>
      <c r="P217" s="248" t="n">
        <f aca="false">[3]LaGuardia!A1678</f>
        <v>2001</v>
      </c>
      <c r="Q217" s="235" t="n">
        <f aca="false">[3]LaGuardia!B1678</f>
        <v>8</v>
      </c>
      <c r="R217" s="234" t="n">
        <f aca="false">[3]LaGuardia!C1678</f>
        <v>2</v>
      </c>
      <c r="S217" s="250" t="n">
        <f aca="false">DATE(P217,Q217,R217)</f>
        <v>37105</v>
      </c>
      <c r="T217" s="234" t="n">
        <f aca="false">[3]LaGuardia!E1678</f>
        <v>0</v>
      </c>
      <c r="U217" s="251" t="n">
        <f aca="false">[3]LaGuardia!F1678</f>
        <v>0</v>
      </c>
    </row>
    <row r="218" customFormat="false" ht="12.75" hidden="false" customHeight="false" outlineLevel="0" collapsed="false">
      <c r="A218" s="246" t="n">
        <v>37106</v>
      </c>
      <c r="B218" s="235" t="n">
        <v>86</v>
      </c>
      <c r="C218" s="247" t="n">
        <v>68</v>
      </c>
      <c r="D218" s="248" t="n">
        <f aca="false">[2]PhiladelphiaPA!A1677</f>
        <v>2001</v>
      </c>
      <c r="E218" s="235" t="n">
        <f aca="false">[2]PhiladelphiaPA!B1677</f>
        <v>8</v>
      </c>
      <c r="F218" s="235" t="n">
        <f aca="false">[2]PhiladelphiaPA!C1677</f>
        <v>3</v>
      </c>
      <c r="G218" s="250" t="n">
        <f aca="false">DATE(D218,E218,F218)</f>
        <v>37106</v>
      </c>
      <c r="H218" s="235" t="n">
        <f aca="false">[2]PhiladelphiaPA!E1677</f>
        <v>0</v>
      </c>
      <c r="I218" s="247" t="n">
        <f aca="false">[2]PhiladelphiaPA!F1677</f>
        <v>0</v>
      </c>
      <c r="J218" s="248" t="n">
        <f aca="false">'[2]WashingtonD.C.'!A1677</f>
        <v>2001</v>
      </c>
      <c r="K218" s="235" t="n">
        <f aca="false">'[2]WashingtonD.C.'!B1677</f>
        <v>8</v>
      </c>
      <c r="L218" s="235" t="n">
        <f aca="false">'[2]WashingtonD.C.'!C1677</f>
        <v>3</v>
      </c>
      <c r="M218" s="250" t="n">
        <f aca="false">DATE(J218,K218,L218)</f>
        <v>37106</v>
      </c>
      <c r="N218" s="235" t="n">
        <f aca="false">'[2]WashingtonD.C.'!E1677</f>
        <v>0</v>
      </c>
      <c r="O218" s="247" t="n">
        <f aca="false">'[2]WashingtonD.C.'!F1677</f>
        <v>0</v>
      </c>
      <c r="P218" s="248" t="n">
        <f aca="false">[3]LaGuardia!A1679</f>
        <v>2001</v>
      </c>
      <c r="Q218" s="235" t="n">
        <f aca="false">[3]LaGuardia!B1679</f>
        <v>8</v>
      </c>
      <c r="R218" s="234" t="n">
        <f aca="false">[3]LaGuardia!C1679</f>
        <v>3</v>
      </c>
      <c r="S218" s="250" t="n">
        <f aca="false">DATE(P218,Q218,R218)</f>
        <v>37106</v>
      </c>
      <c r="T218" s="234" t="n">
        <f aca="false">[3]LaGuardia!E1679</f>
        <v>0</v>
      </c>
      <c r="U218" s="251" t="n">
        <f aca="false">[3]LaGuardia!F1679</f>
        <v>0</v>
      </c>
    </row>
    <row r="219" customFormat="false" ht="12.75" hidden="false" customHeight="false" outlineLevel="0" collapsed="false">
      <c r="A219" s="246" t="n">
        <v>37107</v>
      </c>
      <c r="B219" s="235" t="n">
        <v>86</v>
      </c>
      <c r="C219" s="247" t="n">
        <v>68</v>
      </c>
      <c r="D219" s="248" t="n">
        <f aca="false">[2]PhiladelphiaPA!A1678</f>
        <v>2001</v>
      </c>
      <c r="E219" s="235" t="n">
        <f aca="false">[2]PhiladelphiaPA!B1678</f>
        <v>8</v>
      </c>
      <c r="F219" s="235" t="n">
        <f aca="false">[2]PhiladelphiaPA!C1678</f>
        <v>4</v>
      </c>
      <c r="G219" s="250" t="n">
        <f aca="false">DATE(D219,E219,F219)</f>
        <v>37107</v>
      </c>
      <c r="H219" s="235" t="n">
        <f aca="false">[2]PhiladelphiaPA!E1678</f>
        <v>0</v>
      </c>
      <c r="I219" s="247" t="n">
        <f aca="false">[2]PhiladelphiaPA!F1678</f>
        <v>0</v>
      </c>
      <c r="J219" s="248" t="n">
        <f aca="false">'[2]WashingtonD.C.'!A1678</f>
        <v>2001</v>
      </c>
      <c r="K219" s="235" t="n">
        <f aca="false">'[2]WashingtonD.C.'!B1678</f>
        <v>8</v>
      </c>
      <c r="L219" s="235" t="n">
        <f aca="false">'[2]WashingtonD.C.'!C1678</f>
        <v>4</v>
      </c>
      <c r="M219" s="250" t="n">
        <f aca="false">DATE(J219,K219,L219)</f>
        <v>37107</v>
      </c>
      <c r="N219" s="235" t="n">
        <f aca="false">'[2]WashingtonD.C.'!E1678</f>
        <v>0</v>
      </c>
      <c r="O219" s="247" t="n">
        <f aca="false">'[2]WashingtonD.C.'!F1678</f>
        <v>0</v>
      </c>
      <c r="P219" s="248" t="n">
        <f aca="false">[3]LaGuardia!A1680</f>
        <v>2001</v>
      </c>
      <c r="Q219" s="235" t="n">
        <f aca="false">[3]LaGuardia!B1680</f>
        <v>8</v>
      </c>
      <c r="R219" s="234" t="n">
        <f aca="false">[3]LaGuardia!C1680</f>
        <v>4</v>
      </c>
      <c r="S219" s="250" t="n">
        <f aca="false">DATE(P219,Q219,R219)</f>
        <v>37107</v>
      </c>
      <c r="T219" s="234" t="n">
        <f aca="false">[3]LaGuardia!E1680</f>
        <v>0</v>
      </c>
      <c r="U219" s="251" t="n">
        <f aca="false">[3]LaGuardia!F1680</f>
        <v>0</v>
      </c>
    </row>
    <row r="220" customFormat="false" ht="12.75" hidden="false" customHeight="false" outlineLevel="0" collapsed="false">
      <c r="A220" s="246" t="n">
        <v>37108</v>
      </c>
      <c r="B220" s="235" t="n">
        <v>86</v>
      </c>
      <c r="C220" s="247" t="n">
        <v>68</v>
      </c>
      <c r="D220" s="248" t="n">
        <f aca="false">[2]PhiladelphiaPA!A1679</f>
        <v>2001</v>
      </c>
      <c r="E220" s="235" t="n">
        <f aca="false">[2]PhiladelphiaPA!B1679</f>
        <v>8</v>
      </c>
      <c r="F220" s="235" t="n">
        <f aca="false">[2]PhiladelphiaPA!C1679</f>
        <v>5</v>
      </c>
      <c r="G220" s="250" t="n">
        <f aca="false">DATE(D220,E220,F220)</f>
        <v>37108</v>
      </c>
      <c r="H220" s="235" t="n">
        <f aca="false">[2]PhiladelphiaPA!E1679</f>
        <v>0</v>
      </c>
      <c r="I220" s="247" t="n">
        <f aca="false">[2]PhiladelphiaPA!F1679</f>
        <v>0</v>
      </c>
      <c r="J220" s="248" t="n">
        <f aca="false">'[2]WashingtonD.C.'!A1679</f>
        <v>2001</v>
      </c>
      <c r="K220" s="235" t="n">
        <f aca="false">'[2]WashingtonD.C.'!B1679</f>
        <v>8</v>
      </c>
      <c r="L220" s="235" t="n">
        <f aca="false">'[2]WashingtonD.C.'!C1679</f>
        <v>5</v>
      </c>
      <c r="M220" s="250" t="n">
        <f aca="false">DATE(J220,K220,L220)</f>
        <v>37108</v>
      </c>
      <c r="N220" s="235" t="n">
        <f aca="false">'[2]WashingtonD.C.'!E1679</f>
        <v>0</v>
      </c>
      <c r="O220" s="247" t="n">
        <f aca="false">'[2]WashingtonD.C.'!F1679</f>
        <v>0</v>
      </c>
      <c r="P220" s="248" t="n">
        <f aca="false">[3]LaGuardia!A1681</f>
        <v>2001</v>
      </c>
      <c r="Q220" s="235" t="n">
        <f aca="false">[3]LaGuardia!B1681</f>
        <v>8</v>
      </c>
      <c r="R220" s="234" t="n">
        <f aca="false">[3]LaGuardia!C1681</f>
        <v>5</v>
      </c>
      <c r="S220" s="250" t="n">
        <f aca="false">DATE(P220,Q220,R220)</f>
        <v>37108</v>
      </c>
      <c r="T220" s="234" t="n">
        <f aca="false">[3]LaGuardia!E1681</f>
        <v>0</v>
      </c>
      <c r="U220" s="251" t="n">
        <f aca="false">[3]LaGuardia!F1681</f>
        <v>0</v>
      </c>
    </row>
    <row r="221" customFormat="false" ht="12.75" hidden="false" customHeight="false" outlineLevel="0" collapsed="false">
      <c r="A221" s="246" t="n">
        <v>37109</v>
      </c>
      <c r="B221" s="235" t="n">
        <v>86</v>
      </c>
      <c r="C221" s="247" t="n">
        <v>68</v>
      </c>
      <c r="D221" s="248" t="n">
        <f aca="false">[2]PhiladelphiaPA!A1680</f>
        <v>2001</v>
      </c>
      <c r="E221" s="235" t="n">
        <f aca="false">[2]PhiladelphiaPA!B1680</f>
        <v>8</v>
      </c>
      <c r="F221" s="235" t="n">
        <f aca="false">[2]PhiladelphiaPA!C1680</f>
        <v>6</v>
      </c>
      <c r="G221" s="250" t="n">
        <f aca="false">DATE(D221,E221,F221)</f>
        <v>37109</v>
      </c>
      <c r="H221" s="235" t="n">
        <f aca="false">[2]PhiladelphiaPA!E1680</f>
        <v>0</v>
      </c>
      <c r="I221" s="247" t="n">
        <f aca="false">[2]PhiladelphiaPA!F1680</f>
        <v>0</v>
      </c>
      <c r="J221" s="248" t="n">
        <f aca="false">'[2]WashingtonD.C.'!A1680</f>
        <v>2001</v>
      </c>
      <c r="K221" s="235" t="n">
        <f aca="false">'[2]WashingtonD.C.'!B1680</f>
        <v>8</v>
      </c>
      <c r="L221" s="235" t="n">
        <f aca="false">'[2]WashingtonD.C.'!C1680</f>
        <v>6</v>
      </c>
      <c r="M221" s="250" t="n">
        <f aca="false">DATE(J221,K221,L221)</f>
        <v>37109</v>
      </c>
      <c r="N221" s="235" t="n">
        <f aca="false">'[2]WashingtonD.C.'!E1680</f>
        <v>0</v>
      </c>
      <c r="O221" s="247" t="n">
        <f aca="false">'[2]WashingtonD.C.'!F1680</f>
        <v>0</v>
      </c>
      <c r="P221" s="248" t="n">
        <f aca="false">[3]LaGuardia!A1682</f>
        <v>2001</v>
      </c>
      <c r="Q221" s="235" t="n">
        <f aca="false">[3]LaGuardia!B1682</f>
        <v>8</v>
      </c>
      <c r="R221" s="234" t="n">
        <f aca="false">[3]LaGuardia!C1682</f>
        <v>6</v>
      </c>
      <c r="S221" s="250" t="n">
        <f aca="false">DATE(P221,Q221,R221)</f>
        <v>37109</v>
      </c>
      <c r="T221" s="234" t="n">
        <f aca="false">[3]LaGuardia!E1682</f>
        <v>0</v>
      </c>
      <c r="U221" s="251" t="n">
        <f aca="false">[3]LaGuardia!F1682</f>
        <v>0</v>
      </c>
    </row>
    <row r="222" customFormat="false" ht="12.75" hidden="false" customHeight="false" outlineLevel="0" collapsed="false">
      <c r="A222" s="246" t="n">
        <v>37110</v>
      </c>
      <c r="B222" s="235" t="n">
        <v>86</v>
      </c>
      <c r="C222" s="247" t="n">
        <v>67</v>
      </c>
      <c r="D222" s="248" t="n">
        <f aca="false">[2]PhiladelphiaPA!A1681</f>
        <v>2001</v>
      </c>
      <c r="E222" s="235" t="n">
        <f aca="false">[2]PhiladelphiaPA!B1681</f>
        <v>8</v>
      </c>
      <c r="F222" s="235" t="n">
        <f aca="false">[2]PhiladelphiaPA!C1681</f>
        <v>7</v>
      </c>
      <c r="G222" s="250" t="n">
        <f aca="false">DATE(D222,E222,F222)</f>
        <v>37110</v>
      </c>
      <c r="H222" s="235" t="n">
        <f aca="false">[2]PhiladelphiaPA!E1681</f>
        <v>0</v>
      </c>
      <c r="I222" s="247" t="n">
        <f aca="false">[2]PhiladelphiaPA!F1681</f>
        <v>0</v>
      </c>
      <c r="J222" s="248" t="n">
        <f aca="false">'[2]WashingtonD.C.'!A1681</f>
        <v>2001</v>
      </c>
      <c r="K222" s="235" t="n">
        <f aca="false">'[2]WashingtonD.C.'!B1681</f>
        <v>8</v>
      </c>
      <c r="L222" s="235" t="n">
        <f aca="false">'[2]WashingtonD.C.'!C1681</f>
        <v>7</v>
      </c>
      <c r="M222" s="250" t="n">
        <f aca="false">DATE(J222,K222,L222)</f>
        <v>37110</v>
      </c>
      <c r="N222" s="235" t="n">
        <f aca="false">'[2]WashingtonD.C.'!E1681</f>
        <v>0</v>
      </c>
      <c r="O222" s="247" t="n">
        <f aca="false">'[2]WashingtonD.C.'!F1681</f>
        <v>0</v>
      </c>
      <c r="P222" s="248" t="n">
        <f aca="false">[3]LaGuardia!A1683</f>
        <v>2001</v>
      </c>
      <c r="Q222" s="235" t="n">
        <f aca="false">[3]LaGuardia!B1683</f>
        <v>8</v>
      </c>
      <c r="R222" s="234" t="n">
        <f aca="false">[3]LaGuardia!C1683</f>
        <v>7</v>
      </c>
      <c r="S222" s="250" t="n">
        <f aca="false">DATE(P222,Q222,R222)</f>
        <v>37110</v>
      </c>
      <c r="T222" s="234" t="n">
        <f aca="false">[3]LaGuardia!E1683</f>
        <v>0</v>
      </c>
      <c r="U222" s="251" t="n">
        <f aca="false">[3]LaGuardia!F1683</f>
        <v>0</v>
      </c>
    </row>
    <row r="223" customFormat="false" ht="12.75" hidden="false" customHeight="false" outlineLevel="0" collapsed="false">
      <c r="A223" s="246" t="n">
        <v>37111</v>
      </c>
      <c r="B223" s="235" t="n">
        <v>86</v>
      </c>
      <c r="C223" s="247" t="n">
        <v>67</v>
      </c>
      <c r="D223" s="248" t="n">
        <f aca="false">[2]PhiladelphiaPA!A1682</f>
        <v>2001</v>
      </c>
      <c r="E223" s="235" t="n">
        <f aca="false">[2]PhiladelphiaPA!B1682</f>
        <v>8</v>
      </c>
      <c r="F223" s="235" t="n">
        <f aca="false">[2]PhiladelphiaPA!C1682</f>
        <v>8</v>
      </c>
      <c r="G223" s="250" t="n">
        <f aca="false">DATE(D223,E223,F223)</f>
        <v>37111</v>
      </c>
      <c r="H223" s="235" t="n">
        <f aca="false">[2]PhiladelphiaPA!E1682</f>
        <v>0</v>
      </c>
      <c r="I223" s="247" t="n">
        <f aca="false">[2]PhiladelphiaPA!F1682</f>
        <v>0</v>
      </c>
      <c r="J223" s="248" t="n">
        <f aca="false">'[2]WashingtonD.C.'!A1682</f>
        <v>2001</v>
      </c>
      <c r="K223" s="235" t="n">
        <f aca="false">'[2]WashingtonD.C.'!B1682</f>
        <v>8</v>
      </c>
      <c r="L223" s="235" t="n">
        <f aca="false">'[2]WashingtonD.C.'!C1682</f>
        <v>8</v>
      </c>
      <c r="M223" s="250" t="n">
        <f aca="false">DATE(J223,K223,L223)</f>
        <v>37111</v>
      </c>
      <c r="N223" s="235" t="n">
        <f aca="false">'[2]WashingtonD.C.'!E1682</f>
        <v>0</v>
      </c>
      <c r="O223" s="247" t="n">
        <f aca="false">'[2]WashingtonD.C.'!F1682</f>
        <v>0</v>
      </c>
      <c r="P223" s="248" t="n">
        <f aca="false">[3]LaGuardia!A1684</f>
        <v>2001</v>
      </c>
      <c r="Q223" s="235" t="n">
        <f aca="false">[3]LaGuardia!B1684</f>
        <v>8</v>
      </c>
      <c r="R223" s="234" t="n">
        <f aca="false">[3]LaGuardia!C1684</f>
        <v>8</v>
      </c>
      <c r="S223" s="250" t="n">
        <f aca="false">DATE(P223,Q223,R223)</f>
        <v>37111</v>
      </c>
      <c r="T223" s="234" t="n">
        <f aca="false">[3]LaGuardia!E1684</f>
        <v>0</v>
      </c>
      <c r="U223" s="251" t="n">
        <f aca="false">[3]LaGuardia!F1684</f>
        <v>0</v>
      </c>
    </row>
    <row r="224" customFormat="false" ht="12.75" hidden="false" customHeight="false" outlineLevel="0" collapsed="false">
      <c r="A224" s="246" t="n">
        <v>37112</v>
      </c>
      <c r="B224" s="235" t="n">
        <v>86</v>
      </c>
      <c r="C224" s="247" t="n">
        <v>67</v>
      </c>
      <c r="D224" s="248" t="n">
        <f aca="false">[2]PhiladelphiaPA!A1683</f>
        <v>2001</v>
      </c>
      <c r="E224" s="235" t="n">
        <f aca="false">[2]PhiladelphiaPA!B1683</f>
        <v>8</v>
      </c>
      <c r="F224" s="235" t="n">
        <f aca="false">[2]PhiladelphiaPA!C1683</f>
        <v>9</v>
      </c>
      <c r="G224" s="250" t="n">
        <f aca="false">DATE(D224,E224,F224)</f>
        <v>37112</v>
      </c>
      <c r="H224" s="235" t="n">
        <f aca="false">[2]PhiladelphiaPA!E1683</f>
        <v>0</v>
      </c>
      <c r="I224" s="247" t="n">
        <f aca="false">[2]PhiladelphiaPA!F1683</f>
        <v>0</v>
      </c>
      <c r="J224" s="248" t="n">
        <f aca="false">'[2]WashingtonD.C.'!A1683</f>
        <v>2001</v>
      </c>
      <c r="K224" s="235" t="n">
        <f aca="false">'[2]WashingtonD.C.'!B1683</f>
        <v>8</v>
      </c>
      <c r="L224" s="235" t="n">
        <f aca="false">'[2]WashingtonD.C.'!C1683</f>
        <v>9</v>
      </c>
      <c r="M224" s="250" t="n">
        <f aca="false">DATE(J224,K224,L224)</f>
        <v>37112</v>
      </c>
      <c r="N224" s="235" t="n">
        <f aca="false">'[2]WashingtonD.C.'!E1683</f>
        <v>0</v>
      </c>
      <c r="O224" s="247" t="n">
        <f aca="false">'[2]WashingtonD.C.'!F1683</f>
        <v>0</v>
      </c>
      <c r="P224" s="248" t="n">
        <f aca="false">[3]LaGuardia!A1685</f>
        <v>2001</v>
      </c>
      <c r="Q224" s="235" t="n">
        <f aca="false">[3]LaGuardia!B1685</f>
        <v>8</v>
      </c>
      <c r="R224" s="234" t="n">
        <f aca="false">[3]LaGuardia!C1685</f>
        <v>9</v>
      </c>
      <c r="S224" s="250" t="n">
        <f aca="false">DATE(P224,Q224,R224)</f>
        <v>37112</v>
      </c>
      <c r="T224" s="234" t="n">
        <f aca="false">[3]LaGuardia!E1685</f>
        <v>0</v>
      </c>
      <c r="U224" s="251" t="n">
        <f aca="false">[3]LaGuardia!F1685</f>
        <v>0</v>
      </c>
    </row>
    <row r="225" customFormat="false" ht="12.75" hidden="false" customHeight="false" outlineLevel="0" collapsed="false">
      <c r="A225" s="246" t="n">
        <v>37113</v>
      </c>
      <c r="B225" s="235" t="n">
        <v>86</v>
      </c>
      <c r="C225" s="247" t="n">
        <v>67</v>
      </c>
      <c r="D225" s="248" t="n">
        <f aca="false">[2]PhiladelphiaPA!A1684</f>
        <v>2001</v>
      </c>
      <c r="E225" s="235" t="n">
        <f aca="false">[2]PhiladelphiaPA!B1684</f>
        <v>8</v>
      </c>
      <c r="F225" s="235" t="n">
        <f aca="false">[2]PhiladelphiaPA!C1684</f>
        <v>10</v>
      </c>
      <c r="G225" s="250" t="n">
        <f aca="false">DATE(D225,E225,F225)</f>
        <v>37113</v>
      </c>
      <c r="H225" s="235" t="n">
        <f aca="false">[2]PhiladelphiaPA!E1684</f>
        <v>0</v>
      </c>
      <c r="I225" s="247" t="n">
        <f aca="false">[2]PhiladelphiaPA!F1684</f>
        <v>0</v>
      </c>
      <c r="J225" s="248" t="n">
        <f aca="false">'[2]WashingtonD.C.'!A1684</f>
        <v>2001</v>
      </c>
      <c r="K225" s="235" t="n">
        <f aca="false">'[2]WashingtonD.C.'!B1684</f>
        <v>8</v>
      </c>
      <c r="L225" s="235" t="n">
        <f aca="false">'[2]WashingtonD.C.'!C1684</f>
        <v>10</v>
      </c>
      <c r="M225" s="250" t="n">
        <f aca="false">DATE(J225,K225,L225)</f>
        <v>37113</v>
      </c>
      <c r="N225" s="235" t="n">
        <f aca="false">'[2]WashingtonD.C.'!E1684</f>
        <v>0</v>
      </c>
      <c r="O225" s="247" t="n">
        <f aca="false">'[2]WashingtonD.C.'!F1684</f>
        <v>0</v>
      </c>
      <c r="P225" s="248" t="n">
        <f aca="false">[3]LaGuardia!A1686</f>
        <v>2001</v>
      </c>
      <c r="Q225" s="235" t="n">
        <f aca="false">[3]LaGuardia!B1686</f>
        <v>8</v>
      </c>
      <c r="R225" s="234" t="n">
        <f aca="false">[3]LaGuardia!C1686</f>
        <v>10</v>
      </c>
      <c r="S225" s="250" t="n">
        <f aca="false">DATE(P225,Q225,R225)</f>
        <v>37113</v>
      </c>
      <c r="T225" s="234" t="n">
        <f aca="false">[3]LaGuardia!E1686</f>
        <v>0</v>
      </c>
      <c r="U225" s="251" t="n">
        <f aca="false">[3]LaGuardia!F1686</f>
        <v>0</v>
      </c>
    </row>
    <row r="226" customFormat="false" ht="12.75" hidden="false" customHeight="false" outlineLevel="0" collapsed="false">
      <c r="A226" s="246" t="n">
        <v>37114</v>
      </c>
      <c r="B226" s="235" t="n">
        <v>85</v>
      </c>
      <c r="C226" s="247" t="n">
        <v>67</v>
      </c>
      <c r="D226" s="248" t="n">
        <f aca="false">[2]PhiladelphiaPA!A1685</f>
        <v>2001</v>
      </c>
      <c r="E226" s="235" t="n">
        <f aca="false">[2]PhiladelphiaPA!B1685</f>
        <v>8</v>
      </c>
      <c r="F226" s="235" t="n">
        <f aca="false">[2]PhiladelphiaPA!C1685</f>
        <v>11</v>
      </c>
      <c r="G226" s="250" t="n">
        <f aca="false">DATE(D226,E226,F226)</f>
        <v>37114</v>
      </c>
      <c r="H226" s="235" t="n">
        <f aca="false">[2]PhiladelphiaPA!E1685</f>
        <v>0</v>
      </c>
      <c r="I226" s="247" t="n">
        <f aca="false">[2]PhiladelphiaPA!F1685</f>
        <v>0</v>
      </c>
      <c r="J226" s="248" t="n">
        <f aca="false">'[2]WashingtonD.C.'!A1685</f>
        <v>2001</v>
      </c>
      <c r="K226" s="235" t="n">
        <f aca="false">'[2]WashingtonD.C.'!B1685</f>
        <v>8</v>
      </c>
      <c r="L226" s="235" t="n">
        <f aca="false">'[2]WashingtonD.C.'!C1685</f>
        <v>11</v>
      </c>
      <c r="M226" s="250" t="n">
        <f aca="false">DATE(J226,K226,L226)</f>
        <v>37114</v>
      </c>
      <c r="N226" s="235" t="n">
        <f aca="false">'[2]WashingtonD.C.'!E1685</f>
        <v>0</v>
      </c>
      <c r="O226" s="247" t="n">
        <f aca="false">'[2]WashingtonD.C.'!F1685</f>
        <v>0</v>
      </c>
      <c r="P226" s="248" t="n">
        <f aca="false">[3]LaGuardia!A1687</f>
        <v>2001</v>
      </c>
      <c r="Q226" s="235" t="n">
        <f aca="false">[3]LaGuardia!B1687</f>
        <v>8</v>
      </c>
      <c r="R226" s="234" t="n">
        <f aca="false">[3]LaGuardia!C1687</f>
        <v>11</v>
      </c>
      <c r="S226" s="250" t="n">
        <f aca="false">DATE(P226,Q226,R226)</f>
        <v>37114</v>
      </c>
      <c r="T226" s="234" t="n">
        <f aca="false">[3]LaGuardia!E1687</f>
        <v>0</v>
      </c>
      <c r="U226" s="251" t="n">
        <f aca="false">[3]LaGuardia!F1687</f>
        <v>0</v>
      </c>
    </row>
    <row r="227" customFormat="false" ht="12.75" hidden="false" customHeight="false" outlineLevel="0" collapsed="false">
      <c r="A227" s="246" t="n">
        <v>37115</v>
      </c>
      <c r="B227" s="235" t="n">
        <v>85</v>
      </c>
      <c r="C227" s="247" t="n">
        <v>67</v>
      </c>
      <c r="D227" s="248" t="n">
        <f aca="false">[2]PhiladelphiaPA!A1686</f>
        <v>2001</v>
      </c>
      <c r="E227" s="235" t="n">
        <f aca="false">[2]PhiladelphiaPA!B1686</f>
        <v>8</v>
      </c>
      <c r="F227" s="235" t="n">
        <f aca="false">[2]PhiladelphiaPA!C1686</f>
        <v>12</v>
      </c>
      <c r="G227" s="250" t="n">
        <f aca="false">DATE(D227,E227,F227)</f>
        <v>37115</v>
      </c>
      <c r="H227" s="235" t="n">
        <f aca="false">[2]PhiladelphiaPA!E1686</f>
        <v>0</v>
      </c>
      <c r="I227" s="247" t="n">
        <f aca="false">[2]PhiladelphiaPA!F1686</f>
        <v>0</v>
      </c>
      <c r="J227" s="248" t="n">
        <f aca="false">'[2]WashingtonD.C.'!A1686</f>
        <v>2001</v>
      </c>
      <c r="K227" s="235" t="n">
        <f aca="false">'[2]WashingtonD.C.'!B1686</f>
        <v>8</v>
      </c>
      <c r="L227" s="235" t="n">
        <f aca="false">'[2]WashingtonD.C.'!C1686</f>
        <v>12</v>
      </c>
      <c r="M227" s="250" t="n">
        <f aca="false">DATE(J227,K227,L227)</f>
        <v>37115</v>
      </c>
      <c r="N227" s="235" t="n">
        <f aca="false">'[2]WashingtonD.C.'!E1686</f>
        <v>0</v>
      </c>
      <c r="O227" s="247" t="n">
        <f aca="false">'[2]WashingtonD.C.'!F1686</f>
        <v>0</v>
      </c>
      <c r="P227" s="248" t="n">
        <f aca="false">[3]LaGuardia!A1688</f>
        <v>2001</v>
      </c>
      <c r="Q227" s="235" t="n">
        <f aca="false">[3]LaGuardia!B1688</f>
        <v>8</v>
      </c>
      <c r="R227" s="234" t="n">
        <f aca="false">[3]LaGuardia!C1688</f>
        <v>12</v>
      </c>
      <c r="S227" s="250" t="n">
        <f aca="false">DATE(P227,Q227,R227)</f>
        <v>37115</v>
      </c>
      <c r="T227" s="234" t="n">
        <f aca="false">[3]LaGuardia!E1688</f>
        <v>0</v>
      </c>
      <c r="U227" s="251" t="n">
        <f aca="false">[3]LaGuardia!F1688</f>
        <v>0</v>
      </c>
    </row>
    <row r="228" customFormat="false" ht="12.75" hidden="false" customHeight="false" outlineLevel="0" collapsed="false">
      <c r="A228" s="246" t="n">
        <v>37116</v>
      </c>
      <c r="B228" s="235" t="n">
        <v>85</v>
      </c>
      <c r="C228" s="247" t="n">
        <v>67</v>
      </c>
      <c r="D228" s="248" t="n">
        <f aca="false">[2]PhiladelphiaPA!A1687</f>
        <v>2001</v>
      </c>
      <c r="E228" s="235" t="n">
        <f aca="false">[2]PhiladelphiaPA!B1687</f>
        <v>8</v>
      </c>
      <c r="F228" s="235" t="n">
        <f aca="false">[2]PhiladelphiaPA!C1687</f>
        <v>13</v>
      </c>
      <c r="G228" s="250" t="n">
        <f aca="false">DATE(D228,E228,F228)</f>
        <v>37116</v>
      </c>
      <c r="H228" s="235" t="n">
        <f aca="false">[2]PhiladelphiaPA!E1687</f>
        <v>0</v>
      </c>
      <c r="I228" s="247" t="n">
        <f aca="false">[2]PhiladelphiaPA!F1687</f>
        <v>0</v>
      </c>
      <c r="J228" s="248" t="n">
        <f aca="false">'[2]WashingtonD.C.'!A1687</f>
        <v>2001</v>
      </c>
      <c r="K228" s="235" t="n">
        <f aca="false">'[2]WashingtonD.C.'!B1687</f>
        <v>8</v>
      </c>
      <c r="L228" s="235" t="n">
        <f aca="false">'[2]WashingtonD.C.'!C1687</f>
        <v>13</v>
      </c>
      <c r="M228" s="250" t="n">
        <f aca="false">DATE(J228,K228,L228)</f>
        <v>37116</v>
      </c>
      <c r="N228" s="235" t="n">
        <f aca="false">'[2]WashingtonD.C.'!E1687</f>
        <v>0</v>
      </c>
      <c r="O228" s="247" t="n">
        <f aca="false">'[2]WashingtonD.C.'!F1687</f>
        <v>0</v>
      </c>
      <c r="P228" s="248" t="n">
        <f aca="false">[3]LaGuardia!A1689</f>
        <v>2001</v>
      </c>
      <c r="Q228" s="235" t="n">
        <f aca="false">[3]LaGuardia!B1689</f>
        <v>8</v>
      </c>
      <c r="R228" s="234" t="n">
        <f aca="false">[3]LaGuardia!C1689</f>
        <v>13</v>
      </c>
      <c r="S228" s="250" t="n">
        <f aca="false">DATE(P228,Q228,R228)</f>
        <v>37116</v>
      </c>
      <c r="T228" s="234" t="n">
        <f aca="false">[3]LaGuardia!E1689</f>
        <v>0</v>
      </c>
      <c r="U228" s="251" t="n">
        <f aca="false">[3]LaGuardia!F1689</f>
        <v>0</v>
      </c>
    </row>
    <row r="229" customFormat="false" ht="12.75" hidden="false" customHeight="false" outlineLevel="0" collapsed="false">
      <c r="A229" s="246" t="n">
        <v>37117</v>
      </c>
      <c r="B229" s="235" t="n">
        <v>85</v>
      </c>
      <c r="C229" s="247" t="n">
        <v>67</v>
      </c>
      <c r="D229" s="248" t="n">
        <f aca="false">[2]PhiladelphiaPA!A1688</f>
        <v>2001</v>
      </c>
      <c r="E229" s="235" t="n">
        <f aca="false">[2]PhiladelphiaPA!B1688</f>
        <v>8</v>
      </c>
      <c r="F229" s="235" t="n">
        <f aca="false">[2]PhiladelphiaPA!C1688</f>
        <v>14</v>
      </c>
      <c r="G229" s="250" t="n">
        <f aca="false">DATE(D229,E229,F229)</f>
        <v>37117</v>
      </c>
      <c r="H229" s="235" t="n">
        <f aca="false">[2]PhiladelphiaPA!E1688</f>
        <v>0</v>
      </c>
      <c r="I229" s="247" t="n">
        <f aca="false">[2]PhiladelphiaPA!F1688</f>
        <v>0</v>
      </c>
      <c r="J229" s="248" t="n">
        <f aca="false">'[2]WashingtonD.C.'!A1688</f>
        <v>2001</v>
      </c>
      <c r="K229" s="235" t="n">
        <f aca="false">'[2]WashingtonD.C.'!B1688</f>
        <v>8</v>
      </c>
      <c r="L229" s="235" t="n">
        <f aca="false">'[2]WashingtonD.C.'!C1688</f>
        <v>14</v>
      </c>
      <c r="M229" s="250" t="n">
        <f aca="false">DATE(J229,K229,L229)</f>
        <v>37117</v>
      </c>
      <c r="N229" s="235" t="n">
        <f aca="false">'[2]WashingtonD.C.'!E1688</f>
        <v>0</v>
      </c>
      <c r="O229" s="247" t="n">
        <f aca="false">'[2]WashingtonD.C.'!F1688</f>
        <v>0</v>
      </c>
      <c r="P229" s="248" t="n">
        <f aca="false">[3]LaGuardia!A1690</f>
        <v>2001</v>
      </c>
      <c r="Q229" s="235" t="n">
        <f aca="false">[3]LaGuardia!B1690</f>
        <v>8</v>
      </c>
      <c r="R229" s="234" t="n">
        <f aca="false">[3]LaGuardia!C1690</f>
        <v>14</v>
      </c>
      <c r="S229" s="250" t="n">
        <f aca="false">DATE(P229,Q229,R229)</f>
        <v>37117</v>
      </c>
      <c r="T229" s="234" t="n">
        <f aca="false">[3]LaGuardia!E1690</f>
        <v>0</v>
      </c>
      <c r="U229" s="251" t="n">
        <f aca="false">[3]LaGuardia!F1690</f>
        <v>0</v>
      </c>
    </row>
    <row r="230" customFormat="false" ht="12.75" hidden="false" customHeight="false" outlineLevel="0" collapsed="false">
      <c r="A230" s="246" t="n">
        <v>37118</v>
      </c>
      <c r="B230" s="235" t="n">
        <v>85</v>
      </c>
      <c r="C230" s="247" t="n">
        <v>67</v>
      </c>
      <c r="D230" s="248" t="n">
        <f aca="false">[2]PhiladelphiaPA!A1689</f>
        <v>2001</v>
      </c>
      <c r="E230" s="235" t="n">
        <f aca="false">[2]PhiladelphiaPA!B1689</f>
        <v>8</v>
      </c>
      <c r="F230" s="235" t="n">
        <f aca="false">[2]PhiladelphiaPA!C1689</f>
        <v>15</v>
      </c>
      <c r="G230" s="250" t="n">
        <f aca="false">DATE(D230,E230,F230)</f>
        <v>37118</v>
      </c>
      <c r="H230" s="235" t="n">
        <f aca="false">[2]PhiladelphiaPA!E1689</f>
        <v>0</v>
      </c>
      <c r="I230" s="247" t="n">
        <f aca="false">[2]PhiladelphiaPA!F1689</f>
        <v>0</v>
      </c>
      <c r="J230" s="248" t="n">
        <f aca="false">'[2]WashingtonD.C.'!A1689</f>
        <v>2001</v>
      </c>
      <c r="K230" s="235" t="n">
        <f aca="false">'[2]WashingtonD.C.'!B1689</f>
        <v>8</v>
      </c>
      <c r="L230" s="235" t="n">
        <f aca="false">'[2]WashingtonD.C.'!C1689</f>
        <v>15</v>
      </c>
      <c r="M230" s="250" t="n">
        <f aca="false">DATE(J230,K230,L230)</f>
        <v>37118</v>
      </c>
      <c r="N230" s="235" t="n">
        <f aca="false">'[2]WashingtonD.C.'!E1689</f>
        <v>0</v>
      </c>
      <c r="O230" s="247" t="n">
        <f aca="false">'[2]WashingtonD.C.'!F1689</f>
        <v>0</v>
      </c>
      <c r="P230" s="248" t="n">
        <f aca="false">[3]LaGuardia!A1691</f>
        <v>2001</v>
      </c>
      <c r="Q230" s="235" t="n">
        <f aca="false">[3]LaGuardia!B1691</f>
        <v>8</v>
      </c>
      <c r="R230" s="234" t="n">
        <f aca="false">[3]LaGuardia!C1691</f>
        <v>15</v>
      </c>
      <c r="S230" s="250" t="n">
        <f aca="false">DATE(P230,Q230,R230)</f>
        <v>37118</v>
      </c>
      <c r="T230" s="234" t="n">
        <f aca="false">[3]LaGuardia!E1691</f>
        <v>0</v>
      </c>
      <c r="U230" s="251" t="n">
        <f aca="false">[3]LaGuardia!F1691</f>
        <v>0</v>
      </c>
    </row>
    <row r="231" customFormat="false" ht="12.75" hidden="false" customHeight="false" outlineLevel="0" collapsed="false">
      <c r="A231" s="246" t="n">
        <v>37119</v>
      </c>
      <c r="B231" s="235" t="n">
        <v>85</v>
      </c>
      <c r="C231" s="247" t="n">
        <v>67</v>
      </c>
      <c r="D231" s="248" t="n">
        <f aca="false">[2]PhiladelphiaPA!A1690</f>
        <v>2001</v>
      </c>
      <c r="E231" s="235" t="n">
        <f aca="false">[2]PhiladelphiaPA!B1690</f>
        <v>8</v>
      </c>
      <c r="F231" s="235" t="n">
        <f aca="false">[2]PhiladelphiaPA!C1690</f>
        <v>16</v>
      </c>
      <c r="G231" s="250" t="n">
        <f aca="false">DATE(D231,E231,F231)</f>
        <v>37119</v>
      </c>
      <c r="H231" s="235" t="n">
        <f aca="false">[2]PhiladelphiaPA!E1690</f>
        <v>0</v>
      </c>
      <c r="I231" s="247" t="n">
        <f aca="false">[2]PhiladelphiaPA!F1690</f>
        <v>0</v>
      </c>
      <c r="J231" s="248" t="n">
        <f aca="false">'[2]WashingtonD.C.'!A1690</f>
        <v>2001</v>
      </c>
      <c r="K231" s="235" t="n">
        <f aca="false">'[2]WashingtonD.C.'!B1690</f>
        <v>8</v>
      </c>
      <c r="L231" s="235" t="n">
        <f aca="false">'[2]WashingtonD.C.'!C1690</f>
        <v>16</v>
      </c>
      <c r="M231" s="250" t="n">
        <f aca="false">DATE(J231,K231,L231)</f>
        <v>37119</v>
      </c>
      <c r="N231" s="235" t="n">
        <f aca="false">'[2]WashingtonD.C.'!E1690</f>
        <v>0</v>
      </c>
      <c r="O231" s="247" t="n">
        <f aca="false">'[2]WashingtonD.C.'!F1690</f>
        <v>0</v>
      </c>
      <c r="P231" s="248" t="n">
        <f aca="false">[3]LaGuardia!A1692</f>
        <v>2001</v>
      </c>
      <c r="Q231" s="235" t="n">
        <f aca="false">[3]LaGuardia!B1692</f>
        <v>8</v>
      </c>
      <c r="R231" s="234" t="n">
        <f aca="false">[3]LaGuardia!C1692</f>
        <v>16</v>
      </c>
      <c r="S231" s="250" t="n">
        <f aca="false">DATE(P231,Q231,R231)</f>
        <v>37119</v>
      </c>
      <c r="T231" s="234" t="n">
        <f aca="false">[3]LaGuardia!E1692</f>
        <v>0</v>
      </c>
      <c r="U231" s="251" t="n">
        <f aca="false">[3]LaGuardia!F1692</f>
        <v>0</v>
      </c>
    </row>
    <row r="232" customFormat="false" ht="12.75" hidden="false" customHeight="false" outlineLevel="0" collapsed="false">
      <c r="A232" s="246" t="n">
        <v>37120</v>
      </c>
      <c r="B232" s="235" t="n">
        <v>85</v>
      </c>
      <c r="C232" s="247" t="n">
        <v>66</v>
      </c>
      <c r="D232" s="248" t="n">
        <f aca="false">[2]PhiladelphiaPA!A1691</f>
        <v>2001</v>
      </c>
      <c r="E232" s="235" t="n">
        <f aca="false">[2]PhiladelphiaPA!B1691</f>
        <v>8</v>
      </c>
      <c r="F232" s="235" t="n">
        <f aca="false">[2]PhiladelphiaPA!C1691</f>
        <v>17</v>
      </c>
      <c r="G232" s="250" t="n">
        <f aca="false">DATE(D232,E232,F232)</f>
        <v>37120</v>
      </c>
      <c r="H232" s="235" t="n">
        <f aca="false">[2]PhiladelphiaPA!E1691</f>
        <v>0</v>
      </c>
      <c r="I232" s="247" t="n">
        <f aca="false">[2]PhiladelphiaPA!F1691</f>
        <v>0</v>
      </c>
      <c r="J232" s="248" t="n">
        <f aca="false">'[2]WashingtonD.C.'!A1691</f>
        <v>2001</v>
      </c>
      <c r="K232" s="235" t="n">
        <f aca="false">'[2]WashingtonD.C.'!B1691</f>
        <v>8</v>
      </c>
      <c r="L232" s="235" t="n">
        <f aca="false">'[2]WashingtonD.C.'!C1691</f>
        <v>17</v>
      </c>
      <c r="M232" s="250" t="n">
        <f aca="false">DATE(J232,K232,L232)</f>
        <v>37120</v>
      </c>
      <c r="N232" s="235" t="n">
        <f aca="false">'[2]WashingtonD.C.'!E1691</f>
        <v>0</v>
      </c>
      <c r="O232" s="247" t="n">
        <f aca="false">'[2]WashingtonD.C.'!F1691</f>
        <v>0</v>
      </c>
      <c r="P232" s="248" t="n">
        <f aca="false">[3]LaGuardia!A1693</f>
        <v>2001</v>
      </c>
      <c r="Q232" s="235" t="n">
        <f aca="false">[3]LaGuardia!B1693</f>
        <v>8</v>
      </c>
      <c r="R232" s="234" t="n">
        <f aca="false">[3]LaGuardia!C1693</f>
        <v>17</v>
      </c>
      <c r="S232" s="250" t="n">
        <f aca="false">DATE(P232,Q232,R232)</f>
        <v>37120</v>
      </c>
      <c r="T232" s="234" t="n">
        <f aca="false">[3]LaGuardia!E1693</f>
        <v>0</v>
      </c>
      <c r="U232" s="251" t="n">
        <f aca="false">[3]LaGuardia!F1693</f>
        <v>0</v>
      </c>
    </row>
    <row r="233" customFormat="false" ht="12.75" hidden="false" customHeight="false" outlineLevel="0" collapsed="false">
      <c r="A233" s="246" t="n">
        <v>37121</v>
      </c>
      <c r="B233" s="235" t="n">
        <v>85</v>
      </c>
      <c r="C233" s="247" t="n">
        <v>66</v>
      </c>
      <c r="D233" s="248" t="n">
        <f aca="false">[2]PhiladelphiaPA!A1692</f>
        <v>2001</v>
      </c>
      <c r="E233" s="235" t="n">
        <f aca="false">[2]PhiladelphiaPA!B1692</f>
        <v>8</v>
      </c>
      <c r="F233" s="235" t="n">
        <f aca="false">[2]PhiladelphiaPA!C1692</f>
        <v>18</v>
      </c>
      <c r="G233" s="250" t="n">
        <f aca="false">DATE(D233,E233,F233)</f>
        <v>37121</v>
      </c>
      <c r="H233" s="235" t="n">
        <f aca="false">[2]PhiladelphiaPA!E1692</f>
        <v>0</v>
      </c>
      <c r="I233" s="247" t="n">
        <f aca="false">[2]PhiladelphiaPA!F1692</f>
        <v>0</v>
      </c>
      <c r="J233" s="248" t="n">
        <f aca="false">'[2]WashingtonD.C.'!A1692</f>
        <v>2001</v>
      </c>
      <c r="K233" s="235" t="n">
        <f aca="false">'[2]WashingtonD.C.'!B1692</f>
        <v>8</v>
      </c>
      <c r="L233" s="235" t="n">
        <f aca="false">'[2]WashingtonD.C.'!C1692</f>
        <v>18</v>
      </c>
      <c r="M233" s="250" t="n">
        <f aca="false">DATE(J233,K233,L233)</f>
        <v>37121</v>
      </c>
      <c r="N233" s="235" t="n">
        <f aca="false">'[2]WashingtonD.C.'!E1692</f>
        <v>0</v>
      </c>
      <c r="O233" s="247" t="n">
        <f aca="false">'[2]WashingtonD.C.'!F1692</f>
        <v>0</v>
      </c>
      <c r="P233" s="248" t="n">
        <f aca="false">[3]LaGuardia!A1694</f>
        <v>2001</v>
      </c>
      <c r="Q233" s="235" t="n">
        <f aca="false">[3]LaGuardia!B1694</f>
        <v>8</v>
      </c>
      <c r="R233" s="234" t="n">
        <f aca="false">[3]LaGuardia!C1694</f>
        <v>18</v>
      </c>
      <c r="S233" s="250" t="n">
        <f aca="false">DATE(P233,Q233,R233)</f>
        <v>37121</v>
      </c>
      <c r="T233" s="234" t="n">
        <f aca="false">[3]LaGuardia!E1694</f>
        <v>0</v>
      </c>
      <c r="U233" s="251" t="n">
        <f aca="false">[3]LaGuardia!F1694</f>
        <v>0</v>
      </c>
    </row>
    <row r="234" customFormat="false" ht="12.75" hidden="false" customHeight="false" outlineLevel="0" collapsed="false">
      <c r="A234" s="246" t="n">
        <v>37122</v>
      </c>
      <c r="B234" s="235" t="n">
        <v>84</v>
      </c>
      <c r="C234" s="247" t="n">
        <v>66</v>
      </c>
      <c r="D234" s="248" t="n">
        <f aca="false">[2]PhiladelphiaPA!A1693</f>
        <v>2001</v>
      </c>
      <c r="E234" s="235" t="n">
        <f aca="false">[2]PhiladelphiaPA!B1693</f>
        <v>8</v>
      </c>
      <c r="F234" s="235" t="n">
        <f aca="false">[2]PhiladelphiaPA!C1693</f>
        <v>19</v>
      </c>
      <c r="G234" s="250" t="n">
        <f aca="false">DATE(D234,E234,F234)</f>
        <v>37122</v>
      </c>
      <c r="H234" s="235" t="n">
        <f aca="false">[2]PhiladelphiaPA!E1693</f>
        <v>0</v>
      </c>
      <c r="I234" s="247" t="n">
        <f aca="false">[2]PhiladelphiaPA!F1693</f>
        <v>0</v>
      </c>
      <c r="J234" s="248" t="n">
        <f aca="false">'[2]WashingtonD.C.'!A1693</f>
        <v>2001</v>
      </c>
      <c r="K234" s="235" t="n">
        <f aca="false">'[2]WashingtonD.C.'!B1693</f>
        <v>8</v>
      </c>
      <c r="L234" s="235" t="n">
        <f aca="false">'[2]WashingtonD.C.'!C1693</f>
        <v>19</v>
      </c>
      <c r="M234" s="250" t="n">
        <f aca="false">DATE(J234,K234,L234)</f>
        <v>37122</v>
      </c>
      <c r="N234" s="235" t="n">
        <f aca="false">'[2]WashingtonD.C.'!E1693</f>
        <v>0</v>
      </c>
      <c r="O234" s="247" t="n">
        <f aca="false">'[2]WashingtonD.C.'!F1693</f>
        <v>0</v>
      </c>
      <c r="P234" s="248" t="n">
        <f aca="false">[3]LaGuardia!A1695</f>
        <v>2001</v>
      </c>
      <c r="Q234" s="235" t="n">
        <f aca="false">[3]LaGuardia!B1695</f>
        <v>8</v>
      </c>
      <c r="R234" s="234" t="n">
        <f aca="false">[3]LaGuardia!C1695</f>
        <v>19</v>
      </c>
      <c r="S234" s="250" t="n">
        <f aca="false">DATE(P234,Q234,R234)</f>
        <v>37122</v>
      </c>
      <c r="T234" s="234" t="n">
        <f aca="false">[3]LaGuardia!E1695</f>
        <v>0</v>
      </c>
      <c r="U234" s="251" t="n">
        <f aca="false">[3]LaGuardia!F1695</f>
        <v>0</v>
      </c>
    </row>
    <row r="235" customFormat="false" ht="12.75" hidden="false" customHeight="false" outlineLevel="0" collapsed="false">
      <c r="A235" s="246" t="n">
        <v>37123</v>
      </c>
      <c r="B235" s="235" t="n">
        <v>84</v>
      </c>
      <c r="C235" s="247" t="n">
        <v>66</v>
      </c>
      <c r="D235" s="248" t="n">
        <f aca="false">[2]PhiladelphiaPA!A1694</f>
        <v>2001</v>
      </c>
      <c r="E235" s="235" t="n">
        <f aca="false">[2]PhiladelphiaPA!B1694</f>
        <v>8</v>
      </c>
      <c r="F235" s="235" t="n">
        <f aca="false">[2]PhiladelphiaPA!C1694</f>
        <v>20</v>
      </c>
      <c r="G235" s="250" t="n">
        <f aca="false">DATE(D235,E235,F235)</f>
        <v>37123</v>
      </c>
      <c r="H235" s="235" t="n">
        <f aca="false">[2]PhiladelphiaPA!E1694</f>
        <v>0</v>
      </c>
      <c r="I235" s="247" t="n">
        <f aca="false">[2]PhiladelphiaPA!F1694</f>
        <v>0</v>
      </c>
      <c r="J235" s="248" t="n">
        <f aca="false">'[2]WashingtonD.C.'!A1694</f>
        <v>2001</v>
      </c>
      <c r="K235" s="235" t="n">
        <f aca="false">'[2]WashingtonD.C.'!B1694</f>
        <v>8</v>
      </c>
      <c r="L235" s="235" t="n">
        <f aca="false">'[2]WashingtonD.C.'!C1694</f>
        <v>20</v>
      </c>
      <c r="M235" s="250" t="n">
        <f aca="false">DATE(J235,K235,L235)</f>
        <v>37123</v>
      </c>
      <c r="N235" s="235" t="n">
        <f aca="false">'[2]WashingtonD.C.'!E1694</f>
        <v>0</v>
      </c>
      <c r="O235" s="247" t="n">
        <f aca="false">'[2]WashingtonD.C.'!F1694</f>
        <v>0</v>
      </c>
      <c r="P235" s="248" t="n">
        <f aca="false">[3]LaGuardia!A1696</f>
        <v>2001</v>
      </c>
      <c r="Q235" s="235" t="n">
        <f aca="false">[3]LaGuardia!B1696</f>
        <v>8</v>
      </c>
      <c r="R235" s="234" t="n">
        <f aca="false">[3]LaGuardia!C1696</f>
        <v>20</v>
      </c>
      <c r="S235" s="250" t="n">
        <f aca="false">DATE(P235,Q235,R235)</f>
        <v>37123</v>
      </c>
      <c r="T235" s="234" t="n">
        <f aca="false">[3]LaGuardia!E1696</f>
        <v>0</v>
      </c>
      <c r="U235" s="251" t="n">
        <f aca="false">[3]LaGuardia!F1696</f>
        <v>0</v>
      </c>
    </row>
    <row r="236" customFormat="false" ht="12.75" hidden="false" customHeight="false" outlineLevel="0" collapsed="false">
      <c r="A236" s="246" t="n">
        <v>37124</v>
      </c>
      <c r="B236" s="235" t="n">
        <v>84</v>
      </c>
      <c r="C236" s="247" t="n">
        <v>66</v>
      </c>
      <c r="D236" s="248" t="n">
        <f aca="false">[2]PhiladelphiaPA!A1695</f>
        <v>2001</v>
      </c>
      <c r="E236" s="235" t="n">
        <f aca="false">[2]PhiladelphiaPA!B1695</f>
        <v>8</v>
      </c>
      <c r="F236" s="235" t="n">
        <f aca="false">[2]PhiladelphiaPA!C1695</f>
        <v>21</v>
      </c>
      <c r="G236" s="250" t="n">
        <f aca="false">DATE(D236,E236,F236)</f>
        <v>37124</v>
      </c>
      <c r="H236" s="235" t="n">
        <f aca="false">[2]PhiladelphiaPA!E1695</f>
        <v>0</v>
      </c>
      <c r="I236" s="247" t="n">
        <f aca="false">[2]PhiladelphiaPA!F1695</f>
        <v>0</v>
      </c>
      <c r="J236" s="248" t="n">
        <f aca="false">'[2]WashingtonD.C.'!A1695</f>
        <v>2001</v>
      </c>
      <c r="K236" s="235" t="n">
        <f aca="false">'[2]WashingtonD.C.'!B1695</f>
        <v>8</v>
      </c>
      <c r="L236" s="235" t="n">
        <f aca="false">'[2]WashingtonD.C.'!C1695</f>
        <v>21</v>
      </c>
      <c r="M236" s="250" t="n">
        <f aca="false">DATE(J236,K236,L236)</f>
        <v>37124</v>
      </c>
      <c r="N236" s="235" t="n">
        <f aca="false">'[2]WashingtonD.C.'!E1695</f>
        <v>0</v>
      </c>
      <c r="O236" s="247" t="n">
        <f aca="false">'[2]WashingtonD.C.'!F1695</f>
        <v>0</v>
      </c>
      <c r="P236" s="248" t="n">
        <f aca="false">[3]LaGuardia!A1697</f>
        <v>2001</v>
      </c>
      <c r="Q236" s="235" t="n">
        <f aca="false">[3]LaGuardia!B1697</f>
        <v>8</v>
      </c>
      <c r="R236" s="234" t="n">
        <f aca="false">[3]LaGuardia!C1697</f>
        <v>21</v>
      </c>
      <c r="S236" s="250" t="n">
        <f aca="false">DATE(P236,Q236,R236)</f>
        <v>37124</v>
      </c>
      <c r="T236" s="234" t="n">
        <f aca="false">[3]LaGuardia!E1697</f>
        <v>0</v>
      </c>
      <c r="U236" s="251" t="n">
        <f aca="false">[3]LaGuardia!F1697</f>
        <v>0</v>
      </c>
    </row>
    <row r="237" customFormat="false" ht="12.75" hidden="false" customHeight="false" outlineLevel="0" collapsed="false">
      <c r="A237" s="246" t="n">
        <v>37125</v>
      </c>
      <c r="B237" s="235" t="n">
        <v>84</v>
      </c>
      <c r="C237" s="247" t="n">
        <v>66</v>
      </c>
      <c r="D237" s="248" t="n">
        <f aca="false">[2]PhiladelphiaPA!A1696</f>
        <v>2001</v>
      </c>
      <c r="E237" s="235" t="n">
        <f aca="false">[2]PhiladelphiaPA!B1696</f>
        <v>8</v>
      </c>
      <c r="F237" s="235" t="n">
        <f aca="false">[2]PhiladelphiaPA!C1696</f>
        <v>22</v>
      </c>
      <c r="G237" s="250" t="n">
        <f aca="false">DATE(D237,E237,F237)</f>
        <v>37125</v>
      </c>
      <c r="H237" s="235" t="n">
        <f aca="false">[2]PhiladelphiaPA!E1696</f>
        <v>0</v>
      </c>
      <c r="I237" s="247" t="n">
        <f aca="false">[2]PhiladelphiaPA!F1696</f>
        <v>0</v>
      </c>
      <c r="J237" s="248" t="n">
        <f aca="false">'[2]WashingtonD.C.'!A1696</f>
        <v>2001</v>
      </c>
      <c r="K237" s="235" t="n">
        <f aca="false">'[2]WashingtonD.C.'!B1696</f>
        <v>8</v>
      </c>
      <c r="L237" s="235" t="n">
        <f aca="false">'[2]WashingtonD.C.'!C1696</f>
        <v>22</v>
      </c>
      <c r="M237" s="250" t="n">
        <f aca="false">DATE(J237,K237,L237)</f>
        <v>37125</v>
      </c>
      <c r="N237" s="235" t="n">
        <f aca="false">'[2]WashingtonD.C.'!E1696</f>
        <v>0</v>
      </c>
      <c r="O237" s="247" t="n">
        <f aca="false">'[2]WashingtonD.C.'!F1696</f>
        <v>0</v>
      </c>
      <c r="P237" s="248" t="n">
        <f aca="false">[3]LaGuardia!A1698</f>
        <v>2001</v>
      </c>
      <c r="Q237" s="235" t="n">
        <f aca="false">[3]LaGuardia!B1698</f>
        <v>8</v>
      </c>
      <c r="R237" s="234" t="n">
        <f aca="false">[3]LaGuardia!C1698</f>
        <v>22</v>
      </c>
      <c r="S237" s="250" t="n">
        <f aca="false">DATE(P237,Q237,R237)</f>
        <v>37125</v>
      </c>
      <c r="T237" s="234" t="n">
        <f aca="false">[3]LaGuardia!E1698</f>
        <v>0</v>
      </c>
      <c r="U237" s="251" t="n">
        <f aca="false">[3]LaGuardia!F1698</f>
        <v>0</v>
      </c>
    </row>
    <row r="238" customFormat="false" ht="12.75" hidden="false" customHeight="false" outlineLevel="0" collapsed="false">
      <c r="A238" s="246" t="n">
        <v>37126</v>
      </c>
      <c r="B238" s="235" t="n">
        <v>84</v>
      </c>
      <c r="C238" s="247" t="n">
        <v>65</v>
      </c>
      <c r="D238" s="248" t="n">
        <f aca="false">[2]PhiladelphiaPA!A1697</f>
        <v>2001</v>
      </c>
      <c r="E238" s="235" t="n">
        <f aca="false">[2]PhiladelphiaPA!B1697</f>
        <v>8</v>
      </c>
      <c r="F238" s="235" t="n">
        <f aca="false">[2]PhiladelphiaPA!C1697</f>
        <v>23</v>
      </c>
      <c r="G238" s="250" t="n">
        <f aca="false">DATE(D238,E238,F238)</f>
        <v>37126</v>
      </c>
      <c r="H238" s="235" t="n">
        <f aca="false">[2]PhiladelphiaPA!E1697</f>
        <v>0</v>
      </c>
      <c r="I238" s="247" t="n">
        <f aca="false">[2]PhiladelphiaPA!F1697</f>
        <v>0</v>
      </c>
      <c r="J238" s="248" t="n">
        <f aca="false">'[2]WashingtonD.C.'!A1697</f>
        <v>2001</v>
      </c>
      <c r="K238" s="235" t="n">
        <f aca="false">'[2]WashingtonD.C.'!B1697</f>
        <v>8</v>
      </c>
      <c r="L238" s="235" t="n">
        <f aca="false">'[2]WashingtonD.C.'!C1697</f>
        <v>23</v>
      </c>
      <c r="M238" s="250" t="n">
        <f aca="false">DATE(J238,K238,L238)</f>
        <v>37126</v>
      </c>
      <c r="N238" s="235" t="n">
        <f aca="false">'[2]WashingtonD.C.'!E1697</f>
        <v>0</v>
      </c>
      <c r="O238" s="247" t="n">
        <f aca="false">'[2]WashingtonD.C.'!F1697</f>
        <v>0</v>
      </c>
      <c r="P238" s="248" t="n">
        <f aca="false">[3]LaGuardia!A1699</f>
        <v>2001</v>
      </c>
      <c r="Q238" s="235" t="n">
        <f aca="false">[3]LaGuardia!B1699</f>
        <v>8</v>
      </c>
      <c r="R238" s="234" t="n">
        <f aca="false">[3]LaGuardia!C1699</f>
        <v>23</v>
      </c>
      <c r="S238" s="250" t="n">
        <f aca="false">DATE(P238,Q238,R238)</f>
        <v>37126</v>
      </c>
      <c r="T238" s="234" t="n">
        <f aca="false">[3]LaGuardia!E1699</f>
        <v>0</v>
      </c>
      <c r="U238" s="251" t="n">
        <f aca="false">[3]LaGuardia!F1699</f>
        <v>0</v>
      </c>
    </row>
    <row r="239" customFormat="false" ht="12.75" hidden="false" customHeight="false" outlineLevel="0" collapsed="false">
      <c r="A239" s="246" t="n">
        <v>37127</v>
      </c>
      <c r="B239" s="235" t="n">
        <v>84</v>
      </c>
      <c r="C239" s="247" t="n">
        <v>65</v>
      </c>
      <c r="D239" s="248" t="n">
        <f aca="false">[2]PhiladelphiaPA!A1698</f>
        <v>2001</v>
      </c>
      <c r="E239" s="235" t="n">
        <f aca="false">[2]PhiladelphiaPA!B1698</f>
        <v>8</v>
      </c>
      <c r="F239" s="235" t="n">
        <f aca="false">[2]PhiladelphiaPA!C1698</f>
        <v>24</v>
      </c>
      <c r="G239" s="250" t="n">
        <f aca="false">DATE(D239,E239,F239)</f>
        <v>37127</v>
      </c>
      <c r="H239" s="235" t="n">
        <f aca="false">[2]PhiladelphiaPA!E1698</f>
        <v>0</v>
      </c>
      <c r="I239" s="247" t="n">
        <f aca="false">[2]PhiladelphiaPA!F1698</f>
        <v>0</v>
      </c>
      <c r="J239" s="248" t="n">
        <f aca="false">'[2]WashingtonD.C.'!A1698</f>
        <v>2001</v>
      </c>
      <c r="K239" s="235" t="n">
        <f aca="false">'[2]WashingtonD.C.'!B1698</f>
        <v>8</v>
      </c>
      <c r="L239" s="235" t="n">
        <f aca="false">'[2]WashingtonD.C.'!C1698</f>
        <v>24</v>
      </c>
      <c r="M239" s="250" t="n">
        <f aca="false">DATE(J239,K239,L239)</f>
        <v>37127</v>
      </c>
      <c r="N239" s="235" t="n">
        <f aca="false">'[2]WashingtonD.C.'!E1698</f>
        <v>0</v>
      </c>
      <c r="O239" s="247" t="n">
        <f aca="false">'[2]WashingtonD.C.'!F1698</f>
        <v>0</v>
      </c>
      <c r="P239" s="248" t="n">
        <f aca="false">[3]LaGuardia!A1700</f>
        <v>2001</v>
      </c>
      <c r="Q239" s="235" t="n">
        <f aca="false">[3]LaGuardia!B1700</f>
        <v>8</v>
      </c>
      <c r="R239" s="234" t="n">
        <f aca="false">[3]LaGuardia!C1700</f>
        <v>24</v>
      </c>
      <c r="S239" s="250" t="n">
        <f aca="false">DATE(P239,Q239,R239)</f>
        <v>37127</v>
      </c>
      <c r="T239" s="234" t="n">
        <f aca="false">[3]LaGuardia!E1700</f>
        <v>0</v>
      </c>
      <c r="U239" s="251" t="n">
        <f aca="false">[3]LaGuardia!F1700</f>
        <v>0</v>
      </c>
    </row>
    <row r="240" customFormat="false" ht="12.75" hidden="false" customHeight="false" outlineLevel="0" collapsed="false">
      <c r="A240" s="246" t="n">
        <v>37128</v>
      </c>
      <c r="B240" s="235" t="n">
        <v>83</v>
      </c>
      <c r="C240" s="247" t="n">
        <v>65</v>
      </c>
      <c r="D240" s="248" t="n">
        <f aca="false">[2]PhiladelphiaPA!A1699</f>
        <v>2001</v>
      </c>
      <c r="E240" s="235" t="n">
        <f aca="false">[2]PhiladelphiaPA!B1699</f>
        <v>8</v>
      </c>
      <c r="F240" s="235" t="n">
        <f aca="false">[2]PhiladelphiaPA!C1699</f>
        <v>25</v>
      </c>
      <c r="G240" s="250" t="n">
        <f aca="false">DATE(D240,E240,F240)</f>
        <v>37128</v>
      </c>
      <c r="H240" s="235" t="n">
        <f aca="false">[2]PhiladelphiaPA!E1699</f>
        <v>0</v>
      </c>
      <c r="I240" s="247" t="n">
        <f aca="false">[2]PhiladelphiaPA!F1699</f>
        <v>0</v>
      </c>
      <c r="J240" s="248" t="n">
        <f aca="false">'[2]WashingtonD.C.'!A1699</f>
        <v>2001</v>
      </c>
      <c r="K240" s="235" t="n">
        <f aca="false">'[2]WashingtonD.C.'!B1699</f>
        <v>8</v>
      </c>
      <c r="L240" s="235" t="n">
        <f aca="false">'[2]WashingtonD.C.'!C1699</f>
        <v>25</v>
      </c>
      <c r="M240" s="250" t="n">
        <f aca="false">DATE(J240,K240,L240)</f>
        <v>37128</v>
      </c>
      <c r="N240" s="235" t="n">
        <f aca="false">'[2]WashingtonD.C.'!E1699</f>
        <v>0</v>
      </c>
      <c r="O240" s="247" t="n">
        <f aca="false">'[2]WashingtonD.C.'!F1699</f>
        <v>0</v>
      </c>
      <c r="P240" s="248" t="n">
        <f aca="false">[3]LaGuardia!A1701</f>
        <v>2001</v>
      </c>
      <c r="Q240" s="235" t="n">
        <f aca="false">[3]LaGuardia!B1701</f>
        <v>8</v>
      </c>
      <c r="R240" s="234" t="n">
        <f aca="false">[3]LaGuardia!C1701</f>
        <v>25</v>
      </c>
      <c r="S240" s="250" t="n">
        <f aca="false">DATE(P240,Q240,R240)</f>
        <v>37128</v>
      </c>
      <c r="T240" s="234" t="n">
        <f aca="false">[3]LaGuardia!E1701</f>
        <v>0</v>
      </c>
      <c r="U240" s="251" t="n">
        <f aca="false">[3]LaGuardia!F1701</f>
        <v>0</v>
      </c>
    </row>
    <row r="241" customFormat="false" ht="12.75" hidden="false" customHeight="false" outlineLevel="0" collapsed="false">
      <c r="A241" s="246" t="n">
        <v>37129</v>
      </c>
      <c r="B241" s="235" t="n">
        <v>83</v>
      </c>
      <c r="C241" s="247" t="n">
        <v>65</v>
      </c>
      <c r="D241" s="248" t="n">
        <f aca="false">[2]PhiladelphiaPA!A1700</f>
        <v>2001</v>
      </c>
      <c r="E241" s="235" t="n">
        <f aca="false">[2]PhiladelphiaPA!B1700</f>
        <v>8</v>
      </c>
      <c r="F241" s="235" t="n">
        <f aca="false">[2]PhiladelphiaPA!C1700</f>
        <v>26</v>
      </c>
      <c r="G241" s="250" t="n">
        <f aca="false">DATE(D241,E241,F241)</f>
        <v>37129</v>
      </c>
      <c r="H241" s="235" t="n">
        <f aca="false">[2]PhiladelphiaPA!E1700</f>
        <v>0</v>
      </c>
      <c r="I241" s="247" t="n">
        <f aca="false">[2]PhiladelphiaPA!F1700</f>
        <v>0</v>
      </c>
      <c r="J241" s="248" t="n">
        <f aca="false">'[2]WashingtonD.C.'!A1700</f>
        <v>2001</v>
      </c>
      <c r="K241" s="235" t="n">
        <f aca="false">'[2]WashingtonD.C.'!B1700</f>
        <v>8</v>
      </c>
      <c r="L241" s="235" t="n">
        <f aca="false">'[2]WashingtonD.C.'!C1700</f>
        <v>26</v>
      </c>
      <c r="M241" s="250" t="n">
        <f aca="false">DATE(J241,K241,L241)</f>
        <v>37129</v>
      </c>
      <c r="N241" s="235" t="n">
        <f aca="false">'[2]WashingtonD.C.'!E1700</f>
        <v>0</v>
      </c>
      <c r="O241" s="247" t="n">
        <f aca="false">'[2]WashingtonD.C.'!F1700</f>
        <v>0</v>
      </c>
      <c r="P241" s="248" t="n">
        <f aca="false">[3]LaGuardia!A1702</f>
        <v>2001</v>
      </c>
      <c r="Q241" s="235" t="n">
        <f aca="false">[3]LaGuardia!B1702</f>
        <v>8</v>
      </c>
      <c r="R241" s="234" t="n">
        <f aca="false">[3]LaGuardia!C1702</f>
        <v>26</v>
      </c>
      <c r="S241" s="250" t="n">
        <f aca="false">DATE(P241,Q241,R241)</f>
        <v>37129</v>
      </c>
      <c r="T241" s="234" t="n">
        <f aca="false">[3]LaGuardia!E1702</f>
        <v>0</v>
      </c>
      <c r="U241" s="251" t="n">
        <f aca="false">[3]LaGuardia!F1702</f>
        <v>0</v>
      </c>
    </row>
    <row r="242" customFormat="false" ht="12.75" hidden="false" customHeight="false" outlineLevel="0" collapsed="false">
      <c r="A242" s="246" t="n">
        <v>37130</v>
      </c>
      <c r="B242" s="235" t="n">
        <v>83</v>
      </c>
      <c r="C242" s="247" t="n">
        <v>65</v>
      </c>
      <c r="D242" s="248" t="n">
        <f aca="false">[2]PhiladelphiaPA!A1701</f>
        <v>2001</v>
      </c>
      <c r="E242" s="235" t="n">
        <f aca="false">[2]PhiladelphiaPA!B1701</f>
        <v>8</v>
      </c>
      <c r="F242" s="235" t="n">
        <f aca="false">[2]PhiladelphiaPA!C1701</f>
        <v>27</v>
      </c>
      <c r="G242" s="250" t="n">
        <f aca="false">DATE(D242,E242,F242)</f>
        <v>37130</v>
      </c>
      <c r="H242" s="235" t="n">
        <f aca="false">[2]PhiladelphiaPA!E1701</f>
        <v>0</v>
      </c>
      <c r="I242" s="247" t="n">
        <f aca="false">[2]PhiladelphiaPA!F1701</f>
        <v>0</v>
      </c>
      <c r="J242" s="248" t="n">
        <f aca="false">'[2]WashingtonD.C.'!A1701</f>
        <v>2001</v>
      </c>
      <c r="K242" s="235" t="n">
        <f aca="false">'[2]WashingtonD.C.'!B1701</f>
        <v>8</v>
      </c>
      <c r="L242" s="235" t="n">
        <f aca="false">'[2]WashingtonD.C.'!C1701</f>
        <v>27</v>
      </c>
      <c r="M242" s="250" t="n">
        <f aca="false">DATE(J242,K242,L242)</f>
        <v>37130</v>
      </c>
      <c r="N242" s="235" t="n">
        <f aca="false">'[2]WashingtonD.C.'!E1701</f>
        <v>0</v>
      </c>
      <c r="O242" s="247" t="n">
        <f aca="false">'[2]WashingtonD.C.'!F1701</f>
        <v>0</v>
      </c>
      <c r="P242" s="248" t="n">
        <f aca="false">[3]LaGuardia!A1703</f>
        <v>2001</v>
      </c>
      <c r="Q242" s="235" t="n">
        <f aca="false">[3]LaGuardia!B1703</f>
        <v>8</v>
      </c>
      <c r="R242" s="234" t="n">
        <f aca="false">[3]LaGuardia!C1703</f>
        <v>27</v>
      </c>
      <c r="S242" s="250" t="n">
        <f aca="false">DATE(P242,Q242,R242)</f>
        <v>37130</v>
      </c>
      <c r="T242" s="234" t="n">
        <f aca="false">[3]LaGuardia!E1703</f>
        <v>0</v>
      </c>
      <c r="U242" s="251" t="n">
        <f aca="false">[3]LaGuardia!F1703</f>
        <v>0</v>
      </c>
    </row>
    <row r="243" customFormat="false" ht="12.75" hidden="false" customHeight="false" outlineLevel="0" collapsed="false">
      <c r="A243" s="246" t="n">
        <v>37131</v>
      </c>
      <c r="B243" s="235" t="n">
        <v>83</v>
      </c>
      <c r="C243" s="247" t="n">
        <v>64</v>
      </c>
      <c r="D243" s="248" t="n">
        <f aca="false">[2]PhiladelphiaPA!A1702</f>
        <v>2001</v>
      </c>
      <c r="E243" s="235" t="n">
        <f aca="false">[2]PhiladelphiaPA!B1702</f>
        <v>8</v>
      </c>
      <c r="F243" s="235" t="n">
        <f aca="false">[2]PhiladelphiaPA!C1702</f>
        <v>28</v>
      </c>
      <c r="G243" s="250" t="n">
        <f aca="false">DATE(D243,E243,F243)</f>
        <v>37131</v>
      </c>
      <c r="H243" s="235" t="n">
        <f aca="false">[2]PhiladelphiaPA!E1702</f>
        <v>0</v>
      </c>
      <c r="I243" s="247" t="n">
        <f aca="false">[2]PhiladelphiaPA!F1702</f>
        <v>0</v>
      </c>
      <c r="J243" s="248" t="n">
        <f aca="false">'[2]WashingtonD.C.'!A1702</f>
        <v>2001</v>
      </c>
      <c r="K243" s="235" t="n">
        <f aca="false">'[2]WashingtonD.C.'!B1702</f>
        <v>8</v>
      </c>
      <c r="L243" s="235" t="n">
        <f aca="false">'[2]WashingtonD.C.'!C1702</f>
        <v>28</v>
      </c>
      <c r="M243" s="250" t="n">
        <f aca="false">DATE(J243,K243,L243)</f>
        <v>37131</v>
      </c>
      <c r="N243" s="235" t="n">
        <f aca="false">'[2]WashingtonD.C.'!E1702</f>
        <v>0</v>
      </c>
      <c r="O243" s="247" t="n">
        <f aca="false">'[2]WashingtonD.C.'!F1702</f>
        <v>0</v>
      </c>
      <c r="P243" s="248" t="n">
        <f aca="false">[3]LaGuardia!A1704</f>
        <v>2001</v>
      </c>
      <c r="Q243" s="235" t="n">
        <f aca="false">[3]LaGuardia!B1704</f>
        <v>8</v>
      </c>
      <c r="R243" s="234" t="n">
        <f aca="false">[3]LaGuardia!C1704</f>
        <v>28</v>
      </c>
      <c r="S243" s="250" t="n">
        <f aca="false">DATE(P243,Q243,R243)</f>
        <v>37131</v>
      </c>
      <c r="T243" s="234" t="n">
        <f aca="false">[3]LaGuardia!E1704</f>
        <v>0</v>
      </c>
      <c r="U243" s="251" t="n">
        <f aca="false">[3]LaGuardia!F1704</f>
        <v>0</v>
      </c>
    </row>
    <row r="244" customFormat="false" ht="12.75" hidden="false" customHeight="false" outlineLevel="0" collapsed="false">
      <c r="A244" s="246" t="n">
        <v>37132</v>
      </c>
      <c r="B244" s="235" t="n">
        <v>83</v>
      </c>
      <c r="C244" s="247" t="n">
        <v>64</v>
      </c>
      <c r="D244" s="248" t="n">
        <f aca="false">[2]PhiladelphiaPA!A1703</f>
        <v>2001</v>
      </c>
      <c r="E244" s="235" t="n">
        <f aca="false">[2]PhiladelphiaPA!B1703</f>
        <v>8</v>
      </c>
      <c r="F244" s="235" t="n">
        <f aca="false">[2]PhiladelphiaPA!C1703</f>
        <v>29</v>
      </c>
      <c r="G244" s="250" t="n">
        <f aca="false">DATE(D244,E244,F244)</f>
        <v>37132</v>
      </c>
      <c r="H244" s="235" t="n">
        <f aca="false">[2]PhiladelphiaPA!E1703</f>
        <v>0</v>
      </c>
      <c r="I244" s="247" t="n">
        <f aca="false">[2]PhiladelphiaPA!F1703</f>
        <v>0</v>
      </c>
      <c r="J244" s="248" t="n">
        <f aca="false">'[2]WashingtonD.C.'!A1703</f>
        <v>2001</v>
      </c>
      <c r="K244" s="235" t="n">
        <f aca="false">'[2]WashingtonD.C.'!B1703</f>
        <v>8</v>
      </c>
      <c r="L244" s="235" t="n">
        <f aca="false">'[2]WashingtonD.C.'!C1703</f>
        <v>29</v>
      </c>
      <c r="M244" s="250" t="n">
        <f aca="false">DATE(J244,K244,L244)</f>
        <v>37132</v>
      </c>
      <c r="N244" s="235" t="n">
        <f aca="false">'[2]WashingtonD.C.'!E1703</f>
        <v>0</v>
      </c>
      <c r="O244" s="247" t="n">
        <f aca="false">'[2]WashingtonD.C.'!F1703</f>
        <v>0</v>
      </c>
      <c r="P244" s="248" t="n">
        <f aca="false">[3]LaGuardia!A1705</f>
        <v>2001</v>
      </c>
      <c r="Q244" s="235" t="n">
        <f aca="false">[3]LaGuardia!B1705</f>
        <v>8</v>
      </c>
      <c r="R244" s="234" t="n">
        <f aca="false">[3]LaGuardia!C1705</f>
        <v>29</v>
      </c>
      <c r="S244" s="250" t="n">
        <f aca="false">DATE(P244,Q244,R244)</f>
        <v>37132</v>
      </c>
      <c r="T244" s="234" t="n">
        <f aca="false">[3]LaGuardia!E1705</f>
        <v>0</v>
      </c>
      <c r="U244" s="251" t="n">
        <f aca="false">[3]LaGuardia!F1705</f>
        <v>0</v>
      </c>
    </row>
    <row r="245" customFormat="false" ht="12.75" hidden="false" customHeight="false" outlineLevel="0" collapsed="false">
      <c r="A245" s="246" t="n">
        <v>37133</v>
      </c>
      <c r="B245" s="235" t="n">
        <v>82</v>
      </c>
      <c r="C245" s="247" t="n">
        <v>64</v>
      </c>
      <c r="D245" s="248" t="n">
        <f aca="false">[2]PhiladelphiaPA!A1704</f>
        <v>2001</v>
      </c>
      <c r="E245" s="235" t="n">
        <f aca="false">[2]PhiladelphiaPA!B1704</f>
        <v>8</v>
      </c>
      <c r="F245" s="235" t="n">
        <f aca="false">[2]PhiladelphiaPA!C1704</f>
        <v>30</v>
      </c>
      <c r="G245" s="250" t="n">
        <f aca="false">DATE(D245,E245,F245)</f>
        <v>37133</v>
      </c>
      <c r="H245" s="235" t="n">
        <f aca="false">[2]PhiladelphiaPA!E1704</f>
        <v>0</v>
      </c>
      <c r="I245" s="247" t="n">
        <f aca="false">[2]PhiladelphiaPA!F1704</f>
        <v>0</v>
      </c>
      <c r="J245" s="248" t="n">
        <f aca="false">'[2]WashingtonD.C.'!A1704</f>
        <v>2001</v>
      </c>
      <c r="K245" s="235" t="n">
        <f aca="false">'[2]WashingtonD.C.'!B1704</f>
        <v>8</v>
      </c>
      <c r="L245" s="235" t="n">
        <f aca="false">'[2]WashingtonD.C.'!C1704</f>
        <v>30</v>
      </c>
      <c r="M245" s="250" t="n">
        <f aca="false">DATE(J245,K245,L245)</f>
        <v>37133</v>
      </c>
      <c r="N245" s="235" t="n">
        <f aca="false">'[2]WashingtonD.C.'!E1704</f>
        <v>0</v>
      </c>
      <c r="O245" s="247" t="n">
        <f aca="false">'[2]WashingtonD.C.'!F1704</f>
        <v>0</v>
      </c>
      <c r="P245" s="248" t="n">
        <f aca="false">[3]LaGuardia!A1706</f>
        <v>2001</v>
      </c>
      <c r="Q245" s="235" t="n">
        <f aca="false">[3]LaGuardia!B1706</f>
        <v>8</v>
      </c>
      <c r="R245" s="234" t="n">
        <f aca="false">[3]LaGuardia!C1706</f>
        <v>30</v>
      </c>
      <c r="S245" s="250" t="n">
        <f aca="false">DATE(P245,Q245,R245)</f>
        <v>37133</v>
      </c>
      <c r="T245" s="234" t="n">
        <f aca="false">[3]LaGuardia!E1706</f>
        <v>0</v>
      </c>
      <c r="U245" s="251" t="n">
        <f aca="false">[3]LaGuardia!F1706</f>
        <v>0</v>
      </c>
    </row>
    <row r="246" customFormat="false" ht="12.75" hidden="false" customHeight="false" outlineLevel="0" collapsed="false">
      <c r="A246" s="246" t="n">
        <v>37134</v>
      </c>
      <c r="B246" s="235" t="n">
        <v>82</v>
      </c>
      <c r="C246" s="247" t="n">
        <v>64</v>
      </c>
      <c r="D246" s="248" t="n">
        <f aca="false">[2]PhiladelphiaPA!A1705</f>
        <v>2001</v>
      </c>
      <c r="E246" s="235" t="n">
        <f aca="false">[2]PhiladelphiaPA!B1705</f>
        <v>8</v>
      </c>
      <c r="F246" s="235" t="n">
        <f aca="false">[2]PhiladelphiaPA!C1705</f>
        <v>31</v>
      </c>
      <c r="G246" s="250" t="n">
        <f aca="false">DATE(D246,E246,F246)</f>
        <v>37134</v>
      </c>
      <c r="H246" s="235" t="n">
        <f aca="false">[2]PhiladelphiaPA!E1705</f>
        <v>0</v>
      </c>
      <c r="I246" s="247" t="n">
        <f aca="false">[2]PhiladelphiaPA!F1705</f>
        <v>0</v>
      </c>
      <c r="J246" s="248" t="n">
        <f aca="false">'[2]WashingtonD.C.'!A1705</f>
        <v>2001</v>
      </c>
      <c r="K246" s="235" t="n">
        <f aca="false">'[2]WashingtonD.C.'!B1705</f>
        <v>8</v>
      </c>
      <c r="L246" s="235" t="n">
        <f aca="false">'[2]WashingtonD.C.'!C1705</f>
        <v>31</v>
      </c>
      <c r="M246" s="250" t="n">
        <f aca="false">DATE(J246,K246,L246)</f>
        <v>37134</v>
      </c>
      <c r="N246" s="235" t="n">
        <f aca="false">'[2]WashingtonD.C.'!E1705</f>
        <v>0</v>
      </c>
      <c r="O246" s="247" t="n">
        <f aca="false">'[2]WashingtonD.C.'!F1705</f>
        <v>0</v>
      </c>
      <c r="P246" s="248" t="n">
        <f aca="false">[3]LaGuardia!A1707</f>
        <v>2001</v>
      </c>
      <c r="Q246" s="235" t="n">
        <f aca="false">[3]LaGuardia!B1707</f>
        <v>8</v>
      </c>
      <c r="R246" s="234" t="n">
        <f aca="false">[3]LaGuardia!C1707</f>
        <v>31</v>
      </c>
      <c r="S246" s="250" t="n">
        <f aca="false">DATE(P246,Q246,R246)</f>
        <v>37134</v>
      </c>
      <c r="T246" s="234" t="n">
        <f aca="false">[3]LaGuardia!E1707</f>
        <v>0</v>
      </c>
      <c r="U246" s="251" t="n">
        <f aca="false">[3]LaGuardia!F1707</f>
        <v>0</v>
      </c>
    </row>
    <row r="247" customFormat="false" ht="12.75" hidden="false" customHeight="false" outlineLevel="0" collapsed="false">
      <c r="A247" s="246" t="n">
        <v>37135</v>
      </c>
      <c r="B247" s="235" t="n">
        <v>82</v>
      </c>
      <c r="C247" s="247" t="n">
        <v>63</v>
      </c>
      <c r="D247" s="248" t="n">
        <f aca="false">[2]PhiladelphiaPA!A1706</f>
        <v>2001</v>
      </c>
      <c r="E247" s="235" t="n">
        <f aca="false">[2]PhiladelphiaPA!B1706</f>
        <v>9</v>
      </c>
      <c r="F247" s="235" t="n">
        <f aca="false">[2]PhiladelphiaPA!C1706</f>
        <v>1</v>
      </c>
      <c r="G247" s="250" t="n">
        <f aca="false">DATE(D247,E247,F247)</f>
        <v>37135</v>
      </c>
      <c r="H247" s="235" t="n">
        <f aca="false">[2]PhiladelphiaPA!E1706</f>
        <v>0</v>
      </c>
      <c r="I247" s="247" t="n">
        <f aca="false">[2]PhiladelphiaPA!F1706</f>
        <v>0</v>
      </c>
      <c r="J247" s="248" t="n">
        <f aca="false">'[2]WashingtonD.C.'!A1706</f>
        <v>2001</v>
      </c>
      <c r="K247" s="235" t="n">
        <f aca="false">'[2]WashingtonD.C.'!B1706</f>
        <v>9</v>
      </c>
      <c r="L247" s="235" t="n">
        <f aca="false">'[2]WashingtonD.C.'!C1706</f>
        <v>1</v>
      </c>
      <c r="M247" s="250" t="n">
        <f aca="false">DATE(J247,K247,L247)</f>
        <v>37135</v>
      </c>
      <c r="N247" s="235" t="n">
        <f aca="false">'[2]WashingtonD.C.'!E1706</f>
        <v>0</v>
      </c>
      <c r="O247" s="247" t="n">
        <f aca="false">'[2]WashingtonD.C.'!F1706</f>
        <v>0</v>
      </c>
      <c r="P247" s="248" t="n">
        <f aca="false">[3]LaGuardia!A1708</f>
        <v>2001</v>
      </c>
      <c r="Q247" s="235" t="n">
        <f aca="false">[3]LaGuardia!B1708</f>
        <v>9</v>
      </c>
      <c r="R247" s="234" t="n">
        <f aca="false">[3]LaGuardia!C1708</f>
        <v>1</v>
      </c>
      <c r="S247" s="250" t="n">
        <f aca="false">DATE(P247,Q247,R247)</f>
        <v>37135</v>
      </c>
      <c r="T247" s="234" t="n">
        <f aca="false">[3]LaGuardia!E1708</f>
        <v>0</v>
      </c>
      <c r="U247" s="251" t="n">
        <f aca="false">[3]LaGuardia!F1708</f>
        <v>0</v>
      </c>
    </row>
    <row r="248" customFormat="false" ht="12.75" hidden="false" customHeight="false" outlineLevel="0" collapsed="false">
      <c r="A248" s="246" t="n">
        <v>37136</v>
      </c>
      <c r="B248" s="235" t="n">
        <v>82</v>
      </c>
      <c r="C248" s="247" t="n">
        <v>63</v>
      </c>
      <c r="D248" s="248" t="n">
        <f aca="false">[2]PhiladelphiaPA!A1707</f>
        <v>2001</v>
      </c>
      <c r="E248" s="235" t="n">
        <f aca="false">[2]PhiladelphiaPA!B1707</f>
        <v>9</v>
      </c>
      <c r="F248" s="235" t="n">
        <f aca="false">[2]PhiladelphiaPA!C1707</f>
        <v>2</v>
      </c>
      <c r="G248" s="250" t="n">
        <f aca="false">DATE(D248,E248,F248)</f>
        <v>37136</v>
      </c>
      <c r="H248" s="235" t="n">
        <f aca="false">[2]PhiladelphiaPA!E1707</f>
        <v>0</v>
      </c>
      <c r="I248" s="247" t="n">
        <f aca="false">[2]PhiladelphiaPA!F1707</f>
        <v>0</v>
      </c>
      <c r="J248" s="248" t="n">
        <f aca="false">'[2]WashingtonD.C.'!A1707</f>
        <v>2001</v>
      </c>
      <c r="K248" s="235" t="n">
        <f aca="false">'[2]WashingtonD.C.'!B1707</f>
        <v>9</v>
      </c>
      <c r="L248" s="235" t="n">
        <f aca="false">'[2]WashingtonD.C.'!C1707</f>
        <v>2</v>
      </c>
      <c r="M248" s="250" t="n">
        <f aca="false">DATE(J248,K248,L248)</f>
        <v>37136</v>
      </c>
      <c r="N248" s="235" t="n">
        <f aca="false">'[2]WashingtonD.C.'!E1707</f>
        <v>0</v>
      </c>
      <c r="O248" s="247" t="n">
        <f aca="false">'[2]WashingtonD.C.'!F1707</f>
        <v>0</v>
      </c>
      <c r="P248" s="248" t="n">
        <f aca="false">[3]LaGuardia!A1709</f>
        <v>2001</v>
      </c>
      <c r="Q248" s="235" t="n">
        <f aca="false">[3]LaGuardia!B1709</f>
        <v>9</v>
      </c>
      <c r="R248" s="234" t="n">
        <f aca="false">[3]LaGuardia!C1709</f>
        <v>2</v>
      </c>
      <c r="S248" s="250" t="n">
        <f aca="false">DATE(P248,Q248,R248)</f>
        <v>37136</v>
      </c>
      <c r="T248" s="234" t="n">
        <f aca="false">[3]LaGuardia!E1709</f>
        <v>0</v>
      </c>
      <c r="U248" s="251" t="n">
        <f aca="false">[3]LaGuardia!F1709</f>
        <v>0</v>
      </c>
    </row>
    <row r="249" customFormat="false" ht="12.75" hidden="false" customHeight="false" outlineLevel="0" collapsed="false">
      <c r="A249" s="246" t="n">
        <v>37137</v>
      </c>
      <c r="B249" s="235" t="n">
        <v>81</v>
      </c>
      <c r="C249" s="247" t="n">
        <v>63</v>
      </c>
      <c r="D249" s="248" t="n">
        <f aca="false">[2]PhiladelphiaPA!A1708</f>
        <v>2001</v>
      </c>
      <c r="E249" s="235" t="n">
        <f aca="false">[2]PhiladelphiaPA!B1708</f>
        <v>9</v>
      </c>
      <c r="F249" s="235" t="n">
        <f aca="false">[2]PhiladelphiaPA!C1708</f>
        <v>3</v>
      </c>
      <c r="G249" s="250" t="n">
        <f aca="false">DATE(D249,E249,F249)</f>
        <v>37137</v>
      </c>
      <c r="H249" s="235" t="n">
        <f aca="false">[2]PhiladelphiaPA!E1708</f>
        <v>0</v>
      </c>
      <c r="I249" s="247" t="n">
        <f aca="false">[2]PhiladelphiaPA!F1708</f>
        <v>0</v>
      </c>
      <c r="J249" s="248" t="n">
        <f aca="false">'[2]WashingtonD.C.'!A1708</f>
        <v>2001</v>
      </c>
      <c r="K249" s="235" t="n">
        <f aca="false">'[2]WashingtonD.C.'!B1708</f>
        <v>9</v>
      </c>
      <c r="L249" s="235" t="n">
        <f aca="false">'[2]WashingtonD.C.'!C1708</f>
        <v>3</v>
      </c>
      <c r="M249" s="250" t="n">
        <f aca="false">DATE(J249,K249,L249)</f>
        <v>37137</v>
      </c>
      <c r="N249" s="235" t="n">
        <f aca="false">'[2]WashingtonD.C.'!E1708</f>
        <v>0</v>
      </c>
      <c r="O249" s="247" t="n">
        <f aca="false">'[2]WashingtonD.C.'!F1708</f>
        <v>0</v>
      </c>
      <c r="P249" s="248" t="n">
        <f aca="false">[3]LaGuardia!A1710</f>
        <v>2001</v>
      </c>
      <c r="Q249" s="235" t="n">
        <f aca="false">[3]LaGuardia!B1710</f>
        <v>9</v>
      </c>
      <c r="R249" s="234" t="n">
        <f aca="false">[3]LaGuardia!C1710</f>
        <v>3</v>
      </c>
      <c r="S249" s="250" t="n">
        <f aca="false">DATE(P249,Q249,R249)</f>
        <v>37137</v>
      </c>
      <c r="T249" s="234" t="n">
        <f aca="false">[3]LaGuardia!E1710</f>
        <v>0</v>
      </c>
      <c r="U249" s="251" t="n">
        <f aca="false">[3]LaGuardia!F1710</f>
        <v>0</v>
      </c>
    </row>
    <row r="250" customFormat="false" ht="12.75" hidden="false" customHeight="false" outlineLevel="0" collapsed="false">
      <c r="A250" s="246" t="n">
        <v>37138</v>
      </c>
      <c r="B250" s="235" t="n">
        <v>81</v>
      </c>
      <c r="C250" s="247" t="n">
        <v>63</v>
      </c>
      <c r="D250" s="248" t="n">
        <f aca="false">[2]PhiladelphiaPA!A1709</f>
        <v>2001</v>
      </c>
      <c r="E250" s="235" t="n">
        <f aca="false">[2]PhiladelphiaPA!B1709</f>
        <v>9</v>
      </c>
      <c r="F250" s="235" t="n">
        <f aca="false">[2]PhiladelphiaPA!C1709</f>
        <v>4</v>
      </c>
      <c r="G250" s="250" t="n">
        <f aca="false">DATE(D250,E250,F250)</f>
        <v>37138</v>
      </c>
      <c r="H250" s="235" t="n">
        <f aca="false">[2]PhiladelphiaPA!E1709</f>
        <v>0</v>
      </c>
      <c r="I250" s="247" t="n">
        <f aca="false">[2]PhiladelphiaPA!F1709</f>
        <v>0</v>
      </c>
      <c r="J250" s="248" t="n">
        <f aca="false">'[2]WashingtonD.C.'!A1709</f>
        <v>2001</v>
      </c>
      <c r="K250" s="235" t="n">
        <f aca="false">'[2]WashingtonD.C.'!B1709</f>
        <v>9</v>
      </c>
      <c r="L250" s="235" t="n">
        <f aca="false">'[2]WashingtonD.C.'!C1709</f>
        <v>4</v>
      </c>
      <c r="M250" s="250" t="n">
        <f aca="false">DATE(J250,K250,L250)</f>
        <v>37138</v>
      </c>
      <c r="N250" s="235" t="n">
        <f aca="false">'[2]WashingtonD.C.'!E1709</f>
        <v>0</v>
      </c>
      <c r="O250" s="247" t="n">
        <f aca="false">'[2]WashingtonD.C.'!F1709</f>
        <v>0</v>
      </c>
      <c r="P250" s="248" t="n">
        <f aca="false">[3]LaGuardia!A1711</f>
        <v>2001</v>
      </c>
      <c r="Q250" s="235" t="n">
        <f aca="false">[3]LaGuardia!B1711</f>
        <v>9</v>
      </c>
      <c r="R250" s="234" t="n">
        <f aca="false">[3]LaGuardia!C1711</f>
        <v>4</v>
      </c>
      <c r="S250" s="250" t="n">
        <f aca="false">DATE(P250,Q250,R250)</f>
        <v>37138</v>
      </c>
      <c r="T250" s="234" t="n">
        <f aca="false">[3]LaGuardia!E1711</f>
        <v>0</v>
      </c>
      <c r="U250" s="251" t="n">
        <f aca="false">[3]LaGuardia!F1711</f>
        <v>0</v>
      </c>
    </row>
    <row r="251" customFormat="false" ht="12.75" hidden="false" customHeight="false" outlineLevel="0" collapsed="false">
      <c r="A251" s="246" t="n">
        <v>37139</v>
      </c>
      <c r="B251" s="235" t="n">
        <v>81</v>
      </c>
      <c r="C251" s="247" t="n">
        <v>62</v>
      </c>
      <c r="D251" s="248" t="n">
        <f aca="false">[2]PhiladelphiaPA!A1710</f>
        <v>2001</v>
      </c>
      <c r="E251" s="235" t="n">
        <f aca="false">[2]PhiladelphiaPA!B1710</f>
        <v>9</v>
      </c>
      <c r="F251" s="235" t="n">
        <f aca="false">[2]PhiladelphiaPA!C1710</f>
        <v>5</v>
      </c>
      <c r="G251" s="250" t="n">
        <f aca="false">DATE(D251,E251,F251)</f>
        <v>37139</v>
      </c>
      <c r="H251" s="235" t="n">
        <f aca="false">[2]PhiladelphiaPA!E1710</f>
        <v>0</v>
      </c>
      <c r="I251" s="247" t="n">
        <f aca="false">[2]PhiladelphiaPA!F1710</f>
        <v>0</v>
      </c>
      <c r="J251" s="248" t="n">
        <f aca="false">'[2]WashingtonD.C.'!A1710</f>
        <v>2001</v>
      </c>
      <c r="K251" s="235" t="n">
        <f aca="false">'[2]WashingtonD.C.'!B1710</f>
        <v>9</v>
      </c>
      <c r="L251" s="235" t="n">
        <f aca="false">'[2]WashingtonD.C.'!C1710</f>
        <v>5</v>
      </c>
      <c r="M251" s="250" t="n">
        <f aca="false">DATE(J251,K251,L251)</f>
        <v>37139</v>
      </c>
      <c r="N251" s="235" t="n">
        <f aca="false">'[2]WashingtonD.C.'!E1710</f>
        <v>0</v>
      </c>
      <c r="O251" s="247" t="n">
        <f aca="false">'[2]WashingtonD.C.'!F1710</f>
        <v>0</v>
      </c>
      <c r="P251" s="248" t="n">
        <f aca="false">[3]LaGuardia!A1712</f>
        <v>2001</v>
      </c>
      <c r="Q251" s="235" t="n">
        <f aca="false">[3]LaGuardia!B1712</f>
        <v>9</v>
      </c>
      <c r="R251" s="234" t="n">
        <f aca="false">[3]LaGuardia!C1712</f>
        <v>5</v>
      </c>
      <c r="S251" s="250" t="n">
        <f aca="false">DATE(P251,Q251,R251)</f>
        <v>37139</v>
      </c>
      <c r="T251" s="234" t="n">
        <f aca="false">[3]LaGuardia!E1712</f>
        <v>0</v>
      </c>
      <c r="U251" s="251" t="n">
        <f aca="false">[3]LaGuardia!F1712</f>
        <v>0</v>
      </c>
    </row>
    <row r="252" customFormat="false" ht="12.75" hidden="false" customHeight="false" outlineLevel="0" collapsed="false">
      <c r="A252" s="246" t="n">
        <v>37140</v>
      </c>
      <c r="B252" s="235" t="n">
        <v>81</v>
      </c>
      <c r="C252" s="247" t="n">
        <v>62</v>
      </c>
      <c r="D252" s="248" t="n">
        <f aca="false">[2]PhiladelphiaPA!A1711</f>
        <v>2001</v>
      </c>
      <c r="E252" s="235" t="n">
        <f aca="false">[2]PhiladelphiaPA!B1711</f>
        <v>9</v>
      </c>
      <c r="F252" s="235" t="n">
        <f aca="false">[2]PhiladelphiaPA!C1711</f>
        <v>6</v>
      </c>
      <c r="G252" s="250" t="n">
        <f aca="false">DATE(D252,E252,F252)</f>
        <v>37140</v>
      </c>
      <c r="H252" s="235" t="n">
        <f aca="false">[2]PhiladelphiaPA!E1711</f>
        <v>0</v>
      </c>
      <c r="I252" s="247" t="n">
        <f aca="false">[2]PhiladelphiaPA!F1711</f>
        <v>0</v>
      </c>
      <c r="J252" s="248" t="n">
        <f aca="false">'[2]WashingtonD.C.'!A1711</f>
        <v>2001</v>
      </c>
      <c r="K252" s="235" t="n">
        <f aca="false">'[2]WashingtonD.C.'!B1711</f>
        <v>9</v>
      </c>
      <c r="L252" s="235" t="n">
        <f aca="false">'[2]WashingtonD.C.'!C1711</f>
        <v>6</v>
      </c>
      <c r="M252" s="250" t="n">
        <f aca="false">DATE(J252,K252,L252)</f>
        <v>37140</v>
      </c>
      <c r="N252" s="235" t="n">
        <f aca="false">'[2]WashingtonD.C.'!E1711</f>
        <v>0</v>
      </c>
      <c r="O252" s="247" t="n">
        <f aca="false">'[2]WashingtonD.C.'!F1711</f>
        <v>0</v>
      </c>
      <c r="P252" s="248" t="n">
        <f aca="false">[3]LaGuardia!A1713</f>
        <v>2001</v>
      </c>
      <c r="Q252" s="235" t="n">
        <f aca="false">[3]LaGuardia!B1713</f>
        <v>9</v>
      </c>
      <c r="R252" s="234" t="n">
        <f aca="false">[3]LaGuardia!C1713</f>
        <v>6</v>
      </c>
      <c r="S252" s="250" t="n">
        <f aca="false">DATE(P252,Q252,R252)</f>
        <v>37140</v>
      </c>
      <c r="T252" s="234" t="n">
        <f aca="false">[3]LaGuardia!E1713</f>
        <v>0</v>
      </c>
      <c r="U252" s="251" t="n">
        <f aca="false">[3]LaGuardia!F1713</f>
        <v>0</v>
      </c>
    </row>
    <row r="253" customFormat="false" ht="12.75" hidden="false" customHeight="false" outlineLevel="0" collapsed="false">
      <c r="A253" s="246" t="n">
        <v>37141</v>
      </c>
      <c r="B253" s="235" t="n">
        <v>80</v>
      </c>
      <c r="C253" s="247" t="n">
        <v>62</v>
      </c>
      <c r="D253" s="248" t="n">
        <f aca="false">[2]PhiladelphiaPA!A1712</f>
        <v>2001</v>
      </c>
      <c r="E253" s="235" t="n">
        <f aca="false">[2]PhiladelphiaPA!B1712</f>
        <v>9</v>
      </c>
      <c r="F253" s="235" t="n">
        <f aca="false">[2]PhiladelphiaPA!C1712</f>
        <v>7</v>
      </c>
      <c r="G253" s="250" t="n">
        <f aca="false">DATE(D253,E253,F253)</f>
        <v>37141</v>
      </c>
      <c r="H253" s="235" t="n">
        <f aca="false">[2]PhiladelphiaPA!E1712</f>
        <v>0</v>
      </c>
      <c r="I253" s="247" t="n">
        <f aca="false">[2]PhiladelphiaPA!F1712</f>
        <v>0</v>
      </c>
      <c r="J253" s="248" t="n">
        <f aca="false">'[2]WashingtonD.C.'!A1712</f>
        <v>2001</v>
      </c>
      <c r="K253" s="235" t="n">
        <f aca="false">'[2]WashingtonD.C.'!B1712</f>
        <v>9</v>
      </c>
      <c r="L253" s="235" t="n">
        <f aca="false">'[2]WashingtonD.C.'!C1712</f>
        <v>7</v>
      </c>
      <c r="M253" s="250" t="n">
        <f aca="false">DATE(J253,K253,L253)</f>
        <v>37141</v>
      </c>
      <c r="N253" s="235" t="n">
        <f aca="false">'[2]WashingtonD.C.'!E1712</f>
        <v>0</v>
      </c>
      <c r="O253" s="247" t="n">
        <f aca="false">'[2]WashingtonD.C.'!F1712</f>
        <v>0</v>
      </c>
      <c r="P253" s="248" t="n">
        <f aca="false">[3]LaGuardia!A1714</f>
        <v>2001</v>
      </c>
      <c r="Q253" s="235" t="n">
        <f aca="false">[3]LaGuardia!B1714</f>
        <v>9</v>
      </c>
      <c r="R253" s="234" t="n">
        <f aca="false">[3]LaGuardia!C1714</f>
        <v>7</v>
      </c>
      <c r="S253" s="250" t="n">
        <f aca="false">DATE(P253,Q253,R253)</f>
        <v>37141</v>
      </c>
      <c r="T253" s="234" t="n">
        <f aca="false">[3]LaGuardia!E1714</f>
        <v>0</v>
      </c>
      <c r="U253" s="251" t="n">
        <f aca="false">[3]LaGuardia!F1714</f>
        <v>0</v>
      </c>
    </row>
    <row r="254" customFormat="false" ht="12.75" hidden="false" customHeight="false" outlineLevel="0" collapsed="false">
      <c r="A254" s="246" t="n">
        <v>37142</v>
      </c>
      <c r="B254" s="235" t="n">
        <v>80</v>
      </c>
      <c r="C254" s="247" t="n">
        <v>62</v>
      </c>
      <c r="D254" s="248" t="n">
        <f aca="false">[2]PhiladelphiaPA!A1713</f>
        <v>2001</v>
      </c>
      <c r="E254" s="235" t="n">
        <f aca="false">[2]PhiladelphiaPA!B1713</f>
        <v>9</v>
      </c>
      <c r="F254" s="235" t="n">
        <f aca="false">[2]PhiladelphiaPA!C1713</f>
        <v>8</v>
      </c>
      <c r="G254" s="250" t="n">
        <f aca="false">DATE(D254,E254,F254)</f>
        <v>37142</v>
      </c>
      <c r="H254" s="235" t="n">
        <f aca="false">[2]PhiladelphiaPA!E1713</f>
        <v>0</v>
      </c>
      <c r="I254" s="247" t="n">
        <f aca="false">[2]PhiladelphiaPA!F1713</f>
        <v>0</v>
      </c>
      <c r="J254" s="248" t="n">
        <f aca="false">'[2]WashingtonD.C.'!A1713</f>
        <v>2001</v>
      </c>
      <c r="K254" s="235" t="n">
        <f aca="false">'[2]WashingtonD.C.'!B1713</f>
        <v>9</v>
      </c>
      <c r="L254" s="235" t="n">
        <f aca="false">'[2]WashingtonD.C.'!C1713</f>
        <v>8</v>
      </c>
      <c r="M254" s="250" t="n">
        <f aca="false">DATE(J254,K254,L254)</f>
        <v>37142</v>
      </c>
      <c r="N254" s="235" t="n">
        <f aca="false">'[2]WashingtonD.C.'!E1713</f>
        <v>0</v>
      </c>
      <c r="O254" s="247" t="n">
        <f aca="false">'[2]WashingtonD.C.'!F1713</f>
        <v>0</v>
      </c>
      <c r="P254" s="248" t="n">
        <f aca="false">[3]LaGuardia!A1715</f>
        <v>2001</v>
      </c>
      <c r="Q254" s="235" t="n">
        <f aca="false">[3]LaGuardia!B1715</f>
        <v>9</v>
      </c>
      <c r="R254" s="234" t="n">
        <f aca="false">[3]LaGuardia!C1715</f>
        <v>8</v>
      </c>
      <c r="S254" s="250" t="n">
        <f aca="false">DATE(P254,Q254,R254)</f>
        <v>37142</v>
      </c>
      <c r="T254" s="234" t="n">
        <f aca="false">[3]LaGuardia!E1715</f>
        <v>0</v>
      </c>
      <c r="U254" s="251" t="n">
        <f aca="false">[3]LaGuardia!F1715</f>
        <v>0</v>
      </c>
    </row>
    <row r="255" customFormat="false" ht="12.75" hidden="false" customHeight="false" outlineLevel="0" collapsed="false">
      <c r="A255" s="246" t="n">
        <v>37143</v>
      </c>
      <c r="B255" s="235" t="n">
        <v>80</v>
      </c>
      <c r="C255" s="247" t="n">
        <v>61</v>
      </c>
      <c r="D255" s="248" t="n">
        <f aca="false">[2]PhiladelphiaPA!A1714</f>
        <v>2001</v>
      </c>
      <c r="E255" s="235" t="n">
        <f aca="false">[2]PhiladelphiaPA!B1714</f>
        <v>9</v>
      </c>
      <c r="F255" s="235" t="n">
        <f aca="false">[2]PhiladelphiaPA!C1714</f>
        <v>9</v>
      </c>
      <c r="G255" s="250" t="n">
        <f aca="false">DATE(D255,E255,F255)</f>
        <v>37143</v>
      </c>
      <c r="H255" s="235" t="n">
        <f aca="false">[2]PhiladelphiaPA!E1714</f>
        <v>0</v>
      </c>
      <c r="I255" s="247" t="n">
        <f aca="false">[2]PhiladelphiaPA!F1714</f>
        <v>0</v>
      </c>
      <c r="J255" s="248" t="n">
        <f aca="false">'[2]WashingtonD.C.'!A1714</f>
        <v>2001</v>
      </c>
      <c r="K255" s="235" t="n">
        <f aca="false">'[2]WashingtonD.C.'!B1714</f>
        <v>9</v>
      </c>
      <c r="L255" s="235" t="n">
        <f aca="false">'[2]WashingtonD.C.'!C1714</f>
        <v>9</v>
      </c>
      <c r="M255" s="250" t="n">
        <f aca="false">DATE(J255,K255,L255)</f>
        <v>37143</v>
      </c>
      <c r="N255" s="235" t="n">
        <f aca="false">'[2]WashingtonD.C.'!E1714</f>
        <v>0</v>
      </c>
      <c r="O255" s="247" t="n">
        <f aca="false">'[2]WashingtonD.C.'!F1714</f>
        <v>0</v>
      </c>
      <c r="P255" s="248" t="n">
        <f aca="false">[3]LaGuardia!A1716</f>
        <v>2001</v>
      </c>
      <c r="Q255" s="235" t="n">
        <f aca="false">[3]LaGuardia!B1716</f>
        <v>9</v>
      </c>
      <c r="R255" s="234" t="n">
        <f aca="false">[3]LaGuardia!C1716</f>
        <v>9</v>
      </c>
      <c r="S255" s="250" t="n">
        <f aca="false">DATE(P255,Q255,R255)</f>
        <v>37143</v>
      </c>
      <c r="T255" s="234" t="n">
        <f aca="false">[3]LaGuardia!E1716</f>
        <v>0</v>
      </c>
      <c r="U255" s="251" t="n">
        <f aca="false">[3]LaGuardia!F1716</f>
        <v>0</v>
      </c>
    </row>
    <row r="256" customFormat="false" ht="12.75" hidden="false" customHeight="false" outlineLevel="0" collapsed="false">
      <c r="A256" s="246" t="n">
        <v>37144</v>
      </c>
      <c r="B256" s="235" t="n">
        <v>79</v>
      </c>
      <c r="C256" s="247" t="n">
        <v>61</v>
      </c>
      <c r="D256" s="248" t="n">
        <f aca="false">[2]PhiladelphiaPA!A1715</f>
        <v>2001</v>
      </c>
      <c r="E256" s="235" t="n">
        <f aca="false">[2]PhiladelphiaPA!B1715</f>
        <v>9</v>
      </c>
      <c r="F256" s="235" t="n">
        <f aca="false">[2]PhiladelphiaPA!C1715</f>
        <v>10</v>
      </c>
      <c r="G256" s="250" t="n">
        <f aca="false">DATE(D256,E256,F256)</f>
        <v>37144</v>
      </c>
      <c r="H256" s="235" t="n">
        <f aca="false">[2]PhiladelphiaPA!E1715</f>
        <v>0</v>
      </c>
      <c r="I256" s="247" t="n">
        <f aca="false">[2]PhiladelphiaPA!F1715</f>
        <v>0</v>
      </c>
      <c r="J256" s="248" t="n">
        <f aca="false">'[2]WashingtonD.C.'!A1715</f>
        <v>2001</v>
      </c>
      <c r="K256" s="235" t="n">
        <f aca="false">'[2]WashingtonD.C.'!B1715</f>
        <v>9</v>
      </c>
      <c r="L256" s="235" t="n">
        <f aca="false">'[2]WashingtonD.C.'!C1715</f>
        <v>10</v>
      </c>
      <c r="M256" s="250" t="n">
        <f aca="false">DATE(J256,K256,L256)</f>
        <v>37144</v>
      </c>
      <c r="N256" s="235" t="n">
        <f aca="false">'[2]WashingtonD.C.'!E1715</f>
        <v>0</v>
      </c>
      <c r="O256" s="247" t="n">
        <f aca="false">'[2]WashingtonD.C.'!F1715</f>
        <v>0</v>
      </c>
      <c r="P256" s="248" t="n">
        <f aca="false">[3]LaGuardia!A1717</f>
        <v>2001</v>
      </c>
      <c r="Q256" s="235" t="n">
        <f aca="false">[3]LaGuardia!B1717</f>
        <v>9</v>
      </c>
      <c r="R256" s="234" t="n">
        <f aca="false">[3]LaGuardia!C1717</f>
        <v>10</v>
      </c>
      <c r="S256" s="250" t="n">
        <f aca="false">DATE(P256,Q256,R256)</f>
        <v>37144</v>
      </c>
      <c r="T256" s="234" t="n">
        <f aca="false">[3]LaGuardia!E1717</f>
        <v>0</v>
      </c>
      <c r="U256" s="251" t="n">
        <f aca="false">[3]LaGuardia!F1717</f>
        <v>0</v>
      </c>
    </row>
    <row r="257" customFormat="false" ht="12.75" hidden="false" customHeight="false" outlineLevel="0" collapsed="false">
      <c r="A257" s="246" t="n">
        <v>37145</v>
      </c>
      <c r="B257" s="235" t="n">
        <v>79</v>
      </c>
      <c r="C257" s="247" t="n">
        <v>61</v>
      </c>
      <c r="D257" s="248" t="n">
        <f aca="false">[2]PhiladelphiaPA!A1716</f>
        <v>2001</v>
      </c>
      <c r="E257" s="235" t="n">
        <f aca="false">[2]PhiladelphiaPA!B1716</f>
        <v>9</v>
      </c>
      <c r="F257" s="235" t="n">
        <f aca="false">[2]PhiladelphiaPA!C1716</f>
        <v>11</v>
      </c>
      <c r="G257" s="250" t="n">
        <f aca="false">DATE(D257,E257,F257)</f>
        <v>37145</v>
      </c>
      <c r="H257" s="235" t="n">
        <f aca="false">[2]PhiladelphiaPA!E1716</f>
        <v>0</v>
      </c>
      <c r="I257" s="247" t="n">
        <f aca="false">[2]PhiladelphiaPA!F1716</f>
        <v>0</v>
      </c>
      <c r="J257" s="248" t="n">
        <f aca="false">'[2]WashingtonD.C.'!A1716</f>
        <v>2001</v>
      </c>
      <c r="K257" s="235" t="n">
        <f aca="false">'[2]WashingtonD.C.'!B1716</f>
        <v>9</v>
      </c>
      <c r="L257" s="235" t="n">
        <f aca="false">'[2]WashingtonD.C.'!C1716</f>
        <v>11</v>
      </c>
      <c r="M257" s="250" t="n">
        <f aca="false">DATE(J257,K257,L257)</f>
        <v>37145</v>
      </c>
      <c r="N257" s="235" t="n">
        <f aca="false">'[2]WashingtonD.C.'!E1716</f>
        <v>0</v>
      </c>
      <c r="O257" s="247" t="n">
        <f aca="false">'[2]WashingtonD.C.'!F1716</f>
        <v>0</v>
      </c>
      <c r="P257" s="248" t="n">
        <f aca="false">[3]LaGuardia!A1718</f>
        <v>2001</v>
      </c>
      <c r="Q257" s="235" t="n">
        <f aca="false">[3]LaGuardia!B1718</f>
        <v>9</v>
      </c>
      <c r="R257" s="234" t="n">
        <f aca="false">[3]LaGuardia!C1718</f>
        <v>11</v>
      </c>
      <c r="S257" s="250" t="n">
        <f aca="false">DATE(P257,Q257,R257)</f>
        <v>37145</v>
      </c>
      <c r="T257" s="234" t="n">
        <f aca="false">[3]LaGuardia!E1718</f>
        <v>0</v>
      </c>
      <c r="U257" s="251" t="n">
        <f aca="false">[3]LaGuardia!F1718</f>
        <v>0</v>
      </c>
    </row>
    <row r="258" customFormat="false" ht="12.75" hidden="false" customHeight="false" outlineLevel="0" collapsed="false">
      <c r="A258" s="246" t="n">
        <v>37146</v>
      </c>
      <c r="B258" s="235" t="n">
        <v>79</v>
      </c>
      <c r="C258" s="247" t="n">
        <v>60</v>
      </c>
      <c r="D258" s="248" t="n">
        <f aca="false">[2]PhiladelphiaPA!A1717</f>
        <v>2001</v>
      </c>
      <c r="E258" s="235" t="n">
        <f aca="false">[2]PhiladelphiaPA!B1717</f>
        <v>9</v>
      </c>
      <c r="F258" s="235" t="n">
        <f aca="false">[2]PhiladelphiaPA!C1717</f>
        <v>12</v>
      </c>
      <c r="G258" s="250" t="n">
        <f aca="false">DATE(D258,E258,F258)</f>
        <v>37146</v>
      </c>
      <c r="H258" s="235" t="n">
        <f aca="false">[2]PhiladelphiaPA!E1717</f>
        <v>0</v>
      </c>
      <c r="I258" s="247" t="n">
        <f aca="false">[2]PhiladelphiaPA!F1717</f>
        <v>0</v>
      </c>
      <c r="J258" s="248" t="n">
        <f aca="false">'[2]WashingtonD.C.'!A1717</f>
        <v>2001</v>
      </c>
      <c r="K258" s="235" t="n">
        <f aca="false">'[2]WashingtonD.C.'!B1717</f>
        <v>9</v>
      </c>
      <c r="L258" s="235" t="n">
        <f aca="false">'[2]WashingtonD.C.'!C1717</f>
        <v>12</v>
      </c>
      <c r="M258" s="250" t="n">
        <f aca="false">DATE(J258,K258,L258)</f>
        <v>37146</v>
      </c>
      <c r="N258" s="235" t="n">
        <f aca="false">'[2]WashingtonD.C.'!E1717</f>
        <v>0</v>
      </c>
      <c r="O258" s="247" t="n">
        <f aca="false">'[2]WashingtonD.C.'!F1717</f>
        <v>0</v>
      </c>
      <c r="P258" s="248" t="n">
        <f aca="false">[3]LaGuardia!A1719</f>
        <v>2001</v>
      </c>
      <c r="Q258" s="235" t="n">
        <f aca="false">[3]LaGuardia!B1719</f>
        <v>9</v>
      </c>
      <c r="R258" s="234" t="n">
        <f aca="false">[3]LaGuardia!C1719</f>
        <v>12</v>
      </c>
      <c r="S258" s="250" t="n">
        <f aca="false">DATE(P258,Q258,R258)</f>
        <v>37146</v>
      </c>
      <c r="T258" s="234" t="n">
        <f aca="false">[3]LaGuardia!E1719</f>
        <v>0</v>
      </c>
      <c r="U258" s="251" t="n">
        <f aca="false">[3]LaGuardia!F1719</f>
        <v>0</v>
      </c>
    </row>
    <row r="259" customFormat="false" ht="12.75" hidden="false" customHeight="false" outlineLevel="0" collapsed="false">
      <c r="A259" s="246" t="n">
        <v>37147</v>
      </c>
      <c r="B259" s="235" t="n">
        <v>79</v>
      </c>
      <c r="C259" s="247" t="n">
        <v>60</v>
      </c>
      <c r="D259" s="248" t="n">
        <f aca="false">[2]PhiladelphiaPA!A1718</f>
        <v>2001</v>
      </c>
      <c r="E259" s="235" t="n">
        <f aca="false">[2]PhiladelphiaPA!B1718</f>
        <v>9</v>
      </c>
      <c r="F259" s="235" t="n">
        <f aca="false">[2]PhiladelphiaPA!C1718</f>
        <v>13</v>
      </c>
      <c r="G259" s="250" t="n">
        <f aca="false">DATE(D259,E259,F259)</f>
        <v>37147</v>
      </c>
      <c r="H259" s="235" t="n">
        <f aca="false">[2]PhiladelphiaPA!E1718</f>
        <v>0</v>
      </c>
      <c r="I259" s="247" t="n">
        <f aca="false">[2]PhiladelphiaPA!F1718</f>
        <v>0</v>
      </c>
      <c r="J259" s="248" t="n">
        <f aca="false">'[2]WashingtonD.C.'!A1718</f>
        <v>2001</v>
      </c>
      <c r="K259" s="235" t="n">
        <f aca="false">'[2]WashingtonD.C.'!B1718</f>
        <v>9</v>
      </c>
      <c r="L259" s="235" t="n">
        <f aca="false">'[2]WashingtonD.C.'!C1718</f>
        <v>13</v>
      </c>
      <c r="M259" s="250" t="n">
        <f aca="false">DATE(J259,K259,L259)</f>
        <v>37147</v>
      </c>
      <c r="N259" s="235" t="n">
        <f aca="false">'[2]WashingtonD.C.'!E1718</f>
        <v>0</v>
      </c>
      <c r="O259" s="247" t="n">
        <f aca="false">'[2]WashingtonD.C.'!F1718</f>
        <v>0</v>
      </c>
      <c r="P259" s="248" t="n">
        <f aca="false">[3]LaGuardia!A1720</f>
        <v>2001</v>
      </c>
      <c r="Q259" s="235" t="n">
        <f aca="false">[3]LaGuardia!B1720</f>
        <v>9</v>
      </c>
      <c r="R259" s="234" t="n">
        <f aca="false">[3]LaGuardia!C1720</f>
        <v>13</v>
      </c>
      <c r="S259" s="250" t="n">
        <f aca="false">DATE(P259,Q259,R259)</f>
        <v>37147</v>
      </c>
      <c r="T259" s="234" t="n">
        <f aca="false">[3]LaGuardia!E1720</f>
        <v>0</v>
      </c>
      <c r="U259" s="251" t="n">
        <f aca="false">[3]LaGuardia!F1720</f>
        <v>0</v>
      </c>
    </row>
    <row r="260" customFormat="false" ht="12.75" hidden="false" customHeight="false" outlineLevel="0" collapsed="false">
      <c r="A260" s="246" t="n">
        <v>37148</v>
      </c>
      <c r="B260" s="235" t="n">
        <v>78</v>
      </c>
      <c r="C260" s="247" t="n">
        <v>60</v>
      </c>
      <c r="D260" s="248" t="n">
        <f aca="false">[2]PhiladelphiaPA!A1719</f>
        <v>2001</v>
      </c>
      <c r="E260" s="235" t="n">
        <f aca="false">[2]PhiladelphiaPA!B1719</f>
        <v>9</v>
      </c>
      <c r="F260" s="235" t="n">
        <f aca="false">[2]PhiladelphiaPA!C1719</f>
        <v>14</v>
      </c>
      <c r="G260" s="250" t="n">
        <f aca="false">DATE(D260,E260,F260)</f>
        <v>37148</v>
      </c>
      <c r="H260" s="235" t="n">
        <f aca="false">[2]PhiladelphiaPA!E1719</f>
        <v>0</v>
      </c>
      <c r="I260" s="247" t="n">
        <f aca="false">[2]PhiladelphiaPA!F1719</f>
        <v>0</v>
      </c>
      <c r="J260" s="248" t="n">
        <f aca="false">'[2]WashingtonD.C.'!A1719</f>
        <v>2001</v>
      </c>
      <c r="K260" s="235" t="n">
        <f aca="false">'[2]WashingtonD.C.'!B1719</f>
        <v>9</v>
      </c>
      <c r="L260" s="235" t="n">
        <f aca="false">'[2]WashingtonD.C.'!C1719</f>
        <v>14</v>
      </c>
      <c r="M260" s="250" t="n">
        <f aca="false">DATE(J260,K260,L260)</f>
        <v>37148</v>
      </c>
      <c r="N260" s="235" t="n">
        <f aca="false">'[2]WashingtonD.C.'!E1719</f>
        <v>0</v>
      </c>
      <c r="O260" s="247" t="n">
        <f aca="false">'[2]WashingtonD.C.'!F1719</f>
        <v>0</v>
      </c>
      <c r="P260" s="248" t="n">
        <f aca="false">[3]LaGuardia!A1721</f>
        <v>2001</v>
      </c>
      <c r="Q260" s="235" t="n">
        <f aca="false">[3]LaGuardia!B1721</f>
        <v>9</v>
      </c>
      <c r="R260" s="234" t="n">
        <f aca="false">[3]LaGuardia!C1721</f>
        <v>14</v>
      </c>
      <c r="S260" s="250" t="n">
        <f aca="false">DATE(P260,Q260,R260)</f>
        <v>37148</v>
      </c>
      <c r="T260" s="234" t="n">
        <f aca="false">[3]LaGuardia!E1721</f>
        <v>0</v>
      </c>
      <c r="U260" s="251" t="n">
        <f aca="false">[3]LaGuardia!F1721</f>
        <v>0</v>
      </c>
    </row>
    <row r="261" customFormat="false" ht="12.75" hidden="false" customHeight="false" outlineLevel="0" collapsed="false">
      <c r="A261" s="246" t="n">
        <v>37149</v>
      </c>
      <c r="B261" s="235" t="n">
        <v>78</v>
      </c>
      <c r="C261" s="247" t="n">
        <v>59</v>
      </c>
      <c r="D261" s="248" t="n">
        <f aca="false">[2]PhiladelphiaPA!A1720</f>
        <v>2001</v>
      </c>
      <c r="E261" s="235" t="n">
        <f aca="false">[2]PhiladelphiaPA!B1720</f>
        <v>9</v>
      </c>
      <c r="F261" s="235" t="n">
        <f aca="false">[2]PhiladelphiaPA!C1720</f>
        <v>15</v>
      </c>
      <c r="G261" s="250" t="n">
        <f aca="false">DATE(D261,E261,F261)</f>
        <v>37149</v>
      </c>
      <c r="H261" s="235" t="n">
        <f aca="false">[2]PhiladelphiaPA!E1720</f>
        <v>0</v>
      </c>
      <c r="I261" s="247" t="n">
        <f aca="false">[2]PhiladelphiaPA!F1720</f>
        <v>0</v>
      </c>
      <c r="J261" s="248" t="n">
        <f aca="false">'[2]WashingtonD.C.'!A1720</f>
        <v>2001</v>
      </c>
      <c r="K261" s="235" t="n">
        <f aca="false">'[2]WashingtonD.C.'!B1720</f>
        <v>9</v>
      </c>
      <c r="L261" s="235" t="n">
        <f aca="false">'[2]WashingtonD.C.'!C1720</f>
        <v>15</v>
      </c>
      <c r="M261" s="250" t="n">
        <f aca="false">DATE(J261,K261,L261)</f>
        <v>37149</v>
      </c>
      <c r="N261" s="235" t="n">
        <f aca="false">'[2]WashingtonD.C.'!E1720</f>
        <v>0</v>
      </c>
      <c r="O261" s="247" t="n">
        <f aca="false">'[2]WashingtonD.C.'!F1720</f>
        <v>0</v>
      </c>
      <c r="P261" s="248" t="n">
        <f aca="false">[3]LaGuardia!A1722</f>
        <v>2001</v>
      </c>
      <c r="Q261" s="235" t="n">
        <f aca="false">[3]LaGuardia!B1722</f>
        <v>9</v>
      </c>
      <c r="R261" s="234" t="n">
        <f aca="false">[3]LaGuardia!C1722</f>
        <v>15</v>
      </c>
      <c r="S261" s="250" t="n">
        <f aca="false">DATE(P261,Q261,R261)</f>
        <v>37149</v>
      </c>
      <c r="T261" s="234" t="n">
        <f aca="false">[3]LaGuardia!E1722</f>
        <v>0</v>
      </c>
      <c r="U261" s="251" t="n">
        <f aca="false">[3]LaGuardia!F1722</f>
        <v>0</v>
      </c>
    </row>
    <row r="262" customFormat="false" ht="12.75" hidden="false" customHeight="false" outlineLevel="0" collapsed="false">
      <c r="A262" s="246" t="n">
        <v>37150</v>
      </c>
      <c r="B262" s="235" t="n">
        <v>78</v>
      </c>
      <c r="C262" s="247" t="n">
        <v>59</v>
      </c>
      <c r="D262" s="248" t="n">
        <f aca="false">[2]PhiladelphiaPA!A1721</f>
        <v>2001</v>
      </c>
      <c r="E262" s="235" t="n">
        <f aca="false">[2]PhiladelphiaPA!B1721</f>
        <v>9</v>
      </c>
      <c r="F262" s="235" t="n">
        <f aca="false">[2]PhiladelphiaPA!C1721</f>
        <v>16</v>
      </c>
      <c r="G262" s="250" t="n">
        <f aca="false">DATE(D262,E262,F262)</f>
        <v>37150</v>
      </c>
      <c r="H262" s="235" t="n">
        <f aca="false">[2]PhiladelphiaPA!E1721</f>
        <v>0</v>
      </c>
      <c r="I262" s="247" t="n">
        <f aca="false">[2]PhiladelphiaPA!F1721</f>
        <v>0</v>
      </c>
      <c r="J262" s="248" t="n">
        <f aca="false">'[2]WashingtonD.C.'!A1721</f>
        <v>2001</v>
      </c>
      <c r="K262" s="235" t="n">
        <f aca="false">'[2]WashingtonD.C.'!B1721</f>
        <v>9</v>
      </c>
      <c r="L262" s="235" t="n">
        <f aca="false">'[2]WashingtonD.C.'!C1721</f>
        <v>16</v>
      </c>
      <c r="M262" s="250" t="n">
        <f aca="false">DATE(J262,K262,L262)</f>
        <v>37150</v>
      </c>
      <c r="N262" s="235" t="n">
        <f aca="false">'[2]WashingtonD.C.'!E1721</f>
        <v>0</v>
      </c>
      <c r="O262" s="247" t="n">
        <f aca="false">'[2]WashingtonD.C.'!F1721</f>
        <v>0</v>
      </c>
      <c r="P262" s="248" t="n">
        <f aca="false">[3]LaGuardia!A1723</f>
        <v>2001</v>
      </c>
      <c r="Q262" s="235" t="n">
        <f aca="false">[3]LaGuardia!B1723</f>
        <v>9</v>
      </c>
      <c r="R262" s="234" t="n">
        <f aca="false">[3]LaGuardia!C1723</f>
        <v>16</v>
      </c>
      <c r="S262" s="250" t="n">
        <f aca="false">DATE(P262,Q262,R262)</f>
        <v>37150</v>
      </c>
      <c r="T262" s="234" t="n">
        <f aca="false">[3]LaGuardia!E1723</f>
        <v>0</v>
      </c>
      <c r="U262" s="251" t="n">
        <f aca="false">[3]LaGuardia!F1723</f>
        <v>0</v>
      </c>
    </row>
    <row r="263" customFormat="false" ht="12.75" hidden="false" customHeight="false" outlineLevel="0" collapsed="false">
      <c r="A263" s="246" t="n">
        <v>37151</v>
      </c>
      <c r="B263" s="235" t="n">
        <v>77</v>
      </c>
      <c r="C263" s="247" t="n">
        <v>58</v>
      </c>
      <c r="D263" s="248" t="n">
        <f aca="false">[2]PhiladelphiaPA!A1722</f>
        <v>2001</v>
      </c>
      <c r="E263" s="235" t="n">
        <f aca="false">[2]PhiladelphiaPA!B1722</f>
        <v>9</v>
      </c>
      <c r="F263" s="235" t="n">
        <f aca="false">[2]PhiladelphiaPA!C1722</f>
        <v>17</v>
      </c>
      <c r="G263" s="250" t="n">
        <f aca="false">DATE(D263,E263,F263)</f>
        <v>37151</v>
      </c>
      <c r="H263" s="235" t="n">
        <f aca="false">[2]PhiladelphiaPA!E1722</f>
        <v>0</v>
      </c>
      <c r="I263" s="247" t="n">
        <f aca="false">[2]PhiladelphiaPA!F1722</f>
        <v>0</v>
      </c>
      <c r="J263" s="248" t="n">
        <f aca="false">'[2]WashingtonD.C.'!A1722</f>
        <v>2001</v>
      </c>
      <c r="K263" s="235" t="n">
        <f aca="false">'[2]WashingtonD.C.'!B1722</f>
        <v>9</v>
      </c>
      <c r="L263" s="235" t="n">
        <f aca="false">'[2]WashingtonD.C.'!C1722</f>
        <v>17</v>
      </c>
      <c r="M263" s="250" t="n">
        <f aca="false">DATE(J263,K263,L263)</f>
        <v>37151</v>
      </c>
      <c r="N263" s="235" t="n">
        <f aca="false">'[2]WashingtonD.C.'!E1722</f>
        <v>0</v>
      </c>
      <c r="O263" s="247" t="n">
        <f aca="false">'[2]WashingtonD.C.'!F1722</f>
        <v>0</v>
      </c>
      <c r="P263" s="248" t="n">
        <f aca="false">[3]LaGuardia!A1724</f>
        <v>2001</v>
      </c>
      <c r="Q263" s="235" t="n">
        <f aca="false">[3]LaGuardia!B1724</f>
        <v>9</v>
      </c>
      <c r="R263" s="234" t="n">
        <f aca="false">[3]LaGuardia!C1724</f>
        <v>17</v>
      </c>
      <c r="S263" s="250" t="n">
        <f aca="false">DATE(P263,Q263,R263)</f>
        <v>37151</v>
      </c>
      <c r="T263" s="234" t="n">
        <f aca="false">[3]LaGuardia!E1724</f>
        <v>0</v>
      </c>
      <c r="U263" s="251" t="n">
        <f aca="false">[3]LaGuardia!F1724</f>
        <v>0</v>
      </c>
    </row>
    <row r="264" customFormat="false" ht="12.75" hidden="false" customHeight="false" outlineLevel="0" collapsed="false">
      <c r="A264" s="246" t="n">
        <v>37152</v>
      </c>
      <c r="B264" s="235" t="n">
        <v>77</v>
      </c>
      <c r="C264" s="247" t="n">
        <v>58</v>
      </c>
      <c r="D264" s="248" t="n">
        <f aca="false">[2]PhiladelphiaPA!A1723</f>
        <v>2001</v>
      </c>
      <c r="E264" s="235" t="n">
        <f aca="false">[2]PhiladelphiaPA!B1723</f>
        <v>9</v>
      </c>
      <c r="F264" s="235" t="n">
        <f aca="false">[2]PhiladelphiaPA!C1723</f>
        <v>18</v>
      </c>
      <c r="G264" s="250" t="n">
        <f aca="false">DATE(D264,E264,F264)</f>
        <v>37152</v>
      </c>
      <c r="H264" s="235" t="n">
        <f aca="false">[2]PhiladelphiaPA!E1723</f>
        <v>0</v>
      </c>
      <c r="I264" s="247" t="n">
        <f aca="false">[2]PhiladelphiaPA!F1723</f>
        <v>0</v>
      </c>
      <c r="J264" s="248" t="n">
        <f aca="false">'[2]WashingtonD.C.'!A1723</f>
        <v>2001</v>
      </c>
      <c r="K264" s="235" t="n">
        <f aca="false">'[2]WashingtonD.C.'!B1723</f>
        <v>9</v>
      </c>
      <c r="L264" s="235" t="n">
        <f aca="false">'[2]WashingtonD.C.'!C1723</f>
        <v>18</v>
      </c>
      <c r="M264" s="250" t="n">
        <f aca="false">DATE(J264,K264,L264)</f>
        <v>37152</v>
      </c>
      <c r="N264" s="235" t="n">
        <f aca="false">'[2]WashingtonD.C.'!E1723</f>
        <v>0</v>
      </c>
      <c r="O264" s="247" t="n">
        <f aca="false">'[2]WashingtonD.C.'!F1723</f>
        <v>0</v>
      </c>
      <c r="P264" s="248" t="n">
        <f aca="false">[3]LaGuardia!A1725</f>
        <v>2001</v>
      </c>
      <c r="Q264" s="235" t="n">
        <f aca="false">[3]LaGuardia!B1725</f>
        <v>9</v>
      </c>
      <c r="R264" s="234" t="n">
        <f aca="false">[3]LaGuardia!C1725</f>
        <v>18</v>
      </c>
      <c r="S264" s="250" t="n">
        <f aca="false">DATE(P264,Q264,R264)</f>
        <v>37152</v>
      </c>
      <c r="T264" s="234" t="n">
        <f aca="false">[3]LaGuardia!E1725</f>
        <v>0</v>
      </c>
      <c r="U264" s="251" t="n">
        <f aca="false">[3]LaGuardia!F1725</f>
        <v>0</v>
      </c>
    </row>
    <row r="265" customFormat="false" ht="12.75" hidden="false" customHeight="false" outlineLevel="0" collapsed="false">
      <c r="A265" s="246" t="n">
        <v>37153</v>
      </c>
      <c r="B265" s="235" t="n">
        <v>77</v>
      </c>
      <c r="C265" s="247" t="n">
        <v>58</v>
      </c>
      <c r="D265" s="248" t="n">
        <f aca="false">[2]PhiladelphiaPA!A1724</f>
        <v>2001</v>
      </c>
      <c r="E265" s="235" t="n">
        <f aca="false">[2]PhiladelphiaPA!B1724</f>
        <v>9</v>
      </c>
      <c r="F265" s="235" t="n">
        <f aca="false">[2]PhiladelphiaPA!C1724</f>
        <v>19</v>
      </c>
      <c r="G265" s="250" t="n">
        <f aca="false">DATE(D265,E265,F265)</f>
        <v>37153</v>
      </c>
      <c r="H265" s="235" t="n">
        <f aca="false">[2]PhiladelphiaPA!E1724</f>
        <v>0</v>
      </c>
      <c r="I265" s="247" t="n">
        <f aca="false">[2]PhiladelphiaPA!F1724</f>
        <v>0</v>
      </c>
      <c r="J265" s="248" t="n">
        <f aca="false">'[2]WashingtonD.C.'!A1724</f>
        <v>2001</v>
      </c>
      <c r="K265" s="235" t="n">
        <f aca="false">'[2]WashingtonD.C.'!B1724</f>
        <v>9</v>
      </c>
      <c r="L265" s="235" t="n">
        <f aca="false">'[2]WashingtonD.C.'!C1724</f>
        <v>19</v>
      </c>
      <c r="M265" s="250" t="n">
        <f aca="false">DATE(J265,K265,L265)</f>
        <v>37153</v>
      </c>
      <c r="N265" s="235" t="n">
        <f aca="false">'[2]WashingtonD.C.'!E1724</f>
        <v>0</v>
      </c>
      <c r="O265" s="247" t="n">
        <f aca="false">'[2]WashingtonD.C.'!F1724</f>
        <v>0</v>
      </c>
      <c r="P265" s="248" t="n">
        <f aca="false">[3]LaGuardia!A1726</f>
        <v>2001</v>
      </c>
      <c r="Q265" s="235" t="n">
        <f aca="false">[3]LaGuardia!B1726</f>
        <v>9</v>
      </c>
      <c r="R265" s="234" t="n">
        <f aca="false">[3]LaGuardia!C1726</f>
        <v>19</v>
      </c>
      <c r="S265" s="250" t="n">
        <f aca="false">DATE(P265,Q265,R265)</f>
        <v>37153</v>
      </c>
      <c r="T265" s="234" t="n">
        <f aca="false">[3]LaGuardia!E1726</f>
        <v>0</v>
      </c>
      <c r="U265" s="251" t="n">
        <f aca="false">[3]LaGuardia!F1726</f>
        <v>0</v>
      </c>
    </row>
    <row r="266" customFormat="false" ht="12.75" hidden="false" customHeight="false" outlineLevel="0" collapsed="false">
      <c r="A266" s="246" t="n">
        <v>37154</v>
      </c>
      <c r="B266" s="235" t="n">
        <v>76</v>
      </c>
      <c r="C266" s="247" t="n">
        <v>57</v>
      </c>
      <c r="D266" s="248" t="n">
        <f aca="false">[2]PhiladelphiaPA!A1725</f>
        <v>2001</v>
      </c>
      <c r="E266" s="235" t="n">
        <f aca="false">[2]PhiladelphiaPA!B1725</f>
        <v>9</v>
      </c>
      <c r="F266" s="235" t="n">
        <f aca="false">[2]PhiladelphiaPA!C1725</f>
        <v>20</v>
      </c>
      <c r="G266" s="250" t="n">
        <f aca="false">DATE(D266,E266,F266)</f>
        <v>37154</v>
      </c>
      <c r="H266" s="235" t="n">
        <f aca="false">[2]PhiladelphiaPA!E1725</f>
        <v>0</v>
      </c>
      <c r="I266" s="247" t="n">
        <f aca="false">[2]PhiladelphiaPA!F1725</f>
        <v>0</v>
      </c>
      <c r="J266" s="248" t="n">
        <f aca="false">'[2]WashingtonD.C.'!A1725</f>
        <v>2001</v>
      </c>
      <c r="K266" s="235" t="n">
        <f aca="false">'[2]WashingtonD.C.'!B1725</f>
        <v>9</v>
      </c>
      <c r="L266" s="235" t="n">
        <f aca="false">'[2]WashingtonD.C.'!C1725</f>
        <v>20</v>
      </c>
      <c r="M266" s="250" t="n">
        <f aca="false">DATE(J266,K266,L266)</f>
        <v>37154</v>
      </c>
      <c r="N266" s="235" t="n">
        <f aca="false">'[2]WashingtonD.C.'!E1725</f>
        <v>0</v>
      </c>
      <c r="O266" s="247" t="n">
        <f aca="false">'[2]WashingtonD.C.'!F1725</f>
        <v>0</v>
      </c>
      <c r="P266" s="248" t="n">
        <f aca="false">[3]LaGuardia!A1727</f>
        <v>2001</v>
      </c>
      <c r="Q266" s="235" t="n">
        <f aca="false">[3]LaGuardia!B1727</f>
        <v>9</v>
      </c>
      <c r="R266" s="234" t="n">
        <f aca="false">[3]LaGuardia!C1727</f>
        <v>20</v>
      </c>
      <c r="S266" s="250" t="n">
        <f aca="false">DATE(P266,Q266,R266)</f>
        <v>37154</v>
      </c>
      <c r="T266" s="234" t="n">
        <f aca="false">[3]LaGuardia!E1727</f>
        <v>0</v>
      </c>
      <c r="U266" s="251" t="n">
        <f aca="false">[3]LaGuardia!F1727</f>
        <v>0</v>
      </c>
    </row>
    <row r="267" customFormat="false" ht="12.75" hidden="false" customHeight="false" outlineLevel="0" collapsed="false">
      <c r="A267" s="246" t="n">
        <v>37155</v>
      </c>
      <c r="B267" s="235" t="n">
        <v>76</v>
      </c>
      <c r="C267" s="247" t="n">
        <v>57</v>
      </c>
      <c r="D267" s="248" t="n">
        <f aca="false">[2]PhiladelphiaPA!A1726</f>
        <v>2001</v>
      </c>
      <c r="E267" s="235" t="n">
        <f aca="false">[2]PhiladelphiaPA!B1726</f>
        <v>9</v>
      </c>
      <c r="F267" s="235" t="n">
        <f aca="false">[2]PhiladelphiaPA!C1726</f>
        <v>21</v>
      </c>
      <c r="G267" s="250" t="n">
        <f aca="false">DATE(D267,E267,F267)</f>
        <v>37155</v>
      </c>
      <c r="H267" s="235" t="n">
        <f aca="false">[2]PhiladelphiaPA!E1726</f>
        <v>0</v>
      </c>
      <c r="I267" s="247" t="n">
        <f aca="false">[2]PhiladelphiaPA!F1726</f>
        <v>0</v>
      </c>
      <c r="J267" s="248" t="n">
        <f aca="false">'[2]WashingtonD.C.'!A1726</f>
        <v>2001</v>
      </c>
      <c r="K267" s="235" t="n">
        <f aca="false">'[2]WashingtonD.C.'!B1726</f>
        <v>9</v>
      </c>
      <c r="L267" s="235" t="n">
        <f aca="false">'[2]WashingtonD.C.'!C1726</f>
        <v>21</v>
      </c>
      <c r="M267" s="250" t="n">
        <f aca="false">DATE(J267,K267,L267)</f>
        <v>37155</v>
      </c>
      <c r="N267" s="235" t="n">
        <f aca="false">'[2]WashingtonD.C.'!E1726</f>
        <v>0</v>
      </c>
      <c r="O267" s="247" t="n">
        <f aca="false">'[2]WashingtonD.C.'!F1726</f>
        <v>0</v>
      </c>
      <c r="P267" s="248" t="n">
        <f aca="false">[3]LaGuardia!A1728</f>
        <v>2001</v>
      </c>
      <c r="Q267" s="235" t="n">
        <f aca="false">[3]LaGuardia!B1728</f>
        <v>9</v>
      </c>
      <c r="R267" s="234" t="n">
        <f aca="false">[3]LaGuardia!C1728</f>
        <v>21</v>
      </c>
      <c r="S267" s="250" t="n">
        <f aca="false">DATE(P267,Q267,R267)</f>
        <v>37155</v>
      </c>
      <c r="T267" s="234" t="n">
        <f aca="false">[3]LaGuardia!E1728</f>
        <v>0</v>
      </c>
      <c r="U267" s="251" t="n">
        <f aca="false">[3]LaGuardia!F1728</f>
        <v>0</v>
      </c>
    </row>
    <row r="268" customFormat="false" ht="12.75" hidden="false" customHeight="false" outlineLevel="0" collapsed="false">
      <c r="A268" s="246" t="n">
        <v>37156</v>
      </c>
      <c r="B268" s="235" t="n">
        <v>76</v>
      </c>
      <c r="C268" s="247" t="n">
        <v>56</v>
      </c>
      <c r="D268" s="248" t="n">
        <f aca="false">[2]PhiladelphiaPA!A1727</f>
        <v>2001</v>
      </c>
      <c r="E268" s="235" t="n">
        <f aca="false">[2]PhiladelphiaPA!B1727</f>
        <v>9</v>
      </c>
      <c r="F268" s="235" t="n">
        <f aca="false">[2]PhiladelphiaPA!C1727</f>
        <v>22</v>
      </c>
      <c r="G268" s="250" t="n">
        <f aca="false">DATE(D268,E268,F268)</f>
        <v>37156</v>
      </c>
      <c r="H268" s="235" t="n">
        <f aca="false">[2]PhiladelphiaPA!E1727</f>
        <v>0</v>
      </c>
      <c r="I268" s="247" t="n">
        <f aca="false">[2]PhiladelphiaPA!F1727</f>
        <v>0</v>
      </c>
      <c r="J268" s="248" t="n">
        <f aca="false">'[2]WashingtonD.C.'!A1727</f>
        <v>2001</v>
      </c>
      <c r="K268" s="235" t="n">
        <f aca="false">'[2]WashingtonD.C.'!B1727</f>
        <v>9</v>
      </c>
      <c r="L268" s="235" t="n">
        <f aca="false">'[2]WashingtonD.C.'!C1727</f>
        <v>22</v>
      </c>
      <c r="M268" s="250" t="n">
        <f aca="false">DATE(J268,K268,L268)</f>
        <v>37156</v>
      </c>
      <c r="N268" s="235" t="n">
        <f aca="false">'[2]WashingtonD.C.'!E1727</f>
        <v>0</v>
      </c>
      <c r="O268" s="247" t="n">
        <f aca="false">'[2]WashingtonD.C.'!F1727</f>
        <v>0</v>
      </c>
      <c r="P268" s="248" t="n">
        <f aca="false">[3]LaGuardia!A1729</f>
        <v>2001</v>
      </c>
      <c r="Q268" s="235" t="n">
        <f aca="false">[3]LaGuardia!B1729</f>
        <v>9</v>
      </c>
      <c r="R268" s="234" t="n">
        <f aca="false">[3]LaGuardia!C1729</f>
        <v>22</v>
      </c>
      <c r="S268" s="250" t="n">
        <f aca="false">DATE(P268,Q268,R268)</f>
        <v>37156</v>
      </c>
      <c r="T268" s="234" t="n">
        <f aca="false">[3]LaGuardia!E1729</f>
        <v>0</v>
      </c>
      <c r="U268" s="251" t="n">
        <f aca="false">[3]LaGuardia!F1729</f>
        <v>0</v>
      </c>
    </row>
    <row r="269" customFormat="false" ht="12.75" hidden="false" customHeight="false" outlineLevel="0" collapsed="false">
      <c r="A269" s="246" t="n">
        <v>37157</v>
      </c>
      <c r="B269" s="235" t="n">
        <v>75</v>
      </c>
      <c r="C269" s="247" t="n">
        <v>56</v>
      </c>
      <c r="D269" s="248" t="n">
        <f aca="false">[2]PhiladelphiaPA!A1728</f>
        <v>2001</v>
      </c>
      <c r="E269" s="235" t="n">
        <f aca="false">[2]PhiladelphiaPA!B1728</f>
        <v>9</v>
      </c>
      <c r="F269" s="235" t="n">
        <f aca="false">[2]PhiladelphiaPA!C1728</f>
        <v>23</v>
      </c>
      <c r="G269" s="250" t="n">
        <f aca="false">DATE(D269,E269,F269)</f>
        <v>37157</v>
      </c>
      <c r="H269" s="235" t="n">
        <f aca="false">[2]PhiladelphiaPA!E1728</f>
        <v>0</v>
      </c>
      <c r="I269" s="247" t="n">
        <f aca="false">[2]PhiladelphiaPA!F1728</f>
        <v>0</v>
      </c>
      <c r="J269" s="248" t="n">
        <f aca="false">'[2]WashingtonD.C.'!A1728</f>
        <v>2001</v>
      </c>
      <c r="K269" s="235" t="n">
        <f aca="false">'[2]WashingtonD.C.'!B1728</f>
        <v>9</v>
      </c>
      <c r="L269" s="235" t="n">
        <f aca="false">'[2]WashingtonD.C.'!C1728</f>
        <v>23</v>
      </c>
      <c r="M269" s="250" t="n">
        <f aca="false">DATE(J269,K269,L269)</f>
        <v>37157</v>
      </c>
      <c r="N269" s="235" t="n">
        <f aca="false">'[2]WashingtonD.C.'!E1728</f>
        <v>0</v>
      </c>
      <c r="O269" s="247" t="n">
        <f aca="false">'[2]WashingtonD.C.'!F1728</f>
        <v>0</v>
      </c>
      <c r="P269" s="248" t="n">
        <f aca="false">[3]LaGuardia!A1730</f>
        <v>2001</v>
      </c>
      <c r="Q269" s="235" t="n">
        <f aca="false">[3]LaGuardia!B1730</f>
        <v>9</v>
      </c>
      <c r="R269" s="234" t="n">
        <f aca="false">[3]LaGuardia!C1730</f>
        <v>23</v>
      </c>
      <c r="S269" s="250" t="n">
        <f aca="false">DATE(P269,Q269,R269)</f>
        <v>37157</v>
      </c>
      <c r="T269" s="234" t="n">
        <f aca="false">[3]LaGuardia!E1730</f>
        <v>0</v>
      </c>
      <c r="U269" s="251" t="n">
        <f aca="false">[3]LaGuardia!F1730</f>
        <v>0</v>
      </c>
    </row>
    <row r="270" customFormat="false" ht="12.75" hidden="false" customHeight="false" outlineLevel="0" collapsed="false">
      <c r="A270" s="246" t="n">
        <v>37158</v>
      </c>
      <c r="B270" s="235" t="n">
        <v>75</v>
      </c>
      <c r="C270" s="247" t="n">
        <v>56</v>
      </c>
      <c r="D270" s="248" t="n">
        <f aca="false">[2]PhiladelphiaPA!A1729</f>
        <v>2001</v>
      </c>
      <c r="E270" s="235" t="n">
        <f aca="false">[2]PhiladelphiaPA!B1729</f>
        <v>9</v>
      </c>
      <c r="F270" s="235" t="n">
        <f aca="false">[2]PhiladelphiaPA!C1729</f>
        <v>24</v>
      </c>
      <c r="G270" s="250" t="n">
        <f aca="false">DATE(D270,E270,F270)</f>
        <v>37158</v>
      </c>
      <c r="H270" s="235" t="n">
        <f aca="false">[2]PhiladelphiaPA!E1729</f>
        <v>0</v>
      </c>
      <c r="I270" s="247" t="n">
        <f aca="false">[2]PhiladelphiaPA!F1729</f>
        <v>0</v>
      </c>
      <c r="J270" s="248" t="n">
        <f aca="false">'[2]WashingtonD.C.'!A1729</f>
        <v>2001</v>
      </c>
      <c r="K270" s="235" t="n">
        <f aca="false">'[2]WashingtonD.C.'!B1729</f>
        <v>9</v>
      </c>
      <c r="L270" s="235" t="n">
        <f aca="false">'[2]WashingtonD.C.'!C1729</f>
        <v>24</v>
      </c>
      <c r="M270" s="250" t="n">
        <f aca="false">DATE(J270,K270,L270)</f>
        <v>37158</v>
      </c>
      <c r="N270" s="235" t="n">
        <f aca="false">'[2]WashingtonD.C.'!E1729</f>
        <v>0</v>
      </c>
      <c r="O270" s="247" t="n">
        <f aca="false">'[2]WashingtonD.C.'!F1729</f>
        <v>0</v>
      </c>
      <c r="P270" s="248" t="n">
        <f aca="false">[3]LaGuardia!A1731</f>
        <v>2001</v>
      </c>
      <c r="Q270" s="235" t="n">
        <f aca="false">[3]LaGuardia!B1731</f>
        <v>9</v>
      </c>
      <c r="R270" s="234" t="n">
        <f aca="false">[3]LaGuardia!C1731</f>
        <v>24</v>
      </c>
      <c r="S270" s="250" t="n">
        <f aca="false">DATE(P270,Q270,R270)</f>
        <v>37158</v>
      </c>
      <c r="T270" s="234" t="n">
        <f aca="false">[3]LaGuardia!E1731</f>
        <v>0</v>
      </c>
      <c r="U270" s="251" t="n">
        <f aca="false">[3]LaGuardia!F1731</f>
        <v>0</v>
      </c>
    </row>
    <row r="271" customFormat="false" ht="12.75" hidden="false" customHeight="false" outlineLevel="0" collapsed="false">
      <c r="A271" s="246" t="n">
        <v>37159</v>
      </c>
      <c r="B271" s="235" t="n">
        <v>74</v>
      </c>
      <c r="C271" s="247" t="n">
        <v>55</v>
      </c>
      <c r="D271" s="248" t="n">
        <f aca="false">[2]PhiladelphiaPA!A1730</f>
        <v>2001</v>
      </c>
      <c r="E271" s="235" t="n">
        <f aca="false">[2]PhiladelphiaPA!B1730</f>
        <v>9</v>
      </c>
      <c r="F271" s="235" t="n">
        <f aca="false">[2]PhiladelphiaPA!C1730</f>
        <v>25</v>
      </c>
      <c r="G271" s="250" t="n">
        <f aca="false">DATE(D271,E271,F271)</f>
        <v>37159</v>
      </c>
      <c r="H271" s="235" t="n">
        <f aca="false">[2]PhiladelphiaPA!E1730</f>
        <v>0</v>
      </c>
      <c r="I271" s="247" t="n">
        <f aca="false">[2]PhiladelphiaPA!F1730</f>
        <v>0</v>
      </c>
      <c r="J271" s="248" t="n">
        <f aca="false">'[2]WashingtonD.C.'!A1730</f>
        <v>2001</v>
      </c>
      <c r="K271" s="235" t="n">
        <f aca="false">'[2]WashingtonD.C.'!B1730</f>
        <v>9</v>
      </c>
      <c r="L271" s="235" t="n">
        <f aca="false">'[2]WashingtonD.C.'!C1730</f>
        <v>25</v>
      </c>
      <c r="M271" s="250" t="n">
        <f aca="false">DATE(J271,K271,L271)</f>
        <v>37159</v>
      </c>
      <c r="N271" s="235" t="n">
        <f aca="false">'[2]WashingtonD.C.'!E1730</f>
        <v>0</v>
      </c>
      <c r="O271" s="247" t="n">
        <f aca="false">'[2]WashingtonD.C.'!F1730</f>
        <v>0</v>
      </c>
      <c r="P271" s="248" t="n">
        <f aca="false">[3]LaGuardia!A1732</f>
        <v>2001</v>
      </c>
      <c r="Q271" s="235" t="n">
        <f aca="false">[3]LaGuardia!B1732</f>
        <v>9</v>
      </c>
      <c r="R271" s="234" t="n">
        <f aca="false">[3]LaGuardia!C1732</f>
        <v>25</v>
      </c>
      <c r="S271" s="250" t="n">
        <f aca="false">DATE(P271,Q271,R271)</f>
        <v>37159</v>
      </c>
      <c r="T271" s="234" t="n">
        <f aca="false">[3]LaGuardia!E1732</f>
        <v>0</v>
      </c>
      <c r="U271" s="251" t="n">
        <f aca="false">[3]LaGuardia!F1732</f>
        <v>0</v>
      </c>
    </row>
    <row r="272" customFormat="false" ht="12.75" hidden="false" customHeight="false" outlineLevel="0" collapsed="false">
      <c r="A272" s="246" t="n">
        <v>37160</v>
      </c>
      <c r="B272" s="235" t="n">
        <v>74</v>
      </c>
      <c r="C272" s="247" t="n">
        <v>55</v>
      </c>
      <c r="D272" s="248" t="n">
        <f aca="false">[2]PhiladelphiaPA!A1731</f>
        <v>2001</v>
      </c>
      <c r="E272" s="235" t="n">
        <f aca="false">[2]PhiladelphiaPA!B1731</f>
        <v>9</v>
      </c>
      <c r="F272" s="235" t="n">
        <f aca="false">[2]PhiladelphiaPA!C1731</f>
        <v>26</v>
      </c>
      <c r="G272" s="250" t="n">
        <f aca="false">DATE(D272,E272,F272)</f>
        <v>37160</v>
      </c>
      <c r="H272" s="235" t="n">
        <f aca="false">[2]PhiladelphiaPA!E1731</f>
        <v>0</v>
      </c>
      <c r="I272" s="247" t="n">
        <f aca="false">[2]PhiladelphiaPA!F1731</f>
        <v>0</v>
      </c>
      <c r="J272" s="248" t="n">
        <f aca="false">'[2]WashingtonD.C.'!A1731</f>
        <v>2001</v>
      </c>
      <c r="K272" s="235" t="n">
        <f aca="false">'[2]WashingtonD.C.'!B1731</f>
        <v>9</v>
      </c>
      <c r="L272" s="235" t="n">
        <f aca="false">'[2]WashingtonD.C.'!C1731</f>
        <v>26</v>
      </c>
      <c r="M272" s="250" t="n">
        <f aca="false">DATE(J272,K272,L272)</f>
        <v>37160</v>
      </c>
      <c r="N272" s="235" t="n">
        <f aca="false">'[2]WashingtonD.C.'!E1731</f>
        <v>0</v>
      </c>
      <c r="O272" s="247" t="n">
        <f aca="false">'[2]WashingtonD.C.'!F1731</f>
        <v>0</v>
      </c>
      <c r="P272" s="248" t="n">
        <f aca="false">[3]LaGuardia!A1733</f>
        <v>2001</v>
      </c>
      <c r="Q272" s="235" t="n">
        <f aca="false">[3]LaGuardia!B1733</f>
        <v>9</v>
      </c>
      <c r="R272" s="234" t="n">
        <f aca="false">[3]LaGuardia!C1733</f>
        <v>26</v>
      </c>
      <c r="S272" s="250" t="n">
        <f aca="false">DATE(P272,Q272,R272)</f>
        <v>37160</v>
      </c>
      <c r="T272" s="234" t="n">
        <f aca="false">[3]LaGuardia!E1733</f>
        <v>0</v>
      </c>
      <c r="U272" s="251" t="n">
        <f aca="false">[3]LaGuardia!F1733</f>
        <v>0</v>
      </c>
    </row>
    <row r="273" customFormat="false" ht="12.75" hidden="false" customHeight="false" outlineLevel="0" collapsed="false">
      <c r="A273" s="246" t="n">
        <v>37161</v>
      </c>
      <c r="B273" s="235" t="n">
        <v>74</v>
      </c>
      <c r="C273" s="247" t="n">
        <v>54</v>
      </c>
      <c r="D273" s="248" t="n">
        <f aca="false">[2]PhiladelphiaPA!A1732</f>
        <v>2001</v>
      </c>
      <c r="E273" s="235" t="n">
        <f aca="false">[2]PhiladelphiaPA!B1732</f>
        <v>9</v>
      </c>
      <c r="F273" s="235" t="n">
        <f aca="false">[2]PhiladelphiaPA!C1732</f>
        <v>27</v>
      </c>
      <c r="G273" s="250" t="n">
        <f aca="false">DATE(D273,E273,F273)</f>
        <v>37161</v>
      </c>
      <c r="H273" s="235" t="n">
        <f aca="false">[2]PhiladelphiaPA!E1732</f>
        <v>0</v>
      </c>
      <c r="I273" s="247" t="n">
        <f aca="false">[2]PhiladelphiaPA!F1732</f>
        <v>0</v>
      </c>
      <c r="J273" s="248" t="n">
        <f aca="false">'[2]WashingtonD.C.'!A1732</f>
        <v>2001</v>
      </c>
      <c r="K273" s="235" t="n">
        <f aca="false">'[2]WashingtonD.C.'!B1732</f>
        <v>9</v>
      </c>
      <c r="L273" s="235" t="n">
        <f aca="false">'[2]WashingtonD.C.'!C1732</f>
        <v>27</v>
      </c>
      <c r="M273" s="250" t="n">
        <f aca="false">DATE(J273,K273,L273)</f>
        <v>37161</v>
      </c>
      <c r="N273" s="235" t="n">
        <f aca="false">'[2]WashingtonD.C.'!E1732</f>
        <v>0</v>
      </c>
      <c r="O273" s="247" t="n">
        <f aca="false">'[2]WashingtonD.C.'!F1732</f>
        <v>0</v>
      </c>
      <c r="P273" s="248" t="n">
        <f aca="false">[3]LaGuardia!A1734</f>
        <v>2001</v>
      </c>
      <c r="Q273" s="235" t="n">
        <f aca="false">[3]LaGuardia!B1734</f>
        <v>9</v>
      </c>
      <c r="R273" s="234" t="n">
        <f aca="false">[3]LaGuardia!C1734</f>
        <v>27</v>
      </c>
      <c r="S273" s="250" t="n">
        <f aca="false">DATE(P273,Q273,R273)</f>
        <v>37161</v>
      </c>
      <c r="T273" s="234" t="n">
        <f aca="false">[3]LaGuardia!E1734</f>
        <v>0</v>
      </c>
      <c r="U273" s="251" t="n">
        <f aca="false">[3]LaGuardia!F1734</f>
        <v>0</v>
      </c>
    </row>
    <row r="274" customFormat="false" ht="12.75" hidden="false" customHeight="false" outlineLevel="0" collapsed="false">
      <c r="A274" s="246" t="n">
        <v>37162</v>
      </c>
      <c r="B274" s="235" t="n">
        <v>73</v>
      </c>
      <c r="C274" s="247" t="n">
        <v>54</v>
      </c>
      <c r="D274" s="248" t="n">
        <f aca="false">[2]PhiladelphiaPA!A1733</f>
        <v>2001</v>
      </c>
      <c r="E274" s="235" t="n">
        <f aca="false">[2]PhiladelphiaPA!B1733</f>
        <v>9</v>
      </c>
      <c r="F274" s="235" t="n">
        <f aca="false">[2]PhiladelphiaPA!C1733</f>
        <v>28</v>
      </c>
      <c r="G274" s="250" t="n">
        <f aca="false">DATE(D274,E274,F274)</f>
        <v>37162</v>
      </c>
      <c r="H274" s="235" t="n">
        <f aca="false">[2]PhiladelphiaPA!E1733</f>
        <v>0</v>
      </c>
      <c r="I274" s="247" t="n">
        <f aca="false">[2]PhiladelphiaPA!F1733</f>
        <v>0</v>
      </c>
      <c r="J274" s="248" t="n">
        <f aca="false">'[2]WashingtonD.C.'!A1733</f>
        <v>2001</v>
      </c>
      <c r="K274" s="235" t="n">
        <f aca="false">'[2]WashingtonD.C.'!B1733</f>
        <v>9</v>
      </c>
      <c r="L274" s="235" t="n">
        <f aca="false">'[2]WashingtonD.C.'!C1733</f>
        <v>28</v>
      </c>
      <c r="M274" s="250" t="n">
        <f aca="false">DATE(J274,K274,L274)</f>
        <v>37162</v>
      </c>
      <c r="N274" s="235" t="n">
        <f aca="false">'[2]WashingtonD.C.'!E1733</f>
        <v>0</v>
      </c>
      <c r="O274" s="247" t="n">
        <f aca="false">'[2]WashingtonD.C.'!F1733</f>
        <v>0</v>
      </c>
      <c r="P274" s="248" t="n">
        <f aca="false">[3]LaGuardia!A1735</f>
        <v>2001</v>
      </c>
      <c r="Q274" s="235" t="n">
        <f aca="false">[3]LaGuardia!B1735</f>
        <v>9</v>
      </c>
      <c r="R274" s="234" t="n">
        <f aca="false">[3]LaGuardia!C1735</f>
        <v>28</v>
      </c>
      <c r="S274" s="250" t="n">
        <f aca="false">DATE(P274,Q274,R274)</f>
        <v>37162</v>
      </c>
      <c r="T274" s="234" t="n">
        <f aca="false">[3]LaGuardia!E1735</f>
        <v>0</v>
      </c>
      <c r="U274" s="251" t="n">
        <f aca="false">[3]LaGuardia!F1735</f>
        <v>0</v>
      </c>
    </row>
    <row r="275" customFormat="false" ht="12.75" hidden="false" customHeight="false" outlineLevel="0" collapsed="false">
      <c r="A275" s="246" t="n">
        <v>37163</v>
      </c>
      <c r="B275" s="235" t="n">
        <v>73</v>
      </c>
      <c r="C275" s="247" t="n">
        <v>53</v>
      </c>
      <c r="D275" s="248" t="n">
        <f aca="false">[2]PhiladelphiaPA!A1734</f>
        <v>2001</v>
      </c>
      <c r="E275" s="235" t="n">
        <f aca="false">[2]PhiladelphiaPA!B1734</f>
        <v>9</v>
      </c>
      <c r="F275" s="235" t="n">
        <f aca="false">[2]PhiladelphiaPA!C1734</f>
        <v>29</v>
      </c>
      <c r="G275" s="250" t="n">
        <f aca="false">DATE(D275,E275,F275)</f>
        <v>37163</v>
      </c>
      <c r="H275" s="235" t="n">
        <f aca="false">[2]PhiladelphiaPA!E1734</f>
        <v>0</v>
      </c>
      <c r="I275" s="247" t="n">
        <f aca="false">[2]PhiladelphiaPA!F1734</f>
        <v>0</v>
      </c>
      <c r="J275" s="248" t="n">
        <f aca="false">'[2]WashingtonD.C.'!A1734</f>
        <v>2001</v>
      </c>
      <c r="K275" s="235" t="n">
        <f aca="false">'[2]WashingtonD.C.'!B1734</f>
        <v>9</v>
      </c>
      <c r="L275" s="235" t="n">
        <f aca="false">'[2]WashingtonD.C.'!C1734</f>
        <v>29</v>
      </c>
      <c r="M275" s="250" t="n">
        <f aca="false">DATE(J275,K275,L275)</f>
        <v>37163</v>
      </c>
      <c r="N275" s="235" t="n">
        <f aca="false">'[2]WashingtonD.C.'!E1734</f>
        <v>0</v>
      </c>
      <c r="O275" s="247" t="n">
        <f aca="false">'[2]WashingtonD.C.'!F1734</f>
        <v>0</v>
      </c>
      <c r="P275" s="248" t="n">
        <f aca="false">[3]LaGuardia!A1736</f>
        <v>2001</v>
      </c>
      <c r="Q275" s="235" t="n">
        <f aca="false">[3]LaGuardia!B1736</f>
        <v>9</v>
      </c>
      <c r="R275" s="234" t="n">
        <f aca="false">[3]LaGuardia!C1736</f>
        <v>29</v>
      </c>
      <c r="S275" s="250" t="n">
        <f aca="false">DATE(P275,Q275,R275)</f>
        <v>37163</v>
      </c>
      <c r="T275" s="234" t="n">
        <f aca="false">[3]LaGuardia!E1736</f>
        <v>0</v>
      </c>
      <c r="U275" s="251" t="n">
        <f aca="false">[3]LaGuardia!F1736</f>
        <v>0</v>
      </c>
    </row>
    <row r="276" customFormat="false" ht="12.75" hidden="false" customHeight="false" outlineLevel="0" collapsed="false">
      <c r="A276" s="246" t="n">
        <v>37164</v>
      </c>
      <c r="B276" s="235" t="n">
        <v>73</v>
      </c>
      <c r="C276" s="247" t="n">
        <v>53</v>
      </c>
      <c r="D276" s="248" t="n">
        <f aca="false">[2]PhiladelphiaPA!A1735</f>
        <v>2001</v>
      </c>
      <c r="E276" s="235" t="n">
        <f aca="false">[2]PhiladelphiaPA!B1735</f>
        <v>9</v>
      </c>
      <c r="F276" s="235" t="n">
        <f aca="false">[2]PhiladelphiaPA!C1735</f>
        <v>30</v>
      </c>
      <c r="G276" s="250" t="n">
        <f aca="false">DATE(D276,E276,F276)</f>
        <v>37164</v>
      </c>
      <c r="H276" s="235" t="n">
        <f aca="false">[2]PhiladelphiaPA!E1735</f>
        <v>0</v>
      </c>
      <c r="I276" s="247" t="n">
        <f aca="false">[2]PhiladelphiaPA!F1735</f>
        <v>0</v>
      </c>
      <c r="J276" s="248" t="n">
        <f aca="false">'[2]WashingtonD.C.'!A1735</f>
        <v>2001</v>
      </c>
      <c r="K276" s="235" t="n">
        <f aca="false">'[2]WashingtonD.C.'!B1735</f>
        <v>9</v>
      </c>
      <c r="L276" s="235" t="n">
        <f aca="false">'[2]WashingtonD.C.'!C1735</f>
        <v>30</v>
      </c>
      <c r="M276" s="250" t="n">
        <f aca="false">DATE(J276,K276,L276)</f>
        <v>37164</v>
      </c>
      <c r="N276" s="235" t="n">
        <f aca="false">'[2]WashingtonD.C.'!E1735</f>
        <v>0</v>
      </c>
      <c r="O276" s="247" t="n">
        <f aca="false">'[2]WashingtonD.C.'!F1735</f>
        <v>0</v>
      </c>
      <c r="P276" s="248" t="n">
        <f aca="false">[3]LaGuardia!A1737</f>
        <v>2001</v>
      </c>
      <c r="Q276" s="235" t="n">
        <f aca="false">[3]LaGuardia!B1737</f>
        <v>9</v>
      </c>
      <c r="R276" s="234" t="n">
        <f aca="false">[3]LaGuardia!C1737</f>
        <v>30</v>
      </c>
      <c r="S276" s="250" t="n">
        <f aca="false">DATE(P276,Q276,R276)</f>
        <v>37164</v>
      </c>
      <c r="T276" s="234" t="n">
        <f aca="false">[3]LaGuardia!E1737</f>
        <v>0</v>
      </c>
      <c r="U276" s="251" t="n">
        <f aca="false">[3]LaGuardia!F1737</f>
        <v>0</v>
      </c>
    </row>
    <row r="277" customFormat="false" ht="12.75" hidden="false" customHeight="false" outlineLevel="0" collapsed="false">
      <c r="A277" s="246" t="n">
        <v>37165</v>
      </c>
      <c r="B277" s="235" t="n">
        <v>72</v>
      </c>
      <c r="C277" s="247" t="n">
        <v>52</v>
      </c>
      <c r="D277" s="248" t="n">
        <f aca="false">[2]PhiladelphiaPA!A1736</f>
        <v>2001</v>
      </c>
      <c r="E277" s="235" t="n">
        <f aca="false">[2]PhiladelphiaPA!B1736</f>
        <v>10</v>
      </c>
      <c r="F277" s="235" t="n">
        <f aca="false">[2]PhiladelphiaPA!C1736</f>
        <v>1</v>
      </c>
      <c r="G277" s="250" t="n">
        <f aca="false">DATE(D277,E277,F277)</f>
        <v>37165</v>
      </c>
      <c r="H277" s="235" t="n">
        <f aca="false">[2]PhiladelphiaPA!E1736</f>
        <v>0</v>
      </c>
      <c r="I277" s="247" t="n">
        <f aca="false">[2]PhiladelphiaPA!F1736</f>
        <v>0</v>
      </c>
      <c r="J277" s="248" t="n">
        <f aca="false">'[2]WashingtonD.C.'!A1736</f>
        <v>2001</v>
      </c>
      <c r="K277" s="235" t="n">
        <f aca="false">'[2]WashingtonD.C.'!B1736</f>
        <v>10</v>
      </c>
      <c r="L277" s="235" t="n">
        <f aca="false">'[2]WashingtonD.C.'!C1736</f>
        <v>1</v>
      </c>
      <c r="M277" s="250" t="n">
        <f aca="false">DATE(J277,K277,L277)</f>
        <v>37165</v>
      </c>
      <c r="N277" s="235" t="n">
        <f aca="false">'[2]WashingtonD.C.'!E1736</f>
        <v>0</v>
      </c>
      <c r="O277" s="247" t="n">
        <f aca="false">'[2]WashingtonD.C.'!F1736</f>
        <v>0</v>
      </c>
      <c r="P277" s="248" t="n">
        <f aca="false">[3]LaGuardia!A1738</f>
        <v>2001</v>
      </c>
      <c r="Q277" s="235" t="n">
        <f aca="false">[3]LaGuardia!B1738</f>
        <v>10</v>
      </c>
      <c r="R277" s="234" t="n">
        <f aca="false">[3]LaGuardia!C1738</f>
        <v>1</v>
      </c>
      <c r="S277" s="250" t="n">
        <f aca="false">DATE(P277,Q277,R277)</f>
        <v>37165</v>
      </c>
      <c r="T277" s="234" t="n">
        <f aca="false">[3]LaGuardia!E1738</f>
        <v>0</v>
      </c>
      <c r="U277" s="251" t="n">
        <f aca="false">[3]LaGuardia!F1738</f>
        <v>0</v>
      </c>
    </row>
    <row r="278" customFormat="false" ht="12.75" hidden="false" customHeight="false" outlineLevel="0" collapsed="false">
      <c r="A278" s="246" t="n">
        <v>37166</v>
      </c>
      <c r="B278" s="235" t="n">
        <v>72</v>
      </c>
      <c r="C278" s="247" t="n">
        <v>52</v>
      </c>
      <c r="D278" s="248" t="n">
        <f aca="false">[2]PhiladelphiaPA!A1737</f>
        <v>2001</v>
      </c>
      <c r="E278" s="235" t="n">
        <f aca="false">[2]PhiladelphiaPA!B1737</f>
        <v>10</v>
      </c>
      <c r="F278" s="235" t="n">
        <f aca="false">[2]PhiladelphiaPA!C1737</f>
        <v>2</v>
      </c>
      <c r="G278" s="250" t="n">
        <f aca="false">DATE(D278,E278,F278)</f>
        <v>37166</v>
      </c>
      <c r="H278" s="235" t="n">
        <f aca="false">[2]PhiladelphiaPA!E1737</f>
        <v>0</v>
      </c>
      <c r="I278" s="247" t="n">
        <f aca="false">[2]PhiladelphiaPA!F1737</f>
        <v>0</v>
      </c>
      <c r="J278" s="248" t="n">
        <f aca="false">'[2]WashingtonD.C.'!A1737</f>
        <v>2001</v>
      </c>
      <c r="K278" s="235" t="n">
        <f aca="false">'[2]WashingtonD.C.'!B1737</f>
        <v>10</v>
      </c>
      <c r="L278" s="235" t="n">
        <f aca="false">'[2]WashingtonD.C.'!C1737</f>
        <v>2</v>
      </c>
      <c r="M278" s="250" t="n">
        <f aca="false">DATE(J278,K278,L278)</f>
        <v>37166</v>
      </c>
      <c r="N278" s="235" t="n">
        <f aca="false">'[2]WashingtonD.C.'!E1737</f>
        <v>0</v>
      </c>
      <c r="O278" s="247" t="n">
        <f aca="false">'[2]WashingtonD.C.'!F1737</f>
        <v>0</v>
      </c>
      <c r="P278" s="248" t="n">
        <f aca="false">[3]LaGuardia!A1739</f>
        <v>2001</v>
      </c>
      <c r="Q278" s="235" t="n">
        <f aca="false">[3]LaGuardia!B1739</f>
        <v>10</v>
      </c>
      <c r="R278" s="234" t="n">
        <f aca="false">[3]LaGuardia!C1739</f>
        <v>2</v>
      </c>
      <c r="S278" s="250" t="n">
        <f aca="false">DATE(P278,Q278,R278)</f>
        <v>37166</v>
      </c>
      <c r="T278" s="234" t="n">
        <f aca="false">[3]LaGuardia!E1739</f>
        <v>0</v>
      </c>
      <c r="U278" s="251" t="n">
        <f aca="false">[3]LaGuardia!F1739</f>
        <v>0</v>
      </c>
    </row>
    <row r="279" customFormat="false" ht="12.75" hidden="false" customHeight="false" outlineLevel="0" collapsed="false">
      <c r="A279" s="246" t="n">
        <v>37167</v>
      </c>
      <c r="B279" s="235" t="n">
        <v>71</v>
      </c>
      <c r="C279" s="247" t="n">
        <v>51</v>
      </c>
      <c r="D279" s="248" t="n">
        <f aca="false">[2]PhiladelphiaPA!A1738</f>
        <v>2001</v>
      </c>
      <c r="E279" s="235" t="n">
        <f aca="false">[2]PhiladelphiaPA!B1738</f>
        <v>10</v>
      </c>
      <c r="F279" s="235" t="n">
        <f aca="false">[2]PhiladelphiaPA!C1738</f>
        <v>3</v>
      </c>
      <c r="G279" s="250" t="n">
        <f aca="false">DATE(D279,E279,F279)</f>
        <v>37167</v>
      </c>
      <c r="H279" s="235" t="n">
        <f aca="false">[2]PhiladelphiaPA!E1738</f>
        <v>0</v>
      </c>
      <c r="I279" s="247" t="n">
        <f aca="false">[2]PhiladelphiaPA!F1738</f>
        <v>0</v>
      </c>
      <c r="J279" s="248" t="n">
        <f aca="false">'[2]WashingtonD.C.'!A1738</f>
        <v>2001</v>
      </c>
      <c r="K279" s="235" t="n">
        <f aca="false">'[2]WashingtonD.C.'!B1738</f>
        <v>10</v>
      </c>
      <c r="L279" s="235" t="n">
        <f aca="false">'[2]WashingtonD.C.'!C1738</f>
        <v>3</v>
      </c>
      <c r="M279" s="250" t="n">
        <f aca="false">DATE(J279,K279,L279)</f>
        <v>37167</v>
      </c>
      <c r="N279" s="235" t="n">
        <f aca="false">'[2]WashingtonD.C.'!E1738</f>
        <v>0</v>
      </c>
      <c r="O279" s="247" t="n">
        <f aca="false">'[2]WashingtonD.C.'!F1738</f>
        <v>0</v>
      </c>
      <c r="P279" s="248" t="n">
        <f aca="false">[3]LaGuardia!A1740</f>
        <v>2001</v>
      </c>
      <c r="Q279" s="235" t="n">
        <f aca="false">[3]LaGuardia!B1740</f>
        <v>10</v>
      </c>
      <c r="R279" s="234" t="n">
        <f aca="false">[3]LaGuardia!C1740</f>
        <v>3</v>
      </c>
      <c r="S279" s="250" t="n">
        <f aca="false">DATE(P279,Q279,R279)</f>
        <v>37167</v>
      </c>
      <c r="T279" s="234" t="n">
        <f aca="false">[3]LaGuardia!E1740</f>
        <v>0</v>
      </c>
      <c r="U279" s="251" t="n">
        <f aca="false">[3]LaGuardia!F1740</f>
        <v>0</v>
      </c>
    </row>
    <row r="280" customFormat="false" ht="12.75" hidden="false" customHeight="false" outlineLevel="0" collapsed="false">
      <c r="A280" s="246" t="n">
        <v>37168</v>
      </c>
      <c r="B280" s="235" t="n">
        <v>71</v>
      </c>
      <c r="C280" s="247" t="n">
        <v>51</v>
      </c>
      <c r="D280" s="248" t="n">
        <f aca="false">[2]PhiladelphiaPA!A1739</f>
        <v>2001</v>
      </c>
      <c r="E280" s="235" t="n">
        <f aca="false">[2]PhiladelphiaPA!B1739</f>
        <v>10</v>
      </c>
      <c r="F280" s="235" t="n">
        <f aca="false">[2]PhiladelphiaPA!C1739</f>
        <v>4</v>
      </c>
      <c r="G280" s="250" t="n">
        <f aca="false">DATE(D280,E280,F280)</f>
        <v>37168</v>
      </c>
      <c r="H280" s="235" t="n">
        <f aca="false">[2]PhiladelphiaPA!E1739</f>
        <v>0</v>
      </c>
      <c r="I280" s="247" t="n">
        <f aca="false">[2]PhiladelphiaPA!F1739</f>
        <v>0</v>
      </c>
      <c r="J280" s="248" t="n">
        <f aca="false">'[2]WashingtonD.C.'!A1739</f>
        <v>2001</v>
      </c>
      <c r="K280" s="235" t="n">
        <f aca="false">'[2]WashingtonD.C.'!B1739</f>
        <v>10</v>
      </c>
      <c r="L280" s="235" t="n">
        <f aca="false">'[2]WashingtonD.C.'!C1739</f>
        <v>4</v>
      </c>
      <c r="M280" s="250" t="n">
        <f aca="false">DATE(J280,K280,L280)</f>
        <v>37168</v>
      </c>
      <c r="N280" s="235" t="n">
        <f aca="false">'[2]WashingtonD.C.'!E1739</f>
        <v>0</v>
      </c>
      <c r="O280" s="247" t="n">
        <f aca="false">'[2]WashingtonD.C.'!F1739</f>
        <v>0</v>
      </c>
      <c r="P280" s="248" t="n">
        <f aca="false">[3]LaGuardia!A1741</f>
        <v>2001</v>
      </c>
      <c r="Q280" s="235" t="n">
        <f aca="false">[3]LaGuardia!B1741</f>
        <v>10</v>
      </c>
      <c r="R280" s="234" t="n">
        <f aca="false">[3]LaGuardia!C1741</f>
        <v>4</v>
      </c>
      <c r="S280" s="250" t="n">
        <f aca="false">DATE(P280,Q280,R280)</f>
        <v>37168</v>
      </c>
      <c r="T280" s="234" t="n">
        <f aca="false">[3]LaGuardia!E1741</f>
        <v>0</v>
      </c>
      <c r="U280" s="251" t="n">
        <f aca="false">[3]LaGuardia!F1741</f>
        <v>0</v>
      </c>
    </row>
    <row r="281" customFormat="false" ht="12.75" hidden="false" customHeight="false" outlineLevel="0" collapsed="false">
      <c r="A281" s="246" t="n">
        <v>37169</v>
      </c>
      <c r="B281" s="235" t="n">
        <v>70</v>
      </c>
      <c r="C281" s="247" t="n">
        <v>51</v>
      </c>
      <c r="D281" s="248" t="n">
        <f aca="false">[2]PhiladelphiaPA!A1740</f>
        <v>2001</v>
      </c>
      <c r="E281" s="235" t="n">
        <f aca="false">[2]PhiladelphiaPA!B1740</f>
        <v>10</v>
      </c>
      <c r="F281" s="235" t="n">
        <f aca="false">[2]PhiladelphiaPA!C1740</f>
        <v>5</v>
      </c>
      <c r="G281" s="250" t="n">
        <f aca="false">DATE(D281,E281,F281)</f>
        <v>37169</v>
      </c>
      <c r="H281" s="235" t="n">
        <f aca="false">[2]PhiladelphiaPA!E1740</f>
        <v>0</v>
      </c>
      <c r="I281" s="247" t="n">
        <f aca="false">[2]PhiladelphiaPA!F1740</f>
        <v>0</v>
      </c>
      <c r="J281" s="248" t="n">
        <f aca="false">'[2]WashingtonD.C.'!A1740</f>
        <v>2001</v>
      </c>
      <c r="K281" s="235" t="n">
        <f aca="false">'[2]WashingtonD.C.'!B1740</f>
        <v>10</v>
      </c>
      <c r="L281" s="235" t="n">
        <f aca="false">'[2]WashingtonD.C.'!C1740</f>
        <v>5</v>
      </c>
      <c r="M281" s="250" t="n">
        <f aca="false">DATE(J281,K281,L281)</f>
        <v>37169</v>
      </c>
      <c r="N281" s="235" t="n">
        <f aca="false">'[2]WashingtonD.C.'!E1740</f>
        <v>0</v>
      </c>
      <c r="O281" s="247" t="n">
        <f aca="false">'[2]WashingtonD.C.'!F1740</f>
        <v>0</v>
      </c>
      <c r="P281" s="248" t="n">
        <f aca="false">[3]LaGuardia!A1742</f>
        <v>2001</v>
      </c>
      <c r="Q281" s="235" t="n">
        <f aca="false">[3]LaGuardia!B1742</f>
        <v>10</v>
      </c>
      <c r="R281" s="234" t="n">
        <f aca="false">[3]LaGuardia!C1742</f>
        <v>5</v>
      </c>
      <c r="S281" s="250" t="n">
        <f aca="false">DATE(P281,Q281,R281)</f>
        <v>37169</v>
      </c>
      <c r="T281" s="234" t="n">
        <f aca="false">[3]LaGuardia!E1742</f>
        <v>0</v>
      </c>
      <c r="U281" s="251" t="n">
        <f aca="false">[3]LaGuardia!F1742</f>
        <v>0</v>
      </c>
    </row>
    <row r="282" customFormat="false" ht="12.75" hidden="false" customHeight="false" outlineLevel="0" collapsed="false">
      <c r="A282" s="246" t="n">
        <v>37170</v>
      </c>
      <c r="B282" s="235" t="n">
        <v>70</v>
      </c>
      <c r="C282" s="247" t="n">
        <v>50</v>
      </c>
      <c r="D282" s="248" t="n">
        <f aca="false">[2]PhiladelphiaPA!A1741</f>
        <v>2001</v>
      </c>
      <c r="E282" s="235" t="n">
        <f aca="false">[2]PhiladelphiaPA!B1741</f>
        <v>10</v>
      </c>
      <c r="F282" s="235" t="n">
        <f aca="false">[2]PhiladelphiaPA!C1741</f>
        <v>6</v>
      </c>
      <c r="G282" s="250" t="n">
        <f aca="false">DATE(D282,E282,F282)</f>
        <v>37170</v>
      </c>
      <c r="H282" s="235" t="n">
        <f aca="false">[2]PhiladelphiaPA!E1741</f>
        <v>0</v>
      </c>
      <c r="I282" s="247" t="n">
        <f aca="false">[2]PhiladelphiaPA!F1741</f>
        <v>0</v>
      </c>
      <c r="J282" s="248" t="n">
        <f aca="false">'[2]WashingtonD.C.'!A1741</f>
        <v>2001</v>
      </c>
      <c r="K282" s="235" t="n">
        <f aca="false">'[2]WashingtonD.C.'!B1741</f>
        <v>10</v>
      </c>
      <c r="L282" s="235" t="n">
        <f aca="false">'[2]WashingtonD.C.'!C1741</f>
        <v>6</v>
      </c>
      <c r="M282" s="250" t="n">
        <f aca="false">DATE(J282,K282,L282)</f>
        <v>37170</v>
      </c>
      <c r="N282" s="235" t="n">
        <f aca="false">'[2]WashingtonD.C.'!E1741</f>
        <v>0</v>
      </c>
      <c r="O282" s="247" t="n">
        <f aca="false">'[2]WashingtonD.C.'!F1741</f>
        <v>0</v>
      </c>
      <c r="P282" s="248" t="n">
        <f aca="false">[3]LaGuardia!A1743</f>
        <v>2001</v>
      </c>
      <c r="Q282" s="235" t="n">
        <f aca="false">[3]LaGuardia!B1743</f>
        <v>10</v>
      </c>
      <c r="R282" s="234" t="n">
        <f aca="false">[3]LaGuardia!C1743</f>
        <v>6</v>
      </c>
      <c r="S282" s="250" t="n">
        <f aca="false">DATE(P282,Q282,R282)</f>
        <v>37170</v>
      </c>
      <c r="T282" s="234" t="n">
        <f aca="false">[3]LaGuardia!E1743</f>
        <v>0</v>
      </c>
      <c r="U282" s="251" t="n">
        <f aca="false">[3]LaGuardia!F1743</f>
        <v>0</v>
      </c>
    </row>
    <row r="283" customFormat="false" ht="12.75" hidden="false" customHeight="false" outlineLevel="0" collapsed="false">
      <c r="A283" s="246" t="n">
        <v>37171</v>
      </c>
      <c r="B283" s="235" t="n">
        <v>70</v>
      </c>
      <c r="C283" s="247" t="n">
        <v>50</v>
      </c>
      <c r="D283" s="248" t="n">
        <f aca="false">[2]PhiladelphiaPA!A1742</f>
        <v>2001</v>
      </c>
      <c r="E283" s="235" t="n">
        <f aca="false">[2]PhiladelphiaPA!B1742</f>
        <v>10</v>
      </c>
      <c r="F283" s="235" t="n">
        <f aca="false">[2]PhiladelphiaPA!C1742</f>
        <v>7</v>
      </c>
      <c r="G283" s="250" t="n">
        <f aca="false">DATE(D283,E283,F283)</f>
        <v>37171</v>
      </c>
      <c r="H283" s="235" t="n">
        <f aca="false">[2]PhiladelphiaPA!E1742</f>
        <v>0</v>
      </c>
      <c r="I283" s="247" t="n">
        <f aca="false">[2]PhiladelphiaPA!F1742</f>
        <v>0</v>
      </c>
      <c r="J283" s="248" t="n">
        <f aca="false">'[2]WashingtonD.C.'!A1742</f>
        <v>2001</v>
      </c>
      <c r="K283" s="235" t="n">
        <f aca="false">'[2]WashingtonD.C.'!B1742</f>
        <v>10</v>
      </c>
      <c r="L283" s="235" t="n">
        <f aca="false">'[2]WashingtonD.C.'!C1742</f>
        <v>7</v>
      </c>
      <c r="M283" s="250" t="n">
        <f aca="false">DATE(J283,K283,L283)</f>
        <v>37171</v>
      </c>
      <c r="N283" s="235" t="n">
        <f aca="false">'[2]WashingtonD.C.'!E1742</f>
        <v>0</v>
      </c>
      <c r="O283" s="247" t="n">
        <f aca="false">'[2]WashingtonD.C.'!F1742</f>
        <v>0</v>
      </c>
      <c r="P283" s="248" t="n">
        <f aca="false">[3]LaGuardia!A1744</f>
        <v>2001</v>
      </c>
      <c r="Q283" s="235" t="n">
        <f aca="false">[3]LaGuardia!B1744</f>
        <v>10</v>
      </c>
      <c r="R283" s="234" t="n">
        <f aca="false">[3]LaGuardia!C1744</f>
        <v>7</v>
      </c>
      <c r="S283" s="250" t="n">
        <f aca="false">DATE(P283,Q283,R283)</f>
        <v>37171</v>
      </c>
      <c r="T283" s="234" t="n">
        <f aca="false">[3]LaGuardia!E1744</f>
        <v>0</v>
      </c>
      <c r="U283" s="251" t="n">
        <f aca="false">[3]LaGuardia!F1744</f>
        <v>0</v>
      </c>
    </row>
    <row r="284" customFormat="false" ht="12.75" hidden="false" customHeight="false" outlineLevel="0" collapsed="false">
      <c r="A284" s="246" t="n">
        <v>37172</v>
      </c>
      <c r="B284" s="235" t="n">
        <v>69</v>
      </c>
      <c r="C284" s="247" t="n">
        <v>49</v>
      </c>
      <c r="D284" s="248" t="n">
        <f aca="false">[2]PhiladelphiaPA!A1743</f>
        <v>2001</v>
      </c>
      <c r="E284" s="235" t="n">
        <f aca="false">[2]PhiladelphiaPA!B1743</f>
        <v>10</v>
      </c>
      <c r="F284" s="235" t="n">
        <f aca="false">[2]PhiladelphiaPA!C1743</f>
        <v>8</v>
      </c>
      <c r="G284" s="250" t="n">
        <f aca="false">DATE(D284,E284,F284)</f>
        <v>37172</v>
      </c>
      <c r="H284" s="235" t="n">
        <f aca="false">[2]PhiladelphiaPA!E1743</f>
        <v>0</v>
      </c>
      <c r="I284" s="247" t="n">
        <f aca="false">[2]PhiladelphiaPA!F1743</f>
        <v>0</v>
      </c>
      <c r="J284" s="248" t="n">
        <f aca="false">'[2]WashingtonD.C.'!A1743</f>
        <v>2001</v>
      </c>
      <c r="K284" s="235" t="n">
        <f aca="false">'[2]WashingtonD.C.'!B1743</f>
        <v>10</v>
      </c>
      <c r="L284" s="235" t="n">
        <f aca="false">'[2]WashingtonD.C.'!C1743</f>
        <v>8</v>
      </c>
      <c r="M284" s="250" t="n">
        <f aca="false">DATE(J284,K284,L284)</f>
        <v>37172</v>
      </c>
      <c r="N284" s="235" t="n">
        <f aca="false">'[2]WashingtonD.C.'!E1743</f>
        <v>0</v>
      </c>
      <c r="O284" s="247" t="n">
        <f aca="false">'[2]WashingtonD.C.'!F1743</f>
        <v>0</v>
      </c>
      <c r="P284" s="248" t="n">
        <f aca="false">[3]LaGuardia!A1745</f>
        <v>2001</v>
      </c>
      <c r="Q284" s="235" t="n">
        <f aca="false">[3]LaGuardia!B1745</f>
        <v>10</v>
      </c>
      <c r="R284" s="234" t="n">
        <f aca="false">[3]LaGuardia!C1745</f>
        <v>8</v>
      </c>
      <c r="S284" s="250" t="n">
        <f aca="false">DATE(P284,Q284,R284)</f>
        <v>37172</v>
      </c>
      <c r="T284" s="234" t="n">
        <f aca="false">[3]LaGuardia!E1745</f>
        <v>0</v>
      </c>
      <c r="U284" s="251" t="n">
        <f aca="false">[3]LaGuardia!F1745</f>
        <v>0</v>
      </c>
    </row>
    <row r="285" customFormat="false" ht="12.75" hidden="false" customHeight="false" outlineLevel="0" collapsed="false">
      <c r="A285" s="246" t="n">
        <v>37173</v>
      </c>
      <c r="B285" s="235" t="n">
        <v>69</v>
      </c>
      <c r="C285" s="247" t="n">
        <v>49</v>
      </c>
      <c r="D285" s="248" t="n">
        <f aca="false">[2]PhiladelphiaPA!A1744</f>
        <v>2001</v>
      </c>
      <c r="E285" s="235" t="n">
        <f aca="false">[2]PhiladelphiaPA!B1744</f>
        <v>10</v>
      </c>
      <c r="F285" s="235" t="n">
        <f aca="false">[2]PhiladelphiaPA!C1744</f>
        <v>9</v>
      </c>
      <c r="G285" s="250" t="n">
        <f aca="false">DATE(D285,E285,F285)</f>
        <v>37173</v>
      </c>
      <c r="H285" s="235" t="n">
        <f aca="false">[2]PhiladelphiaPA!E1744</f>
        <v>0</v>
      </c>
      <c r="I285" s="247" t="n">
        <f aca="false">[2]PhiladelphiaPA!F1744</f>
        <v>0</v>
      </c>
      <c r="J285" s="248" t="n">
        <f aca="false">'[2]WashingtonD.C.'!A1744</f>
        <v>2001</v>
      </c>
      <c r="K285" s="235" t="n">
        <f aca="false">'[2]WashingtonD.C.'!B1744</f>
        <v>10</v>
      </c>
      <c r="L285" s="235" t="n">
        <f aca="false">'[2]WashingtonD.C.'!C1744</f>
        <v>9</v>
      </c>
      <c r="M285" s="250" t="n">
        <f aca="false">DATE(J285,K285,L285)</f>
        <v>37173</v>
      </c>
      <c r="N285" s="235" t="n">
        <f aca="false">'[2]WashingtonD.C.'!E1744</f>
        <v>0</v>
      </c>
      <c r="O285" s="247" t="n">
        <f aca="false">'[2]WashingtonD.C.'!F1744</f>
        <v>0</v>
      </c>
      <c r="P285" s="248" t="n">
        <f aca="false">[3]LaGuardia!A1746</f>
        <v>2001</v>
      </c>
      <c r="Q285" s="235" t="n">
        <f aca="false">[3]LaGuardia!B1746</f>
        <v>10</v>
      </c>
      <c r="R285" s="234" t="n">
        <f aca="false">[3]LaGuardia!C1746</f>
        <v>9</v>
      </c>
      <c r="S285" s="250" t="n">
        <f aca="false">DATE(P285,Q285,R285)</f>
        <v>37173</v>
      </c>
      <c r="T285" s="234" t="n">
        <f aca="false">[3]LaGuardia!E1746</f>
        <v>0</v>
      </c>
      <c r="U285" s="251" t="n">
        <f aca="false">[3]LaGuardia!F1746</f>
        <v>0</v>
      </c>
    </row>
    <row r="286" customFormat="false" ht="12.75" hidden="false" customHeight="false" outlineLevel="0" collapsed="false">
      <c r="A286" s="246" t="n">
        <v>37174</v>
      </c>
      <c r="B286" s="235" t="n">
        <v>68</v>
      </c>
      <c r="C286" s="247" t="n">
        <v>48</v>
      </c>
      <c r="D286" s="248" t="n">
        <f aca="false">[2]PhiladelphiaPA!A1745</f>
        <v>2001</v>
      </c>
      <c r="E286" s="235" t="n">
        <f aca="false">[2]PhiladelphiaPA!B1745</f>
        <v>10</v>
      </c>
      <c r="F286" s="235" t="n">
        <f aca="false">[2]PhiladelphiaPA!C1745</f>
        <v>10</v>
      </c>
      <c r="G286" s="250" t="n">
        <f aca="false">DATE(D286,E286,F286)</f>
        <v>37174</v>
      </c>
      <c r="H286" s="235" t="n">
        <f aca="false">[2]PhiladelphiaPA!E1745</f>
        <v>0</v>
      </c>
      <c r="I286" s="247" t="n">
        <f aca="false">[2]PhiladelphiaPA!F1745</f>
        <v>0</v>
      </c>
      <c r="J286" s="248" t="n">
        <f aca="false">'[2]WashingtonD.C.'!A1745</f>
        <v>2001</v>
      </c>
      <c r="K286" s="235" t="n">
        <f aca="false">'[2]WashingtonD.C.'!B1745</f>
        <v>10</v>
      </c>
      <c r="L286" s="235" t="n">
        <f aca="false">'[2]WashingtonD.C.'!C1745</f>
        <v>10</v>
      </c>
      <c r="M286" s="250" t="n">
        <f aca="false">DATE(J286,K286,L286)</f>
        <v>37174</v>
      </c>
      <c r="N286" s="235" t="n">
        <f aca="false">'[2]WashingtonD.C.'!E1745</f>
        <v>0</v>
      </c>
      <c r="O286" s="247" t="n">
        <f aca="false">'[2]WashingtonD.C.'!F1745</f>
        <v>0</v>
      </c>
      <c r="P286" s="248" t="n">
        <f aca="false">[3]LaGuardia!A1747</f>
        <v>2001</v>
      </c>
      <c r="Q286" s="235" t="n">
        <f aca="false">[3]LaGuardia!B1747</f>
        <v>10</v>
      </c>
      <c r="R286" s="234" t="n">
        <f aca="false">[3]LaGuardia!C1747</f>
        <v>10</v>
      </c>
      <c r="S286" s="250" t="n">
        <f aca="false">DATE(P286,Q286,R286)</f>
        <v>37174</v>
      </c>
      <c r="T286" s="234" t="n">
        <f aca="false">[3]LaGuardia!E1747</f>
        <v>0</v>
      </c>
      <c r="U286" s="251" t="n">
        <f aca="false">[3]LaGuardia!F1747</f>
        <v>0</v>
      </c>
    </row>
    <row r="287" customFormat="false" ht="12.75" hidden="false" customHeight="false" outlineLevel="0" collapsed="false">
      <c r="A287" s="246" t="n">
        <v>37175</v>
      </c>
      <c r="B287" s="235" t="n">
        <v>68</v>
      </c>
      <c r="C287" s="247" t="n">
        <v>48</v>
      </c>
      <c r="D287" s="248" t="n">
        <f aca="false">[2]PhiladelphiaPA!A1746</f>
        <v>2001</v>
      </c>
      <c r="E287" s="235" t="n">
        <f aca="false">[2]PhiladelphiaPA!B1746</f>
        <v>10</v>
      </c>
      <c r="F287" s="235" t="n">
        <f aca="false">[2]PhiladelphiaPA!C1746</f>
        <v>11</v>
      </c>
      <c r="G287" s="250" t="n">
        <f aca="false">DATE(D287,E287,F287)</f>
        <v>37175</v>
      </c>
      <c r="H287" s="235" t="n">
        <f aca="false">[2]PhiladelphiaPA!E1746</f>
        <v>0</v>
      </c>
      <c r="I287" s="247" t="n">
        <f aca="false">[2]PhiladelphiaPA!F1746</f>
        <v>0</v>
      </c>
      <c r="J287" s="248" t="n">
        <f aca="false">'[2]WashingtonD.C.'!A1746</f>
        <v>2001</v>
      </c>
      <c r="K287" s="235" t="n">
        <f aca="false">'[2]WashingtonD.C.'!B1746</f>
        <v>10</v>
      </c>
      <c r="L287" s="235" t="n">
        <f aca="false">'[2]WashingtonD.C.'!C1746</f>
        <v>11</v>
      </c>
      <c r="M287" s="250" t="n">
        <f aca="false">DATE(J287,K287,L287)</f>
        <v>37175</v>
      </c>
      <c r="N287" s="235" t="n">
        <f aca="false">'[2]WashingtonD.C.'!E1746</f>
        <v>0</v>
      </c>
      <c r="O287" s="247" t="n">
        <f aca="false">'[2]WashingtonD.C.'!F1746</f>
        <v>0</v>
      </c>
      <c r="P287" s="248" t="n">
        <f aca="false">[3]LaGuardia!A1748</f>
        <v>2001</v>
      </c>
      <c r="Q287" s="235" t="n">
        <f aca="false">[3]LaGuardia!B1748</f>
        <v>10</v>
      </c>
      <c r="R287" s="234" t="n">
        <f aca="false">[3]LaGuardia!C1748</f>
        <v>11</v>
      </c>
      <c r="S287" s="250" t="n">
        <f aca="false">DATE(P287,Q287,R287)</f>
        <v>37175</v>
      </c>
      <c r="T287" s="234" t="n">
        <f aca="false">[3]LaGuardia!E1748</f>
        <v>0</v>
      </c>
      <c r="U287" s="251" t="n">
        <f aca="false">[3]LaGuardia!F1748</f>
        <v>0</v>
      </c>
    </row>
    <row r="288" customFormat="false" ht="12.75" hidden="false" customHeight="false" outlineLevel="0" collapsed="false">
      <c r="A288" s="246" t="n">
        <v>37176</v>
      </c>
      <c r="B288" s="235" t="n">
        <v>68</v>
      </c>
      <c r="C288" s="247" t="n">
        <v>48</v>
      </c>
      <c r="D288" s="248" t="n">
        <f aca="false">[2]PhiladelphiaPA!A1747</f>
        <v>2001</v>
      </c>
      <c r="E288" s="235" t="n">
        <f aca="false">[2]PhiladelphiaPA!B1747</f>
        <v>10</v>
      </c>
      <c r="F288" s="235" t="n">
        <f aca="false">[2]PhiladelphiaPA!C1747</f>
        <v>12</v>
      </c>
      <c r="G288" s="250" t="n">
        <f aca="false">DATE(D288,E288,F288)</f>
        <v>37176</v>
      </c>
      <c r="H288" s="235" t="n">
        <f aca="false">[2]PhiladelphiaPA!E1747</f>
        <v>0</v>
      </c>
      <c r="I288" s="247" t="n">
        <f aca="false">[2]PhiladelphiaPA!F1747</f>
        <v>0</v>
      </c>
      <c r="J288" s="248" t="n">
        <f aca="false">'[2]WashingtonD.C.'!A1747</f>
        <v>2001</v>
      </c>
      <c r="K288" s="235" t="n">
        <f aca="false">'[2]WashingtonD.C.'!B1747</f>
        <v>10</v>
      </c>
      <c r="L288" s="235" t="n">
        <f aca="false">'[2]WashingtonD.C.'!C1747</f>
        <v>12</v>
      </c>
      <c r="M288" s="250" t="n">
        <f aca="false">DATE(J288,K288,L288)</f>
        <v>37176</v>
      </c>
      <c r="N288" s="235" t="n">
        <f aca="false">'[2]WashingtonD.C.'!E1747</f>
        <v>0</v>
      </c>
      <c r="O288" s="247" t="n">
        <f aca="false">'[2]WashingtonD.C.'!F1747</f>
        <v>0</v>
      </c>
      <c r="P288" s="248" t="n">
        <f aca="false">[3]LaGuardia!A1749</f>
        <v>2001</v>
      </c>
      <c r="Q288" s="235" t="n">
        <f aca="false">[3]LaGuardia!B1749</f>
        <v>10</v>
      </c>
      <c r="R288" s="234" t="n">
        <f aca="false">[3]LaGuardia!C1749</f>
        <v>12</v>
      </c>
      <c r="S288" s="250" t="n">
        <f aca="false">DATE(P288,Q288,R288)</f>
        <v>37176</v>
      </c>
      <c r="T288" s="234" t="n">
        <f aca="false">[3]LaGuardia!E1749</f>
        <v>0</v>
      </c>
      <c r="U288" s="251" t="n">
        <f aca="false">[3]LaGuardia!F1749</f>
        <v>0</v>
      </c>
    </row>
    <row r="289" customFormat="false" ht="12.75" hidden="false" customHeight="false" outlineLevel="0" collapsed="false">
      <c r="A289" s="246" t="n">
        <v>37177</v>
      </c>
      <c r="B289" s="235" t="n">
        <v>68</v>
      </c>
      <c r="C289" s="247" t="n">
        <v>47</v>
      </c>
      <c r="D289" s="248" t="n">
        <f aca="false">[2]PhiladelphiaPA!A1748</f>
        <v>2001</v>
      </c>
      <c r="E289" s="235" t="n">
        <f aca="false">[2]PhiladelphiaPA!B1748</f>
        <v>10</v>
      </c>
      <c r="F289" s="235" t="n">
        <f aca="false">[2]PhiladelphiaPA!C1748</f>
        <v>13</v>
      </c>
      <c r="G289" s="250" t="n">
        <f aca="false">DATE(D289,E289,F289)</f>
        <v>37177</v>
      </c>
      <c r="H289" s="235" t="n">
        <f aca="false">[2]PhiladelphiaPA!E1748</f>
        <v>0</v>
      </c>
      <c r="I289" s="247" t="n">
        <f aca="false">[2]PhiladelphiaPA!F1748</f>
        <v>0</v>
      </c>
      <c r="J289" s="248" t="n">
        <f aca="false">'[2]WashingtonD.C.'!A1748</f>
        <v>2001</v>
      </c>
      <c r="K289" s="235" t="n">
        <f aca="false">'[2]WashingtonD.C.'!B1748</f>
        <v>10</v>
      </c>
      <c r="L289" s="235" t="n">
        <f aca="false">'[2]WashingtonD.C.'!C1748</f>
        <v>13</v>
      </c>
      <c r="M289" s="250" t="n">
        <f aca="false">DATE(J289,K289,L289)</f>
        <v>37177</v>
      </c>
      <c r="N289" s="235" t="n">
        <f aca="false">'[2]WashingtonD.C.'!E1748</f>
        <v>0</v>
      </c>
      <c r="O289" s="247" t="n">
        <f aca="false">'[2]WashingtonD.C.'!F1748</f>
        <v>0</v>
      </c>
      <c r="P289" s="248" t="n">
        <f aca="false">[3]LaGuardia!A1750</f>
        <v>2001</v>
      </c>
      <c r="Q289" s="235" t="n">
        <f aca="false">[3]LaGuardia!B1750</f>
        <v>10</v>
      </c>
      <c r="R289" s="234" t="n">
        <f aca="false">[3]LaGuardia!C1750</f>
        <v>13</v>
      </c>
      <c r="S289" s="250" t="n">
        <f aca="false">DATE(P289,Q289,R289)</f>
        <v>37177</v>
      </c>
      <c r="T289" s="234" t="n">
        <f aca="false">[3]LaGuardia!E1750</f>
        <v>0</v>
      </c>
      <c r="U289" s="251" t="n">
        <f aca="false">[3]LaGuardia!F1750</f>
        <v>0</v>
      </c>
    </row>
    <row r="290" customFormat="false" ht="12.75" hidden="false" customHeight="false" outlineLevel="0" collapsed="false">
      <c r="A290" s="246" t="n">
        <v>37178</v>
      </c>
      <c r="B290" s="235" t="n">
        <v>67</v>
      </c>
      <c r="C290" s="247" t="n">
        <v>47</v>
      </c>
      <c r="D290" s="248" t="n">
        <f aca="false">[2]PhiladelphiaPA!A1749</f>
        <v>2001</v>
      </c>
      <c r="E290" s="235" t="n">
        <f aca="false">[2]PhiladelphiaPA!B1749</f>
        <v>10</v>
      </c>
      <c r="F290" s="235" t="n">
        <f aca="false">[2]PhiladelphiaPA!C1749</f>
        <v>14</v>
      </c>
      <c r="G290" s="250" t="n">
        <f aca="false">DATE(D290,E290,F290)</f>
        <v>37178</v>
      </c>
      <c r="H290" s="235" t="n">
        <f aca="false">[2]PhiladelphiaPA!E1749</f>
        <v>0</v>
      </c>
      <c r="I290" s="247" t="n">
        <f aca="false">[2]PhiladelphiaPA!F1749</f>
        <v>0</v>
      </c>
      <c r="J290" s="248" t="n">
        <f aca="false">'[2]WashingtonD.C.'!A1749</f>
        <v>2001</v>
      </c>
      <c r="K290" s="235" t="n">
        <f aca="false">'[2]WashingtonD.C.'!B1749</f>
        <v>10</v>
      </c>
      <c r="L290" s="235" t="n">
        <f aca="false">'[2]WashingtonD.C.'!C1749</f>
        <v>14</v>
      </c>
      <c r="M290" s="250" t="n">
        <f aca="false">DATE(J290,K290,L290)</f>
        <v>37178</v>
      </c>
      <c r="N290" s="235" t="n">
        <f aca="false">'[2]WashingtonD.C.'!E1749</f>
        <v>0</v>
      </c>
      <c r="O290" s="247" t="n">
        <f aca="false">'[2]WashingtonD.C.'!F1749</f>
        <v>0</v>
      </c>
      <c r="P290" s="248" t="n">
        <f aca="false">[3]LaGuardia!A1751</f>
        <v>2001</v>
      </c>
      <c r="Q290" s="235" t="n">
        <f aca="false">[3]LaGuardia!B1751</f>
        <v>10</v>
      </c>
      <c r="R290" s="234" t="n">
        <f aca="false">[3]LaGuardia!C1751</f>
        <v>14</v>
      </c>
      <c r="S290" s="250" t="n">
        <f aca="false">DATE(P290,Q290,R290)</f>
        <v>37178</v>
      </c>
      <c r="T290" s="234" t="n">
        <f aca="false">[3]LaGuardia!E1751</f>
        <v>0</v>
      </c>
      <c r="U290" s="251" t="n">
        <f aca="false">[3]LaGuardia!F1751</f>
        <v>0</v>
      </c>
    </row>
    <row r="291" customFormat="false" ht="12.75" hidden="false" customHeight="false" outlineLevel="0" collapsed="false">
      <c r="A291" s="246" t="n">
        <v>37179</v>
      </c>
      <c r="B291" s="235" t="n">
        <v>67</v>
      </c>
      <c r="C291" s="247" t="n">
        <v>46</v>
      </c>
      <c r="D291" s="248" t="n">
        <f aca="false">[2]PhiladelphiaPA!A1750</f>
        <v>2001</v>
      </c>
      <c r="E291" s="235" t="n">
        <f aca="false">[2]PhiladelphiaPA!B1750</f>
        <v>10</v>
      </c>
      <c r="F291" s="235" t="n">
        <f aca="false">[2]PhiladelphiaPA!C1750</f>
        <v>15</v>
      </c>
      <c r="G291" s="250" t="n">
        <f aca="false">DATE(D291,E291,F291)</f>
        <v>37179</v>
      </c>
      <c r="H291" s="235" t="n">
        <f aca="false">[2]PhiladelphiaPA!E1750</f>
        <v>0</v>
      </c>
      <c r="I291" s="247" t="n">
        <f aca="false">[2]PhiladelphiaPA!F1750</f>
        <v>0</v>
      </c>
      <c r="J291" s="248" t="n">
        <f aca="false">'[2]WashingtonD.C.'!A1750</f>
        <v>2001</v>
      </c>
      <c r="K291" s="235" t="n">
        <f aca="false">'[2]WashingtonD.C.'!B1750</f>
        <v>10</v>
      </c>
      <c r="L291" s="235" t="n">
        <f aca="false">'[2]WashingtonD.C.'!C1750</f>
        <v>15</v>
      </c>
      <c r="M291" s="250" t="n">
        <f aca="false">DATE(J291,K291,L291)</f>
        <v>37179</v>
      </c>
      <c r="N291" s="235" t="n">
        <f aca="false">'[2]WashingtonD.C.'!E1750</f>
        <v>0</v>
      </c>
      <c r="O291" s="247" t="n">
        <f aca="false">'[2]WashingtonD.C.'!F1750</f>
        <v>0</v>
      </c>
      <c r="P291" s="248" t="n">
        <f aca="false">[3]LaGuardia!A1752</f>
        <v>2001</v>
      </c>
      <c r="Q291" s="235" t="n">
        <f aca="false">[3]LaGuardia!B1752</f>
        <v>10</v>
      </c>
      <c r="R291" s="234" t="n">
        <f aca="false">[3]LaGuardia!C1752</f>
        <v>15</v>
      </c>
      <c r="S291" s="250" t="n">
        <f aca="false">DATE(P291,Q291,R291)</f>
        <v>37179</v>
      </c>
      <c r="T291" s="234" t="n">
        <f aca="false">[3]LaGuardia!E1752</f>
        <v>0</v>
      </c>
      <c r="U291" s="251" t="n">
        <f aca="false">[3]LaGuardia!F1752</f>
        <v>0</v>
      </c>
    </row>
    <row r="292" customFormat="false" ht="12.75" hidden="false" customHeight="false" outlineLevel="0" collapsed="false">
      <c r="A292" s="246" t="n">
        <v>37180</v>
      </c>
      <c r="B292" s="235" t="n">
        <v>66</v>
      </c>
      <c r="C292" s="247" t="n">
        <v>46</v>
      </c>
      <c r="D292" s="248" t="n">
        <f aca="false">[2]PhiladelphiaPA!A1751</f>
        <v>2001</v>
      </c>
      <c r="E292" s="235" t="n">
        <f aca="false">[2]PhiladelphiaPA!B1751</f>
        <v>10</v>
      </c>
      <c r="F292" s="235" t="n">
        <f aca="false">[2]PhiladelphiaPA!C1751</f>
        <v>16</v>
      </c>
      <c r="G292" s="250" t="n">
        <f aca="false">DATE(D292,E292,F292)</f>
        <v>37180</v>
      </c>
      <c r="H292" s="235" t="n">
        <f aca="false">[2]PhiladelphiaPA!E1751</f>
        <v>0</v>
      </c>
      <c r="I292" s="247" t="n">
        <f aca="false">[2]PhiladelphiaPA!F1751</f>
        <v>0</v>
      </c>
      <c r="J292" s="248" t="n">
        <f aca="false">'[2]WashingtonD.C.'!A1751</f>
        <v>2001</v>
      </c>
      <c r="K292" s="235" t="n">
        <f aca="false">'[2]WashingtonD.C.'!B1751</f>
        <v>10</v>
      </c>
      <c r="L292" s="235" t="n">
        <f aca="false">'[2]WashingtonD.C.'!C1751</f>
        <v>16</v>
      </c>
      <c r="M292" s="250" t="n">
        <f aca="false">DATE(J292,K292,L292)</f>
        <v>37180</v>
      </c>
      <c r="N292" s="235" t="n">
        <f aca="false">'[2]WashingtonD.C.'!E1751</f>
        <v>0</v>
      </c>
      <c r="O292" s="247" t="n">
        <f aca="false">'[2]WashingtonD.C.'!F1751</f>
        <v>0</v>
      </c>
      <c r="P292" s="248" t="n">
        <f aca="false">[3]LaGuardia!A1753</f>
        <v>2001</v>
      </c>
      <c r="Q292" s="235" t="n">
        <f aca="false">[3]LaGuardia!B1753</f>
        <v>10</v>
      </c>
      <c r="R292" s="234" t="n">
        <f aca="false">[3]LaGuardia!C1753</f>
        <v>16</v>
      </c>
      <c r="S292" s="250" t="n">
        <f aca="false">DATE(P292,Q292,R292)</f>
        <v>37180</v>
      </c>
      <c r="T292" s="234" t="n">
        <f aca="false">[3]LaGuardia!E1753</f>
        <v>0</v>
      </c>
      <c r="U292" s="251" t="n">
        <f aca="false">[3]LaGuardia!F1753</f>
        <v>0</v>
      </c>
    </row>
    <row r="293" customFormat="false" ht="12.75" hidden="false" customHeight="false" outlineLevel="0" collapsed="false">
      <c r="A293" s="246" t="n">
        <v>37181</v>
      </c>
      <c r="B293" s="235" t="n">
        <v>66</v>
      </c>
      <c r="C293" s="247" t="n">
        <v>46</v>
      </c>
      <c r="D293" s="248" t="n">
        <f aca="false">[2]PhiladelphiaPA!A1752</f>
        <v>2001</v>
      </c>
      <c r="E293" s="235" t="n">
        <f aca="false">[2]PhiladelphiaPA!B1752</f>
        <v>10</v>
      </c>
      <c r="F293" s="235" t="n">
        <f aca="false">[2]PhiladelphiaPA!C1752</f>
        <v>17</v>
      </c>
      <c r="G293" s="250" t="n">
        <f aca="false">DATE(D293,E293,F293)</f>
        <v>37181</v>
      </c>
      <c r="H293" s="235" t="n">
        <f aca="false">[2]PhiladelphiaPA!E1752</f>
        <v>0</v>
      </c>
      <c r="I293" s="247" t="n">
        <f aca="false">[2]PhiladelphiaPA!F1752</f>
        <v>0</v>
      </c>
      <c r="J293" s="248" t="n">
        <f aca="false">'[2]WashingtonD.C.'!A1752</f>
        <v>2001</v>
      </c>
      <c r="K293" s="235" t="n">
        <f aca="false">'[2]WashingtonD.C.'!B1752</f>
        <v>10</v>
      </c>
      <c r="L293" s="235" t="n">
        <f aca="false">'[2]WashingtonD.C.'!C1752</f>
        <v>17</v>
      </c>
      <c r="M293" s="250" t="n">
        <f aca="false">DATE(J293,K293,L293)</f>
        <v>37181</v>
      </c>
      <c r="N293" s="235" t="n">
        <f aca="false">'[2]WashingtonD.C.'!E1752</f>
        <v>0</v>
      </c>
      <c r="O293" s="247" t="n">
        <f aca="false">'[2]WashingtonD.C.'!F1752</f>
        <v>0</v>
      </c>
      <c r="P293" s="248" t="n">
        <f aca="false">[3]LaGuardia!A1754</f>
        <v>2001</v>
      </c>
      <c r="Q293" s="235" t="n">
        <f aca="false">[3]LaGuardia!B1754</f>
        <v>10</v>
      </c>
      <c r="R293" s="234" t="n">
        <f aca="false">[3]LaGuardia!C1754</f>
        <v>17</v>
      </c>
      <c r="S293" s="250" t="n">
        <f aca="false">DATE(P293,Q293,R293)</f>
        <v>37181</v>
      </c>
      <c r="T293" s="234" t="n">
        <f aca="false">[3]LaGuardia!E1754</f>
        <v>0</v>
      </c>
      <c r="U293" s="251" t="n">
        <f aca="false">[3]LaGuardia!F1754</f>
        <v>0</v>
      </c>
    </row>
    <row r="294" customFormat="false" ht="12.75" hidden="false" customHeight="false" outlineLevel="0" collapsed="false">
      <c r="A294" s="246" t="n">
        <v>37182</v>
      </c>
      <c r="B294" s="235" t="n">
        <v>65</v>
      </c>
      <c r="C294" s="247" t="n">
        <v>45</v>
      </c>
      <c r="D294" s="248" t="n">
        <f aca="false">[2]PhiladelphiaPA!A1753</f>
        <v>2001</v>
      </c>
      <c r="E294" s="235" t="n">
        <f aca="false">[2]PhiladelphiaPA!B1753</f>
        <v>10</v>
      </c>
      <c r="F294" s="235" t="n">
        <f aca="false">[2]PhiladelphiaPA!C1753</f>
        <v>18</v>
      </c>
      <c r="G294" s="250" t="n">
        <f aca="false">DATE(D294,E294,F294)</f>
        <v>37182</v>
      </c>
      <c r="H294" s="235" t="n">
        <f aca="false">[2]PhiladelphiaPA!E1753</f>
        <v>0</v>
      </c>
      <c r="I294" s="247" t="n">
        <f aca="false">[2]PhiladelphiaPA!F1753</f>
        <v>0</v>
      </c>
      <c r="J294" s="248" t="n">
        <f aca="false">'[2]WashingtonD.C.'!A1753</f>
        <v>2001</v>
      </c>
      <c r="K294" s="235" t="n">
        <f aca="false">'[2]WashingtonD.C.'!B1753</f>
        <v>10</v>
      </c>
      <c r="L294" s="235" t="n">
        <f aca="false">'[2]WashingtonD.C.'!C1753</f>
        <v>18</v>
      </c>
      <c r="M294" s="250" t="n">
        <f aca="false">DATE(J294,K294,L294)</f>
        <v>37182</v>
      </c>
      <c r="N294" s="235" t="n">
        <f aca="false">'[2]WashingtonD.C.'!E1753</f>
        <v>0</v>
      </c>
      <c r="O294" s="247" t="n">
        <f aca="false">'[2]WashingtonD.C.'!F1753</f>
        <v>0</v>
      </c>
      <c r="P294" s="248" t="n">
        <f aca="false">[3]LaGuardia!A1755</f>
        <v>2001</v>
      </c>
      <c r="Q294" s="235" t="n">
        <f aca="false">[3]LaGuardia!B1755</f>
        <v>10</v>
      </c>
      <c r="R294" s="234" t="n">
        <f aca="false">[3]LaGuardia!C1755</f>
        <v>18</v>
      </c>
      <c r="S294" s="250" t="n">
        <f aca="false">DATE(P294,Q294,R294)</f>
        <v>37182</v>
      </c>
      <c r="T294" s="234" t="n">
        <f aca="false">[3]LaGuardia!E1755</f>
        <v>0</v>
      </c>
      <c r="U294" s="251" t="n">
        <f aca="false">[3]LaGuardia!F1755</f>
        <v>0</v>
      </c>
    </row>
    <row r="295" customFormat="false" ht="12.75" hidden="false" customHeight="false" outlineLevel="0" collapsed="false">
      <c r="A295" s="246" t="n">
        <v>37183</v>
      </c>
      <c r="B295" s="235" t="n">
        <v>65</v>
      </c>
      <c r="C295" s="247" t="n">
        <v>45</v>
      </c>
      <c r="D295" s="248" t="n">
        <f aca="false">[2]PhiladelphiaPA!A1754</f>
        <v>2001</v>
      </c>
      <c r="E295" s="235" t="n">
        <f aca="false">[2]PhiladelphiaPA!B1754</f>
        <v>10</v>
      </c>
      <c r="F295" s="235" t="n">
        <f aca="false">[2]PhiladelphiaPA!C1754</f>
        <v>19</v>
      </c>
      <c r="G295" s="250" t="n">
        <f aca="false">DATE(D295,E295,F295)</f>
        <v>37183</v>
      </c>
      <c r="H295" s="235" t="n">
        <f aca="false">[2]PhiladelphiaPA!E1754</f>
        <v>0</v>
      </c>
      <c r="I295" s="247" t="n">
        <f aca="false">[2]PhiladelphiaPA!F1754</f>
        <v>0</v>
      </c>
      <c r="J295" s="248" t="n">
        <f aca="false">'[2]WashingtonD.C.'!A1754</f>
        <v>2001</v>
      </c>
      <c r="K295" s="235" t="n">
        <f aca="false">'[2]WashingtonD.C.'!B1754</f>
        <v>10</v>
      </c>
      <c r="L295" s="235" t="n">
        <f aca="false">'[2]WashingtonD.C.'!C1754</f>
        <v>19</v>
      </c>
      <c r="M295" s="250" t="n">
        <f aca="false">DATE(J295,K295,L295)</f>
        <v>37183</v>
      </c>
      <c r="N295" s="235" t="n">
        <f aca="false">'[2]WashingtonD.C.'!E1754</f>
        <v>0</v>
      </c>
      <c r="O295" s="247" t="n">
        <f aca="false">'[2]WashingtonD.C.'!F1754</f>
        <v>0</v>
      </c>
      <c r="P295" s="248" t="n">
        <f aca="false">[3]LaGuardia!A1756</f>
        <v>2001</v>
      </c>
      <c r="Q295" s="235" t="n">
        <f aca="false">[3]LaGuardia!B1756</f>
        <v>10</v>
      </c>
      <c r="R295" s="234" t="n">
        <f aca="false">[3]LaGuardia!C1756</f>
        <v>19</v>
      </c>
      <c r="S295" s="250" t="n">
        <f aca="false">DATE(P295,Q295,R295)</f>
        <v>37183</v>
      </c>
      <c r="T295" s="234" t="n">
        <f aca="false">[3]LaGuardia!E1756</f>
        <v>0</v>
      </c>
      <c r="U295" s="251" t="n">
        <f aca="false">[3]LaGuardia!F1756</f>
        <v>0</v>
      </c>
    </row>
    <row r="296" customFormat="false" ht="12.75" hidden="false" customHeight="false" outlineLevel="0" collapsed="false">
      <c r="A296" s="246" t="n">
        <v>37184</v>
      </c>
      <c r="B296" s="235" t="n">
        <v>65</v>
      </c>
      <c r="C296" s="247" t="n">
        <v>45</v>
      </c>
      <c r="D296" s="248" t="n">
        <f aca="false">[2]PhiladelphiaPA!A1755</f>
        <v>2001</v>
      </c>
      <c r="E296" s="235" t="n">
        <f aca="false">[2]PhiladelphiaPA!B1755</f>
        <v>10</v>
      </c>
      <c r="F296" s="235" t="n">
        <f aca="false">[2]PhiladelphiaPA!C1755</f>
        <v>20</v>
      </c>
      <c r="G296" s="250" t="n">
        <f aca="false">DATE(D296,E296,F296)</f>
        <v>37184</v>
      </c>
      <c r="H296" s="235" t="n">
        <f aca="false">[2]PhiladelphiaPA!E1755</f>
        <v>0</v>
      </c>
      <c r="I296" s="247" t="n">
        <f aca="false">[2]PhiladelphiaPA!F1755</f>
        <v>0</v>
      </c>
      <c r="J296" s="248" t="n">
        <f aca="false">'[2]WashingtonD.C.'!A1755</f>
        <v>2001</v>
      </c>
      <c r="K296" s="235" t="n">
        <f aca="false">'[2]WashingtonD.C.'!B1755</f>
        <v>10</v>
      </c>
      <c r="L296" s="235" t="n">
        <f aca="false">'[2]WashingtonD.C.'!C1755</f>
        <v>20</v>
      </c>
      <c r="M296" s="250" t="n">
        <f aca="false">DATE(J296,K296,L296)</f>
        <v>37184</v>
      </c>
      <c r="N296" s="235" t="n">
        <f aca="false">'[2]WashingtonD.C.'!E1755</f>
        <v>0</v>
      </c>
      <c r="O296" s="247" t="n">
        <f aca="false">'[2]WashingtonD.C.'!F1755</f>
        <v>0</v>
      </c>
      <c r="P296" s="248" t="n">
        <f aca="false">[3]LaGuardia!A1757</f>
        <v>2001</v>
      </c>
      <c r="Q296" s="235" t="n">
        <f aca="false">[3]LaGuardia!B1757</f>
        <v>10</v>
      </c>
      <c r="R296" s="234" t="n">
        <f aca="false">[3]LaGuardia!C1757</f>
        <v>20</v>
      </c>
      <c r="S296" s="250" t="n">
        <f aca="false">DATE(P296,Q296,R296)</f>
        <v>37184</v>
      </c>
      <c r="T296" s="234" t="n">
        <f aca="false">[3]LaGuardia!E1757</f>
        <v>0</v>
      </c>
      <c r="U296" s="251" t="n">
        <f aca="false">[3]LaGuardia!F1757</f>
        <v>0</v>
      </c>
    </row>
    <row r="297" customFormat="false" ht="12.75" hidden="false" customHeight="false" outlineLevel="0" collapsed="false">
      <c r="A297" s="246" t="n">
        <v>37185</v>
      </c>
      <c r="B297" s="235" t="n">
        <v>64</v>
      </c>
      <c r="C297" s="247" t="n">
        <v>44</v>
      </c>
      <c r="D297" s="248" t="n">
        <f aca="false">[2]PhiladelphiaPA!A1756</f>
        <v>2001</v>
      </c>
      <c r="E297" s="235" t="n">
        <f aca="false">[2]PhiladelphiaPA!B1756</f>
        <v>10</v>
      </c>
      <c r="F297" s="235" t="n">
        <f aca="false">[2]PhiladelphiaPA!C1756</f>
        <v>21</v>
      </c>
      <c r="G297" s="250" t="n">
        <f aca="false">DATE(D297,E297,F297)</f>
        <v>37185</v>
      </c>
      <c r="H297" s="235" t="n">
        <f aca="false">[2]PhiladelphiaPA!E1756</f>
        <v>0</v>
      </c>
      <c r="I297" s="247" t="n">
        <f aca="false">[2]PhiladelphiaPA!F1756</f>
        <v>0</v>
      </c>
      <c r="J297" s="248" t="n">
        <f aca="false">'[2]WashingtonD.C.'!A1756</f>
        <v>2001</v>
      </c>
      <c r="K297" s="235" t="n">
        <f aca="false">'[2]WashingtonD.C.'!B1756</f>
        <v>10</v>
      </c>
      <c r="L297" s="235" t="n">
        <f aca="false">'[2]WashingtonD.C.'!C1756</f>
        <v>21</v>
      </c>
      <c r="M297" s="250" t="n">
        <f aca="false">DATE(J297,K297,L297)</f>
        <v>37185</v>
      </c>
      <c r="N297" s="235" t="n">
        <f aca="false">'[2]WashingtonD.C.'!E1756</f>
        <v>0</v>
      </c>
      <c r="O297" s="247" t="n">
        <f aca="false">'[2]WashingtonD.C.'!F1756</f>
        <v>0</v>
      </c>
      <c r="P297" s="248" t="n">
        <f aca="false">[3]LaGuardia!A1758</f>
        <v>2001</v>
      </c>
      <c r="Q297" s="235" t="n">
        <f aca="false">[3]LaGuardia!B1758</f>
        <v>10</v>
      </c>
      <c r="R297" s="234" t="n">
        <f aca="false">[3]LaGuardia!C1758</f>
        <v>21</v>
      </c>
      <c r="S297" s="250" t="n">
        <f aca="false">DATE(P297,Q297,R297)</f>
        <v>37185</v>
      </c>
      <c r="T297" s="234" t="n">
        <f aca="false">[3]LaGuardia!E1758</f>
        <v>0</v>
      </c>
      <c r="U297" s="251" t="n">
        <f aca="false">[3]LaGuardia!F1758</f>
        <v>0</v>
      </c>
    </row>
    <row r="298" customFormat="false" ht="12.75" hidden="false" customHeight="false" outlineLevel="0" collapsed="false">
      <c r="A298" s="246" t="n">
        <v>37186</v>
      </c>
      <c r="B298" s="235" t="n">
        <v>64</v>
      </c>
      <c r="C298" s="247" t="n">
        <v>44</v>
      </c>
      <c r="D298" s="248" t="n">
        <f aca="false">[2]PhiladelphiaPA!A1757</f>
        <v>2001</v>
      </c>
      <c r="E298" s="235" t="n">
        <f aca="false">[2]PhiladelphiaPA!B1757</f>
        <v>10</v>
      </c>
      <c r="F298" s="235" t="n">
        <f aca="false">[2]PhiladelphiaPA!C1757</f>
        <v>22</v>
      </c>
      <c r="G298" s="250" t="n">
        <f aca="false">DATE(D298,E298,F298)</f>
        <v>37186</v>
      </c>
      <c r="H298" s="235" t="n">
        <f aca="false">[2]PhiladelphiaPA!E1757</f>
        <v>0</v>
      </c>
      <c r="I298" s="247" t="n">
        <f aca="false">[2]PhiladelphiaPA!F1757</f>
        <v>0</v>
      </c>
      <c r="J298" s="248" t="n">
        <f aca="false">'[2]WashingtonD.C.'!A1757</f>
        <v>2001</v>
      </c>
      <c r="K298" s="235" t="n">
        <f aca="false">'[2]WashingtonD.C.'!B1757</f>
        <v>10</v>
      </c>
      <c r="L298" s="235" t="n">
        <f aca="false">'[2]WashingtonD.C.'!C1757</f>
        <v>22</v>
      </c>
      <c r="M298" s="250" t="n">
        <f aca="false">DATE(J298,K298,L298)</f>
        <v>37186</v>
      </c>
      <c r="N298" s="235" t="n">
        <f aca="false">'[2]WashingtonD.C.'!E1757</f>
        <v>0</v>
      </c>
      <c r="O298" s="247" t="n">
        <f aca="false">'[2]WashingtonD.C.'!F1757</f>
        <v>0</v>
      </c>
      <c r="P298" s="248" t="n">
        <f aca="false">[3]LaGuardia!A1759</f>
        <v>2001</v>
      </c>
      <c r="Q298" s="235" t="n">
        <f aca="false">[3]LaGuardia!B1759</f>
        <v>10</v>
      </c>
      <c r="R298" s="234" t="n">
        <f aca="false">[3]LaGuardia!C1759</f>
        <v>22</v>
      </c>
      <c r="S298" s="250" t="n">
        <f aca="false">DATE(P298,Q298,R298)</f>
        <v>37186</v>
      </c>
      <c r="T298" s="234" t="n">
        <f aca="false">[3]LaGuardia!E1759</f>
        <v>0</v>
      </c>
      <c r="U298" s="251" t="n">
        <f aca="false">[3]LaGuardia!F1759</f>
        <v>0</v>
      </c>
    </row>
    <row r="299" customFormat="false" ht="12.75" hidden="false" customHeight="false" outlineLevel="0" collapsed="false">
      <c r="A299" s="246" t="n">
        <v>37187</v>
      </c>
      <c r="B299" s="235" t="n">
        <v>64</v>
      </c>
      <c r="C299" s="247" t="n">
        <v>44</v>
      </c>
      <c r="D299" s="248" t="n">
        <f aca="false">[2]PhiladelphiaPA!A1758</f>
        <v>2001</v>
      </c>
      <c r="E299" s="235" t="n">
        <f aca="false">[2]PhiladelphiaPA!B1758</f>
        <v>10</v>
      </c>
      <c r="F299" s="235" t="n">
        <f aca="false">[2]PhiladelphiaPA!C1758</f>
        <v>23</v>
      </c>
      <c r="G299" s="250" t="n">
        <f aca="false">DATE(D299,E299,F299)</f>
        <v>37187</v>
      </c>
      <c r="H299" s="235" t="n">
        <f aca="false">[2]PhiladelphiaPA!E1758</f>
        <v>0</v>
      </c>
      <c r="I299" s="247" t="n">
        <f aca="false">[2]PhiladelphiaPA!F1758</f>
        <v>0</v>
      </c>
      <c r="J299" s="248" t="n">
        <f aca="false">'[2]WashingtonD.C.'!A1758</f>
        <v>2001</v>
      </c>
      <c r="K299" s="235" t="n">
        <f aca="false">'[2]WashingtonD.C.'!B1758</f>
        <v>10</v>
      </c>
      <c r="L299" s="235" t="n">
        <f aca="false">'[2]WashingtonD.C.'!C1758</f>
        <v>23</v>
      </c>
      <c r="M299" s="250" t="n">
        <f aca="false">DATE(J299,K299,L299)</f>
        <v>37187</v>
      </c>
      <c r="N299" s="235" t="n">
        <f aca="false">'[2]WashingtonD.C.'!E1758</f>
        <v>0</v>
      </c>
      <c r="O299" s="247" t="n">
        <f aca="false">'[2]WashingtonD.C.'!F1758</f>
        <v>0</v>
      </c>
      <c r="P299" s="248" t="n">
        <f aca="false">[3]LaGuardia!A1760</f>
        <v>2001</v>
      </c>
      <c r="Q299" s="235" t="n">
        <f aca="false">[3]LaGuardia!B1760</f>
        <v>10</v>
      </c>
      <c r="R299" s="234" t="n">
        <f aca="false">[3]LaGuardia!C1760</f>
        <v>23</v>
      </c>
      <c r="S299" s="250" t="n">
        <f aca="false">DATE(P299,Q299,R299)</f>
        <v>37187</v>
      </c>
      <c r="T299" s="234" t="n">
        <f aca="false">[3]LaGuardia!E1760</f>
        <v>0</v>
      </c>
      <c r="U299" s="251" t="n">
        <f aca="false">[3]LaGuardia!F1760</f>
        <v>0</v>
      </c>
    </row>
    <row r="300" customFormat="false" ht="12.75" hidden="false" customHeight="false" outlineLevel="0" collapsed="false">
      <c r="A300" s="246" t="n">
        <v>37188</v>
      </c>
      <c r="B300" s="235" t="n">
        <v>63</v>
      </c>
      <c r="C300" s="247" t="n">
        <v>44</v>
      </c>
      <c r="D300" s="248" t="n">
        <f aca="false">[2]PhiladelphiaPA!A1759</f>
        <v>2001</v>
      </c>
      <c r="E300" s="235" t="n">
        <f aca="false">[2]PhiladelphiaPA!B1759</f>
        <v>10</v>
      </c>
      <c r="F300" s="235" t="n">
        <f aca="false">[2]PhiladelphiaPA!C1759</f>
        <v>24</v>
      </c>
      <c r="G300" s="250" t="n">
        <f aca="false">DATE(D300,E300,F300)</f>
        <v>37188</v>
      </c>
      <c r="H300" s="235" t="n">
        <f aca="false">[2]PhiladelphiaPA!E1759</f>
        <v>0</v>
      </c>
      <c r="I300" s="247" t="n">
        <f aca="false">[2]PhiladelphiaPA!F1759</f>
        <v>0</v>
      </c>
      <c r="J300" s="248" t="n">
        <f aca="false">'[2]WashingtonD.C.'!A1759</f>
        <v>2001</v>
      </c>
      <c r="K300" s="235" t="n">
        <f aca="false">'[2]WashingtonD.C.'!B1759</f>
        <v>10</v>
      </c>
      <c r="L300" s="235" t="n">
        <f aca="false">'[2]WashingtonD.C.'!C1759</f>
        <v>24</v>
      </c>
      <c r="M300" s="250" t="n">
        <f aca="false">DATE(J300,K300,L300)</f>
        <v>37188</v>
      </c>
      <c r="N300" s="235" t="n">
        <f aca="false">'[2]WashingtonD.C.'!E1759</f>
        <v>0</v>
      </c>
      <c r="O300" s="247" t="n">
        <f aca="false">'[2]WashingtonD.C.'!F1759</f>
        <v>0</v>
      </c>
      <c r="P300" s="248" t="n">
        <f aca="false">[3]LaGuardia!A1761</f>
        <v>2001</v>
      </c>
      <c r="Q300" s="235" t="n">
        <f aca="false">[3]LaGuardia!B1761</f>
        <v>10</v>
      </c>
      <c r="R300" s="234" t="n">
        <f aca="false">[3]LaGuardia!C1761</f>
        <v>24</v>
      </c>
      <c r="S300" s="250" t="n">
        <f aca="false">DATE(P300,Q300,R300)</f>
        <v>37188</v>
      </c>
      <c r="T300" s="234" t="n">
        <f aca="false">[3]LaGuardia!E1761</f>
        <v>0</v>
      </c>
      <c r="U300" s="251" t="n">
        <f aca="false">[3]LaGuardia!F1761</f>
        <v>0</v>
      </c>
    </row>
    <row r="301" customFormat="false" ht="12.75" hidden="false" customHeight="false" outlineLevel="0" collapsed="false">
      <c r="A301" s="246" t="n">
        <v>37189</v>
      </c>
      <c r="B301" s="235" t="n">
        <v>63</v>
      </c>
      <c r="C301" s="247" t="n">
        <v>43</v>
      </c>
      <c r="D301" s="248" t="n">
        <f aca="false">[2]PhiladelphiaPA!A1760</f>
        <v>2001</v>
      </c>
      <c r="E301" s="235" t="n">
        <f aca="false">[2]PhiladelphiaPA!B1760</f>
        <v>10</v>
      </c>
      <c r="F301" s="235" t="n">
        <f aca="false">[2]PhiladelphiaPA!C1760</f>
        <v>25</v>
      </c>
      <c r="G301" s="250" t="n">
        <f aca="false">DATE(D301,E301,F301)</f>
        <v>37189</v>
      </c>
      <c r="H301" s="235" t="n">
        <f aca="false">[2]PhiladelphiaPA!E1760</f>
        <v>0</v>
      </c>
      <c r="I301" s="247" t="n">
        <f aca="false">[2]PhiladelphiaPA!F1760</f>
        <v>0</v>
      </c>
      <c r="J301" s="248" t="n">
        <f aca="false">'[2]WashingtonD.C.'!A1760</f>
        <v>2001</v>
      </c>
      <c r="K301" s="235" t="n">
        <f aca="false">'[2]WashingtonD.C.'!B1760</f>
        <v>10</v>
      </c>
      <c r="L301" s="235" t="n">
        <f aca="false">'[2]WashingtonD.C.'!C1760</f>
        <v>25</v>
      </c>
      <c r="M301" s="250" t="n">
        <f aca="false">DATE(J301,K301,L301)</f>
        <v>37189</v>
      </c>
      <c r="N301" s="235" t="n">
        <f aca="false">'[2]WashingtonD.C.'!E1760</f>
        <v>0</v>
      </c>
      <c r="O301" s="247" t="n">
        <f aca="false">'[2]WashingtonD.C.'!F1760</f>
        <v>0</v>
      </c>
      <c r="P301" s="248" t="n">
        <f aca="false">[3]LaGuardia!A1762</f>
        <v>2001</v>
      </c>
      <c r="Q301" s="235" t="n">
        <f aca="false">[3]LaGuardia!B1762</f>
        <v>10</v>
      </c>
      <c r="R301" s="234" t="n">
        <f aca="false">[3]LaGuardia!C1762</f>
        <v>25</v>
      </c>
      <c r="S301" s="250" t="n">
        <f aca="false">DATE(P301,Q301,R301)</f>
        <v>37189</v>
      </c>
      <c r="T301" s="234" t="n">
        <f aca="false">[3]LaGuardia!E1762</f>
        <v>0</v>
      </c>
      <c r="U301" s="251" t="n">
        <f aca="false">[3]LaGuardia!F1762</f>
        <v>0</v>
      </c>
    </row>
    <row r="302" customFormat="false" ht="12.75" hidden="false" customHeight="false" outlineLevel="0" collapsed="false">
      <c r="A302" s="246" t="n">
        <v>37190</v>
      </c>
      <c r="B302" s="235" t="n">
        <v>63</v>
      </c>
      <c r="C302" s="247" t="n">
        <v>43</v>
      </c>
      <c r="D302" s="248" t="n">
        <f aca="false">[2]PhiladelphiaPA!A1761</f>
        <v>2001</v>
      </c>
      <c r="E302" s="235" t="n">
        <f aca="false">[2]PhiladelphiaPA!B1761</f>
        <v>10</v>
      </c>
      <c r="F302" s="235" t="n">
        <f aca="false">[2]PhiladelphiaPA!C1761</f>
        <v>26</v>
      </c>
      <c r="G302" s="250" t="n">
        <f aca="false">DATE(D302,E302,F302)</f>
        <v>37190</v>
      </c>
      <c r="H302" s="235" t="n">
        <f aca="false">[2]PhiladelphiaPA!E1761</f>
        <v>0</v>
      </c>
      <c r="I302" s="247" t="n">
        <f aca="false">[2]PhiladelphiaPA!F1761</f>
        <v>0</v>
      </c>
      <c r="J302" s="248" t="n">
        <f aca="false">'[2]WashingtonD.C.'!A1761</f>
        <v>2001</v>
      </c>
      <c r="K302" s="235" t="n">
        <f aca="false">'[2]WashingtonD.C.'!B1761</f>
        <v>10</v>
      </c>
      <c r="L302" s="235" t="n">
        <f aca="false">'[2]WashingtonD.C.'!C1761</f>
        <v>26</v>
      </c>
      <c r="M302" s="250" t="n">
        <f aca="false">DATE(J302,K302,L302)</f>
        <v>37190</v>
      </c>
      <c r="N302" s="235" t="n">
        <f aca="false">'[2]WashingtonD.C.'!E1761</f>
        <v>0</v>
      </c>
      <c r="O302" s="247" t="n">
        <f aca="false">'[2]WashingtonD.C.'!F1761</f>
        <v>0</v>
      </c>
      <c r="P302" s="248" t="n">
        <f aca="false">[3]LaGuardia!A1763</f>
        <v>2001</v>
      </c>
      <c r="Q302" s="235" t="n">
        <f aca="false">[3]LaGuardia!B1763</f>
        <v>10</v>
      </c>
      <c r="R302" s="234" t="n">
        <f aca="false">[3]LaGuardia!C1763</f>
        <v>26</v>
      </c>
      <c r="S302" s="250" t="n">
        <f aca="false">DATE(P302,Q302,R302)</f>
        <v>37190</v>
      </c>
      <c r="T302" s="234" t="n">
        <f aca="false">[3]LaGuardia!E1763</f>
        <v>0</v>
      </c>
      <c r="U302" s="251" t="n">
        <f aca="false">[3]LaGuardia!F1763</f>
        <v>0</v>
      </c>
    </row>
    <row r="303" customFormat="false" ht="12.75" hidden="false" customHeight="false" outlineLevel="0" collapsed="false">
      <c r="A303" s="246" t="n">
        <v>37191</v>
      </c>
      <c r="B303" s="235" t="n">
        <v>62</v>
      </c>
      <c r="C303" s="247" t="n">
        <v>43</v>
      </c>
      <c r="D303" s="248" t="n">
        <f aca="false">[2]PhiladelphiaPA!A1762</f>
        <v>2001</v>
      </c>
      <c r="E303" s="235" t="n">
        <f aca="false">[2]PhiladelphiaPA!B1762</f>
        <v>10</v>
      </c>
      <c r="F303" s="235" t="n">
        <f aca="false">[2]PhiladelphiaPA!C1762</f>
        <v>27</v>
      </c>
      <c r="G303" s="250" t="n">
        <f aca="false">DATE(D303,E303,F303)</f>
        <v>37191</v>
      </c>
      <c r="H303" s="235" t="n">
        <f aca="false">[2]PhiladelphiaPA!E1762</f>
        <v>0</v>
      </c>
      <c r="I303" s="247" t="n">
        <f aca="false">[2]PhiladelphiaPA!F1762</f>
        <v>0</v>
      </c>
      <c r="J303" s="248" t="n">
        <f aca="false">'[2]WashingtonD.C.'!A1762</f>
        <v>2001</v>
      </c>
      <c r="K303" s="235" t="n">
        <f aca="false">'[2]WashingtonD.C.'!B1762</f>
        <v>10</v>
      </c>
      <c r="L303" s="235" t="n">
        <f aca="false">'[2]WashingtonD.C.'!C1762</f>
        <v>27</v>
      </c>
      <c r="M303" s="250" t="n">
        <f aca="false">DATE(J303,K303,L303)</f>
        <v>37191</v>
      </c>
      <c r="N303" s="235" t="n">
        <f aca="false">'[2]WashingtonD.C.'!E1762</f>
        <v>0</v>
      </c>
      <c r="O303" s="247" t="n">
        <f aca="false">'[2]WashingtonD.C.'!F1762</f>
        <v>0</v>
      </c>
      <c r="P303" s="248" t="n">
        <f aca="false">[3]LaGuardia!A1764</f>
        <v>2001</v>
      </c>
      <c r="Q303" s="235" t="n">
        <f aca="false">[3]LaGuardia!B1764</f>
        <v>10</v>
      </c>
      <c r="R303" s="234" t="n">
        <f aca="false">[3]LaGuardia!C1764</f>
        <v>27</v>
      </c>
      <c r="S303" s="250" t="n">
        <f aca="false">DATE(P303,Q303,R303)</f>
        <v>37191</v>
      </c>
      <c r="T303" s="234" t="n">
        <f aca="false">[3]LaGuardia!E1764</f>
        <v>0</v>
      </c>
      <c r="U303" s="251" t="n">
        <f aca="false">[3]LaGuardia!F1764</f>
        <v>0</v>
      </c>
    </row>
    <row r="304" customFormat="false" ht="12.75" hidden="false" customHeight="false" outlineLevel="0" collapsed="false">
      <c r="A304" s="246" t="n">
        <v>37192</v>
      </c>
      <c r="B304" s="235" t="n">
        <v>62</v>
      </c>
      <c r="C304" s="247" t="n">
        <v>42</v>
      </c>
      <c r="D304" s="248" t="n">
        <f aca="false">[2]PhiladelphiaPA!A1763</f>
        <v>2001</v>
      </c>
      <c r="E304" s="235" t="n">
        <f aca="false">[2]PhiladelphiaPA!B1763</f>
        <v>10</v>
      </c>
      <c r="F304" s="235" t="n">
        <f aca="false">[2]PhiladelphiaPA!C1763</f>
        <v>28</v>
      </c>
      <c r="G304" s="250" t="n">
        <f aca="false">DATE(D304,E304,F304)</f>
        <v>37192</v>
      </c>
      <c r="H304" s="235" t="n">
        <f aca="false">[2]PhiladelphiaPA!E1763</f>
        <v>0</v>
      </c>
      <c r="I304" s="247" t="n">
        <f aca="false">[2]PhiladelphiaPA!F1763</f>
        <v>0</v>
      </c>
      <c r="J304" s="248" t="n">
        <f aca="false">'[2]WashingtonD.C.'!A1763</f>
        <v>2001</v>
      </c>
      <c r="K304" s="235" t="n">
        <f aca="false">'[2]WashingtonD.C.'!B1763</f>
        <v>10</v>
      </c>
      <c r="L304" s="235" t="n">
        <f aca="false">'[2]WashingtonD.C.'!C1763</f>
        <v>28</v>
      </c>
      <c r="M304" s="250" t="n">
        <f aca="false">DATE(J304,K304,L304)</f>
        <v>37192</v>
      </c>
      <c r="N304" s="235" t="n">
        <f aca="false">'[2]WashingtonD.C.'!E1763</f>
        <v>0</v>
      </c>
      <c r="O304" s="247" t="n">
        <f aca="false">'[2]WashingtonD.C.'!F1763</f>
        <v>0</v>
      </c>
      <c r="P304" s="248" t="n">
        <f aca="false">[3]LaGuardia!A1765</f>
        <v>2001</v>
      </c>
      <c r="Q304" s="235" t="n">
        <f aca="false">[3]LaGuardia!B1765</f>
        <v>10</v>
      </c>
      <c r="R304" s="234" t="n">
        <f aca="false">[3]LaGuardia!C1765</f>
        <v>28</v>
      </c>
      <c r="S304" s="250" t="n">
        <f aca="false">DATE(P304,Q304,R304)</f>
        <v>37192</v>
      </c>
      <c r="T304" s="234" t="n">
        <f aca="false">[3]LaGuardia!E1765</f>
        <v>0</v>
      </c>
      <c r="U304" s="251" t="n">
        <f aca="false">[3]LaGuardia!F1765</f>
        <v>0</v>
      </c>
    </row>
    <row r="305" customFormat="false" ht="12.75" hidden="false" customHeight="false" outlineLevel="0" collapsed="false">
      <c r="A305" s="246" t="n">
        <v>37193</v>
      </c>
      <c r="B305" s="235" t="n">
        <v>62</v>
      </c>
      <c r="C305" s="247" t="n">
        <v>42</v>
      </c>
      <c r="D305" s="248" t="n">
        <f aca="false">[2]PhiladelphiaPA!A1764</f>
        <v>2001</v>
      </c>
      <c r="E305" s="235" t="n">
        <f aca="false">[2]PhiladelphiaPA!B1764</f>
        <v>10</v>
      </c>
      <c r="F305" s="235" t="n">
        <f aca="false">[2]PhiladelphiaPA!C1764</f>
        <v>29</v>
      </c>
      <c r="G305" s="250" t="n">
        <f aca="false">DATE(D305,E305,F305)</f>
        <v>37193</v>
      </c>
      <c r="H305" s="235" t="n">
        <f aca="false">[2]PhiladelphiaPA!E1764</f>
        <v>0</v>
      </c>
      <c r="I305" s="247" t="n">
        <f aca="false">[2]PhiladelphiaPA!F1764</f>
        <v>0</v>
      </c>
      <c r="J305" s="248" t="n">
        <f aca="false">'[2]WashingtonD.C.'!A1764</f>
        <v>2001</v>
      </c>
      <c r="K305" s="235" t="n">
        <f aca="false">'[2]WashingtonD.C.'!B1764</f>
        <v>10</v>
      </c>
      <c r="L305" s="235" t="n">
        <f aca="false">'[2]WashingtonD.C.'!C1764</f>
        <v>29</v>
      </c>
      <c r="M305" s="250" t="n">
        <f aca="false">DATE(J305,K305,L305)</f>
        <v>37193</v>
      </c>
      <c r="N305" s="235" t="n">
        <f aca="false">'[2]WashingtonD.C.'!E1764</f>
        <v>0</v>
      </c>
      <c r="O305" s="247" t="n">
        <f aca="false">'[2]WashingtonD.C.'!F1764</f>
        <v>0</v>
      </c>
      <c r="P305" s="248" t="n">
        <f aca="false">[3]LaGuardia!A1766</f>
        <v>2001</v>
      </c>
      <c r="Q305" s="235" t="n">
        <f aca="false">[3]LaGuardia!B1766</f>
        <v>10</v>
      </c>
      <c r="R305" s="234" t="n">
        <f aca="false">[3]LaGuardia!C1766</f>
        <v>29</v>
      </c>
      <c r="S305" s="250" t="n">
        <f aca="false">DATE(P305,Q305,R305)</f>
        <v>37193</v>
      </c>
      <c r="T305" s="234" t="n">
        <f aca="false">[3]LaGuardia!E1766</f>
        <v>0</v>
      </c>
      <c r="U305" s="251" t="n">
        <f aca="false">[3]LaGuardia!F1766</f>
        <v>0</v>
      </c>
    </row>
    <row r="306" customFormat="false" ht="12.75" hidden="false" customHeight="false" outlineLevel="0" collapsed="false">
      <c r="A306" s="246" t="n">
        <v>37194</v>
      </c>
      <c r="B306" s="235" t="n">
        <v>61</v>
      </c>
      <c r="C306" s="247" t="n">
        <v>42</v>
      </c>
      <c r="D306" s="248" t="n">
        <f aca="false">[2]PhiladelphiaPA!A1765</f>
        <v>2001</v>
      </c>
      <c r="E306" s="235" t="n">
        <f aca="false">[2]PhiladelphiaPA!B1765</f>
        <v>10</v>
      </c>
      <c r="F306" s="235" t="n">
        <f aca="false">[2]PhiladelphiaPA!C1765</f>
        <v>30</v>
      </c>
      <c r="G306" s="250" t="n">
        <f aca="false">DATE(D306,E306,F306)</f>
        <v>37194</v>
      </c>
      <c r="H306" s="235" t="n">
        <f aca="false">[2]PhiladelphiaPA!E1765</f>
        <v>0</v>
      </c>
      <c r="I306" s="247" t="n">
        <f aca="false">[2]PhiladelphiaPA!F1765</f>
        <v>0</v>
      </c>
      <c r="J306" s="248" t="n">
        <f aca="false">'[2]WashingtonD.C.'!A1765</f>
        <v>2001</v>
      </c>
      <c r="K306" s="235" t="n">
        <f aca="false">'[2]WashingtonD.C.'!B1765</f>
        <v>10</v>
      </c>
      <c r="L306" s="235" t="n">
        <f aca="false">'[2]WashingtonD.C.'!C1765</f>
        <v>30</v>
      </c>
      <c r="M306" s="250" t="n">
        <f aca="false">DATE(J306,K306,L306)</f>
        <v>37194</v>
      </c>
      <c r="N306" s="235" t="n">
        <f aca="false">'[2]WashingtonD.C.'!E1765</f>
        <v>0</v>
      </c>
      <c r="O306" s="247" t="n">
        <f aca="false">'[2]WashingtonD.C.'!F1765</f>
        <v>0</v>
      </c>
      <c r="P306" s="248" t="n">
        <f aca="false">[3]LaGuardia!A1767</f>
        <v>2001</v>
      </c>
      <c r="Q306" s="235" t="n">
        <f aca="false">[3]LaGuardia!B1767</f>
        <v>10</v>
      </c>
      <c r="R306" s="234" t="n">
        <f aca="false">[3]LaGuardia!C1767</f>
        <v>30</v>
      </c>
      <c r="S306" s="250" t="n">
        <f aca="false">DATE(P306,Q306,R306)</f>
        <v>37194</v>
      </c>
      <c r="T306" s="234" t="n">
        <f aca="false">[3]LaGuardia!E1767</f>
        <v>0</v>
      </c>
      <c r="U306" s="251" t="n">
        <f aca="false">[3]LaGuardia!F1767</f>
        <v>0</v>
      </c>
    </row>
    <row r="307" customFormat="false" ht="12.75" hidden="false" customHeight="false" outlineLevel="0" collapsed="false">
      <c r="A307" s="246" t="n">
        <v>37195</v>
      </c>
      <c r="B307" s="235" t="n">
        <v>61</v>
      </c>
      <c r="C307" s="247" t="n">
        <v>42</v>
      </c>
      <c r="D307" s="248" t="n">
        <f aca="false">[2]PhiladelphiaPA!A1766</f>
        <v>2001</v>
      </c>
      <c r="E307" s="235" t="n">
        <f aca="false">[2]PhiladelphiaPA!B1766</f>
        <v>10</v>
      </c>
      <c r="F307" s="235" t="n">
        <f aca="false">[2]PhiladelphiaPA!C1766</f>
        <v>31</v>
      </c>
      <c r="G307" s="250" t="n">
        <f aca="false">DATE(D307,E307,F307)</f>
        <v>37195</v>
      </c>
      <c r="H307" s="235" t="n">
        <f aca="false">[2]PhiladelphiaPA!E1766</f>
        <v>0</v>
      </c>
      <c r="I307" s="247" t="n">
        <f aca="false">[2]PhiladelphiaPA!F1766</f>
        <v>0</v>
      </c>
      <c r="J307" s="248" t="n">
        <f aca="false">'[2]WashingtonD.C.'!A1766</f>
        <v>2001</v>
      </c>
      <c r="K307" s="235" t="n">
        <f aca="false">'[2]WashingtonD.C.'!B1766</f>
        <v>10</v>
      </c>
      <c r="L307" s="235" t="n">
        <f aca="false">'[2]WashingtonD.C.'!C1766</f>
        <v>31</v>
      </c>
      <c r="M307" s="250" t="n">
        <f aca="false">DATE(J307,K307,L307)</f>
        <v>37195</v>
      </c>
      <c r="N307" s="235" t="n">
        <f aca="false">'[2]WashingtonD.C.'!E1766</f>
        <v>0</v>
      </c>
      <c r="O307" s="247" t="n">
        <f aca="false">'[2]WashingtonD.C.'!F1766</f>
        <v>0</v>
      </c>
      <c r="P307" s="248" t="n">
        <f aca="false">[3]LaGuardia!A1768</f>
        <v>2001</v>
      </c>
      <c r="Q307" s="235" t="n">
        <f aca="false">[3]LaGuardia!B1768</f>
        <v>10</v>
      </c>
      <c r="R307" s="234" t="n">
        <f aca="false">[3]LaGuardia!C1768</f>
        <v>31</v>
      </c>
      <c r="S307" s="250" t="n">
        <f aca="false">DATE(P307,Q307,R307)</f>
        <v>37195</v>
      </c>
      <c r="T307" s="234" t="n">
        <f aca="false">[3]LaGuardia!E1768</f>
        <v>0</v>
      </c>
      <c r="U307" s="251" t="n">
        <f aca="false">[3]LaGuardia!F1768</f>
        <v>0</v>
      </c>
    </row>
    <row r="308" customFormat="false" ht="12.75" hidden="false" customHeight="false" outlineLevel="0" collapsed="false">
      <c r="A308" s="246" t="n">
        <v>37196</v>
      </c>
      <c r="B308" s="235" t="n">
        <v>61</v>
      </c>
      <c r="C308" s="247" t="n">
        <v>42</v>
      </c>
      <c r="D308" s="248" t="n">
        <f aca="false">[2]PhiladelphiaPA!A1767</f>
        <v>2001</v>
      </c>
      <c r="E308" s="235" t="n">
        <f aca="false">[2]PhiladelphiaPA!B1767</f>
        <v>11</v>
      </c>
      <c r="F308" s="235" t="n">
        <f aca="false">[2]PhiladelphiaPA!C1767</f>
        <v>1</v>
      </c>
      <c r="G308" s="250" t="n">
        <f aca="false">DATE(D308,E308,F308)</f>
        <v>37196</v>
      </c>
      <c r="H308" s="235" t="n">
        <f aca="false">[2]PhiladelphiaPA!E1767</f>
        <v>0</v>
      </c>
      <c r="I308" s="247" t="n">
        <f aca="false">[2]PhiladelphiaPA!F1767</f>
        <v>0</v>
      </c>
      <c r="J308" s="248" t="n">
        <f aca="false">'[2]WashingtonD.C.'!A1767</f>
        <v>2001</v>
      </c>
      <c r="K308" s="235" t="n">
        <f aca="false">'[2]WashingtonD.C.'!B1767</f>
        <v>11</v>
      </c>
      <c r="L308" s="235" t="n">
        <f aca="false">'[2]WashingtonD.C.'!C1767</f>
        <v>1</v>
      </c>
      <c r="M308" s="250" t="n">
        <f aca="false">DATE(J308,K308,L308)</f>
        <v>37196</v>
      </c>
      <c r="N308" s="235" t="n">
        <f aca="false">'[2]WashingtonD.C.'!E1767</f>
        <v>0</v>
      </c>
      <c r="O308" s="247" t="n">
        <f aca="false">'[2]WashingtonD.C.'!F1767</f>
        <v>0</v>
      </c>
      <c r="P308" s="248" t="n">
        <f aca="false">[3]LaGuardia!A1769</f>
        <v>2001</v>
      </c>
      <c r="Q308" s="235" t="n">
        <f aca="false">[3]LaGuardia!B1769</f>
        <v>11</v>
      </c>
      <c r="R308" s="234" t="n">
        <f aca="false">[3]LaGuardia!C1769</f>
        <v>1</v>
      </c>
      <c r="S308" s="250" t="n">
        <f aca="false">DATE(P308,Q308,R308)</f>
        <v>37196</v>
      </c>
      <c r="T308" s="234" t="n">
        <f aca="false">[3]LaGuardia!E1769</f>
        <v>0</v>
      </c>
      <c r="U308" s="251" t="n">
        <f aca="false">[3]LaGuardia!F1769</f>
        <v>0</v>
      </c>
    </row>
    <row r="309" customFormat="false" ht="12.75" hidden="false" customHeight="false" outlineLevel="0" collapsed="false">
      <c r="A309" s="246" t="n">
        <v>37197</v>
      </c>
      <c r="B309" s="235" t="n">
        <v>60</v>
      </c>
      <c r="C309" s="247" t="n">
        <v>41</v>
      </c>
      <c r="D309" s="248" t="n">
        <f aca="false">[2]PhiladelphiaPA!A1768</f>
        <v>2001</v>
      </c>
      <c r="E309" s="235" t="n">
        <f aca="false">[2]PhiladelphiaPA!B1768</f>
        <v>11</v>
      </c>
      <c r="F309" s="235" t="n">
        <f aca="false">[2]PhiladelphiaPA!C1768</f>
        <v>2</v>
      </c>
      <c r="G309" s="250" t="n">
        <f aca="false">DATE(D309,E309,F309)</f>
        <v>37197</v>
      </c>
      <c r="H309" s="235" t="n">
        <f aca="false">[2]PhiladelphiaPA!E1768</f>
        <v>0</v>
      </c>
      <c r="I309" s="247" t="n">
        <f aca="false">[2]PhiladelphiaPA!F1768</f>
        <v>0</v>
      </c>
      <c r="J309" s="248" t="n">
        <f aca="false">'[2]WashingtonD.C.'!A1768</f>
        <v>2001</v>
      </c>
      <c r="K309" s="235" t="n">
        <f aca="false">'[2]WashingtonD.C.'!B1768</f>
        <v>11</v>
      </c>
      <c r="L309" s="235" t="n">
        <f aca="false">'[2]WashingtonD.C.'!C1768</f>
        <v>2</v>
      </c>
      <c r="M309" s="250" t="n">
        <f aca="false">DATE(J309,K309,L309)</f>
        <v>37197</v>
      </c>
      <c r="N309" s="235" t="n">
        <f aca="false">'[2]WashingtonD.C.'!E1768</f>
        <v>0</v>
      </c>
      <c r="O309" s="247" t="n">
        <f aca="false">'[2]WashingtonD.C.'!F1768</f>
        <v>0</v>
      </c>
      <c r="P309" s="248" t="n">
        <f aca="false">[3]LaGuardia!A1770</f>
        <v>2001</v>
      </c>
      <c r="Q309" s="235" t="n">
        <f aca="false">[3]LaGuardia!B1770</f>
        <v>11</v>
      </c>
      <c r="R309" s="234" t="n">
        <f aca="false">[3]LaGuardia!C1770</f>
        <v>2</v>
      </c>
      <c r="S309" s="250" t="n">
        <f aca="false">DATE(P309,Q309,R309)</f>
        <v>37197</v>
      </c>
      <c r="T309" s="234" t="n">
        <f aca="false">[3]LaGuardia!E1770</f>
        <v>0</v>
      </c>
      <c r="U309" s="251" t="n">
        <f aca="false">[3]LaGuardia!F1770</f>
        <v>0</v>
      </c>
    </row>
    <row r="310" customFormat="false" ht="12.75" hidden="false" customHeight="false" outlineLevel="0" collapsed="false">
      <c r="A310" s="246" t="n">
        <v>37198</v>
      </c>
      <c r="B310" s="235" t="n">
        <v>60</v>
      </c>
      <c r="C310" s="247" t="n">
        <v>41</v>
      </c>
      <c r="D310" s="248" t="n">
        <f aca="false">[2]PhiladelphiaPA!A1769</f>
        <v>2001</v>
      </c>
      <c r="E310" s="235" t="n">
        <f aca="false">[2]PhiladelphiaPA!B1769</f>
        <v>11</v>
      </c>
      <c r="F310" s="235" t="n">
        <f aca="false">[2]PhiladelphiaPA!C1769</f>
        <v>3</v>
      </c>
      <c r="G310" s="250" t="n">
        <f aca="false">DATE(D310,E310,F310)</f>
        <v>37198</v>
      </c>
      <c r="H310" s="235" t="n">
        <f aca="false">[2]PhiladelphiaPA!E1769</f>
        <v>0</v>
      </c>
      <c r="I310" s="247" t="n">
        <f aca="false">[2]PhiladelphiaPA!F1769</f>
        <v>0</v>
      </c>
      <c r="J310" s="248" t="n">
        <f aca="false">'[2]WashingtonD.C.'!A1769</f>
        <v>2001</v>
      </c>
      <c r="K310" s="235" t="n">
        <f aca="false">'[2]WashingtonD.C.'!B1769</f>
        <v>11</v>
      </c>
      <c r="L310" s="235" t="n">
        <f aca="false">'[2]WashingtonD.C.'!C1769</f>
        <v>3</v>
      </c>
      <c r="M310" s="250" t="n">
        <f aca="false">DATE(J310,K310,L310)</f>
        <v>37198</v>
      </c>
      <c r="N310" s="235" t="n">
        <f aca="false">'[2]WashingtonD.C.'!E1769</f>
        <v>0</v>
      </c>
      <c r="O310" s="247" t="n">
        <f aca="false">'[2]WashingtonD.C.'!F1769</f>
        <v>0</v>
      </c>
      <c r="P310" s="248" t="n">
        <f aca="false">[3]LaGuardia!A1771</f>
        <v>2001</v>
      </c>
      <c r="Q310" s="235" t="n">
        <f aca="false">[3]LaGuardia!B1771</f>
        <v>11</v>
      </c>
      <c r="R310" s="234" t="n">
        <f aca="false">[3]LaGuardia!C1771</f>
        <v>3</v>
      </c>
      <c r="S310" s="250" t="n">
        <f aca="false">DATE(P310,Q310,R310)</f>
        <v>37198</v>
      </c>
      <c r="T310" s="234" t="n">
        <f aca="false">[3]LaGuardia!E1771</f>
        <v>0</v>
      </c>
      <c r="U310" s="251" t="n">
        <f aca="false">[3]LaGuardia!F1771</f>
        <v>0</v>
      </c>
    </row>
    <row r="311" customFormat="false" ht="12.75" hidden="false" customHeight="false" outlineLevel="0" collapsed="false">
      <c r="A311" s="246" t="n">
        <v>37199</v>
      </c>
      <c r="B311" s="235" t="n">
        <v>60</v>
      </c>
      <c r="C311" s="247" t="n">
        <v>41</v>
      </c>
      <c r="D311" s="248" t="n">
        <f aca="false">[2]PhiladelphiaPA!A1770</f>
        <v>2001</v>
      </c>
      <c r="E311" s="235" t="n">
        <f aca="false">[2]PhiladelphiaPA!B1770</f>
        <v>11</v>
      </c>
      <c r="F311" s="235" t="n">
        <f aca="false">[2]PhiladelphiaPA!C1770</f>
        <v>4</v>
      </c>
      <c r="G311" s="250" t="n">
        <f aca="false">DATE(D311,E311,F311)</f>
        <v>37199</v>
      </c>
      <c r="H311" s="235" t="n">
        <f aca="false">[2]PhiladelphiaPA!E1770</f>
        <v>0</v>
      </c>
      <c r="I311" s="247" t="n">
        <f aca="false">[2]PhiladelphiaPA!F1770</f>
        <v>0</v>
      </c>
      <c r="J311" s="248" t="n">
        <f aca="false">'[2]WashingtonD.C.'!A1770</f>
        <v>2001</v>
      </c>
      <c r="K311" s="235" t="n">
        <f aca="false">'[2]WashingtonD.C.'!B1770</f>
        <v>11</v>
      </c>
      <c r="L311" s="235" t="n">
        <f aca="false">'[2]WashingtonD.C.'!C1770</f>
        <v>4</v>
      </c>
      <c r="M311" s="250" t="n">
        <f aca="false">DATE(J311,K311,L311)</f>
        <v>37199</v>
      </c>
      <c r="N311" s="235" t="n">
        <f aca="false">'[2]WashingtonD.C.'!E1770</f>
        <v>0</v>
      </c>
      <c r="O311" s="247" t="n">
        <f aca="false">'[2]WashingtonD.C.'!F1770</f>
        <v>0</v>
      </c>
      <c r="P311" s="248" t="n">
        <f aca="false">[3]LaGuardia!A1772</f>
        <v>2001</v>
      </c>
      <c r="Q311" s="235" t="n">
        <f aca="false">[3]LaGuardia!B1772</f>
        <v>11</v>
      </c>
      <c r="R311" s="234" t="n">
        <f aca="false">[3]LaGuardia!C1772</f>
        <v>4</v>
      </c>
      <c r="S311" s="250" t="n">
        <f aca="false">DATE(P311,Q311,R311)</f>
        <v>37199</v>
      </c>
      <c r="T311" s="234" t="n">
        <f aca="false">[3]LaGuardia!E1772</f>
        <v>0</v>
      </c>
      <c r="U311" s="251" t="n">
        <f aca="false">[3]LaGuardia!F1772</f>
        <v>0</v>
      </c>
    </row>
    <row r="312" customFormat="false" ht="12.75" hidden="false" customHeight="false" outlineLevel="0" collapsed="false">
      <c r="A312" s="246" t="n">
        <v>37200</v>
      </c>
      <c r="B312" s="235" t="n">
        <v>59</v>
      </c>
      <c r="C312" s="247" t="n">
        <v>41</v>
      </c>
      <c r="D312" s="248" t="n">
        <f aca="false">[2]PhiladelphiaPA!A1771</f>
        <v>2001</v>
      </c>
      <c r="E312" s="235" t="n">
        <f aca="false">[2]PhiladelphiaPA!B1771</f>
        <v>11</v>
      </c>
      <c r="F312" s="235" t="n">
        <f aca="false">[2]PhiladelphiaPA!C1771</f>
        <v>5</v>
      </c>
      <c r="G312" s="250" t="n">
        <f aca="false">DATE(D312,E312,F312)</f>
        <v>37200</v>
      </c>
      <c r="H312" s="235" t="n">
        <f aca="false">[2]PhiladelphiaPA!E1771</f>
        <v>0</v>
      </c>
      <c r="I312" s="247" t="n">
        <f aca="false">[2]PhiladelphiaPA!F1771</f>
        <v>0</v>
      </c>
      <c r="J312" s="248" t="n">
        <f aca="false">'[2]WashingtonD.C.'!A1771</f>
        <v>2001</v>
      </c>
      <c r="K312" s="235" t="n">
        <f aca="false">'[2]WashingtonD.C.'!B1771</f>
        <v>11</v>
      </c>
      <c r="L312" s="235" t="n">
        <f aca="false">'[2]WashingtonD.C.'!C1771</f>
        <v>5</v>
      </c>
      <c r="M312" s="250" t="n">
        <f aca="false">DATE(J312,K312,L312)</f>
        <v>37200</v>
      </c>
      <c r="N312" s="235" t="n">
        <f aca="false">'[2]WashingtonD.C.'!E1771</f>
        <v>0</v>
      </c>
      <c r="O312" s="247" t="n">
        <f aca="false">'[2]WashingtonD.C.'!F1771</f>
        <v>0</v>
      </c>
      <c r="P312" s="248" t="n">
        <f aca="false">[3]LaGuardia!A1773</f>
        <v>2001</v>
      </c>
      <c r="Q312" s="235" t="n">
        <f aca="false">[3]LaGuardia!B1773</f>
        <v>11</v>
      </c>
      <c r="R312" s="234" t="n">
        <f aca="false">[3]LaGuardia!C1773</f>
        <v>5</v>
      </c>
      <c r="S312" s="250" t="n">
        <f aca="false">DATE(P312,Q312,R312)</f>
        <v>37200</v>
      </c>
      <c r="T312" s="234" t="n">
        <f aca="false">[3]LaGuardia!E1773</f>
        <v>0</v>
      </c>
      <c r="U312" s="251" t="n">
        <f aca="false">[3]LaGuardia!F1773</f>
        <v>0</v>
      </c>
    </row>
    <row r="313" customFormat="false" ht="12.75" hidden="false" customHeight="false" outlineLevel="0" collapsed="false">
      <c r="A313" s="246" t="n">
        <v>37201</v>
      </c>
      <c r="B313" s="235" t="n">
        <v>59</v>
      </c>
      <c r="C313" s="247" t="n">
        <v>40</v>
      </c>
      <c r="D313" s="248" t="n">
        <f aca="false">[2]PhiladelphiaPA!A1772</f>
        <v>2001</v>
      </c>
      <c r="E313" s="235" t="n">
        <f aca="false">[2]PhiladelphiaPA!B1772</f>
        <v>11</v>
      </c>
      <c r="F313" s="235" t="n">
        <f aca="false">[2]PhiladelphiaPA!C1772</f>
        <v>6</v>
      </c>
      <c r="G313" s="250" t="n">
        <f aca="false">DATE(D313,E313,F313)</f>
        <v>37201</v>
      </c>
      <c r="H313" s="235" t="n">
        <f aca="false">[2]PhiladelphiaPA!E1772</f>
        <v>0</v>
      </c>
      <c r="I313" s="247" t="n">
        <f aca="false">[2]PhiladelphiaPA!F1772</f>
        <v>0</v>
      </c>
      <c r="J313" s="248" t="n">
        <f aca="false">'[2]WashingtonD.C.'!A1772</f>
        <v>2001</v>
      </c>
      <c r="K313" s="235" t="n">
        <f aca="false">'[2]WashingtonD.C.'!B1772</f>
        <v>11</v>
      </c>
      <c r="L313" s="235" t="n">
        <f aca="false">'[2]WashingtonD.C.'!C1772</f>
        <v>6</v>
      </c>
      <c r="M313" s="250" t="n">
        <f aca="false">DATE(J313,K313,L313)</f>
        <v>37201</v>
      </c>
      <c r="N313" s="235" t="n">
        <f aca="false">'[2]WashingtonD.C.'!E1772</f>
        <v>0</v>
      </c>
      <c r="O313" s="247" t="n">
        <f aca="false">'[2]WashingtonD.C.'!F1772</f>
        <v>0</v>
      </c>
      <c r="P313" s="248" t="n">
        <f aca="false">[3]LaGuardia!A1774</f>
        <v>2001</v>
      </c>
      <c r="Q313" s="235" t="n">
        <f aca="false">[3]LaGuardia!B1774</f>
        <v>11</v>
      </c>
      <c r="R313" s="234" t="n">
        <f aca="false">[3]LaGuardia!C1774</f>
        <v>6</v>
      </c>
      <c r="S313" s="250" t="n">
        <f aca="false">DATE(P313,Q313,R313)</f>
        <v>37201</v>
      </c>
      <c r="T313" s="234" t="n">
        <f aca="false">[3]LaGuardia!E1774</f>
        <v>0</v>
      </c>
      <c r="U313" s="251" t="n">
        <f aca="false">[3]LaGuardia!F1774</f>
        <v>0</v>
      </c>
    </row>
    <row r="314" customFormat="false" ht="12.75" hidden="false" customHeight="false" outlineLevel="0" collapsed="false">
      <c r="A314" s="246" t="n">
        <v>37202</v>
      </c>
      <c r="B314" s="235" t="n">
        <v>58</v>
      </c>
      <c r="C314" s="247" t="n">
        <v>40</v>
      </c>
      <c r="D314" s="248" t="n">
        <f aca="false">[2]PhiladelphiaPA!A1773</f>
        <v>2001</v>
      </c>
      <c r="E314" s="235" t="n">
        <f aca="false">[2]PhiladelphiaPA!B1773</f>
        <v>11</v>
      </c>
      <c r="F314" s="235" t="n">
        <f aca="false">[2]PhiladelphiaPA!C1773</f>
        <v>7</v>
      </c>
      <c r="G314" s="250" t="n">
        <f aca="false">DATE(D314,E314,F314)</f>
        <v>37202</v>
      </c>
      <c r="H314" s="235" t="n">
        <f aca="false">[2]PhiladelphiaPA!E1773</f>
        <v>0</v>
      </c>
      <c r="I314" s="247" t="n">
        <f aca="false">[2]PhiladelphiaPA!F1773</f>
        <v>0</v>
      </c>
      <c r="J314" s="248" t="n">
        <f aca="false">'[2]WashingtonD.C.'!A1773</f>
        <v>2001</v>
      </c>
      <c r="K314" s="235" t="n">
        <f aca="false">'[2]WashingtonD.C.'!B1773</f>
        <v>11</v>
      </c>
      <c r="L314" s="235" t="n">
        <f aca="false">'[2]WashingtonD.C.'!C1773</f>
        <v>7</v>
      </c>
      <c r="M314" s="250" t="n">
        <f aca="false">DATE(J314,K314,L314)</f>
        <v>37202</v>
      </c>
      <c r="N314" s="235" t="n">
        <f aca="false">'[2]WashingtonD.C.'!E1773</f>
        <v>0</v>
      </c>
      <c r="O314" s="247" t="n">
        <f aca="false">'[2]WashingtonD.C.'!F1773</f>
        <v>0</v>
      </c>
      <c r="P314" s="248" t="n">
        <f aca="false">[3]LaGuardia!A1775</f>
        <v>2001</v>
      </c>
      <c r="Q314" s="235" t="n">
        <f aca="false">[3]LaGuardia!B1775</f>
        <v>11</v>
      </c>
      <c r="R314" s="234" t="n">
        <f aca="false">[3]LaGuardia!C1775</f>
        <v>7</v>
      </c>
      <c r="S314" s="250" t="n">
        <f aca="false">DATE(P314,Q314,R314)</f>
        <v>37202</v>
      </c>
      <c r="T314" s="234" t="n">
        <f aca="false">[3]LaGuardia!E1775</f>
        <v>0</v>
      </c>
      <c r="U314" s="251" t="n">
        <f aca="false">[3]LaGuardia!F1775</f>
        <v>0</v>
      </c>
    </row>
    <row r="315" customFormat="false" ht="12.75" hidden="false" customHeight="false" outlineLevel="0" collapsed="false">
      <c r="A315" s="246" t="n">
        <v>37203</v>
      </c>
      <c r="B315" s="235" t="n">
        <v>58</v>
      </c>
      <c r="C315" s="247" t="n">
        <v>40</v>
      </c>
      <c r="D315" s="248" t="n">
        <f aca="false">[2]PhiladelphiaPA!A1774</f>
        <v>2001</v>
      </c>
      <c r="E315" s="235" t="n">
        <f aca="false">[2]PhiladelphiaPA!B1774</f>
        <v>11</v>
      </c>
      <c r="F315" s="235" t="n">
        <f aca="false">[2]PhiladelphiaPA!C1774</f>
        <v>8</v>
      </c>
      <c r="G315" s="250" t="n">
        <f aca="false">DATE(D315,E315,F315)</f>
        <v>37203</v>
      </c>
      <c r="H315" s="235" t="n">
        <f aca="false">[2]PhiladelphiaPA!E1774</f>
        <v>0</v>
      </c>
      <c r="I315" s="247" t="n">
        <f aca="false">[2]PhiladelphiaPA!F1774</f>
        <v>0</v>
      </c>
      <c r="J315" s="248" t="n">
        <f aca="false">'[2]WashingtonD.C.'!A1774</f>
        <v>2001</v>
      </c>
      <c r="K315" s="235" t="n">
        <f aca="false">'[2]WashingtonD.C.'!B1774</f>
        <v>11</v>
      </c>
      <c r="L315" s="235" t="n">
        <f aca="false">'[2]WashingtonD.C.'!C1774</f>
        <v>8</v>
      </c>
      <c r="M315" s="250" t="n">
        <f aca="false">DATE(J315,K315,L315)</f>
        <v>37203</v>
      </c>
      <c r="N315" s="235" t="n">
        <f aca="false">'[2]WashingtonD.C.'!E1774</f>
        <v>0</v>
      </c>
      <c r="O315" s="247" t="n">
        <f aca="false">'[2]WashingtonD.C.'!F1774</f>
        <v>0</v>
      </c>
      <c r="P315" s="248" t="n">
        <f aca="false">[3]LaGuardia!A1776</f>
        <v>2001</v>
      </c>
      <c r="Q315" s="235" t="n">
        <f aca="false">[3]LaGuardia!B1776</f>
        <v>11</v>
      </c>
      <c r="R315" s="234" t="n">
        <f aca="false">[3]LaGuardia!C1776</f>
        <v>8</v>
      </c>
      <c r="S315" s="250" t="n">
        <f aca="false">DATE(P315,Q315,R315)</f>
        <v>37203</v>
      </c>
      <c r="T315" s="234" t="n">
        <f aca="false">[3]LaGuardia!E1776</f>
        <v>0</v>
      </c>
      <c r="U315" s="251" t="n">
        <f aca="false">[3]LaGuardia!F1776</f>
        <v>0</v>
      </c>
    </row>
    <row r="316" customFormat="false" ht="12.75" hidden="false" customHeight="false" outlineLevel="0" collapsed="false">
      <c r="A316" s="246" t="n">
        <v>37204</v>
      </c>
      <c r="B316" s="235" t="n">
        <v>58</v>
      </c>
      <c r="C316" s="247" t="n">
        <v>40</v>
      </c>
      <c r="D316" s="248" t="n">
        <f aca="false">[2]PhiladelphiaPA!A1775</f>
        <v>2001</v>
      </c>
      <c r="E316" s="235" t="n">
        <f aca="false">[2]PhiladelphiaPA!B1775</f>
        <v>11</v>
      </c>
      <c r="F316" s="235" t="n">
        <f aca="false">[2]PhiladelphiaPA!C1775</f>
        <v>9</v>
      </c>
      <c r="G316" s="250" t="n">
        <f aca="false">DATE(D316,E316,F316)</f>
        <v>37204</v>
      </c>
      <c r="H316" s="235" t="n">
        <f aca="false">[2]PhiladelphiaPA!E1775</f>
        <v>0</v>
      </c>
      <c r="I316" s="247" t="n">
        <f aca="false">[2]PhiladelphiaPA!F1775</f>
        <v>0</v>
      </c>
      <c r="J316" s="248" t="n">
        <f aca="false">'[2]WashingtonD.C.'!A1775</f>
        <v>2001</v>
      </c>
      <c r="K316" s="235" t="n">
        <f aca="false">'[2]WashingtonD.C.'!B1775</f>
        <v>11</v>
      </c>
      <c r="L316" s="235" t="n">
        <f aca="false">'[2]WashingtonD.C.'!C1775</f>
        <v>9</v>
      </c>
      <c r="M316" s="250" t="n">
        <f aca="false">DATE(J316,K316,L316)</f>
        <v>37204</v>
      </c>
      <c r="N316" s="235" t="n">
        <f aca="false">'[2]WashingtonD.C.'!E1775</f>
        <v>0</v>
      </c>
      <c r="O316" s="247" t="n">
        <f aca="false">'[2]WashingtonD.C.'!F1775</f>
        <v>0</v>
      </c>
      <c r="P316" s="248" t="n">
        <f aca="false">[3]LaGuardia!A1777</f>
        <v>2001</v>
      </c>
      <c r="Q316" s="235" t="n">
        <f aca="false">[3]LaGuardia!B1777</f>
        <v>11</v>
      </c>
      <c r="R316" s="234" t="n">
        <f aca="false">[3]LaGuardia!C1777</f>
        <v>9</v>
      </c>
      <c r="S316" s="250" t="n">
        <f aca="false">DATE(P316,Q316,R316)</f>
        <v>37204</v>
      </c>
      <c r="T316" s="234" t="n">
        <f aca="false">[3]LaGuardia!E1777</f>
        <v>0</v>
      </c>
      <c r="U316" s="251" t="n">
        <f aca="false">[3]LaGuardia!F1777</f>
        <v>0</v>
      </c>
    </row>
    <row r="317" customFormat="false" ht="12.75" hidden="false" customHeight="false" outlineLevel="0" collapsed="false">
      <c r="A317" s="246" t="n">
        <v>37205</v>
      </c>
      <c r="B317" s="235" t="n">
        <v>57</v>
      </c>
      <c r="C317" s="247" t="n">
        <v>39</v>
      </c>
      <c r="D317" s="248" t="n">
        <f aca="false">[2]PhiladelphiaPA!A1776</f>
        <v>2001</v>
      </c>
      <c r="E317" s="235" t="n">
        <f aca="false">[2]PhiladelphiaPA!B1776</f>
        <v>11</v>
      </c>
      <c r="F317" s="235" t="n">
        <f aca="false">[2]PhiladelphiaPA!C1776</f>
        <v>10</v>
      </c>
      <c r="G317" s="250" t="n">
        <f aca="false">DATE(D317,E317,F317)</f>
        <v>37205</v>
      </c>
      <c r="H317" s="235" t="n">
        <f aca="false">[2]PhiladelphiaPA!E1776</f>
        <v>0</v>
      </c>
      <c r="I317" s="247" t="n">
        <f aca="false">[2]PhiladelphiaPA!F1776</f>
        <v>0</v>
      </c>
      <c r="J317" s="248" t="n">
        <f aca="false">'[2]WashingtonD.C.'!A1776</f>
        <v>2001</v>
      </c>
      <c r="K317" s="235" t="n">
        <f aca="false">'[2]WashingtonD.C.'!B1776</f>
        <v>11</v>
      </c>
      <c r="L317" s="235" t="n">
        <f aca="false">'[2]WashingtonD.C.'!C1776</f>
        <v>10</v>
      </c>
      <c r="M317" s="250" t="n">
        <f aca="false">DATE(J317,K317,L317)</f>
        <v>37205</v>
      </c>
      <c r="N317" s="235" t="n">
        <f aca="false">'[2]WashingtonD.C.'!E1776</f>
        <v>0</v>
      </c>
      <c r="O317" s="247" t="n">
        <f aca="false">'[2]WashingtonD.C.'!F1776</f>
        <v>0</v>
      </c>
      <c r="P317" s="248" t="n">
        <f aca="false">[3]LaGuardia!A1778</f>
        <v>2001</v>
      </c>
      <c r="Q317" s="235" t="n">
        <f aca="false">[3]LaGuardia!B1778</f>
        <v>11</v>
      </c>
      <c r="R317" s="234" t="n">
        <f aca="false">[3]LaGuardia!C1778</f>
        <v>10</v>
      </c>
      <c r="S317" s="250" t="n">
        <f aca="false">DATE(P317,Q317,R317)</f>
        <v>37205</v>
      </c>
      <c r="T317" s="234" t="n">
        <f aca="false">[3]LaGuardia!E1778</f>
        <v>0</v>
      </c>
      <c r="U317" s="251" t="n">
        <f aca="false">[3]LaGuardia!F1778</f>
        <v>0</v>
      </c>
    </row>
    <row r="318" customFormat="false" ht="12.75" hidden="false" customHeight="false" outlineLevel="0" collapsed="false">
      <c r="A318" s="246" t="n">
        <v>37206</v>
      </c>
      <c r="B318" s="235" t="n">
        <v>57</v>
      </c>
      <c r="C318" s="247" t="n">
        <v>39</v>
      </c>
      <c r="D318" s="248" t="n">
        <f aca="false">[2]PhiladelphiaPA!A1777</f>
        <v>2001</v>
      </c>
      <c r="E318" s="235" t="n">
        <f aca="false">[2]PhiladelphiaPA!B1777</f>
        <v>11</v>
      </c>
      <c r="F318" s="235" t="n">
        <f aca="false">[2]PhiladelphiaPA!C1777</f>
        <v>11</v>
      </c>
      <c r="G318" s="250" t="n">
        <f aca="false">DATE(D318,E318,F318)</f>
        <v>37206</v>
      </c>
      <c r="H318" s="235" t="n">
        <f aca="false">[2]PhiladelphiaPA!E1777</f>
        <v>0</v>
      </c>
      <c r="I318" s="247" t="n">
        <f aca="false">[2]PhiladelphiaPA!F1777</f>
        <v>0</v>
      </c>
      <c r="J318" s="248" t="n">
        <f aca="false">'[2]WashingtonD.C.'!A1777</f>
        <v>2001</v>
      </c>
      <c r="K318" s="235" t="n">
        <f aca="false">'[2]WashingtonD.C.'!B1777</f>
        <v>11</v>
      </c>
      <c r="L318" s="235" t="n">
        <f aca="false">'[2]WashingtonD.C.'!C1777</f>
        <v>11</v>
      </c>
      <c r="M318" s="250" t="n">
        <f aca="false">DATE(J318,K318,L318)</f>
        <v>37206</v>
      </c>
      <c r="N318" s="235" t="n">
        <f aca="false">'[2]WashingtonD.C.'!E1777</f>
        <v>0</v>
      </c>
      <c r="O318" s="247" t="n">
        <f aca="false">'[2]WashingtonD.C.'!F1777</f>
        <v>0</v>
      </c>
      <c r="P318" s="248" t="n">
        <f aca="false">[3]LaGuardia!A1779</f>
        <v>2001</v>
      </c>
      <c r="Q318" s="235" t="n">
        <f aca="false">[3]LaGuardia!B1779</f>
        <v>11</v>
      </c>
      <c r="R318" s="234" t="n">
        <f aca="false">[3]LaGuardia!C1779</f>
        <v>11</v>
      </c>
      <c r="S318" s="250" t="n">
        <f aca="false">DATE(P318,Q318,R318)</f>
        <v>37206</v>
      </c>
      <c r="T318" s="234" t="n">
        <f aca="false">[3]LaGuardia!E1779</f>
        <v>0</v>
      </c>
      <c r="U318" s="251" t="n">
        <f aca="false">[3]LaGuardia!F1779</f>
        <v>0</v>
      </c>
    </row>
    <row r="319" customFormat="false" ht="12.75" hidden="false" customHeight="false" outlineLevel="0" collapsed="false">
      <c r="A319" s="246" t="n">
        <v>37207</v>
      </c>
      <c r="B319" s="235" t="n">
        <v>57</v>
      </c>
      <c r="C319" s="247" t="n">
        <v>39</v>
      </c>
      <c r="D319" s="248" t="n">
        <f aca="false">[2]PhiladelphiaPA!A1778</f>
        <v>2001</v>
      </c>
      <c r="E319" s="235" t="n">
        <f aca="false">[2]PhiladelphiaPA!B1778</f>
        <v>11</v>
      </c>
      <c r="F319" s="235" t="n">
        <f aca="false">[2]PhiladelphiaPA!C1778</f>
        <v>12</v>
      </c>
      <c r="G319" s="250" t="n">
        <f aca="false">DATE(D319,E319,F319)</f>
        <v>37207</v>
      </c>
      <c r="H319" s="235" t="n">
        <f aca="false">[2]PhiladelphiaPA!E1778</f>
        <v>0</v>
      </c>
      <c r="I319" s="247" t="n">
        <f aca="false">[2]PhiladelphiaPA!F1778</f>
        <v>0</v>
      </c>
      <c r="J319" s="248" t="n">
        <f aca="false">'[2]WashingtonD.C.'!A1778</f>
        <v>2001</v>
      </c>
      <c r="K319" s="235" t="n">
        <f aca="false">'[2]WashingtonD.C.'!B1778</f>
        <v>11</v>
      </c>
      <c r="L319" s="235" t="n">
        <f aca="false">'[2]WashingtonD.C.'!C1778</f>
        <v>12</v>
      </c>
      <c r="M319" s="250" t="n">
        <f aca="false">DATE(J319,K319,L319)</f>
        <v>37207</v>
      </c>
      <c r="N319" s="235" t="n">
        <f aca="false">'[2]WashingtonD.C.'!E1778</f>
        <v>0</v>
      </c>
      <c r="O319" s="247" t="n">
        <f aca="false">'[2]WashingtonD.C.'!F1778</f>
        <v>0</v>
      </c>
      <c r="P319" s="248" t="n">
        <f aca="false">[3]LaGuardia!A1780</f>
        <v>2001</v>
      </c>
      <c r="Q319" s="235" t="n">
        <f aca="false">[3]LaGuardia!B1780</f>
        <v>11</v>
      </c>
      <c r="R319" s="234" t="n">
        <f aca="false">[3]LaGuardia!C1780</f>
        <v>12</v>
      </c>
      <c r="S319" s="250" t="n">
        <f aca="false">DATE(P319,Q319,R319)</f>
        <v>37207</v>
      </c>
      <c r="T319" s="234" t="n">
        <f aca="false">[3]LaGuardia!E1780</f>
        <v>0</v>
      </c>
      <c r="U319" s="251" t="n">
        <f aca="false">[3]LaGuardia!F1780</f>
        <v>0</v>
      </c>
    </row>
    <row r="320" customFormat="false" ht="12.75" hidden="false" customHeight="false" outlineLevel="0" collapsed="false">
      <c r="A320" s="246" t="n">
        <v>37208</v>
      </c>
      <c r="B320" s="235" t="n">
        <v>56</v>
      </c>
      <c r="C320" s="247" t="n">
        <v>39</v>
      </c>
      <c r="D320" s="248" t="n">
        <f aca="false">[2]PhiladelphiaPA!A1779</f>
        <v>2001</v>
      </c>
      <c r="E320" s="235" t="n">
        <f aca="false">[2]PhiladelphiaPA!B1779</f>
        <v>11</v>
      </c>
      <c r="F320" s="235" t="n">
        <f aca="false">[2]PhiladelphiaPA!C1779</f>
        <v>13</v>
      </c>
      <c r="G320" s="250" t="n">
        <f aca="false">DATE(D320,E320,F320)</f>
        <v>37208</v>
      </c>
      <c r="H320" s="235" t="n">
        <f aca="false">[2]PhiladelphiaPA!E1779</f>
        <v>0</v>
      </c>
      <c r="I320" s="247" t="n">
        <f aca="false">[2]PhiladelphiaPA!F1779</f>
        <v>0</v>
      </c>
      <c r="J320" s="248" t="n">
        <f aca="false">'[2]WashingtonD.C.'!A1779</f>
        <v>2001</v>
      </c>
      <c r="K320" s="235" t="n">
        <f aca="false">'[2]WashingtonD.C.'!B1779</f>
        <v>11</v>
      </c>
      <c r="L320" s="235" t="n">
        <f aca="false">'[2]WashingtonD.C.'!C1779</f>
        <v>13</v>
      </c>
      <c r="M320" s="250" t="n">
        <f aca="false">DATE(J320,K320,L320)</f>
        <v>37208</v>
      </c>
      <c r="N320" s="235" t="n">
        <f aca="false">'[2]WashingtonD.C.'!E1779</f>
        <v>0</v>
      </c>
      <c r="O320" s="247" t="n">
        <f aca="false">'[2]WashingtonD.C.'!F1779</f>
        <v>0</v>
      </c>
      <c r="P320" s="248" t="n">
        <f aca="false">[3]LaGuardia!A1781</f>
        <v>2001</v>
      </c>
      <c r="Q320" s="235" t="n">
        <f aca="false">[3]LaGuardia!B1781</f>
        <v>11</v>
      </c>
      <c r="R320" s="234" t="n">
        <f aca="false">[3]LaGuardia!C1781</f>
        <v>13</v>
      </c>
      <c r="S320" s="250" t="n">
        <f aca="false">DATE(P320,Q320,R320)</f>
        <v>37208</v>
      </c>
      <c r="T320" s="234" t="n">
        <f aca="false">[3]LaGuardia!E1781</f>
        <v>0</v>
      </c>
      <c r="U320" s="251" t="n">
        <f aca="false">[3]LaGuardia!F1781</f>
        <v>0</v>
      </c>
    </row>
    <row r="321" customFormat="false" ht="12.75" hidden="false" customHeight="false" outlineLevel="0" collapsed="false">
      <c r="A321" s="246" t="n">
        <v>37209</v>
      </c>
      <c r="B321" s="235" t="n">
        <v>56</v>
      </c>
      <c r="C321" s="247" t="n">
        <v>38</v>
      </c>
      <c r="D321" s="248" t="n">
        <f aca="false">[2]PhiladelphiaPA!A1780</f>
        <v>2001</v>
      </c>
      <c r="E321" s="235" t="n">
        <f aca="false">[2]PhiladelphiaPA!B1780</f>
        <v>11</v>
      </c>
      <c r="F321" s="235" t="n">
        <f aca="false">[2]PhiladelphiaPA!C1780</f>
        <v>14</v>
      </c>
      <c r="G321" s="250" t="n">
        <f aca="false">DATE(D321,E321,F321)</f>
        <v>37209</v>
      </c>
      <c r="H321" s="235" t="n">
        <f aca="false">[2]PhiladelphiaPA!E1780</f>
        <v>0</v>
      </c>
      <c r="I321" s="247" t="n">
        <f aca="false">[2]PhiladelphiaPA!F1780</f>
        <v>0</v>
      </c>
      <c r="J321" s="248" t="n">
        <f aca="false">'[2]WashingtonD.C.'!A1780</f>
        <v>2001</v>
      </c>
      <c r="K321" s="235" t="n">
        <f aca="false">'[2]WashingtonD.C.'!B1780</f>
        <v>11</v>
      </c>
      <c r="L321" s="235" t="n">
        <f aca="false">'[2]WashingtonD.C.'!C1780</f>
        <v>14</v>
      </c>
      <c r="M321" s="250" t="n">
        <f aca="false">DATE(J321,K321,L321)</f>
        <v>37209</v>
      </c>
      <c r="N321" s="235" t="n">
        <f aca="false">'[2]WashingtonD.C.'!E1780</f>
        <v>0</v>
      </c>
      <c r="O321" s="247" t="n">
        <f aca="false">'[2]WashingtonD.C.'!F1780</f>
        <v>0</v>
      </c>
      <c r="P321" s="248" t="n">
        <f aca="false">[3]LaGuardia!A1782</f>
        <v>2001</v>
      </c>
      <c r="Q321" s="235" t="n">
        <f aca="false">[3]LaGuardia!B1782</f>
        <v>11</v>
      </c>
      <c r="R321" s="234" t="n">
        <f aca="false">[3]LaGuardia!C1782</f>
        <v>14</v>
      </c>
      <c r="S321" s="250" t="n">
        <f aca="false">DATE(P321,Q321,R321)</f>
        <v>37209</v>
      </c>
      <c r="T321" s="234" t="n">
        <f aca="false">[3]LaGuardia!E1782</f>
        <v>0</v>
      </c>
      <c r="U321" s="251" t="n">
        <f aca="false">[3]LaGuardia!F1782</f>
        <v>0</v>
      </c>
    </row>
    <row r="322" customFormat="false" ht="12.75" hidden="false" customHeight="false" outlineLevel="0" collapsed="false">
      <c r="A322" s="246" t="n">
        <v>37210</v>
      </c>
      <c r="B322" s="235" t="n">
        <v>55</v>
      </c>
      <c r="C322" s="247" t="n">
        <v>38</v>
      </c>
      <c r="D322" s="248" t="n">
        <f aca="false">[2]PhiladelphiaPA!A1781</f>
        <v>2001</v>
      </c>
      <c r="E322" s="235" t="n">
        <f aca="false">[2]PhiladelphiaPA!B1781</f>
        <v>11</v>
      </c>
      <c r="F322" s="235" t="n">
        <f aca="false">[2]PhiladelphiaPA!C1781</f>
        <v>15</v>
      </c>
      <c r="G322" s="250" t="n">
        <f aca="false">DATE(D322,E322,F322)</f>
        <v>37210</v>
      </c>
      <c r="H322" s="235" t="n">
        <f aca="false">[2]PhiladelphiaPA!E1781</f>
        <v>0</v>
      </c>
      <c r="I322" s="247" t="n">
        <f aca="false">[2]PhiladelphiaPA!F1781</f>
        <v>0</v>
      </c>
      <c r="J322" s="248" t="n">
        <f aca="false">'[2]WashingtonD.C.'!A1781</f>
        <v>2001</v>
      </c>
      <c r="K322" s="235" t="n">
        <f aca="false">'[2]WashingtonD.C.'!B1781</f>
        <v>11</v>
      </c>
      <c r="L322" s="235" t="n">
        <f aca="false">'[2]WashingtonD.C.'!C1781</f>
        <v>15</v>
      </c>
      <c r="M322" s="250" t="n">
        <f aca="false">DATE(J322,K322,L322)</f>
        <v>37210</v>
      </c>
      <c r="N322" s="235" t="n">
        <f aca="false">'[2]WashingtonD.C.'!E1781</f>
        <v>0</v>
      </c>
      <c r="O322" s="247" t="n">
        <f aca="false">'[2]WashingtonD.C.'!F1781</f>
        <v>0</v>
      </c>
      <c r="P322" s="248" t="n">
        <f aca="false">[3]LaGuardia!A1783</f>
        <v>2001</v>
      </c>
      <c r="Q322" s="235" t="n">
        <f aca="false">[3]LaGuardia!B1783</f>
        <v>11</v>
      </c>
      <c r="R322" s="234" t="n">
        <f aca="false">[3]LaGuardia!C1783</f>
        <v>15</v>
      </c>
      <c r="S322" s="250" t="n">
        <f aca="false">DATE(P322,Q322,R322)</f>
        <v>37210</v>
      </c>
      <c r="T322" s="234" t="n">
        <f aca="false">[3]LaGuardia!E1783</f>
        <v>0</v>
      </c>
      <c r="U322" s="251" t="n">
        <f aca="false">[3]LaGuardia!F1783</f>
        <v>0</v>
      </c>
    </row>
    <row r="323" customFormat="false" ht="12.75" hidden="false" customHeight="false" outlineLevel="0" collapsed="false">
      <c r="A323" s="246" t="n">
        <v>37211</v>
      </c>
      <c r="B323" s="235" t="n">
        <v>55</v>
      </c>
      <c r="C323" s="247" t="n">
        <v>38</v>
      </c>
      <c r="D323" s="248" t="n">
        <f aca="false">[2]PhiladelphiaPA!A1782</f>
        <v>2001</v>
      </c>
      <c r="E323" s="235" t="n">
        <f aca="false">[2]PhiladelphiaPA!B1782</f>
        <v>11</v>
      </c>
      <c r="F323" s="235" t="n">
        <f aca="false">[2]PhiladelphiaPA!C1782</f>
        <v>16</v>
      </c>
      <c r="G323" s="250" t="n">
        <f aca="false">DATE(D323,E323,F323)</f>
        <v>37211</v>
      </c>
      <c r="H323" s="235" t="n">
        <f aca="false">[2]PhiladelphiaPA!E1782</f>
        <v>0</v>
      </c>
      <c r="I323" s="247" t="n">
        <f aca="false">[2]PhiladelphiaPA!F1782</f>
        <v>0</v>
      </c>
      <c r="J323" s="248" t="n">
        <f aca="false">'[2]WashingtonD.C.'!A1782</f>
        <v>2001</v>
      </c>
      <c r="K323" s="235" t="n">
        <f aca="false">'[2]WashingtonD.C.'!B1782</f>
        <v>11</v>
      </c>
      <c r="L323" s="235" t="n">
        <f aca="false">'[2]WashingtonD.C.'!C1782</f>
        <v>16</v>
      </c>
      <c r="M323" s="250" t="n">
        <f aca="false">DATE(J323,K323,L323)</f>
        <v>37211</v>
      </c>
      <c r="N323" s="235" t="n">
        <f aca="false">'[2]WashingtonD.C.'!E1782</f>
        <v>0</v>
      </c>
      <c r="O323" s="247" t="n">
        <f aca="false">'[2]WashingtonD.C.'!F1782</f>
        <v>0</v>
      </c>
      <c r="P323" s="248" t="n">
        <f aca="false">[3]LaGuardia!A1784</f>
        <v>2001</v>
      </c>
      <c r="Q323" s="235" t="n">
        <f aca="false">[3]LaGuardia!B1784</f>
        <v>11</v>
      </c>
      <c r="R323" s="234" t="n">
        <f aca="false">[3]LaGuardia!C1784</f>
        <v>16</v>
      </c>
      <c r="S323" s="250" t="n">
        <f aca="false">DATE(P323,Q323,R323)</f>
        <v>37211</v>
      </c>
      <c r="T323" s="234" t="n">
        <f aca="false">[3]LaGuardia!E1784</f>
        <v>0</v>
      </c>
      <c r="U323" s="251" t="n">
        <f aca="false">[3]LaGuardia!F1784</f>
        <v>0</v>
      </c>
    </row>
    <row r="324" customFormat="false" ht="12.75" hidden="false" customHeight="false" outlineLevel="0" collapsed="false">
      <c r="A324" s="246" t="n">
        <v>37212</v>
      </c>
      <c r="B324" s="235" t="n">
        <v>55</v>
      </c>
      <c r="C324" s="247" t="n">
        <v>37</v>
      </c>
      <c r="D324" s="248" t="n">
        <f aca="false">[2]PhiladelphiaPA!A1783</f>
        <v>2001</v>
      </c>
      <c r="E324" s="235" t="n">
        <f aca="false">[2]PhiladelphiaPA!B1783</f>
        <v>11</v>
      </c>
      <c r="F324" s="235" t="n">
        <f aca="false">[2]PhiladelphiaPA!C1783</f>
        <v>17</v>
      </c>
      <c r="G324" s="250" t="n">
        <f aca="false">DATE(D324,E324,F324)</f>
        <v>37212</v>
      </c>
      <c r="H324" s="235" t="n">
        <f aca="false">[2]PhiladelphiaPA!E1783</f>
        <v>0</v>
      </c>
      <c r="I324" s="247" t="n">
        <f aca="false">[2]PhiladelphiaPA!F1783</f>
        <v>0</v>
      </c>
      <c r="J324" s="248" t="n">
        <f aca="false">'[2]WashingtonD.C.'!A1783</f>
        <v>2001</v>
      </c>
      <c r="K324" s="235" t="n">
        <f aca="false">'[2]WashingtonD.C.'!B1783</f>
        <v>11</v>
      </c>
      <c r="L324" s="235" t="n">
        <f aca="false">'[2]WashingtonD.C.'!C1783</f>
        <v>17</v>
      </c>
      <c r="M324" s="250" t="n">
        <f aca="false">DATE(J324,K324,L324)</f>
        <v>37212</v>
      </c>
      <c r="N324" s="235" t="n">
        <f aca="false">'[2]WashingtonD.C.'!E1783</f>
        <v>0</v>
      </c>
      <c r="O324" s="247" t="n">
        <f aca="false">'[2]WashingtonD.C.'!F1783</f>
        <v>0</v>
      </c>
      <c r="P324" s="248" t="n">
        <f aca="false">[3]LaGuardia!A1785</f>
        <v>2001</v>
      </c>
      <c r="Q324" s="235" t="n">
        <f aca="false">[3]LaGuardia!B1785</f>
        <v>11</v>
      </c>
      <c r="R324" s="234" t="n">
        <f aca="false">[3]LaGuardia!C1785</f>
        <v>17</v>
      </c>
      <c r="S324" s="250" t="n">
        <f aca="false">DATE(P324,Q324,R324)</f>
        <v>37212</v>
      </c>
      <c r="T324" s="234" t="n">
        <f aca="false">[3]LaGuardia!E1785</f>
        <v>0</v>
      </c>
      <c r="U324" s="251" t="n">
        <f aca="false">[3]LaGuardia!F1785</f>
        <v>0</v>
      </c>
    </row>
    <row r="325" customFormat="false" ht="12.75" hidden="false" customHeight="false" outlineLevel="0" collapsed="false">
      <c r="A325" s="246" t="n">
        <v>37213</v>
      </c>
      <c r="B325" s="235" t="n">
        <v>54</v>
      </c>
      <c r="C325" s="247" t="n">
        <v>37</v>
      </c>
      <c r="D325" s="248" t="n">
        <f aca="false">[2]PhiladelphiaPA!A1784</f>
        <v>2001</v>
      </c>
      <c r="E325" s="235" t="n">
        <f aca="false">[2]PhiladelphiaPA!B1784</f>
        <v>11</v>
      </c>
      <c r="F325" s="235" t="n">
        <f aca="false">[2]PhiladelphiaPA!C1784</f>
        <v>18</v>
      </c>
      <c r="G325" s="250" t="n">
        <f aca="false">DATE(D325,E325,F325)</f>
        <v>37213</v>
      </c>
      <c r="H325" s="235" t="n">
        <f aca="false">[2]PhiladelphiaPA!E1784</f>
        <v>0</v>
      </c>
      <c r="I325" s="247" t="n">
        <f aca="false">[2]PhiladelphiaPA!F1784</f>
        <v>0</v>
      </c>
      <c r="J325" s="248" t="n">
        <f aca="false">'[2]WashingtonD.C.'!A1784</f>
        <v>2001</v>
      </c>
      <c r="K325" s="235" t="n">
        <f aca="false">'[2]WashingtonD.C.'!B1784</f>
        <v>11</v>
      </c>
      <c r="L325" s="235" t="n">
        <f aca="false">'[2]WashingtonD.C.'!C1784</f>
        <v>18</v>
      </c>
      <c r="M325" s="250" t="n">
        <f aca="false">DATE(J325,K325,L325)</f>
        <v>37213</v>
      </c>
      <c r="N325" s="235" t="n">
        <f aca="false">'[2]WashingtonD.C.'!E1784</f>
        <v>0</v>
      </c>
      <c r="O325" s="247" t="n">
        <f aca="false">'[2]WashingtonD.C.'!F1784</f>
        <v>0</v>
      </c>
      <c r="P325" s="248" t="n">
        <f aca="false">[3]LaGuardia!A1786</f>
        <v>2001</v>
      </c>
      <c r="Q325" s="235" t="n">
        <f aca="false">[3]LaGuardia!B1786</f>
        <v>11</v>
      </c>
      <c r="R325" s="234" t="n">
        <f aca="false">[3]LaGuardia!C1786</f>
        <v>18</v>
      </c>
      <c r="S325" s="250" t="n">
        <f aca="false">DATE(P325,Q325,R325)</f>
        <v>37213</v>
      </c>
      <c r="T325" s="234" t="n">
        <f aca="false">[3]LaGuardia!E1786</f>
        <v>0</v>
      </c>
      <c r="U325" s="251" t="n">
        <f aca="false">[3]LaGuardia!F1786</f>
        <v>0</v>
      </c>
    </row>
    <row r="326" customFormat="false" ht="12.75" hidden="false" customHeight="false" outlineLevel="0" collapsed="false">
      <c r="A326" s="246" t="n">
        <v>37214</v>
      </c>
      <c r="B326" s="235" t="n">
        <v>54</v>
      </c>
      <c r="C326" s="247" t="n">
        <v>37</v>
      </c>
      <c r="D326" s="248" t="n">
        <f aca="false">[2]PhiladelphiaPA!A1785</f>
        <v>2001</v>
      </c>
      <c r="E326" s="235" t="n">
        <f aca="false">[2]PhiladelphiaPA!B1785</f>
        <v>11</v>
      </c>
      <c r="F326" s="235" t="n">
        <f aca="false">[2]PhiladelphiaPA!C1785</f>
        <v>19</v>
      </c>
      <c r="G326" s="250" t="n">
        <f aca="false">DATE(D326,E326,F326)</f>
        <v>37214</v>
      </c>
      <c r="H326" s="235" t="n">
        <f aca="false">[2]PhiladelphiaPA!E1785</f>
        <v>0</v>
      </c>
      <c r="I326" s="247" t="n">
        <f aca="false">[2]PhiladelphiaPA!F1785</f>
        <v>0</v>
      </c>
      <c r="J326" s="248" t="n">
        <f aca="false">'[2]WashingtonD.C.'!A1785</f>
        <v>2001</v>
      </c>
      <c r="K326" s="235" t="n">
        <f aca="false">'[2]WashingtonD.C.'!B1785</f>
        <v>11</v>
      </c>
      <c r="L326" s="235" t="n">
        <f aca="false">'[2]WashingtonD.C.'!C1785</f>
        <v>19</v>
      </c>
      <c r="M326" s="250" t="n">
        <f aca="false">DATE(J326,K326,L326)</f>
        <v>37214</v>
      </c>
      <c r="N326" s="235" t="n">
        <f aca="false">'[2]WashingtonD.C.'!E1785</f>
        <v>0</v>
      </c>
      <c r="O326" s="247" t="n">
        <f aca="false">'[2]WashingtonD.C.'!F1785</f>
        <v>0</v>
      </c>
      <c r="P326" s="248" t="n">
        <f aca="false">[3]LaGuardia!A1787</f>
        <v>2001</v>
      </c>
      <c r="Q326" s="235" t="n">
        <f aca="false">[3]LaGuardia!B1787</f>
        <v>11</v>
      </c>
      <c r="R326" s="234" t="n">
        <f aca="false">[3]LaGuardia!C1787</f>
        <v>19</v>
      </c>
      <c r="S326" s="250" t="n">
        <f aca="false">DATE(P326,Q326,R326)</f>
        <v>37214</v>
      </c>
      <c r="T326" s="234" t="n">
        <f aca="false">[3]LaGuardia!E1787</f>
        <v>0</v>
      </c>
      <c r="U326" s="251" t="n">
        <f aca="false">[3]LaGuardia!F1787</f>
        <v>0</v>
      </c>
    </row>
    <row r="327" customFormat="false" ht="12.75" hidden="false" customHeight="false" outlineLevel="0" collapsed="false">
      <c r="A327" s="246" t="n">
        <v>37215</v>
      </c>
      <c r="B327" s="235" t="n">
        <v>53</v>
      </c>
      <c r="C327" s="247" t="n">
        <v>36</v>
      </c>
      <c r="D327" s="248" t="n">
        <f aca="false">[2]PhiladelphiaPA!A1786</f>
        <v>2001</v>
      </c>
      <c r="E327" s="235" t="n">
        <f aca="false">[2]PhiladelphiaPA!B1786</f>
        <v>11</v>
      </c>
      <c r="F327" s="235" t="n">
        <f aca="false">[2]PhiladelphiaPA!C1786</f>
        <v>20</v>
      </c>
      <c r="G327" s="250" t="n">
        <f aca="false">DATE(D327,E327,F327)</f>
        <v>37215</v>
      </c>
      <c r="H327" s="235" t="n">
        <f aca="false">[2]PhiladelphiaPA!E1786</f>
        <v>0</v>
      </c>
      <c r="I327" s="247" t="n">
        <f aca="false">[2]PhiladelphiaPA!F1786</f>
        <v>0</v>
      </c>
      <c r="J327" s="248" t="n">
        <f aca="false">'[2]WashingtonD.C.'!A1786</f>
        <v>2001</v>
      </c>
      <c r="K327" s="235" t="n">
        <f aca="false">'[2]WashingtonD.C.'!B1786</f>
        <v>11</v>
      </c>
      <c r="L327" s="235" t="n">
        <f aca="false">'[2]WashingtonD.C.'!C1786</f>
        <v>20</v>
      </c>
      <c r="M327" s="250" t="n">
        <f aca="false">DATE(J327,K327,L327)</f>
        <v>37215</v>
      </c>
      <c r="N327" s="235" t="n">
        <f aca="false">'[2]WashingtonD.C.'!E1786</f>
        <v>0</v>
      </c>
      <c r="O327" s="247" t="n">
        <f aca="false">'[2]WashingtonD.C.'!F1786</f>
        <v>0</v>
      </c>
      <c r="P327" s="248" t="n">
        <f aca="false">[3]LaGuardia!A1788</f>
        <v>2001</v>
      </c>
      <c r="Q327" s="235" t="n">
        <f aca="false">[3]LaGuardia!B1788</f>
        <v>11</v>
      </c>
      <c r="R327" s="234" t="n">
        <f aca="false">[3]LaGuardia!C1788</f>
        <v>20</v>
      </c>
      <c r="S327" s="250" t="n">
        <f aca="false">DATE(P327,Q327,R327)</f>
        <v>37215</v>
      </c>
      <c r="T327" s="234" t="n">
        <f aca="false">[3]LaGuardia!E1788</f>
        <v>0</v>
      </c>
      <c r="U327" s="251" t="n">
        <f aca="false">[3]LaGuardia!F1788</f>
        <v>0</v>
      </c>
    </row>
    <row r="328" customFormat="false" ht="12.75" hidden="false" customHeight="false" outlineLevel="0" collapsed="false">
      <c r="A328" s="246" t="n">
        <v>37216</v>
      </c>
      <c r="B328" s="235" t="n">
        <v>53</v>
      </c>
      <c r="C328" s="247" t="n">
        <v>36</v>
      </c>
      <c r="D328" s="248" t="n">
        <f aca="false">[2]PhiladelphiaPA!A1787</f>
        <v>2001</v>
      </c>
      <c r="E328" s="235" t="n">
        <f aca="false">[2]PhiladelphiaPA!B1787</f>
        <v>11</v>
      </c>
      <c r="F328" s="235" t="n">
        <f aca="false">[2]PhiladelphiaPA!C1787</f>
        <v>21</v>
      </c>
      <c r="G328" s="250" t="n">
        <f aca="false">DATE(D328,E328,F328)</f>
        <v>37216</v>
      </c>
      <c r="H328" s="235" t="n">
        <f aca="false">[2]PhiladelphiaPA!E1787</f>
        <v>0</v>
      </c>
      <c r="I328" s="247" t="n">
        <f aca="false">[2]PhiladelphiaPA!F1787</f>
        <v>0</v>
      </c>
      <c r="J328" s="248" t="n">
        <f aca="false">'[2]WashingtonD.C.'!A1787</f>
        <v>2001</v>
      </c>
      <c r="K328" s="235" t="n">
        <f aca="false">'[2]WashingtonD.C.'!B1787</f>
        <v>11</v>
      </c>
      <c r="L328" s="235" t="n">
        <f aca="false">'[2]WashingtonD.C.'!C1787</f>
        <v>21</v>
      </c>
      <c r="M328" s="250" t="n">
        <f aca="false">DATE(J328,K328,L328)</f>
        <v>37216</v>
      </c>
      <c r="N328" s="235" t="n">
        <f aca="false">'[2]WashingtonD.C.'!E1787</f>
        <v>0</v>
      </c>
      <c r="O328" s="247" t="n">
        <f aca="false">'[2]WashingtonD.C.'!F1787</f>
        <v>0</v>
      </c>
      <c r="P328" s="248" t="n">
        <f aca="false">[3]LaGuardia!A1789</f>
        <v>2001</v>
      </c>
      <c r="Q328" s="235" t="n">
        <f aca="false">[3]LaGuardia!B1789</f>
        <v>11</v>
      </c>
      <c r="R328" s="234" t="n">
        <f aca="false">[3]LaGuardia!C1789</f>
        <v>21</v>
      </c>
      <c r="S328" s="250" t="n">
        <f aca="false">DATE(P328,Q328,R328)</f>
        <v>37216</v>
      </c>
      <c r="T328" s="234" t="n">
        <f aca="false">[3]LaGuardia!E1789</f>
        <v>0</v>
      </c>
      <c r="U328" s="251" t="n">
        <f aca="false">[3]LaGuardia!F1789</f>
        <v>0</v>
      </c>
    </row>
    <row r="329" customFormat="false" ht="12.75" hidden="false" customHeight="false" outlineLevel="0" collapsed="false">
      <c r="A329" s="246" t="n">
        <v>37217</v>
      </c>
      <c r="B329" s="235" t="n">
        <v>53</v>
      </c>
      <c r="C329" s="247" t="n">
        <v>36</v>
      </c>
      <c r="D329" s="248" t="n">
        <f aca="false">[2]PhiladelphiaPA!A1788</f>
        <v>2001</v>
      </c>
      <c r="E329" s="235" t="n">
        <f aca="false">[2]PhiladelphiaPA!B1788</f>
        <v>11</v>
      </c>
      <c r="F329" s="235" t="n">
        <f aca="false">[2]PhiladelphiaPA!C1788</f>
        <v>22</v>
      </c>
      <c r="G329" s="250" t="n">
        <f aca="false">DATE(D329,E329,F329)</f>
        <v>37217</v>
      </c>
      <c r="H329" s="235" t="n">
        <f aca="false">[2]PhiladelphiaPA!E1788</f>
        <v>0</v>
      </c>
      <c r="I329" s="247" t="n">
        <f aca="false">[2]PhiladelphiaPA!F1788</f>
        <v>0</v>
      </c>
      <c r="J329" s="248" t="n">
        <f aca="false">'[2]WashingtonD.C.'!A1788</f>
        <v>2001</v>
      </c>
      <c r="K329" s="235" t="n">
        <f aca="false">'[2]WashingtonD.C.'!B1788</f>
        <v>11</v>
      </c>
      <c r="L329" s="235" t="n">
        <f aca="false">'[2]WashingtonD.C.'!C1788</f>
        <v>22</v>
      </c>
      <c r="M329" s="250" t="n">
        <f aca="false">DATE(J329,K329,L329)</f>
        <v>37217</v>
      </c>
      <c r="N329" s="235" t="n">
        <f aca="false">'[2]WashingtonD.C.'!E1788</f>
        <v>0</v>
      </c>
      <c r="O329" s="247" t="n">
        <f aca="false">'[2]WashingtonD.C.'!F1788</f>
        <v>0</v>
      </c>
      <c r="P329" s="248" t="n">
        <f aca="false">[3]LaGuardia!A1790</f>
        <v>2001</v>
      </c>
      <c r="Q329" s="235" t="n">
        <f aca="false">[3]LaGuardia!B1790</f>
        <v>11</v>
      </c>
      <c r="R329" s="234" t="n">
        <f aca="false">[3]LaGuardia!C1790</f>
        <v>22</v>
      </c>
      <c r="S329" s="250" t="n">
        <f aca="false">DATE(P329,Q329,R329)</f>
        <v>37217</v>
      </c>
      <c r="T329" s="234" t="n">
        <f aca="false">[3]LaGuardia!E1790</f>
        <v>0</v>
      </c>
      <c r="U329" s="251" t="n">
        <f aca="false">[3]LaGuardia!F1790</f>
        <v>0</v>
      </c>
    </row>
    <row r="330" customFormat="false" ht="12.75" hidden="false" customHeight="false" outlineLevel="0" collapsed="false">
      <c r="A330" s="246" t="n">
        <v>37218</v>
      </c>
      <c r="B330" s="235" t="n">
        <v>52</v>
      </c>
      <c r="C330" s="247" t="n">
        <v>35</v>
      </c>
      <c r="D330" s="248" t="n">
        <f aca="false">[2]PhiladelphiaPA!A1789</f>
        <v>2001</v>
      </c>
      <c r="E330" s="235" t="n">
        <f aca="false">[2]PhiladelphiaPA!B1789</f>
        <v>11</v>
      </c>
      <c r="F330" s="235" t="n">
        <f aca="false">[2]PhiladelphiaPA!C1789</f>
        <v>23</v>
      </c>
      <c r="G330" s="250" t="n">
        <f aca="false">DATE(D330,E330,F330)</f>
        <v>37218</v>
      </c>
      <c r="H330" s="235" t="n">
        <f aca="false">[2]PhiladelphiaPA!E1789</f>
        <v>0</v>
      </c>
      <c r="I330" s="247" t="n">
        <f aca="false">[2]PhiladelphiaPA!F1789</f>
        <v>0</v>
      </c>
      <c r="J330" s="248" t="n">
        <f aca="false">'[2]WashingtonD.C.'!A1789</f>
        <v>2001</v>
      </c>
      <c r="K330" s="235" t="n">
        <f aca="false">'[2]WashingtonD.C.'!B1789</f>
        <v>11</v>
      </c>
      <c r="L330" s="235" t="n">
        <f aca="false">'[2]WashingtonD.C.'!C1789</f>
        <v>23</v>
      </c>
      <c r="M330" s="250" t="n">
        <f aca="false">DATE(J330,K330,L330)</f>
        <v>37218</v>
      </c>
      <c r="N330" s="235" t="n">
        <f aca="false">'[2]WashingtonD.C.'!E1789</f>
        <v>0</v>
      </c>
      <c r="O330" s="247" t="n">
        <f aca="false">'[2]WashingtonD.C.'!F1789</f>
        <v>0</v>
      </c>
      <c r="P330" s="248" t="n">
        <f aca="false">[3]LaGuardia!A1791</f>
        <v>2001</v>
      </c>
      <c r="Q330" s="235" t="n">
        <f aca="false">[3]LaGuardia!B1791</f>
        <v>11</v>
      </c>
      <c r="R330" s="234" t="n">
        <f aca="false">[3]LaGuardia!C1791</f>
        <v>23</v>
      </c>
      <c r="S330" s="250" t="n">
        <f aca="false">DATE(P330,Q330,R330)</f>
        <v>37218</v>
      </c>
      <c r="T330" s="234" t="n">
        <f aca="false">[3]LaGuardia!E1791</f>
        <v>0</v>
      </c>
      <c r="U330" s="251" t="n">
        <f aca="false">[3]LaGuardia!F1791</f>
        <v>0</v>
      </c>
    </row>
    <row r="331" customFormat="false" ht="12.75" hidden="false" customHeight="false" outlineLevel="0" collapsed="false">
      <c r="A331" s="246" t="n">
        <v>37219</v>
      </c>
      <c r="B331" s="235" t="n">
        <v>52</v>
      </c>
      <c r="C331" s="247" t="n">
        <v>35</v>
      </c>
      <c r="D331" s="248" t="n">
        <f aca="false">[2]PhiladelphiaPA!A1790</f>
        <v>2001</v>
      </c>
      <c r="E331" s="235" t="n">
        <f aca="false">[2]PhiladelphiaPA!B1790</f>
        <v>11</v>
      </c>
      <c r="F331" s="235" t="n">
        <f aca="false">[2]PhiladelphiaPA!C1790</f>
        <v>24</v>
      </c>
      <c r="G331" s="250" t="n">
        <f aca="false">DATE(D331,E331,F331)</f>
        <v>37219</v>
      </c>
      <c r="H331" s="235" t="n">
        <f aca="false">[2]PhiladelphiaPA!E1790</f>
        <v>0</v>
      </c>
      <c r="I331" s="247" t="n">
        <f aca="false">[2]PhiladelphiaPA!F1790</f>
        <v>0</v>
      </c>
      <c r="J331" s="248" t="n">
        <f aca="false">'[2]WashingtonD.C.'!A1790</f>
        <v>2001</v>
      </c>
      <c r="K331" s="235" t="n">
        <f aca="false">'[2]WashingtonD.C.'!B1790</f>
        <v>11</v>
      </c>
      <c r="L331" s="235" t="n">
        <f aca="false">'[2]WashingtonD.C.'!C1790</f>
        <v>24</v>
      </c>
      <c r="M331" s="250" t="n">
        <f aca="false">DATE(J331,K331,L331)</f>
        <v>37219</v>
      </c>
      <c r="N331" s="235" t="n">
        <f aca="false">'[2]WashingtonD.C.'!E1790</f>
        <v>0</v>
      </c>
      <c r="O331" s="247" t="n">
        <f aca="false">'[2]WashingtonD.C.'!F1790</f>
        <v>0</v>
      </c>
      <c r="P331" s="248" t="n">
        <f aca="false">[3]LaGuardia!A1792</f>
        <v>2001</v>
      </c>
      <c r="Q331" s="235" t="n">
        <f aca="false">[3]LaGuardia!B1792</f>
        <v>11</v>
      </c>
      <c r="R331" s="234" t="n">
        <f aca="false">[3]LaGuardia!C1792</f>
        <v>24</v>
      </c>
      <c r="S331" s="250" t="n">
        <f aca="false">DATE(P331,Q331,R331)</f>
        <v>37219</v>
      </c>
      <c r="T331" s="234" t="n">
        <f aca="false">[3]LaGuardia!E1792</f>
        <v>0</v>
      </c>
      <c r="U331" s="251" t="n">
        <f aca="false">[3]LaGuardia!F1792</f>
        <v>0</v>
      </c>
    </row>
    <row r="332" customFormat="false" ht="12.75" hidden="false" customHeight="false" outlineLevel="0" collapsed="false">
      <c r="A332" s="246" t="n">
        <v>37220</v>
      </c>
      <c r="B332" s="235" t="n">
        <v>51</v>
      </c>
      <c r="C332" s="247" t="n">
        <v>35</v>
      </c>
      <c r="D332" s="248" t="n">
        <f aca="false">[2]PhiladelphiaPA!A1791</f>
        <v>2001</v>
      </c>
      <c r="E332" s="235" t="n">
        <f aca="false">[2]PhiladelphiaPA!B1791</f>
        <v>11</v>
      </c>
      <c r="F332" s="235" t="n">
        <f aca="false">[2]PhiladelphiaPA!C1791</f>
        <v>25</v>
      </c>
      <c r="G332" s="250" t="n">
        <f aca="false">DATE(D332,E332,F332)</f>
        <v>37220</v>
      </c>
      <c r="H332" s="235" t="n">
        <f aca="false">[2]PhiladelphiaPA!E1791</f>
        <v>0</v>
      </c>
      <c r="I332" s="247" t="n">
        <f aca="false">[2]PhiladelphiaPA!F1791</f>
        <v>0</v>
      </c>
      <c r="J332" s="248" t="n">
        <f aca="false">'[2]WashingtonD.C.'!A1791</f>
        <v>2001</v>
      </c>
      <c r="K332" s="235" t="n">
        <f aca="false">'[2]WashingtonD.C.'!B1791</f>
        <v>11</v>
      </c>
      <c r="L332" s="235" t="n">
        <f aca="false">'[2]WashingtonD.C.'!C1791</f>
        <v>25</v>
      </c>
      <c r="M332" s="250" t="n">
        <f aca="false">DATE(J332,K332,L332)</f>
        <v>37220</v>
      </c>
      <c r="N332" s="235" t="n">
        <f aca="false">'[2]WashingtonD.C.'!E1791</f>
        <v>0</v>
      </c>
      <c r="O332" s="247" t="n">
        <f aca="false">'[2]WashingtonD.C.'!F1791</f>
        <v>0</v>
      </c>
      <c r="P332" s="248" t="n">
        <f aca="false">[3]LaGuardia!A1793</f>
        <v>2001</v>
      </c>
      <c r="Q332" s="235" t="n">
        <f aca="false">[3]LaGuardia!B1793</f>
        <v>11</v>
      </c>
      <c r="R332" s="234" t="n">
        <f aca="false">[3]LaGuardia!C1793</f>
        <v>25</v>
      </c>
      <c r="S332" s="250" t="n">
        <f aca="false">DATE(P332,Q332,R332)</f>
        <v>37220</v>
      </c>
      <c r="T332" s="234" t="n">
        <f aca="false">[3]LaGuardia!E1793</f>
        <v>0</v>
      </c>
      <c r="U332" s="251" t="n">
        <f aca="false">[3]LaGuardia!F1793</f>
        <v>0</v>
      </c>
    </row>
    <row r="333" customFormat="false" ht="12.75" hidden="false" customHeight="false" outlineLevel="0" collapsed="false">
      <c r="A333" s="246" t="n">
        <v>37221</v>
      </c>
      <c r="B333" s="235" t="n">
        <v>51</v>
      </c>
      <c r="C333" s="247" t="n">
        <v>34</v>
      </c>
      <c r="D333" s="248" t="n">
        <f aca="false">[2]PhiladelphiaPA!A1792</f>
        <v>2001</v>
      </c>
      <c r="E333" s="235" t="n">
        <f aca="false">[2]PhiladelphiaPA!B1792</f>
        <v>11</v>
      </c>
      <c r="F333" s="235" t="n">
        <f aca="false">[2]PhiladelphiaPA!C1792</f>
        <v>26</v>
      </c>
      <c r="G333" s="250" t="n">
        <f aca="false">DATE(D333,E333,F333)</f>
        <v>37221</v>
      </c>
      <c r="H333" s="235" t="n">
        <f aca="false">[2]PhiladelphiaPA!E1792</f>
        <v>0</v>
      </c>
      <c r="I333" s="247" t="n">
        <f aca="false">[2]PhiladelphiaPA!F1792</f>
        <v>0</v>
      </c>
      <c r="J333" s="248" t="n">
        <f aca="false">'[2]WashingtonD.C.'!A1792</f>
        <v>2001</v>
      </c>
      <c r="K333" s="235" t="n">
        <f aca="false">'[2]WashingtonD.C.'!B1792</f>
        <v>11</v>
      </c>
      <c r="L333" s="235" t="n">
        <f aca="false">'[2]WashingtonD.C.'!C1792</f>
        <v>26</v>
      </c>
      <c r="M333" s="250" t="n">
        <f aca="false">DATE(J333,K333,L333)</f>
        <v>37221</v>
      </c>
      <c r="N333" s="235" t="n">
        <f aca="false">'[2]WashingtonD.C.'!E1792</f>
        <v>0</v>
      </c>
      <c r="O333" s="247" t="n">
        <f aca="false">'[2]WashingtonD.C.'!F1792</f>
        <v>0</v>
      </c>
      <c r="P333" s="248" t="n">
        <f aca="false">[3]LaGuardia!A1794</f>
        <v>2001</v>
      </c>
      <c r="Q333" s="235" t="n">
        <f aca="false">[3]LaGuardia!B1794</f>
        <v>11</v>
      </c>
      <c r="R333" s="234" t="n">
        <f aca="false">[3]LaGuardia!C1794</f>
        <v>26</v>
      </c>
      <c r="S333" s="250" t="n">
        <f aca="false">DATE(P333,Q333,R333)</f>
        <v>37221</v>
      </c>
      <c r="T333" s="234" t="n">
        <f aca="false">[3]LaGuardia!E1794</f>
        <v>0</v>
      </c>
      <c r="U333" s="251" t="n">
        <f aca="false">[3]LaGuardia!F1794</f>
        <v>0</v>
      </c>
    </row>
    <row r="334" customFormat="false" ht="12.75" hidden="false" customHeight="false" outlineLevel="0" collapsed="false">
      <c r="A334" s="246" t="n">
        <v>37222</v>
      </c>
      <c r="B334" s="235" t="n">
        <v>50</v>
      </c>
      <c r="C334" s="247" t="n">
        <v>34</v>
      </c>
      <c r="D334" s="248" t="n">
        <f aca="false">[2]PhiladelphiaPA!A1793</f>
        <v>2001</v>
      </c>
      <c r="E334" s="235" t="n">
        <f aca="false">[2]PhiladelphiaPA!B1793</f>
        <v>11</v>
      </c>
      <c r="F334" s="235" t="n">
        <f aca="false">[2]PhiladelphiaPA!C1793</f>
        <v>27</v>
      </c>
      <c r="G334" s="250" t="n">
        <f aca="false">DATE(D334,E334,F334)</f>
        <v>37222</v>
      </c>
      <c r="H334" s="235" t="n">
        <f aca="false">[2]PhiladelphiaPA!E1793</f>
        <v>0</v>
      </c>
      <c r="I334" s="247" t="n">
        <f aca="false">[2]PhiladelphiaPA!F1793</f>
        <v>0</v>
      </c>
      <c r="J334" s="248" t="n">
        <f aca="false">'[2]WashingtonD.C.'!A1793</f>
        <v>2001</v>
      </c>
      <c r="K334" s="235" t="n">
        <f aca="false">'[2]WashingtonD.C.'!B1793</f>
        <v>11</v>
      </c>
      <c r="L334" s="235" t="n">
        <f aca="false">'[2]WashingtonD.C.'!C1793</f>
        <v>27</v>
      </c>
      <c r="M334" s="250" t="n">
        <f aca="false">DATE(J334,K334,L334)</f>
        <v>37222</v>
      </c>
      <c r="N334" s="235" t="n">
        <f aca="false">'[2]WashingtonD.C.'!E1793</f>
        <v>0</v>
      </c>
      <c r="O334" s="247" t="n">
        <f aca="false">'[2]WashingtonD.C.'!F1793</f>
        <v>0</v>
      </c>
      <c r="P334" s="248" t="n">
        <f aca="false">[3]LaGuardia!A1795</f>
        <v>2001</v>
      </c>
      <c r="Q334" s="235" t="n">
        <f aca="false">[3]LaGuardia!B1795</f>
        <v>11</v>
      </c>
      <c r="R334" s="234" t="n">
        <f aca="false">[3]LaGuardia!C1795</f>
        <v>27</v>
      </c>
      <c r="S334" s="250" t="n">
        <f aca="false">DATE(P334,Q334,R334)</f>
        <v>37222</v>
      </c>
      <c r="T334" s="234" t="n">
        <f aca="false">[3]LaGuardia!E1795</f>
        <v>0</v>
      </c>
      <c r="U334" s="251" t="n">
        <f aca="false">[3]LaGuardia!F1795</f>
        <v>0</v>
      </c>
    </row>
    <row r="335" customFormat="false" ht="12.75" hidden="false" customHeight="false" outlineLevel="0" collapsed="false">
      <c r="A335" s="246" t="n">
        <v>37223</v>
      </c>
      <c r="B335" s="235" t="n">
        <v>50</v>
      </c>
      <c r="C335" s="247" t="n">
        <v>34</v>
      </c>
      <c r="D335" s="248" t="n">
        <f aca="false">[2]PhiladelphiaPA!A1794</f>
        <v>2001</v>
      </c>
      <c r="E335" s="235" t="n">
        <f aca="false">[2]PhiladelphiaPA!B1794</f>
        <v>11</v>
      </c>
      <c r="F335" s="235" t="n">
        <f aca="false">[2]PhiladelphiaPA!C1794</f>
        <v>28</v>
      </c>
      <c r="G335" s="250" t="n">
        <f aca="false">DATE(D335,E335,F335)</f>
        <v>37223</v>
      </c>
      <c r="H335" s="235" t="n">
        <f aca="false">[2]PhiladelphiaPA!E1794</f>
        <v>0</v>
      </c>
      <c r="I335" s="247" t="n">
        <f aca="false">[2]PhiladelphiaPA!F1794</f>
        <v>0</v>
      </c>
      <c r="J335" s="248" t="n">
        <f aca="false">'[2]WashingtonD.C.'!A1794</f>
        <v>2001</v>
      </c>
      <c r="K335" s="235" t="n">
        <f aca="false">'[2]WashingtonD.C.'!B1794</f>
        <v>11</v>
      </c>
      <c r="L335" s="235" t="n">
        <f aca="false">'[2]WashingtonD.C.'!C1794</f>
        <v>28</v>
      </c>
      <c r="M335" s="250" t="n">
        <f aca="false">DATE(J335,K335,L335)</f>
        <v>37223</v>
      </c>
      <c r="N335" s="235" t="n">
        <f aca="false">'[2]WashingtonD.C.'!E1794</f>
        <v>0</v>
      </c>
      <c r="O335" s="247" t="n">
        <f aca="false">'[2]WashingtonD.C.'!F1794</f>
        <v>0</v>
      </c>
      <c r="P335" s="248" t="n">
        <f aca="false">[3]LaGuardia!A1796</f>
        <v>2001</v>
      </c>
      <c r="Q335" s="235" t="n">
        <f aca="false">[3]LaGuardia!B1796</f>
        <v>11</v>
      </c>
      <c r="R335" s="234" t="n">
        <f aca="false">[3]LaGuardia!C1796</f>
        <v>28</v>
      </c>
      <c r="S335" s="250" t="n">
        <f aca="false">DATE(P335,Q335,R335)</f>
        <v>37223</v>
      </c>
      <c r="T335" s="234" t="n">
        <f aca="false">[3]LaGuardia!E1796</f>
        <v>0</v>
      </c>
      <c r="U335" s="251" t="n">
        <f aca="false">[3]LaGuardia!F1796</f>
        <v>0</v>
      </c>
    </row>
    <row r="336" customFormat="false" ht="12.75" hidden="false" customHeight="false" outlineLevel="0" collapsed="false">
      <c r="A336" s="246" t="n">
        <v>37224</v>
      </c>
      <c r="B336" s="235" t="n">
        <v>50</v>
      </c>
      <c r="C336" s="247" t="n">
        <v>33</v>
      </c>
      <c r="D336" s="248" t="n">
        <f aca="false">[2]PhiladelphiaPA!A1795</f>
        <v>2001</v>
      </c>
      <c r="E336" s="235" t="n">
        <f aca="false">[2]PhiladelphiaPA!B1795</f>
        <v>11</v>
      </c>
      <c r="F336" s="235" t="n">
        <f aca="false">[2]PhiladelphiaPA!C1795</f>
        <v>29</v>
      </c>
      <c r="G336" s="250" t="n">
        <f aca="false">DATE(D336,E336,F336)</f>
        <v>37224</v>
      </c>
      <c r="H336" s="235" t="n">
        <f aca="false">[2]PhiladelphiaPA!E1795</f>
        <v>0</v>
      </c>
      <c r="I336" s="247" t="n">
        <f aca="false">[2]PhiladelphiaPA!F1795</f>
        <v>0</v>
      </c>
      <c r="J336" s="248" t="n">
        <f aca="false">'[2]WashingtonD.C.'!A1795</f>
        <v>2001</v>
      </c>
      <c r="K336" s="235" t="n">
        <f aca="false">'[2]WashingtonD.C.'!B1795</f>
        <v>11</v>
      </c>
      <c r="L336" s="235" t="n">
        <f aca="false">'[2]WashingtonD.C.'!C1795</f>
        <v>29</v>
      </c>
      <c r="M336" s="250" t="n">
        <f aca="false">DATE(J336,K336,L336)</f>
        <v>37224</v>
      </c>
      <c r="N336" s="235" t="n">
        <f aca="false">'[2]WashingtonD.C.'!E1795</f>
        <v>0</v>
      </c>
      <c r="O336" s="247" t="n">
        <f aca="false">'[2]WashingtonD.C.'!F1795</f>
        <v>0</v>
      </c>
      <c r="P336" s="248" t="n">
        <f aca="false">[3]LaGuardia!A1797</f>
        <v>2001</v>
      </c>
      <c r="Q336" s="235" t="n">
        <f aca="false">[3]LaGuardia!B1797</f>
        <v>11</v>
      </c>
      <c r="R336" s="234" t="n">
        <f aca="false">[3]LaGuardia!C1797</f>
        <v>29</v>
      </c>
      <c r="S336" s="250" t="n">
        <f aca="false">DATE(P336,Q336,R336)</f>
        <v>37224</v>
      </c>
      <c r="T336" s="234" t="n">
        <f aca="false">[3]LaGuardia!E1797</f>
        <v>0</v>
      </c>
      <c r="U336" s="251" t="n">
        <f aca="false">[3]LaGuardia!F1797</f>
        <v>0</v>
      </c>
    </row>
    <row r="337" customFormat="false" ht="12.75" hidden="false" customHeight="false" outlineLevel="0" collapsed="false">
      <c r="A337" s="246" t="n">
        <v>37225</v>
      </c>
      <c r="B337" s="235" t="n">
        <v>49</v>
      </c>
      <c r="C337" s="247" t="n">
        <v>33</v>
      </c>
      <c r="D337" s="248" t="n">
        <f aca="false">[2]PhiladelphiaPA!A1796</f>
        <v>2001</v>
      </c>
      <c r="E337" s="235" t="n">
        <f aca="false">[2]PhiladelphiaPA!B1796</f>
        <v>11</v>
      </c>
      <c r="F337" s="235" t="n">
        <f aca="false">[2]PhiladelphiaPA!C1796</f>
        <v>30</v>
      </c>
      <c r="G337" s="250" t="n">
        <f aca="false">DATE(D337,E337,F337)</f>
        <v>37225</v>
      </c>
      <c r="H337" s="235" t="n">
        <f aca="false">[2]PhiladelphiaPA!E1796</f>
        <v>0</v>
      </c>
      <c r="I337" s="247" t="n">
        <f aca="false">[2]PhiladelphiaPA!F1796</f>
        <v>0</v>
      </c>
      <c r="J337" s="248" t="n">
        <f aca="false">'[2]WashingtonD.C.'!A1796</f>
        <v>2001</v>
      </c>
      <c r="K337" s="235" t="n">
        <f aca="false">'[2]WashingtonD.C.'!B1796</f>
        <v>11</v>
      </c>
      <c r="L337" s="235" t="n">
        <f aca="false">'[2]WashingtonD.C.'!C1796</f>
        <v>30</v>
      </c>
      <c r="M337" s="250" t="n">
        <f aca="false">DATE(J337,K337,L337)</f>
        <v>37225</v>
      </c>
      <c r="N337" s="235" t="n">
        <f aca="false">'[2]WashingtonD.C.'!E1796</f>
        <v>0</v>
      </c>
      <c r="O337" s="247" t="n">
        <f aca="false">'[2]WashingtonD.C.'!F1796</f>
        <v>0</v>
      </c>
      <c r="P337" s="248" t="n">
        <f aca="false">[3]LaGuardia!A1798</f>
        <v>2001</v>
      </c>
      <c r="Q337" s="235" t="n">
        <f aca="false">[3]LaGuardia!B1798</f>
        <v>11</v>
      </c>
      <c r="R337" s="234" t="n">
        <f aca="false">[3]LaGuardia!C1798</f>
        <v>30</v>
      </c>
      <c r="S337" s="250" t="n">
        <f aca="false">DATE(P337,Q337,R337)</f>
        <v>37225</v>
      </c>
      <c r="T337" s="234" t="n">
        <f aca="false">[3]LaGuardia!E1798</f>
        <v>0</v>
      </c>
      <c r="U337" s="251" t="n">
        <f aca="false">[3]LaGuardia!F1798</f>
        <v>0</v>
      </c>
    </row>
    <row r="338" customFormat="false" ht="12.75" hidden="false" customHeight="false" outlineLevel="0" collapsed="false">
      <c r="A338" s="246" t="n">
        <v>37226</v>
      </c>
      <c r="B338" s="235" t="n">
        <v>49</v>
      </c>
      <c r="C338" s="247" t="n">
        <v>33</v>
      </c>
      <c r="D338" s="248" t="n">
        <f aca="false">[2]PhiladelphiaPA!A1797</f>
        <v>2001</v>
      </c>
      <c r="E338" s="235" t="n">
        <f aca="false">[2]PhiladelphiaPA!B1797</f>
        <v>12</v>
      </c>
      <c r="F338" s="235" t="n">
        <f aca="false">[2]PhiladelphiaPA!C1797</f>
        <v>1</v>
      </c>
      <c r="G338" s="250" t="n">
        <f aca="false">DATE(D338,E338,F338)</f>
        <v>37226</v>
      </c>
      <c r="H338" s="235" t="n">
        <f aca="false">[2]PhiladelphiaPA!E1797</f>
        <v>0</v>
      </c>
      <c r="I338" s="247" t="n">
        <f aca="false">[2]PhiladelphiaPA!F1797</f>
        <v>0</v>
      </c>
      <c r="J338" s="248" t="n">
        <f aca="false">'[2]WashingtonD.C.'!A1797</f>
        <v>2001</v>
      </c>
      <c r="K338" s="235" t="n">
        <f aca="false">'[2]WashingtonD.C.'!B1797</f>
        <v>12</v>
      </c>
      <c r="L338" s="235" t="n">
        <f aca="false">'[2]WashingtonD.C.'!C1797</f>
        <v>1</v>
      </c>
      <c r="M338" s="250" t="n">
        <f aca="false">DATE(J338,K338,L338)</f>
        <v>37226</v>
      </c>
      <c r="N338" s="235" t="n">
        <f aca="false">'[2]WashingtonD.C.'!E1797</f>
        <v>0</v>
      </c>
      <c r="O338" s="247" t="n">
        <f aca="false">'[2]WashingtonD.C.'!F1797</f>
        <v>0</v>
      </c>
      <c r="P338" s="248" t="n">
        <f aca="false">[3]LaGuardia!A1799</f>
        <v>2001</v>
      </c>
      <c r="Q338" s="235" t="n">
        <f aca="false">[3]LaGuardia!B1799</f>
        <v>12</v>
      </c>
      <c r="R338" s="234" t="n">
        <f aca="false">[3]LaGuardia!C1799</f>
        <v>1</v>
      </c>
      <c r="S338" s="250" t="n">
        <f aca="false">DATE(P338,Q338,R338)</f>
        <v>37226</v>
      </c>
      <c r="T338" s="234" t="n">
        <f aca="false">[3]LaGuardia!E1799</f>
        <v>0</v>
      </c>
      <c r="U338" s="251" t="n">
        <f aca="false">[3]LaGuardia!F1799</f>
        <v>0</v>
      </c>
    </row>
    <row r="339" customFormat="false" ht="12.75" hidden="false" customHeight="false" outlineLevel="0" collapsed="false">
      <c r="A339" s="246" t="n">
        <v>37227</v>
      </c>
      <c r="B339" s="235" t="n">
        <v>48</v>
      </c>
      <c r="C339" s="247" t="n">
        <v>32</v>
      </c>
      <c r="D339" s="248" t="n">
        <f aca="false">[2]PhiladelphiaPA!A1798</f>
        <v>2001</v>
      </c>
      <c r="E339" s="235" t="n">
        <f aca="false">[2]PhiladelphiaPA!B1798</f>
        <v>12</v>
      </c>
      <c r="F339" s="235" t="n">
        <f aca="false">[2]PhiladelphiaPA!C1798</f>
        <v>2</v>
      </c>
      <c r="G339" s="250" t="n">
        <f aca="false">DATE(D339,E339,F339)</f>
        <v>37227</v>
      </c>
      <c r="H339" s="235" t="n">
        <f aca="false">[2]PhiladelphiaPA!E1798</f>
        <v>0</v>
      </c>
      <c r="I339" s="247" t="n">
        <f aca="false">[2]PhiladelphiaPA!F1798</f>
        <v>0</v>
      </c>
      <c r="J339" s="248" t="n">
        <f aca="false">'[2]WashingtonD.C.'!A1798</f>
        <v>2001</v>
      </c>
      <c r="K339" s="235" t="n">
        <f aca="false">'[2]WashingtonD.C.'!B1798</f>
        <v>12</v>
      </c>
      <c r="L339" s="235" t="n">
        <f aca="false">'[2]WashingtonD.C.'!C1798</f>
        <v>2</v>
      </c>
      <c r="M339" s="250" t="n">
        <f aca="false">DATE(J339,K339,L339)</f>
        <v>37227</v>
      </c>
      <c r="N339" s="235" t="n">
        <f aca="false">'[2]WashingtonD.C.'!E1798</f>
        <v>0</v>
      </c>
      <c r="O339" s="247" t="n">
        <f aca="false">'[2]WashingtonD.C.'!F1798</f>
        <v>0</v>
      </c>
      <c r="P339" s="248" t="n">
        <f aca="false">[3]LaGuardia!A1800</f>
        <v>2001</v>
      </c>
      <c r="Q339" s="235" t="n">
        <f aca="false">[3]LaGuardia!B1800</f>
        <v>12</v>
      </c>
      <c r="R339" s="234" t="n">
        <f aca="false">[3]LaGuardia!C1800</f>
        <v>2</v>
      </c>
      <c r="S339" s="250" t="n">
        <f aca="false">DATE(P339,Q339,R339)</f>
        <v>37227</v>
      </c>
      <c r="T339" s="234" t="n">
        <f aca="false">[3]LaGuardia!E1800</f>
        <v>0</v>
      </c>
      <c r="U339" s="251" t="n">
        <f aca="false">[3]LaGuardia!F1800</f>
        <v>0</v>
      </c>
    </row>
    <row r="340" customFormat="false" ht="12.75" hidden="false" customHeight="false" outlineLevel="0" collapsed="false">
      <c r="A340" s="246" t="n">
        <v>37228</v>
      </c>
      <c r="B340" s="235" t="n">
        <v>48</v>
      </c>
      <c r="C340" s="247" t="n">
        <v>32</v>
      </c>
      <c r="D340" s="248" t="n">
        <f aca="false">[2]PhiladelphiaPA!A1799</f>
        <v>2001</v>
      </c>
      <c r="E340" s="235" t="n">
        <f aca="false">[2]PhiladelphiaPA!B1799</f>
        <v>12</v>
      </c>
      <c r="F340" s="235" t="n">
        <f aca="false">[2]PhiladelphiaPA!C1799</f>
        <v>3</v>
      </c>
      <c r="G340" s="250" t="n">
        <f aca="false">DATE(D340,E340,F340)</f>
        <v>37228</v>
      </c>
      <c r="H340" s="235" t="n">
        <f aca="false">[2]PhiladelphiaPA!E1799</f>
        <v>0</v>
      </c>
      <c r="I340" s="247" t="n">
        <f aca="false">[2]PhiladelphiaPA!F1799</f>
        <v>0</v>
      </c>
      <c r="J340" s="248" t="n">
        <f aca="false">'[2]WashingtonD.C.'!A1799</f>
        <v>2001</v>
      </c>
      <c r="K340" s="235" t="n">
        <f aca="false">'[2]WashingtonD.C.'!B1799</f>
        <v>12</v>
      </c>
      <c r="L340" s="235" t="n">
        <f aca="false">'[2]WashingtonD.C.'!C1799</f>
        <v>3</v>
      </c>
      <c r="M340" s="250" t="n">
        <f aca="false">DATE(J340,K340,L340)</f>
        <v>37228</v>
      </c>
      <c r="N340" s="235" t="n">
        <f aca="false">'[2]WashingtonD.C.'!E1799</f>
        <v>0</v>
      </c>
      <c r="O340" s="247" t="n">
        <f aca="false">'[2]WashingtonD.C.'!F1799</f>
        <v>0</v>
      </c>
      <c r="P340" s="248" t="n">
        <f aca="false">[3]LaGuardia!A1801</f>
        <v>2001</v>
      </c>
      <c r="Q340" s="235" t="n">
        <f aca="false">[3]LaGuardia!B1801</f>
        <v>12</v>
      </c>
      <c r="R340" s="234" t="n">
        <f aca="false">[3]LaGuardia!C1801</f>
        <v>3</v>
      </c>
      <c r="S340" s="250" t="n">
        <f aca="false">DATE(P340,Q340,R340)</f>
        <v>37228</v>
      </c>
      <c r="T340" s="234" t="n">
        <f aca="false">[3]LaGuardia!E1801</f>
        <v>0</v>
      </c>
      <c r="U340" s="251" t="n">
        <f aca="false">[3]LaGuardia!F1801</f>
        <v>0</v>
      </c>
    </row>
    <row r="341" customFormat="false" ht="12.75" hidden="false" customHeight="false" outlineLevel="0" collapsed="false">
      <c r="A341" s="246" t="n">
        <v>37229</v>
      </c>
      <c r="B341" s="235" t="n">
        <v>47</v>
      </c>
      <c r="C341" s="247" t="n">
        <v>32</v>
      </c>
      <c r="D341" s="248" t="n">
        <f aca="false">[2]PhiladelphiaPA!A1800</f>
        <v>2001</v>
      </c>
      <c r="E341" s="235" t="n">
        <f aca="false">[2]PhiladelphiaPA!B1800</f>
        <v>12</v>
      </c>
      <c r="F341" s="235" t="n">
        <f aca="false">[2]PhiladelphiaPA!C1800</f>
        <v>4</v>
      </c>
      <c r="G341" s="250" t="n">
        <f aca="false">DATE(D341,E341,F341)</f>
        <v>37229</v>
      </c>
      <c r="H341" s="235" t="n">
        <f aca="false">[2]PhiladelphiaPA!E1800</f>
        <v>0</v>
      </c>
      <c r="I341" s="247" t="n">
        <f aca="false">[2]PhiladelphiaPA!F1800</f>
        <v>0</v>
      </c>
      <c r="J341" s="248" t="n">
        <f aca="false">'[2]WashingtonD.C.'!A1800</f>
        <v>2001</v>
      </c>
      <c r="K341" s="235" t="n">
        <f aca="false">'[2]WashingtonD.C.'!B1800</f>
        <v>12</v>
      </c>
      <c r="L341" s="235" t="n">
        <f aca="false">'[2]WashingtonD.C.'!C1800</f>
        <v>4</v>
      </c>
      <c r="M341" s="250" t="n">
        <f aca="false">DATE(J341,K341,L341)</f>
        <v>37229</v>
      </c>
      <c r="N341" s="235" t="n">
        <f aca="false">'[2]WashingtonD.C.'!E1800</f>
        <v>0</v>
      </c>
      <c r="O341" s="247" t="n">
        <f aca="false">'[2]WashingtonD.C.'!F1800</f>
        <v>0</v>
      </c>
      <c r="P341" s="248" t="n">
        <f aca="false">[3]LaGuardia!A1802</f>
        <v>2001</v>
      </c>
      <c r="Q341" s="235" t="n">
        <f aca="false">[3]LaGuardia!B1802</f>
        <v>12</v>
      </c>
      <c r="R341" s="234" t="n">
        <f aca="false">[3]LaGuardia!C1802</f>
        <v>4</v>
      </c>
      <c r="S341" s="250" t="n">
        <f aca="false">DATE(P341,Q341,R341)</f>
        <v>37229</v>
      </c>
      <c r="T341" s="234" t="n">
        <f aca="false">[3]LaGuardia!E1802</f>
        <v>0</v>
      </c>
      <c r="U341" s="251" t="n">
        <f aca="false">[3]LaGuardia!F1802</f>
        <v>0</v>
      </c>
    </row>
    <row r="342" customFormat="false" ht="12.75" hidden="false" customHeight="false" outlineLevel="0" collapsed="false">
      <c r="A342" s="246" t="n">
        <v>37230</v>
      </c>
      <c r="B342" s="235" t="n">
        <v>47</v>
      </c>
      <c r="C342" s="247" t="n">
        <v>31</v>
      </c>
      <c r="D342" s="248" t="n">
        <f aca="false">[2]PhiladelphiaPA!A1801</f>
        <v>2001</v>
      </c>
      <c r="E342" s="235" t="n">
        <f aca="false">[2]PhiladelphiaPA!B1801</f>
        <v>12</v>
      </c>
      <c r="F342" s="235" t="n">
        <f aca="false">[2]PhiladelphiaPA!C1801</f>
        <v>5</v>
      </c>
      <c r="G342" s="250" t="n">
        <f aca="false">DATE(D342,E342,F342)</f>
        <v>37230</v>
      </c>
      <c r="H342" s="235" t="n">
        <f aca="false">[2]PhiladelphiaPA!E1801</f>
        <v>0</v>
      </c>
      <c r="I342" s="247" t="n">
        <f aca="false">[2]PhiladelphiaPA!F1801</f>
        <v>0</v>
      </c>
      <c r="J342" s="248" t="n">
        <f aca="false">'[2]WashingtonD.C.'!A1801</f>
        <v>2001</v>
      </c>
      <c r="K342" s="235" t="n">
        <f aca="false">'[2]WashingtonD.C.'!B1801</f>
        <v>12</v>
      </c>
      <c r="L342" s="235" t="n">
        <f aca="false">'[2]WashingtonD.C.'!C1801</f>
        <v>5</v>
      </c>
      <c r="M342" s="250" t="n">
        <f aca="false">DATE(J342,K342,L342)</f>
        <v>37230</v>
      </c>
      <c r="N342" s="235" t="n">
        <f aca="false">'[2]WashingtonD.C.'!E1801</f>
        <v>0</v>
      </c>
      <c r="O342" s="247" t="n">
        <f aca="false">'[2]WashingtonD.C.'!F1801</f>
        <v>0</v>
      </c>
      <c r="P342" s="248" t="n">
        <f aca="false">[3]LaGuardia!A1803</f>
        <v>2001</v>
      </c>
      <c r="Q342" s="235" t="n">
        <f aca="false">[3]LaGuardia!B1803</f>
        <v>12</v>
      </c>
      <c r="R342" s="234" t="n">
        <f aca="false">[3]LaGuardia!C1803</f>
        <v>5</v>
      </c>
      <c r="S342" s="250" t="n">
        <f aca="false">DATE(P342,Q342,R342)</f>
        <v>37230</v>
      </c>
      <c r="T342" s="234" t="n">
        <f aca="false">[3]LaGuardia!E1803</f>
        <v>0</v>
      </c>
      <c r="U342" s="251" t="n">
        <f aca="false">[3]LaGuardia!F1803</f>
        <v>0</v>
      </c>
    </row>
    <row r="343" customFormat="false" ht="12.75" hidden="false" customHeight="false" outlineLevel="0" collapsed="false">
      <c r="A343" s="246" t="n">
        <v>37231</v>
      </c>
      <c r="B343" s="235" t="n">
        <v>47</v>
      </c>
      <c r="C343" s="247" t="n">
        <v>31</v>
      </c>
      <c r="D343" s="248" t="n">
        <f aca="false">[2]PhiladelphiaPA!A1802</f>
        <v>2001</v>
      </c>
      <c r="E343" s="235" t="n">
        <f aca="false">[2]PhiladelphiaPA!B1802</f>
        <v>12</v>
      </c>
      <c r="F343" s="235" t="n">
        <f aca="false">[2]PhiladelphiaPA!C1802</f>
        <v>6</v>
      </c>
      <c r="G343" s="250" t="n">
        <f aca="false">DATE(D343,E343,F343)</f>
        <v>37231</v>
      </c>
      <c r="H343" s="235" t="n">
        <f aca="false">[2]PhiladelphiaPA!E1802</f>
        <v>0</v>
      </c>
      <c r="I343" s="247" t="n">
        <f aca="false">[2]PhiladelphiaPA!F1802</f>
        <v>0</v>
      </c>
      <c r="J343" s="248" t="n">
        <f aca="false">'[2]WashingtonD.C.'!A1802</f>
        <v>2001</v>
      </c>
      <c r="K343" s="235" t="n">
        <f aca="false">'[2]WashingtonD.C.'!B1802</f>
        <v>12</v>
      </c>
      <c r="L343" s="235" t="n">
        <f aca="false">'[2]WashingtonD.C.'!C1802</f>
        <v>6</v>
      </c>
      <c r="M343" s="250" t="n">
        <f aca="false">DATE(J343,K343,L343)</f>
        <v>37231</v>
      </c>
      <c r="N343" s="235" t="n">
        <f aca="false">'[2]WashingtonD.C.'!E1802</f>
        <v>0</v>
      </c>
      <c r="O343" s="247" t="n">
        <f aca="false">'[2]WashingtonD.C.'!F1802</f>
        <v>0</v>
      </c>
      <c r="P343" s="248" t="n">
        <f aca="false">[3]LaGuardia!A1804</f>
        <v>2001</v>
      </c>
      <c r="Q343" s="235" t="n">
        <f aca="false">[3]LaGuardia!B1804</f>
        <v>12</v>
      </c>
      <c r="R343" s="234" t="n">
        <f aca="false">[3]LaGuardia!C1804</f>
        <v>6</v>
      </c>
      <c r="S343" s="250" t="n">
        <f aca="false">DATE(P343,Q343,R343)</f>
        <v>37231</v>
      </c>
      <c r="T343" s="234" t="n">
        <f aca="false">[3]LaGuardia!E1804</f>
        <v>0</v>
      </c>
      <c r="U343" s="251" t="n">
        <f aca="false">[3]LaGuardia!F1804</f>
        <v>0</v>
      </c>
    </row>
    <row r="344" customFormat="false" ht="12.75" hidden="false" customHeight="false" outlineLevel="0" collapsed="false">
      <c r="A344" s="246" t="n">
        <v>37232</v>
      </c>
      <c r="B344" s="235" t="n">
        <v>46</v>
      </c>
      <c r="C344" s="247" t="n">
        <v>31</v>
      </c>
      <c r="D344" s="248" t="n">
        <f aca="false">[2]PhiladelphiaPA!A1803</f>
        <v>2001</v>
      </c>
      <c r="E344" s="235" t="n">
        <f aca="false">[2]PhiladelphiaPA!B1803</f>
        <v>12</v>
      </c>
      <c r="F344" s="235" t="n">
        <f aca="false">[2]PhiladelphiaPA!C1803</f>
        <v>7</v>
      </c>
      <c r="G344" s="250" t="n">
        <f aca="false">DATE(D344,E344,F344)</f>
        <v>37232</v>
      </c>
      <c r="H344" s="235" t="n">
        <f aca="false">[2]PhiladelphiaPA!E1803</f>
        <v>0</v>
      </c>
      <c r="I344" s="247" t="n">
        <f aca="false">[2]PhiladelphiaPA!F1803</f>
        <v>0</v>
      </c>
      <c r="J344" s="248" t="n">
        <f aca="false">'[2]WashingtonD.C.'!A1803</f>
        <v>2001</v>
      </c>
      <c r="K344" s="235" t="n">
        <f aca="false">'[2]WashingtonD.C.'!B1803</f>
        <v>12</v>
      </c>
      <c r="L344" s="235" t="n">
        <f aca="false">'[2]WashingtonD.C.'!C1803</f>
        <v>7</v>
      </c>
      <c r="M344" s="250" t="n">
        <f aca="false">DATE(J344,K344,L344)</f>
        <v>37232</v>
      </c>
      <c r="N344" s="235" t="n">
        <f aca="false">'[2]WashingtonD.C.'!E1803</f>
        <v>0</v>
      </c>
      <c r="O344" s="247" t="n">
        <f aca="false">'[2]WashingtonD.C.'!F1803</f>
        <v>0</v>
      </c>
      <c r="P344" s="248" t="n">
        <f aca="false">[3]LaGuardia!A1805</f>
        <v>2001</v>
      </c>
      <c r="Q344" s="235" t="n">
        <f aca="false">[3]LaGuardia!B1805</f>
        <v>12</v>
      </c>
      <c r="R344" s="234" t="n">
        <f aca="false">[3]LaGuardia!C1805</f>
        <v>7</v>
      </c>
      <c r="S344" s="250" t="n">
        <f aca="false">DATE(P344,Q344,R344)</f>
        <v>37232</v>
      </c>
      <c r="T344" s="234" t="n">
        <f aca="false">[3]LaGuardia!E1805</f>
        <v>0</v>
      </c>
      <c r="U344" s="251" t="n">
        <f aca="false">[3]LaGuardia!F1805</f>
        <v>0</v>
      </c>
    </row>
    <row r="345" customFormat="false" ht="12.75" hidden="false" customHeight="false" outlineLevel="0" collapsed="false">
      <c r="A345" s="246" t="n">
        <v>37233</v>
      </c>
      <c r="B345" s="235" t="n">
        <v>46</v>
      </c>
      <c r="C345" s="247" t="n">
        <v>30</v>
      </c>
      <c r="D345" s="248" t="n">
        <f aca="false">[2]PhiladelphiaPA!A1804</f>
        <v>2001</v>
      </c>
      <c r="E345" s="235" t="n">
        <f aca="false">[2]PhiladelphiaPA!B1804</f>
        <v>12</v>
      </c>
      <c r="F345" s="235" t="n">
        <f aca="false">[2]PhiladelphiaPA!C1804</f>
        <v>8</v>
      </c>
      <c r="G345" s="250" t="n">
        <f aca="false">DATE(D345,E345,F345)</f>
        <v>37233</v>
      </c>
      <c r="H345" s="235" t="n">
        <f aca="false">[2]PhiladelphiaPA!E1804</f>
        <v>0</v>
      </c>
      <c r="I345" s="247" t="n">
        <f aca="false">[2]PhiladelphiaPA!F1804</f>
        <v>0</v>
      </c>
      <c r="J345" s="248" t="n">
        <f aca="false">'[2]WashingtonD.C.'!A1804</f>
        <v>2001</v>
      </c>
      <c r="K345" s="235" t="n">
        <f aca="false">'[2]WashingtonD.C.'!B1804</f>
        <v>12</v>
      </c>
      <c r="L345" s="235" t="n">
        <f aca="false">'[2]WashingtonD.C.'!C1804</f>
        <v>8</v>
      </c>
      <c r="M345" s="250" t="n">
        <f aca="false">DATE(J345,K345,L345)</f>
        <v>37233</v>
      </c>
      <c r="N345" s="235" t="n">
        <f aca="false">'[2]WashingtonD.C.'!E1804</f>
        <v>0</v>
      </c>
      <c r="O345" s="247" t="n">
        <f aca="false">'[2]WashingtonD.C.'!F1804</f>
        <v>0</v>
      </c>
      <c r="P345" s="248" t="n">
        <f aca="false">[3]LaGuardia!A1806</f>
        <v>2001</v>
      </c>
      <c r="Q345" s="235" t="n">
        <f aca="false">[3]LaGuardia!B1806</f>
        <v>12</v>
      </c>
      <c r="R345" s="234" t="n">
        <f aca="false">[3]LaGuardia!C1806</f>
        <v>8</v>
      </c>
      <c r="S345" s="250" t="n">
        <f aca="false">DATE(P345,Q345,R345)</f>
        <v>37233</v>
      </c>
      <c r="T345" s="234" t="n">
        <f aca="false">[3]LaGuardia!E1806</f>
        <v>0</v>
      </c>
      <c r="U345" s="251" t="n">
        <f aca="false">[3]LaGuardia!F1806</f>
        <v>0</v>
      </c>
    </row>
    <row r="346" customFormat="false" ht="12.75" hidden="false" customHeight="false" outlineLevel="0" collapsed="false">
      <c r="A346" s="246" t="n">
        <v>37234</v>
      </c>
      <c r="B346" s="235" t="n">
        <v>45</v>
      </c>
      <c r="C346" s="247" t="n">
        <v>30</v>
      </c>
      <c r="D346" s="248" t="n">
        <f aca="false">[2]PhiladelphiaPA!A1805</f>
        <v>2001</v>
      </c>
      <c r="E346" s="235" t="n">
        <f aca="false">[2]PhiladelphiaPA!B1805</f>
        <v>12</v>
      </c>
      <c r="F346" s="235" t="n">
        <f aca="false">[2]PhiladelphiaPA!C1805</f>
        <v>9</v>
      </c>
      <c r="G346" s="250" t="n">
        <f aca="false">DATE(D346,E346,F346)</f>
        <v>37234</v>
      </c>
      <c r="H346" s="235" t="n">
        <f aca="false">[2]PhiladelphiaPA!E1805</f>
        <v>0</v>
      </c>
      <c r="I346" s="247" t="n">
        <f aca="false">[2]PhiladelphiaPA!F1805</f>
        <v>0</v>
      </c>
      <c r="J346" s="248" t="n">
        <f aca="false">'[2]WashingtonD.C.'!A1805</f>
        <v>2001</v>
      </c>
      <c r="K346" s="235" t="n">
        <f aca="false">'[2]WashingtonD.C.'!B1805</f>
        <v>12</v>
      </c>
      <c r="L346" s="235" t="n">
        <f aca="false">'[2]WashingtonD.C.'!C1805</f>
        <v>9</v>
      </c>
      <c r="M346" s="250" t="n">
        <f aca="false">DATE(J346,K346,L346)</f>
        <v>37234</v>
      </c>
      <c r="N346" s="235" t="n">
        <f aca="false">'[2]WashingtonD.C.'!E1805</f>
        <v>0</v>
      </c>
      <c r="O346" s="247" t="n">
        <f aca="false">'[2]WashingtonD.C.'!F1805</f>
        <v>0</v>
      </c>
      <c r="P346" s="248" t="n">
        <f aca="false">[3]LaGuardia!A1807</f>
        <v>2001</v>
      </c>
      <c r="Q346" s="235" t="n">
        <f aca="false">[3]LaGuardia!B1807</f>
        <v>12</v>
      </c>
      <c r="R346" s="234" t="n">
        <f aca="false">[3]LaGuardia!C1807</f>
        <v>9</v>
      </c>
      <c r="S346" s="250" t="n">
        <f aca="false">DATE(P346,Q346,R346)</f>
        <v>37234</v>
      </c>
      <c r="T346" s="234" t="n">
        <f aca="false">[3]LaGuardia!E1807</f>
        <v>0</v>
      </c>
      <c r="U346" s="251" t="n">
        <f aca="false">[3]LaGuardia!F1807</f>
        <v>0</v>
      </c>
    </row>
    <row r="347" customFormat="false" ht="12.75" hidden="false" customHeight="false" outlineLevel="0" collapsed="false">
      <c r="A347" s="246" t="n">
        <v>37235</v>
      </c>
      <c r="B347" s="235" t="n">
        <v>45</v>
      </c>
      <c r="C347" s="247" t="n">
        <v>30</v>
      </c>
      <c r="D347" s="248" t="n">
        <f aca="false">[2]PhiladelphiaPA!A1806</f>
        <v>2001</v>
      </c>
      <c r="E347" s="235" t="n">
        <f aca="false">[2]PhiladelphiaPA!B1806</f>
        <v>12</v>
      </c>
      <c r="F347" s="235" t="n">
        <f aca="false">[2]PhiladelphiaPA!C1806</f>
        <v>10</v>
      </c>
      <c r="G347" s="250" t="n">
        <f aca="false">DATE(D347,E347,F347)</f>
        <v>37235</v>
      </c>
      <c r="H347" s="235" t="n">
        <f aca="false">[2]PhiladelphiaPA!E1806</f>
        <v>0</v>
      </c>
      <c r="I347" s="247" t="n">
        <f aca="false">[2]PhiladelphiaPA!F1806</f>
        <v>0</v>
      </c>
      <c r="J347" s="248" t="n">
        <f aca="false">'[2]WashingtonD.C.'!A1806</f>
        <v>2001</v>
      </c>
      <c r="K347" s="235" t="n">
        <f aca="false">'[2]WashingtonD.C.'!B1806</f>
        <v>12</v>
      </c>
      <c r="L347" s="235" t="n">
        <f aca="false">'[2]WashingtonD.C.'!C1806</f>
        <v>10</v>
      </c>
      <c r="M347" s="250" t="n">
        <f aca="false">DATE(J347,K347,L347)</f>
        <v>37235</v>
      </c>
      <c r="N347" s="235" t="n">
        <f aca="false">'[2]WashingtonD.C.'!E1806</f>
        <v>0</v>
      </c>
      <c r="O347" s="247" t="n">
        <f aca="false">'[2]WashingtonD.C.'!F1806</f>
        <v>0</v>
      </c>
      <c r="P347" s="248" t="n">
        <f aca="false">[3]LaGuardia!A1808</f>
        <v>2001</v>
      </c>
      <c r="Q347" s="235" t="n">
        <f aca="false">[3]LaGuardia!B1808</f>
        <v>12</v>
      </c>
      <c r="R347" s="234" t="n">
        <f aca="false">[3]LaGuardia!C1808</f>
        <v>10</v>
      </c>
      <c r="S347" s="250" t="n">
        <f aca="false">DATE(P347,Q347,R347)</f>
        <v>37235</v>
      </c>
      <c r="T347" s="234" t="n">
        <f aca="false">[3]LaGuardia!E1808</f>
        <v>0</v>
      </c>
      <c r="U347" s="251" t="n">
        <f aca="false">[3]LaGuardia!F1808</f>
        <v>0</v>
      </c>
    </row>
    <row r="348" customFormat="false" ht="12.75" hidden="false" customHeight="false" outlineLevel="0" collapsed="false">
      <c r="A348" s="246" t="n">
        <v>37236</v>
      </c>
      <c r="B348" s="235" t="n">
        <v>45</v>
      </c>
      <c r="C348" s="247" t="n">
        <v>29</v>
      </c>
      <c r="D348" s="248" t="n">
        <f aca="false">[2]PhiladelphiaPA!A1807</f>
        <v>2001</v>
      </c>
      <c r="E348" s="235" t="n">
        <f aca="false">[2]PhiladelphiaPA!B1807</f>
        <v>12</v>
      </c>
      <c r="F348" s="235" t="n">
        <f aca="false">[2]PhiladelphiaPA!C1807</f>
        <v>11</v>
      </c>
      <c r="G348" s="250" t="n">
        <f aca="false">DATE(D348,E348,F348)</f>
        <v>37236</v>
      </c>
      <c r="H348" s="235" t="n">
        <f aca="false">[2]PhiladelphiaPA!E1807</f>
        <v>0</v>
      </c>
      <c r="I348" s="247" t="n">
        <f aca="false">[2]PhiladelphiaPA!F1807</f>
        <v>0</v>
      </c>
      <c r="J348" s="248" t="n">
        <f aca="false">'[2]WashingtonD.C.'!A1807</f>
        <v>2001</v>
      </c>
      <c r="K348" s="235" t="n">
        <f aca="false">'[2]WashingtonD.C.'!B1807</f>
        <v>12</v>
      </c>
      <c r="L348" s="235" t="n">
        <f aca="false">'[2]WashingtonD.C.'!C1807</f>
        <v>11</v>
      </c>
      <c r="M348" s="250" t="n">
        <f aca="false">DATE(J348,K348,L348)</f>
        <v>37236</v>
      </c>
      <c r="N348" s="235" t="n">
        <f aca="false">'[2]WashingtonD.C.'!E1807</f>
        <v>0</v>
      </c>
      <c r="O348" s="247" t="n">
        <f aca="false">'[2]WashingtonD.C.'!F1807</f>
        <v>0</v>
      </c>
      <c r="P348" s="248" t="n">
        <f aca="false">[3]LaGuardia!A1809</f>
        <v>2001</v>
      </c>
      <c r="Q348" s="235" t="n">
        <f aca="false">[3]LaGuardia!B1809</f>
        <v>12</v>
      </c>
      <c r="R348" s="234" t="n">
        <f aca="false">[3]LaGuardia!C1809</f>
        <v>11</v>
      </c>
      <c r="S348" s="250" t="n">
        <f aca="false">DATE(P348,Q348,R348)</f>
        <v>37236</v>
      </c>
      <c r="T348" s="234" t="n">
        <f aca="false">[3]LaGuardia!E1809</f>
        <v>0</v>
      </c>
      <c r="U348" s="251" t="n">
        <f aca="false">[3]LaGuardia!F1809</f>
        <v>0</v>
      </c>
    </row>
    <row r="349" customFormat="false" ht="12.75" hidden="false" customHeight="false" outlineLevel="0" collapsed="false">
      <c r="A349" s="246" t="n">
        <v>37237</v>
      </c>
      <c r="B349" s="235" t="n">
        <v>44</v>
      </c>
      <c r="C349" s="247" t="n">
        <v>29</v>
      </c>
      <c r="D349" s="248" t="n">
        <f aca="false">[2]PhiladelphiaPA!A1808</f>
        <v>2001</v>
      </c>
      <c r="E349" s="235" t="n">
        <f aca="false">[2]PhiladelphiaPA!B1808</f>
        <v>12</v>
      </c>
      <c r="F349" s="235" t="n">
        <f aca="false">[2]PhiladelphiaPA!C1808</f>
        <v>12</v>
      </c>
      <c r="G349" s="250" t="n">
        <f aca="false">DATE(D349,E349,F349)</f>
        <v>37237</v>
      </c>
      <c r="H349" s="235" t="n">
        <f aca="false">[2]PhiladelphiaPA!E1808</f>
        <v>0</v>
      </c>
      <c r="I349" s="247" t="n">
        <f aca="false">[2]PhiladelphiaPA!F1808</f>
        <v>0</v>
      </c>
      <c r="J349" s="248" t="n">
        <f aca="false">'[2]WashingtonD.C.'!A1808</f>
        <v>2001</v>
      </c>
      <c r="K349" s="235" t="n">
        <f aca="false">'[2]WashingtonD.C.'!B1808</f>
        <v>12</v>
      </c>
      <c r="L349" s="235" t="n">
        <f aca="false">'[2]WashingtonD.C.'!C1808</f>
        <v>12</v>
      </c>
      <c r="M349" s="250" t="n">
        <f aca="false">DATE(J349,K349,L349)</f>
        <v>37237</v>
      </c>
      <c r="N349" s="235" t="n">
        <f aca="false">'[2]WashingtonD.C.'!E1808</f>
        <v>0</v>
      </c>
      <c r="O349" s="247" t="n">
        <f aca="false">'[2]WashingtonD.C.'!F1808</f>
        <v>0</v>
      </c>
      <c r="P349" s="248" t="n">
        <f aca="false">[3]LaGuardia!A1810</f>
        <v>2001</v>
      </c>
      <c r="Q349" s="235" t="n">
        <f aca="false">[3]LaGuardia!B1810</f>
        <v>12</v>
      </c>
      <c r="R349" s="234" t="n">
        <f aca="false">[3]LaGuardia!C1810</f>
        <v>12</v>
      </c>
      <c r="S349" s="250" t="n">
        <f aca="false">DATE(P349,Q349,R349)</f>
        <v>37237</v>
      </c>
      <c r="T349" s="234" t="n">
        <f aca="false">[3]LaGuardia!E1810</f>
        <v>0</v>
      </c>
      <c r="U349" s="251" t="n">
        <f aca="false">[3]LaGuardia!F1810</f>
        <v>0</v>
      </c>
    </row>
    <row r="350" customFormat="false" ht="12.75" hidden="false" customHeight="false" outlineLevel="0" collapsed="false">
      <c r="A350" s="246" t="n">
        <v>37238</v>
      </c>
      <c r="B350" s="235" t="n">
        <v>44</v>
      </c>
      <c r="C350" s="247" t="n">
        <v>29</v>
      </c>
      <c r="D350" s="248" t="n">
        <f aca="false">[2]PhiladelphiaPA!A1809</f>
        <v>2001</v>
      </c>
      <c r="E350" s="235" t="n">
        <f aca="false">[2]PhiladelphiaPA!B1809</f>
        <v>12</v>
      </c>
      <c r="F350" s="235" t="n">
        <f aca="false">[2]PhiladelphiaPA!C1809</f>
        <v>13</v>
      </c>
      <c r="G350" s="250" t="n">
        <f aca="false">DATE(D350,E350,F350)</f>
        <v>37238</v>
      </c>
      <c r="H350" s="235" t="n">
        <f aca="false">[2]PhiladelphiaPA!E1809</f>
        <v>0</v>
      </c>
      <c r="I350" s="247" t="n">
        <f aca="false">[2]PhiladelphiaPA!F1809</f>
        <v>0</v>
      </c>
      <c r="J350" s="248" t="n">
        <f aca="false">'[2]WashingtonD.C.'!A1809</f>
        <v>2001</v>
      </c>
      <c r="K350" s="235" t="n">
        <f aca="false">'[2]WashingtonD.C.'!B1809</f>
        <v>12</v>
      </c>
      <c r="L350" s="235" t="n">
        <f aca="false">'[2]WashingtonD.C.'!C1809</f>
        <v>13</v>
      </c>
      <c r="M350" s="250" t="n">
        <f aca="false">DATE(J350,K350,L350)</f>
        <v>37238</v>
      </c>
      <c r="N350" s="235" t="n">
        <f aca="false">'[2]WashingtonD.C.'!E1809</f>
        <v>0</v>
      </c>
      <c r="O350" s="247" t="n">
        <f aca="false">'[2]WashingtonD.C.'!F1809</f>
        <v>0</v>
      </c>
      <c r="P350" s="248" t="n">
        <f aca="false">[3]LaGuardia!A1811</f>
        <v>2001</v>
      </c>
      <c r="Q350" s="235" t="n">
        <f aca="false">[3]LaGuardia!B1811</f>
        <v>12</v>
      </c>
      <c r="R350" s="234" t="n">
        <f aca="false">[3]LaGuardia!C1811</f>
        <v>13</v>
      </c>
      <c r="S350" s="250" t="n">
        <f aca="false">DATE(P350,Q350,R350)</f>
        <v>37238</v>
      </c>
      <c r="T350" s="234" t="n">
        <f aca="false">[3]LaGuardia!E1811</f>
        <v>0</v>
      </c>
      <c r="U350" s="251" t="n">
        <f aca="false">[3]LaGuardia!F1811</f>
        <v>0</v>
      </c>
    </row>
    <row r="351" customFormat="false" ht="12.75" hidden="false" customHeight="false" outlineLevel="0" collapsed="false">
      <c r="A351" s="246" t="n">
        <v>37239</v>
      </c>
      <c r="B351" s="235" t="n">
        <v>44</v>
      </c>
      <c r="C351" s="247" t="n">
        <v>28</v>
      </c>
      <c r="D351" s="248" t="n">
        <f aca="false">[2]PhiladelphiaPA!A1810</f>
        <v>2001</v>
      </c>
      <c r="E351" s="235" t="n">
        <f aca="false">[2]PhiladelphiaPA!B1810</f>
        <v>12</v>
      </c>
      <c r="F351" s="235" t="n">
        <f aca="false">[2]PhiladelphiaPA!C1810</f>
        <v>14</v>
      </c>
      <c r="G351" s="250" t="n">
        <f aca="false">DATE(D351,E351,F351)</f>
        <v>37239</v>
      </c>
      <c r="H351" s="235" t="n">
        <f aca="false">[2]PhiladelphiaPA!E1810</f>
        <v>0</v>
      </c>
      <c r="I351" s="247" t="n">
        <f aca="false">[2]PhiladelphiaPA!F1810</f>
        <v>0</v>
      </c>
      <c r="J351" s="248" t="n">
        <f aca="false">'[2]WashingtonD.C.'!A1810</f>
        <v>2001</v>
      </c>
      <c r="K351" s="235" t="n">
        <f aca="false">'[2]WashingtonD.C.'!B1810</f>
        <v>12</v>
      </c>
      <c r="L351" s="235" t="n">
        <f aca="false">'[2]WashingtonD.C.'!C1810</f>
        <v>14</v>
      </c>
      <c r="M351" s="250" t="n">
        <f aca="false">DATE(J351,K351,L351)</f>
        <v>37239</v>
      </c>
      <c r="N351" s="235" t="n">
        <f aca="false">'[2]WashingtonD.C.'!E1810</f>
        <v>0</v>
      </c>
      <c r="O351" s="247" t="n">
        <f aca="false">'[2]WashingtonD.C.'!F1810</f>
        <v>0</v>
      </c>
      <c r="P351" s="248" t="n">
        <f aca="false">[3]LaGuardia!A1812</f>
        <v>2001</v>
      </c>
      <c r="Q351" s="235" t="n">
        <f aca="false">[3]LaGuardia!B1812</f>
        <v>12</v>
      </c>
      <c r="R351" s="234" t="n">
        <f aca="false">[3]LaGuardia!C1812</f>
        <v>14</v>
      </c>
      <c r="S351" s="250" t="n">
        <f aca="false">DATE(P351,Q351,R351)</f>
        <v>37239</v>
      </c>
      <c r="T351" s="234" t="n">
        <f aca="false">[3]LaGuardia!E1812</f>
        <v>0</v>
      </c>
      <c r="U351" s="251" t="n">
        <f aca="false">[3]LaGuardia!F1812</f>
        <v>0</v>
      </c>
    </row>
    <row r="352" customFormat="false" ht="12.75" hidden="false" customHeight="false" outlineLevel="0" collapsed="false">
      <c r="A352" s="246" t="n">
        <v>37240</v>
      </c>
      <c r="B352" s="235" t="n">
        <v>43</v>
      </c>
      <c r="C352" s="247" t="n">
        <v>28</v>
      </c>
      <c r="D352" s="248" t="n">
        <f aca="false">[2]PhiladelphiaPA!A1811</f>
        <v>2001</v>
      </c>
      <c r="E352" s="235" t="n">
        <f aca="false">[2]PhiladelphiaPA!B1811</f>
        <v>12</v>
      </c>
      <c r="F352" s="235" t="n">
        <f aca="false">[2]PhiladelphiaPA!C1811</f>
        <v>15</v>
      </c>
      <c r="G352" s="250" t="n">
        <f aca="false">DATE(D352,E352,F352)</f>
        <v>37240</v>
      </c>
      <c r="H352" s="235" t="n">
        <f aca="false">[2]PhiladelphiaPA!E1811</f>
        <v>0</v>
      </c>
      <c r="I352" s="247" t="n">
        <f aca="false">[2]PhiladelphiaPA!F1811</f>
        <v>0</v>
      </c>
      <c r="J352" s="248" t="n">
        <f aca="false">'[2]WashingtonD.C.'!A1811</f>
        <v>2001</v>
      </c>
      <c r="K352" s="235" t="n">
        <f aca="false">'[2]WashingtonD.C.'!B1811</f>
        <v>12</v>
      </c>
      <c r="L352" s="235" t="n">
        <f aca="false">'[2]WashingtonD.C.'!C1811</f>
        <v>15</v>
      </c>
      <c r="M352" s="250" t="n">
        <f aca="false">DATE(J352,K352,L352)</f>
        <v>37240</v>
      </c>
      <c r="N352" s="235" t="n">
        <f aca="false">'[2]WashingtonD.C.'!E1811</f>
        <v>0</v>
      </c>
      <c r="O352" s="247" t="n">
        <f aca="false">'[2]WashingtonD.C.'!F1811</f>
        <v>0</v>
      </c>
      <c r="P352" s="248" t="n">
        <f aca="false">[3]LaGuardia!A1813</f>
        <v>2001</v>
      </c>
      <c r="Q352" s="235" t="n">
        <f aca="false">[3]LaGuardia!B1813</f>
        <v>12</v>
      </c>
      <c r="R352" s="234" t="n">
        <f aca="false">[3]LaGuardia!C1813</f>
        <v>15</v>
      </c>
      <c r="S352" s="250" t="n">
        <f aca="false">DATE(P352,Q352,R352)</f>
        <v>37240</v>
      </c>
      <c r="T352" s="234" t="n">
        <f aca="false">[3]LaGuardia!E1813</f>
        <v>0</v>
      </c>
      <c r="U352" s="251" t="n">
        <f aca="false">[3]LaGuardia!F1813</f>
        <v>0</v>
      </c>
    </row>
    <row r="353" customFormat="false" ht="12.75" hidden="false" customHeight="false" outlineLevel="0" collapsed="false">
      <c r="A353" s="246" t="n">
        <v>37241</v>
      </c>
      <c r="B353" s="235" t="n">
        <v>43</v>
      </c>
      <c r="C353" s="247" t="n">
        <v>28</v>
      </c>
      <c r="D353" s="248" t="n">
        <f aca="false">[2]PhiladelphiaPA!A1812</f>
        <v>2001</v>
      </c>
      <c r="E353" s="235" t="n">
        <f aca="false">[2]PhiladelphiaPA!B1812</f>
        <v>12</v>
      </c>
      <c r="F353" s="235" t="n">
        <f aca="false">[2]PhiladelphiaPA!C1812</f>
        <v>16</v>
      </c>
      <c r="G353" s="250" t="n">
        <f aca="false">DATE(D353,E353,F353)</f>
        <v>37241</v>
      </c>
      <c r="H353" s="235" t="n">
        <f aca="false">[2]PhiladelphiaPA!E1812</f>
        <v>0</v>
      </c>
      <c r="I353" s="247" t="n">
        <f aca="false">[2]PhiladelphiaPA!F1812</f>
        <v>0</v>
      </c>
      <c r="J353" s="248" t="n">
        <f aca="false">'[2]WashingtonD.C.'!A1812</f>
        <v>2001</v>
      </c>
      <c r="K353" s="235" t="n">
        <f aca="false">'[2]WashingtonD.C.'!B1812</f>
        <v>12</v>
      </c>
      <c r="L353" s="235" t="n">
        <f aca="false">'[2]WashingtonD.C.'!C1812</f>
        <v>16</v>
      </c>
      <c r="M353" s="250" t="n">
        <f aca="false">DATE(J353,K353,L353)</f>
        <v>37241</v>
      </c>
      <c r="N353" s="235" t="n">
        <f aca="false">'[2]WashingtonD.C.'!E1812</f>
        <v>0</v>
      </c>
      <c r="O353" s="247" t="n">
        <f aca="false">'[2]WashingtonD.C.'!F1812</f>
        <v>0</v>
      </c>
      <c r="P353" s="248" t="n">
        <f aca="false">[3]LaGuardia!A1814</f>
        <v>2001</v>
      </c>
      <c r="Q353" s="235" t="n">
        <f aca="false">[3]LaGuardia!B1814</f>
        <v>12</v>
      </c>
      <c r="R353" s="234" t="n">
        <f aca="false">[3]LaGuardia!C1814</f>
        <v>16</v>
      </c>
      <c r="S353" s="250" t="n">
        <f aca="false">DATE(P353,Q353,R353)</f>
        <v>37241</v>
      </c>
      <c r="T353" s="234" t="n">
        <f aca="false">[3]LaGuardia!E1814</f>
        <v>0</v>
      </c>
      <c r="U353" s="251" t="n">
        <f aca="false">[3]LaGuardia!F1814</f>
        <v>0</v>
      </c>
    </row>
    <row r="354" customFormat="false" ht="12.75" hidden="false" customHeight="false" outlineLevel="0" collapsed="false">
      <c r="A354" s="246" t="n">
        <v>37242</v>
      </c>
      <c r="B354" s="235" t="n">
        <v>43</v>
      </c>
      <c r="C354" s="247" t="n">
        <v>28</v>
      </c>
      <c r="D354" s="248" t="n">
        <f aca="false">[2]PhiladelphiaPA!A1813</f>
        <v>2001</v>
      </c>
      <c r="E354" s="235" t="n">
        <f aca="false">[2]PhiladelphiaPA!B1813</f>
        <v>12</v>
      </c>
      <c r="F354" s="235" t="n">
        <f aca="false">[2]PhiladelphiaPA!C1813</f>
        <v>17</v>
      </c>
      <c r="G354" s="250" t="n">
        <f aca="false">DATE(D354,E354,F354)</f>
        <v>37242</v>
      </c>
      <c r="H354" s="235" t="n">
        <f aca="false">[2]PhiladelphiaPA!E1813</f>
        <v>0</v>
      </c>
      <c r="I354" s="247" t="n">
        <f aca="false">[2]PhiladelphiaPA!F1813</f>
        <v>0</v>
      </c>
      <c r="J354" s="248" t="n">
        <f aca="false">'[2]WashingtonD.C.'!A1813</f>
        <v>2001</v>
      </c>
      <c r="K354" s="235" t="n">
        <f aca="false">'[2]WashingtonD.C.'!B1813</f>
        <v>12</v>
      </c>
      <c r="L354" s="235" t="n">
        <f aca="false">'[2]WashingtonD.C.'!C1813</f>
        <v>17</v>
      </c>
      <c r="M354" s="250" t="n">
        <f aca="false">DATE(J354,K354,L354)</f>
        <v>37242</v>
      </c>
      <c r="N354" s="235" t="n">
        <f aca="false">'[2]WashingtonD.C.'!E1813</f>
        <v>0</v>
      </c>
      <c r="O354" s="247" t="n">
        <f aca="false">'[2]WashingtonD.C.'!F1813</f>
        <v>0</v>
      </c>
      <c r="P354" s="248" t="n">
        <f aca="false">[3]LaGuardia!A1815</f>
        <v>2001</v>
      </c>
      <c r="Q354" s="235" t="n">
        <f aca="false">[3]LaGuardia!B1815</f>
        <v>12</v>
      </c>
      <c r="R354" s="234" t="n">
        <f aca="false">[3]LaGuardia!C1815</f>
        <v>17</v>
      </c>
      <c r="S354" s="250" t="n">
        <f aca="false">DATE(P354,Q354,R354)</f>
        <v>37242</v>
      </c>
      <c r="T354" s="234" t="n">
        <f aca="false">[3]LaGuardia!E1815</f>
        <v>0</v>
      </c>
      <c r="U354" s="251" t="n">
        <f aca="false">[3]LaGuardia!F1815</f>
        <v>0</v>
      </c>
    </row>
    <row r="355" customFormat="false" ht="12.75" hidden="false" customHeight="false" outlineLevel="0" collapsed="false">
      <c r="A355" s="246" t="n">
        <v>37243</v>
      </c>
      <c r="B355" s="235" t="n">
        <v>42</v>
      </c>
      <c r="C355" s="247" t="n">
        <v>27</v>
      </c>
      <c r="D355" s="248" t="n">
        <f aca="false">[2]PhiladelphiaPA!A1814</f>
        <v>2001</v>
      </c>
      <c r="E355" s="235" t="n">
        <f aca="false">[2]PhiladelphiaPA!B1814</f>
        <v>12</v>
      </c>
      <c r="F355" s="235" t="n">
        <f aca="false">[2]PhiladelphiaPA!C1814</f>
        <v>18</v>
      </c>
      <c r="G355" s="250" t="n">
        <f aca="false">DATE(D355,E355,F355)</f>
        <v>37243</v>
      </c>
      <c r="H355" s="235" t="n">
        <f aca="false">[2]PhiladelphiaPA!E1814</f>
        <v>0</v>
      </c>
      <c r="I355" s="247" t="n">
        <f aca="false">[2]PhiladelphiaPA!F1814</f>
        <v>0</v>
      </c>
      <c r="J355" s="248" t="n">
        <f aca="false">'[2]WashingtonD.C.'!A1814</f>
        <v>2001</v>
      </c>
      <c r="K355" s="235" t="n">
        <f aca="false">'[2]WashingtonD.C.'!B1814</f>
        <v>12</v>
      </c>
      <c r="L355" s="235" t="n">
        <f aca="false">'[2]WashingtonD.C.'!C1814</f>
        <v>18</v>
      </c>
      <c r="M355" s="250" t="n">
        <f aca="false">DATE(J355,K355,L355)</f>
        <v>37243</v>
      </c>
      <c r="N355" s="235" t="n">
        <f aca="false">'[2]WashingtonD.C.'!E1814</f>
        <v>0</v>
      </c>
      <c r="O355" s="247" t="n">
        <f aca="false">'[2]WashingtonD.C.'!F1814</f>
        <v>0</v>
      </c>
      <c r="P355" s="248" t="n">
        <f aca="false">[3]LaGuardia!A1816</f>
        <v>2001</v>
      </c>
      <c r="Q355" s="235" t="n">
        <f aca="false">[3]LaGuardia!B1816</f>
        <v>12</v>
      </c>
      <c r="R355" s="234" t="n">
        <f aca="false">[3]LaGuardia!C1816</f>
        <v>18</v>
      </c>
      <c r="S355" s="250" t="n">
        <f aca="false">DATE(P355,Q355,R355)</f>
        <v>37243</v>
      </c>
      <c r="T355" s="234" t="n">
        <f aca="false">[3]LaGuardia!E1816</f>
        <v>0</v>
      </c>
      <c r="U355" s="251" t="n">
        <f aca="false">[3]LaGuardia!F1816</f>
        <v>0</v>
      </c>
    </row>
    <row r="356" customFormat="false" ht="12.75" hidden="false" customHeight="false" outlineLevel="0" collapsed="false">
      <c r="A356" s="246" t="n">
        <v>37244</v>
      </c>
      <c r="B356" s="235" t="n">
        <v>42</v>
      </c>
      <c r="C356" s="247" t="n">
        <v>27</v>
      </c>
      <c r="D356" s="248" t="n">
        <f aca="false">[2]PhiladelphiaPA!A1815</f>
        <v>2001</v>
      </c>
      <c r="E356" s="235" t="n">
        <f aca="false">[2]PhiladelphiaPA!B1815</f>
        <v>12</v>
      </c>
      <c r="F356" s="235" t="n">
        <f aca="false">[2]PhiladelphiaPA!C1815</f>
        <v>19</v>
      </c>
      <c r="G356" s="250" t="n">
        <f aca="false">DATE(D356,E356,F356)</f>
        <v>37244</v>
      </c>
      <c r="H356" s="235" t="n">
        <f aca="false">[2]PhiladelphiaPA!E1815</f>
        <v>0</v>
      </c>
      <c r="I356" s="247" t="n">
        <f aca="false">[2]PhiladelphiaPA!F1815</f>
        <v>0</v>
      </c>
      <c r="J356" s="248" t="n">
        <f aca="false">'[2]WashingtonD.C.'!A1815</f>
        <v>2001</v>
      </c>
      <c r="K356" s="235" t="n">
        <f aca="false">'[2]WashingtonD.C.'!B1815</f>
        <v>12</v>
      </c>
      <c r="L356" s="235" t="n">
        <f aca="false">'[2]WashingtonD.C.'!C1815</f>
        <v>19</v>
      </c>
      <c r="M356" s="250" t="n">
        <f aca="false">DATE(J356,K356,L356)</f>
        <v>37244</v>
      </c>
      <c r="N356" s="235" t="n">
        <f aca="false">'[2]WashingtonD.C.'!E1815</f>
        <v>0</v>
      </c>
      <c r="O356" s="247" t="n">
        <f aca="false">'[2]WashingtonD.C.'!F1815</f>
        <v>0</v>
      </c>
      <c r="P356" s="248" t="n">
        <f aca="false">[3]LaGuardia!A1817</f>
        <v>2001</v>
      </c>
      <c r="Q356" s="235" t="n">
        <f aca="false">[3]LaGuardia!B1817</f>
        <v>12</v>
      </c>
      <c r="R356" s="234" t="n">
        <f aca="false">[3]LaGuardia!C1817</f>
        <v>19</v>
      </c>
      <c r="S356" s="250" t="n">
        <f aca="false">DATE(P356,Q356,R356)</f>
        <v>37244</v>
      </c>
      <c r="T356" s="234" t="n">
        <f aca="false">[3]LaGuardia!E1817</f>
        <v>0</v>
      </c>
      <c r="U356" s="251" t="n">
        <f aca="false">[3]LaGuardia!F1817</f>
        <v>0</v>
      </c>
    </row>
    <row r="357" customFormat="false" ht="12.75" hidden="false" customHeight="false" outlineLevel="0" collapsed="false">
      <c r="A357" s="246" t="n">
        <v>37245</v>
      </c>
      <c r="B357" s="235" t="n">
        <v>42</v>
      </c>
      <c r="C357" s="247" t="n">
        <v>27</v>
      </c>
      <c r="D357" s="248" t="n">
        <f aca="false">[2]PhiladelphiaPA!A1816</f>
        <v>2001</v>
      </c>
      <c r="E357" s="235" t="n">
        <f aca="false">[2]PhiladelphiaPA!B1816</f>
        <v>12</v>
      </c>
      <c r="F357" s="235" t="n">
        <f aca="false">[2]PhiladelphiaPA!C1816</f>
        <v>20</v>
      </c>
      <c r="G357" s="250" t="n">
        <f aca="false">DATE(D357,E357,F357)</f>
        <v>37245</v>
      </c>
      <c r="H357" s="235" t="n">
        <f aca="false">[2]PhiladelphiaPA!E1816</f>
        <v>0</v>
      </c>
      <c r="I357" s="247" t="n">
        <f aca="false">[2]PhiladelphiaPA!F1816</f>
        <v>0</v>
      </c>
      <c r="J357" s="248" t="n">
        <f aca="false">'[2]WashingtonD.C.'!A1816</f>
        <v>2001</v>
      </c>
      <c r="K357" s="235" t="n">
        <f aca="false">'[2]WashingtonD.C.'!B1816</f>
        <v>12</v>
      </c>
      <c r="L357" s="235" t="n">
        <f aca="false">'[2]WashingtonD.C.'!C1816</f>
        <v>20</v>
      </c>
      <c r="M357" s="250" t="n">
        <f aca="false">DATE(J357,K357,L357)</f>
        <v>37245</v>
      </c>
      <c r="N357" s="235" t="n">
        <f aca="false">'[2]WashingtonD.C.'!E1816</f>
        <v>0</v>
      </c>
      <c r="O357" s="247" t="n">
        <f aca="false">'[2]WashingtonD.C.'!F1816</f>
        <v>0</v>
      </c>
      <c r="P357" s="248" t="n">
        <f aca="false">[3]LaGuardia!A1818</f>
        <v>2001</v>
      </c>
      <c r="Q357" s="235" t="n">
        <f aca="false">[3]LaGuardia!B1818</f>
        <v>12</v>
      </c>
      <c r="R357" s="234" t="n">
        <f aca="false">[3]LaGuardia!C1818</f>
        <v>20</v>
      </c>
      <c r="S357" s="250" t="n">
        <f aca="false">DATE(P357,Q357,R357)</f>
        <v>37245</v>
      </c>
      <c r="T357" s="234" t="n">
        <f aca="false">[3]LaGuardia!E1818</f>
        <v>0</v>
      </c>
      <c r="U357" s="251" t="n">
        <f aca="false">[3]LaGuardia!F1818</f>
        <v>0</v>
      </c>
    </row>
    <row r="358" customFormat="false" ht="12.75" hidden="false" customHeight="false" outlineLevel="0" collapsed="false">
      <c r="A358" s="246" t="n">
        <v>37246</v>
      </c>
      <c r="B358" s="235" t="n">
        <v>42</v>
      </c>
      <c r="C358" s="247" t="n">
        <v>26</v>
      </c>
      <c r="D358" s="248" t="n">
        <f aca="false">[2]PhiladelphiaPA!A1817</f>
        <v>2001</v>
      </c>
      <c r="E358" s="235" t="n">
        <f aca="false">[2]PhiladelphiaPA!B1817</f>
        <v>12</v>
      </c>
      <c r="F358" s="235" t="n">
        <f aca="false">[2]PhiladelphiaPA!C1817</f>
        <v>21</v>
      </c>
      <c r="G358" s="250" t="n">
        <f aca="false">DATE(D358,E358,F358)</f>
        <v>37246</v>
      </c>
      <c r="H358" s="235" t="n">
        <f aca="false">[2]PhiladelphiaPA!E1817</f>
        <v>0</v>
      </c>
      <c r="I358" s="247" t="n">
        <f aca="false">[2]PhiladelphiaPA!F1817</f>
        <v>0</v>
      </c>
      <c r="J358" s="248" t="n">
        <f aca="false">'[2]WashingtonD.C.'!A1817</f>
        <v>2001</v>
      </c>
      <c r="K358" s="235" t="n">
        <f aca="false">'[2]WashingtonD.C.'!B1817</f>
        <v>12</v>
      </c>
      <c r="L358" s="235" t="n">
        <f aca="false">'[2]WashingtonD.C.'!C1817</f>
        <v>21</v>
      </c>
      <c r="M358" s="250" t="n">
        <f aca="false">DATE(J358,K358,L358)</f>
        <v>37246</v>
      </c>
      <c r="N358" s="235" t="n">
        <f aca="false">'[2]WashingtonD.C.'!E1817</f>
        <v>0</v>
      </c>
      <c r="O358" s="247" t="n">
        <f aca="false">'[2]WashingtonD.C.'!F1817</f>
        <v>0</v>
      </c>
      <c r="P358" s="248" t="n">
        <f aca="false">[3]LaGuardia!A1819</f>
        <v>2001</v>
      </c>
      <c r="Q358" s="235" t="n">
        <f aca="false">[3]LaGuardia!B1819</f>
        <v>12</v>
      </c>
      <c r="R358" s="234" t="n">
        <f aca="false">[3]LaGuardia!C1819</f>
        <v>21</v>
      </c>
      <c r="S358" s="250" t="n">
        <f aca="false">DATE(P358,Q358,R358)</f>
        <v>37246</v>
      </c>
      <c r="T358" s="234" t="n">
        <f aca="false">[3]LaGuardia!E1819</f>
        <v>0</v>
      </c>
      <c r="U358" s="251" t="n">
        <f aca="false">[3]LaGuardia!F1819</f>
        <v>0</v>
      </c>
    </row>
    <row r="359" customFormat="false" ht="12.75" hidden="false" customHeight="false" outlineLevel="0" collapsed="false">
      <c r="A359" s="246" t="n">
        <v>37247</v>
      </c>
      <c r="B359" s="235" t="n">
        <v>41</v>
      </c>
      <c r="C359" s="247" t="n">
        <v>26</v>
      </c>
      <c r="D359" s="248" t="n">
        <f aca="false">[2]PhiladelphiaPA!A1818</f>
        <v>2001</v>
      </c>
      <c r="E359" s="235" t="n">
        <f aca="false">[2]PhiladelphiaPA!B1818</f>
        <v>12</v>
      </c>
      <c r="F359" s="235" t="n">
        <f aca="false">[2]PhiladelphiaPA!C1818</f>
        <v>22</v>
      </c>
      <c r="G359" s="250" t="n">
        <f aca="false">DATE(D359,E359,F359)</f>
        <v>37247</v>
      </c>
      <c r="H359" s="235" t="n">
        <f aca="false">[2]PhiladelphiaPA!E1818</f>
        <v>0</v>
      </c>
      <c r="I359" s="247" t="n">
        <f aca="false">[2]PhiladelphiaPA!F1818</f>
        <v>0</v>
      </c>
      <c r="J359" s="248" t="n">
        <f aca="false">'[2]WashingtonD.C.'!A1818</f>
        <v>2001</v>
      </c>
      <c r="K359" s="235" t="n">
        <f aca="false">'[2]WashingtonD.C.'!B1818</f>
        <v>12</v>
      </c>
      <c r="L359" s="235" t="n">
        <f aca="false">'[2]WashingtonD.C.'!C1818</f>
        <v>22</v>
      </c>
      <c r="M359" s="250" t="n">
        <f aca="false">DATE(J359,K359,L359)</f>
        <v>37247</v>
      </c>
      <c r="N359" s="235" t="n">
        <f aca="false">'[2]WashingtonD.C.'!E1818</f>
        <v>0</v>
      </c>
      <c r="O359" s="247" t="n">
        <f aca="false">'[2]WashingtonD.C.'!F1818</f>
        <v>0</v>
      </c>
      <c r="P359" s="248" t="n">
        <f aca="false">[3]LaGuardia!A1820</f>
        <v>2001</v>
      </c>
      <c r="Q359" s="235" t="n">
        <f aca="false">[3]LaGuardia!B1820</f>
        <v>12</v>
      </c>
      <c r="R359" s="234" t="n">
        <f aca="false">[3]LaGuardia!C1820</f>
        <v>22</v>
      </c>
      <c r="S359" s="250" t="n">
        <f aca="false">DATE(P359,Q359,R359)</f>
        <v>37247</v>
      </c>
      <c r="T359" s="234" t="n">
        <f aca="false">[3]LaGuardia!E1820</f>
        <v>0</v>
      </c>
      <c r="U359" s="251" t="n">
        <f aca="false">[3]LaGuardia!F1820</f>
        <v>0</v>
      </c>
    </row>
    <row r="360" customFormat="false" ht="12.75" hidden="false" customHeight="false" outlineLevel="0" collapsed="false">
      <c r="A360" s="246" t="n">
        <v>37248</v>
      </c>
      <c r="B360" s="235" t="n">
        <v>41</v>
      </c>
      <c r="C360" s="247" t="n">
        <v>26</v>
      </c>
      <c r="D360" s="248" t="n">
        <f aca="false">[2]PhiladelphiaPA!A1819</f>
        <v>2001</v>
      </c>
      <c r="E360" s="235" t="n">
        <f aca="false">[2]PhiladelphiaPA!B1819</f>
        <v>12</v>
      </c>
      <c r="F360" s="235" t="n">
        <f aca="false">[2]PhiladelphiaPA!C1819</f>
        <v>23</v>
      </c>
      <c r="G360" s="250" t="n">
        <f aca="false">DATE(D360,E360,F360)</f>
        <v>37248</v>
      </c>
      <c r="H360" s="235" t="n">
        <f aca="false">[2]PhiladelphiaPA!E1819</f>
        <v>0</v>
      </c>
      <c r="I360" s="247" t="n">
        <f aca="false">[2]PhiladelphiaPA!F1819</f>
        <v>0</v>
      </c>
      <c r="J360" s="248" t="n">
        <f aca="false">'[2]WashingtonD.C.'!A1819</f>
        <v>2001</v>
      </c>
      <c r="K360" s="235" t="n">
        <f aca="false">'[2]WashingtonD.C.'!B1819</f>
        <v>12</v>
      </c>
      <c r="L360" s="235" t="n">
        <f aca="false">'[2]WashingtonD.C.'!C1819</f>
        <v>23</v>
      </c>
      <c r="M360" s="250" t="n">
        <f aca="false">DATE(J360,K360,L360)</f>
        <v>37248</v>
      </c>
      <c r="N360" s="235" t="n">
        <f aca="false">'[2]WashingtonD.C.'!E1819</f>
        <v>0</v>
      </c>
      <c r="O360" s="247" t="n">
        <f aca="false">'[2]WashingtonD.C.'!F1819</f>
        <v>0</v>
      </c>
      <c r="P360" s="248" t="n">
        <f aca="false">[3]LaGuardia!A1821</f>
        <v>2001</v>
      </c>
      <c r="Q360" s="235" t="n">
        <f aca="false">[3]LaGuardia!B1821</f>
        <v>12</v>
      </c>
      <c r="R360" s="234" t="n">
        <f aca="false">[3]LaGuardia!C1821</f>
        <v>23</v>
      </c>
      <c r="S360" s="250" t="n">
        <f aca="false">DATE(P360,Q360,R360)</f>
        <v>37248</v>
      </c>
      <c r="T360" s="234" t="n">
        <f aca="false">[3]LaGuardia!E1821</f>
        <v>0</v>
      </c>
      <c r="U360" s="251" t="n">
        <f aca="false">[3]LaGuardia!F1821</f>
        <v>0</v>
      </c>
    </row>
    <row r="361" customFormat="false" ht="12.75" hidden="false" customHeight="false" outlineLevel="0" collapsed="false">
      <c r="A361" s="246" t="n">
        <v>37249</v>
      </c>
      <c r="B361" s="235" t="n">
        <v>41</v>
      </c>
      <c r="C361" s="247" t="n">
        <v>26</v>
      </c>
      <c r="D361" s="248" t="n">
        <f aca="false">[2]PhiladelphiaPA!A1820</f>
        <v>2001</v>
      </c>
      <c r="E361" s="235" t="n">
        <f aca="false">[2]PhiladelphiaPA!B1820</f>
        <v>12</v>
      </c>
      <c r="F361" s="235" t="n">
        <f aca="false">[2]PhiladelphiaPA!C1820</f>
        <v>24</v>
      </c>
      <c r="G361" s="250" t="n">
        <f aca="false">DATE(D361,E361,F361)</f>
        <v>37249</v>
      </c>
      <c r="H361" s="235" t="n">
        <f aca="false">[2]PhiladelphiaPA!E1820</f>
        <v>0</v>
      </c>
      <c r="I361" s="247" t="n">
        <f aca="false">[2]PhiladelphiaPA!F1820</f>
        <v>0</v>
      </c>
      <c r="J361" s="248" t="n">
        <f aca="false">'[2]WashingtonD.C.'!A1820</f>
        <v>2001</v>
      </c>
      <c r="K361" s="235" t="n">
        <f aca="false">'[2]WashingtonD.C.'!B1820</f>
        <v>12</v>
      </c>
      <c r="L361" s="235" t="n">
        <f aca="false">'[2]WashingtonD.C.'!C1820</f>
        <v>24</v>
      </c>
      <c r="M361" s="250" t="n">
        <f aca="false">DATE(J361,K361,L361)</f>
        <v>37249</v>
      </c>
      <c r="N361" s="235" t="n">
        <f aca="false">'[2]WashingtonD.C.'!E1820</f>
        <v>0</v>
      </c>
      <c r="O361" s="247" t="n">
        <f aca="false">'[2]WashingtonD.C.'!F1820</f>
        <v>0</v>
      </c>
      <c r="P361" s="248" t="n">
        <f aca="false">[3]LaGuardia!A1822</f>
        <v>2001</v>
      </c>
      <c r="Q361" s="235" t="n">
        <f aca="false">[3]LaGuardia!B1822</f>
        <v>12</v>
      </c>
      <c r="R361" s="234" t="n">
        <f aca="false">[3]LaGuardia!C1822</f>
        <v>24</v>
      </c>
      <c r="S361" s="250" t="n">
        <f aca="false">DATE(P361,Q361,R361)</f>
        <v>37249</v>
      </c>
      <c r="T361" s="234" t="n">
        <f aca="false">[3]LaGuardia!E1822</f>
        <v>0</v>
      </c>
      <c r="U361" s="251" t="n">
        <f aca="false">[3]LaGuardia!F1822</f>
        <v>0</v>
      </c>
    </row>
    <row r="362" customFormat="false" ht="12.75" hidden="false" customHeight="false" outlineLevel="0" collapsed="false">
      <c r="A362" s="246" t="n">
        <v>37250</v>
      </c>
      <c r="B362" s="235" t="n">
        <v>41</v>
      </c>
      <c r="C362" s="247" t="n">
        <v>26</v>
      </c>
      <c r="D362" s="248" t="n">
        <f aca="false">[2]PhiladelphiaPA!A1821</f>
        <v>2001</v>
      </c>
      <c r="E362" s="235" t="n">
        <f aca="false">[2]PhiladelphiaPA!B1821</f>
        <v>12</v>
      </c>
      <c r="F362" s="235" t="n">
        <f aca="false">[2]PhiladelphiaPA!C1821</f>
        <v>25</v>
      </c>
      <c r="G362" s="250" t="n">
        <f aca="false">DATE(D362,E362,F362)</f>
        <v>37250</v>
      </c>
      <c r="H362" s="235" t="n">
        <f aca="false">[2]PhiladelphiaPA!E1821</f>
        <v>0</v>
      </c>
      <c r="I362" s="247" t="n">
        <f aca="false">[2]PhiladelphiaPA!F1821</f>
        <v>0</v>
      </c>
      <c r="J362" s="248" t="n">
        <f aca="false">'[2]WashingtonD.C.'!A1821</f>
        <v>2001</v>
      </c>
      <c r="K362" s="235" t="n">
        <f aca="false">'[2]WashingtonD.C.'!B1821</f>
        <v>12</v>
      </c>
      <c r="L362" s="235" t="n">
        <f aca="false">'[2]WashingtonD.C.'!C1821</f>
        <v>25</v>
      </c>
      <c r="M362" s="250" t="n">
        <f aca="false">DATE(J362,K362,L362)</f>
        <v>37250</v>
      </c>
      <c r="N362" s="235" t="n">
        <f aca="false">'[2]WashingtonD.C.'!E1821</f>
        <v>0</v>
      </c>
      <c r="O362" s="247" t="n">
        <f aca="false">'[2]WashingtonD.C.'!F1821</f>
        <v>0</v>
      </c>
      <c r="P362" s="248" t="n">
        <f aca="false">[3]LaGuardia!A1823</f>
        <v>2001</v>
      </c>
      <c r="Q362" s="235" t="n">
        <f aca="false">[3]LaGuardia!B1823</f>
        <v>12</v>
      </c>
      <c r="R362" s="234" t="n">
        <f aca="false">[3]LaGuardia!C1823</f>
        <v>25</v>
      </c>
      <c r="S362" s="250" t="n">
        <f aca="false">DATE(P362,Q362,R362)</f>
        <v>37250</v>
      </c>
      <c r="T362" s="234" t="n">
        <f aca="false">[3]LaGuardia!E1823</f>
        <v>0</v>
      </c>
      <c r="U362" s="251" t="n">
        <f aca="false">[3]LaGuardia!F1823</f>
        <v>0</v>
      </c>
    </row>
    <row r="363" customFormat="false" ht="12.75" hidden="false" customHeight="false" outlineLevel="0" collapsed="false">
      <c r="A363" s="246" t="n">
        <v>37251</v>
      </c>
      <c r="B363" s="235" t="n">
        <v>40</v>
      </c>
      <c r="C363" s="247" t="n">
        <v>25</v>
      </c>
      <c r="D363" s="248" t="n">
        <f aca="false">[2]PhiladelphiaPA!A1822</f>
        <v>2001</v>
      </c>
      <c r="E363" s="235" t="n">
        <f aca="false">[2]PhiladelphiaPA!B1822</f>
        <v>12</v>
      </c>
      <c r="F363" s="235" t="n">
        <f aca="false">[2]PhiladelphiaPA!C1822</f>
        <v>26</v>
      </c>
      <c r="G363" s="250" t="n">
        <f aca="false">DATE(D363,E363,F363)</f>
        <v>37251</v>
      </c>
      <c r="H363" s="235" t="n">
        <f aca="false">[2]PhiladelphiaPA!E1822</f>
        <v>0</v>
      </c>
      <c r="I363" s="247" t="n">
        <f aca="false">[2]PhiladelphiaPA!F1822</f>
        <v>0</v>
      </c>
      <c r="J363" s="248" t="n">
        <f aca="false">'[2]WashingtonD.C.'!A1822</f>
        <v>2001</v>
      </c>
      <c r="K363" s="235" t="n">
        <f aca="false">'[2]WashingtonD.C.'!B1822</f>
        <v>12</v>
      </c>
      <c r="L363" s="235" t="n">
        <f aca="false">'[2]WashingtonD.C.'!C1822</f>
        <v>26</v>
      </c>
      <c r="M363" s="250" t="n">
        <f aca="false">DATE(J363,K363,L363)</f>
        <v>37251</v>
      </c>
      <c r="N363" s="235" t="n">
        <f aca="false">'[2]WashingtonD.C.'!E1822</f>
        <v>0</v>
      </c>
      <c r="O363" s="247" t="n">
        <f aca="false">'[2]WashingtonD.C.'!F1822</f>
        <v>0</v>
      </c>
      <c r="P363" s="248" t="n">
        <f aca="false">[3]LaGuardia!A1824</f>
        <v>2001</v>
      </c>
      <c r="Q363" s="235" t="n">
        <f aca="false">[3]LaGuardia!B1824</f>
        <v>12</v>
      </c>
      <c r="R363" s="234" t="n">
        <f aca="false">[3]LaGuardia!C1824</f>
        <v>26</v>
      </c>
      <c r="S363" s="250" t="n">
        <f aca="false">DATE(P363,Q363,R363)</f>
        <v>37251</v>
      </c>
      <c r="T363" s="234" t="n">
        <f aca="false">[3]LaGuardia!E1824</f>
        <v>0</v>
      </c>
      <c r="U363" s="251" t="n">
        <f aca="false">[3]LaGuardia!F1824</f>
        <v>0</v>
      </c>
    </row>
    <row r="364" customFormat="false" ht="12.75" hidden="false" customHeight="false" outlineLevel="0" collapsed="false">
      <c r="A364" s="246" t="n">
        <v>37252</v>
      </c>
      <c r="B364" s="235" t="n">
        <v>40</v>
      </c>
      <c r="C364" s="247" t="n">
        <v>25</v>
      </c>
      <c r="D364" s="248" t="n">
        <f aca="false">[2]PhiladelphiaPA!A1823</f>
        <v>2001</v>
      </c>
      <c r="E364" s="235" t="n">
        <f aca="false">[2]PhiladelphiaPA!B1823</f>
        <v>12</v>
      </c>
      <c r="F364" s="235" t="n">
        <f aca="false">[2]PhiladelphiaPA!C1823</f>
        <v>27</v>
      </c>
      <c r="G364" s="250" t="n">
        <f aca="false">DATE(D364,E364,F364)</f>
        <v>37252</v>
      </c>
      <c r="H364" s="235" t="n">
        <f aca="false">[2]PhiladelphiaPA!E1823</f>
        <v>0</v>
      </c>
      <c r="I364" s="247" t="n">
        <f aca="false">[2]PhiladelphiaPA!F1823</f>
        <v>0</v>
      </c>
      <c r="J364" s="248" t="n">
        <f aca="false">'[2]WashingtonD.C.'!A1823</f>
        <v>2001</v>
      </c>
      <c r="K364" s="235" t="n">
        <f aca="false">'[2]WashingtonD.C.'!B1823</f>
        <v>12</v>
      </c>
      <c r="L364" s="235" t="n">
        <f aca="false">'[2]WashingtonD.C.'!C1823</f>
        <v>27</v>
      </c>
      <c r="M364" s="250" t="n">
        <f aca="false">DATE(J364,K364,L364)</f>
        <v>37252</v>
      </c>
      <c r="N364" s="235" t="n">
        <f aca="false">'[2]WashingtonD.C.'!E1823</f>
        <v>0</v>
      </c>
      <c r="O364" s="247" t="n">
        <f aca="false">'[2]WashingtonD.C.'!F1823</f>
        <v>0</v>
      </c>
      <c r="P364" s="248" t="n">
        <f aca="false">[3]LaGuardia!A1825</f>
        <v>2001</v>
      </c>
      <c r="Q364" s="235" t="n">
        <f aca="false">[3]LaGuardia!B1825</f>
        <v>12</v>
      </c>
      <c r="R364" s="234" t="n">
        <f aca="false">[3]LaGuardia!C1825</f>
        <v>27</v>
      </c>
      <c r="S364" s="250" t="n">
        <f aca="false">DATE(P364,Q364,R364)</f>
        <v>37252</v>
      </c>
      <c r="T364" s="234" t="n">
        <f aca="false">[3]LaGuardia!E1825</f>
        <v>0</v>
      </c>
      <c r="U364" s="251" t="n">
        <f aca="false">[3]LaGuardia!F1825</f>
        <v>0</v>
      </c>
    </row>
    <row r="365" customFormat="false" ht="12.75" hidden="false" customHeight="false" outlineLevel="0" collapsed="false">
      <c r="A365" s="246" t="n">
        <v>37253</v>
      </c>
      <c r="B365" s="235" t="n">
        <v>40</v>
      </c>
      <c r="C365" s="247" t="n">
        <v>25</v>
      </c>
      <c r="D365" s="248" t="n">
        <f aca="false">[2]PhiladelphiaPA!A1824</f>
        <v>2001</v>
      </c>
      <c r="E365" s="235" t="n">
        <f aca="false">[2]PhiladelphiaPA!B1824</f>
        <v>12</v>
      </c>
      <c r="F365" s="235" t="n">
        <f aca="false">[2]PhiladelphiaPA!C1824</f>
        <v>28</v>
      </c>
      <c r="G365" s="250" t="n">
        <f aca="false">DATE(D365,E365,F365)</f>
        <v>37253</v>
      </c>
      <c r="H365" s="235" t="n">
        <f aca="false">[2]PhiladelphiaPA!E1824</f>
        <v>0</v>
      </c>
      <c r="I365" s="247" t="n">
        <f aca="false">[2]PhiladelphiaPA!F1824</f>
        <v>0</v>
      </c>
      <c r="J365" s="248" t="n">
        <f aca="false">'[2]WashingtonD.C.'!A1824</f>
        <v>2001</v>
      </c>
      <c r="K365" s="235" t="n">
        <f aca="false">'[2]WashingtonD.C.'!B1824</f>
        <v>12</v>
      </c>
      <c r="L365" s="235" t="n">
        <f aca="false">'[2]WashingtonD.C.'!C1824</f>
        <v>28</v>
      </c>
      <c r="M365" s="250" t="n">
        <f aca="false">DATE(J365,K365,L365)</f>
        <v>37253</v>
      </c>
      <c r="N365" s="235" t="n">
        <f aca="false">'[2]WashingtonD.C.'!E1824</f>
        <v>0</v>
      </c>
      <c r="O365" s="247" t="n">
        <f aca="false">'[2]WashingtonD.C.'!F1824</f>
        <v>0</v>
      </c>
      <c r="P365" s="248" t="n">
        <f aca="false">[3]LaGuardia!A1826</f>
        <v>2001</v>
      </c>
      <c r="Q365" s="235" t="n">
        <f aca="false">[3]LaGuardia!B1826</f>
        <v>12</v>
      </c>
      <c r="R365" s="234" t="n">
        <f aca="false">[3]LaGuardia!C1826</f>
        <v>28</v>
      </c>
      <c r="S365" s="250" t="n">
        <f aca="false">DATE(P365,Q365,R365)</f>
        <v>37253</v>
      </c>
      <c r="T365" s="234" t="n">
        <f aca="false">[3]LaGuardia!E1826</f>
        <v>0</v>
      </c>
      <c r="U365" s="251" t="n">
        <f aca="false">[3]LaGuardia!F1826</f>
        <v>0</v>
      </c>
    </row>
    <row r="366" customFormat="false" ht="12.75" hidden="false" customHeight="false" outlineLevel="0" collapsed="false">
      <c r="A366" s="246" t="n">
        <v>37254</v>
      </c>
      <c r="B366" s="235" t="n">
        <v>40</v>
      </c>
      <c r="C366" s="247" t="n">
        <v>25</v>
      </c>
      <c r="D366" s="248" t="n">
        <f aca="false">[2]PhiladelphiaPA!A1825</f>
        <v>2001</v>
      </c>
      <c r="E366" s="235" t="n">
        <f aca="false">[2]PhiladelphiaPA!B1825</f>
        <v>12</v>
      </c>
      <c r="F366" s="235" t="n">
        <f aca="false">[2]PhiladelphiaPA!C1825</f>
        <v>29</v>
      </c>
      <c r="G366" s="250" t="n">
        <f aca="false">DATE(D366,E366,F366)</f>
        <v>37254</v>
      </c>
      <c r="H366" s="235" t="n">
        <f aca="false">[2]PhiladelphiaPA!E1825</f>
        <v>0</v>
      </c>
      <c r="I366" s="247" t="n">
        <f aca="false">[2]PhiladelphiaPA!F1825</f>
        <v>0</v>
      </c>
      <c r="J366" s="248" t="n">
        <f aca="false">'[2]WashingtonD.C.'!A1825</f>
        <v>2001</v>
      </c>
      <c r="K366" s="235" t="n">
        <f aca="false">'[2]WashingtonD.C.'!B1825</f>
        <v>12</v>
      </c>
      <c r="L366" s="235" t="n">
        <f aca="false">'[2]WashingtonD.C.'!C1825</f>
        <v>29</v>
      </c>
      <c r="M366" s="250" t="n">
        <f aca="false">DATE(J366,K366,L366)</f>
        <v>37254</v>
      </c>
      <c r="N366" s="235" t="n">
        <f aca="false">'[2]WashingtonD.C.'!E1825</f>
        <v>0</v>
      </c>
      <c r="O366" s="247" t="n">
        <f aca="false">'[2]WashingtonD.C.'!F1825</f>
        <v>0</v>
      </c>
      <c r="P366" s="248" t="n">
        <f aca="false">[3]LaGuardia!A1827</f>
        <v>2001</v>
      </c>
      <c r="Q366" s="235" t="n">
        <f aca="false">[3]LaGuardia!B1827</f>
        <v>12</v>
      </c>
      <c r="R366" s="234" t="n">
        <f aca="false">[3]LaGuardia!C1827</f>
        <v>29</v>
      </c>
      <c r="S366" s="250" t="n">
        <f aca="false">DATE(P366,Q366,R366)</f>
        <v>37254</v>
      </c>
      <c r="T366" s="234" t="n">
        <f aca="false">[3]LaGuardia!E1827</f>
        <v>0</v>
      </c>
      <c r="U366" s="251" t="n">
        <f aca="false">[3]LaGuardia!F1827</f>
        <v>0</v>
      </c>
    </row>
    <row r="367" customFormat="false" ht="12.75" hidden="false" customHeight="false" outlineLevel="0" collapsed="false">
      <c r="A367" s="246" t="n">
        <v>37255</v>
      </c>
      <c r="B367" s="235" t="n">
        <v>40</v>
      </c>
      <c r="C367" s="247" t="n">
        <v>25</v>
      </c>
      <c r="D367" s="248" t="n">
        <f aca="false">[2]PhiladelphiaPA!A1826</f>
        <v>2001</v>
      </c>
      <c r="E367" s="235" t="n">
        <f aca="false">[2]PhiladelphiaPA!B1826</f>
        <v>12</v>
      </c>
      <c r="F367" s="235" t="n">
        <f aca="false">[2]PhiladelphiaPA!C1826</f>
        <v>30</v>
      </c>
      <c r="G367" s="250" t="n">
        <f aca="false">DATE(D367,E367,F367)</f>
        <v>37255</v>
      </c>
      <c r="H367" s="235" t="n">
        <f aca="false">[2]PhiladelphiaPA!E1826</f>
        <v>0</v>
      </c>
      <c r="I367" s="247" t="n">
        <f aca="false">[2]PhiladelphiaPA!F1826</f>
        <v>0</v>
      </c>
      <c r="J367" s="248" t="n">
        <f aca="false">'[2]WashingtonD.C.'!A1826</f>
        <v>2001</v>
      </c>
      <c r="K367" s="235" t="n">
        <f aca="false">'[2]WashingtonD.C.'!B1826</f>
        <v>12</v>
      </c>
      <c r="L367" s="235" t="n">
        <f aca="false">'[2]WashingtonD.C.'!C1826</f>
        <v>30</v>
      </c>
      <c r="M367" s="250" t="n">
        <f aca="false">DATE(J367,K367,L367)</f>
        <v>37255</v>
      </c>
      <c r="N367" s="235" t="n">
        <f aca="false">'[2]WashingtonD.C.'!E1826</f>
        <v>0</v>
      </c>
      <c r="O367" s="247" t="n">
        <f aca="false">'[2]WashingtonD.C.'!F1826</f>
        <v>0</v>
      </c>
      <c r="P367" s="248" t="n">
        <f aca="false">[3]LaGuardia!A1828</f>
        <v>2001</v>
      </c>
      <c r="Q367" s="235" t="n">
        <f aca="false">[3]LaGuardia!B1828</f>
        <v>12</v>
      </c>
      <c r="R367" s="234" t="n">
        <f aca="false">[3]LaGuardia!C1828</f>
        <v>30</v>
      </c>
      <c r="S367" s="250" t="n">
        <f aca="false">DATE(P367,Q367,R367)</f>
        <v>37255</v>
      </c>
      <c r="T367" s="234" t="n">
        <f aca="false">[3]LaGuardia!E1828</f>
        <v>0</v>
      </c>
      <c r="U367" s="251" t="n">
        <f aca="false">[3]LaGuardia!F1828</f>
        <v>0</v>
      </c>
    </row>
    <row r="368" customFormat="false" ht="13.5" hidden="false" customHeight="false" outlineLevel="0" collapsed="false">
      <c r="A368" s="252" t="n">
        <v>37256</v>
      </c>
      <c r="B368" s="253" t="n">
        <v>39</v>
      </c>
      <c r="C368" s="254" t="n">
        <v>24</v>
      </c>
      <c r="D368" s="255" t="n">
        <f aca="false">[2]PhiladelphiaPA!A1827</f>
        <v>2001</v>
      </c>
      <c r="E368" s="253" t="n">
        <f aca="false">[2]PhiladelphiaPA!B1827</f>
        <v>12</v>
      </c>
      <c r="F368" s="253" t="n">
        <f aca="false">[2]PhiladelphiaPA!C1827</f>
        <v>31</v>
      </c>
      <c r="G368" s="256" t="n">
        <f aca="false">DATE(D368,E368,F368)</f>
        <v>37256</v>
      </c>
      <c r="H368" s="253" t="n">
        <f aca="false">[2]PhiladelphiaPA!E1827</f>
        <v>0</v>
      </c>
      <c r="I368" s="254" t="n">
        <f aca="false">[2]PhiladelphiaPA!F1827</f>
        <v>0</v>
      </c>
      <c r="J368" s="255" t="n">
        <f aca="false">'[2]WashingtonD.C.'!A1827</f>
        <v>2001</v>
      </c>
      <c r="K368" s="253" t="n">
        <f aca="false">'[2]WashingtonD.C.'!B1827</f>
        <v>12</v>
      </c>
      <c r="L368" s="253" t="n">
        <f aca="false">'[2]WashingtonD.C.'!C1827</f>
        <v>31</v>
      </c>
      <c r="M368" s="256" t="n">
        <f aca="false">DATE(J368,K368,L368)</f>
        <v>37256</v>
      </c>
      <c r="N368" s="253" t="n">
        <f aca="false">'[2]WashingtonD.C.'!E1827</f>
        <v>0</v>
      </c>
      <c r="O368" s="254" t="n">
        <f aca="false">'[2]WashingtonD.C.'!F1827</f>
        <v>0</v>
      </c>
      <c r="P368" s="255" t="n">
        <f aca="false">[3]LaGuardia!A1829</f>
        <v>2001</v>
      </c>
      <c r="Q368" s="253" t="n">
        <f aca="false">[3]LaGuardia!B1829</f>
        <v>12</v>
      </c>
      <c r="R368" s="257" t="n">
        <f aca="false">[3]LaGuardia!C1829</f>
        <v>31</v>
      </c>
      <c r="S368" s="256" t="n">
        <f aca="false">DATE(P368,Q368,R368)</f>
        <v>37256</v>
      </c>
      <c r="T368" s="257" t="n">
        <f aca="false">[3]LaGuardia!E1829</f>
        <v>0</v>
      </c>
      <c r="U368" s="258" t="n">
        <f aca="false">[3]LaGuardia!F1829</f>
        <v>0</v>
      </c>
    </row>
  </sheetData>
  <mergeCells count="5">
    <mergeCell ref="D1:U1"/>
    <mergeCell ref="B2:C2"/>
    <mergeCell ref="D2:I2"/>
    <mergeCell ref="J2:O2"/>
    <mergeCell ref="P2:U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pane xSplit="4" ySplit="0" topLeftCell="E1" activePane="topRight" state="frozen"/>
      <selection pane="topLeft" activeCell="A7" activeCellId="0" sqref="A7"/>
      <selection pane="topRight" activeCell="E24" activeCellId="0" sqref="E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4" min="1" style="0" width="9.06"/>
    <col collapsed="false" customWidth="true" hidden="false" outlineLevel="0" max="13" min="5" style="238" width="14.41"/>
    <col collapsed="false" customWidth="true" hidden="false" outlineLevel="0" max="28" min="14" style="238" width="15.41"/>
    <col collapsed="false" customWidth="false" hidden="false" outlineLevel="0" max="257" min="29" style="259" width="9.14"/>
  </cols>
  <sheetData>
    <row r="1" customFormat="false" ht="12.75" hidden="false" customHeight="true" outlineLevel="0" collapsed="false">
      <c r="A1" s="260" t="s">
        <v>145</v>
      </c>
      <c r="B1" s="260" t="s">
        <v>146</v>
      </c>
      <c r="C1" s="260" t="s">
        <v>9</v>
      </c>
      <c r="D1" s="260" t="s">
        <v>8</v>
      </c>
      <c r="E1" s="261" t="s">
        <v>147</v>
      </c>
      <c r="F1" s="261" t="s">
        <v>148</v>
      </c>
      <c r="G1" s="261" t="s">
        <v>149</v>
      </c>
      <c r="H1" s="261" t="s">
        <v>150</v>
      </c>
      <c r="I1" s="261" t="s">
        <v>151</v>
      </c>
      <c r="J1" s="261" t="s">
        <v>152</v>
      </c>
      <c r="K1" s="261" t="s">
        <v>153</v>
      </c>
      <c r="L1" s="261" t="s">
        <v>154</v>
      </c>
      <c r="M1" s="261" t="s">
        <v>155</v>
      </c>
      <c r="N1" s="261" t="s">
        <v>156</v>
      </c>
      <c r="O1" s="261" t="s">
        <v>157</v>
      </c>
      <c r="P1" s="261" t="s">
        <v>158</v>
      </c>
      <c r="Q1" s="261" t="s">
        <v>159</v>
      </c>
      <c r="R1" s="261" t="s">
        <v>160</v>
      </c>
      <c r="S1" s="261" t="s">
        <v>161</v>
      </c>
      <c r="T1" s="261" t="s">
        <v>162</v>
      </c>
      <c r="U1" s="261" t="s">
        <v>163</v>
      </c>
      <c r="V1" s="261" t="s">
        <v>164</v>
      </c>
      <c r="W1" s="261" t="s">
        <v>165</v>
      </c>
      <c r="X1" s="261" t="s">
        <v>166</v>
      </c>
      <c r="Y1" s="261" t="s">
        <v>167</v>
      </c>
      <c r="Z1" s="261" t="s">
        <v>168</v>
      </c>
      <c r="AA1" s="261" t="s">
        <v>169</v>
      </c>
      <c r="AB1" s="262" t="s">
        <v>170</v>
      </c>
      <c r="AC1" s="263" t="s">
        <v>171</v>
      </c>
      <c r="AD1" s="263"/>
      <c r="AE1" s="263"/>
      <c r="AF1" s="263" t="s">
        <v>172</v>
      </c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/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/>
      <c r="DB1" s="263"/>
      <c r="DC1" s="263"/>
      <c r="DD1" s="263"/>
      <c r="DE1" s="263"/>
      <c r="DF1" s="263"/>
      <c r="DG1" s="263"/>
      <c r="DH1" s="263"/>
      <c r="DI1" s="263"/>
      <c r="DJ1" s="263"/>
      <c r="DK1" s="263"/>
      <c r="DL1" s="263"/>
      <c r="DM1" s="263"/>
      <c r="DN1" s="263"/>
      <c r="DO1" s="263"/>
      <c r="DP1" s="263"/>
      <c r="DQ1" s="263"/>
      <c r="DR1" s="263"/>
      <c r="DS1" s="263"/>
      <c r="DT1" s="263"/>
      <c r="DU1" s="263"/>
      <c r="DV1" s="263"/>
      <c r="DW1" s="263"/>
      <c r="DX1" s="263"/>
      <c r="DY1" s="263"/>
      <c r="DZ1" s="263"/>
      <c r="EA1" s="263"/>
      <c r="EB1" s="263"/>
      <c r="EC1" s="263"/>
      <c r="ED1" s="263"/>
      <c r="EE1" s="263"/>
      <c r="EF1" s="263"/>
      <c r="EG1" s="263"/>
      <c r="EH1" s="263"/>
      <c r="EI1" s="263"/>
      <c r="EJ1" s="263"/>
      <c r="EK1" s="263"/>
      <c r="EL1" s="263"/>
      <c r="EM1" s="263"/>
      <c r="EN1" s="263"/>
      <c r="EO1" s="263"/>
      <c r="EP1" s="263"/>
      <c r="EQ1" s="263"/>
      <c r="ER1" s="263"/>
      <c r="ES1" s="263"/>
      <c r="ET1" s="263"/>
      <c r="EU1" s="263"/>
      <c r="EV1" s="263"/>
      <c r="EW1" s="263"/>
      <c r="EX1" s="263"/>
      <c r="EY1" s="263"/>
      <c r="EZ1" s="263"/>
      <c r="FA1" s="263"/>
      <c r="FB1" s="263"/>
      <c r="FC1" s="263"/>
      <c r="FD1" s="263"/>
      <c r="FE1" s="263"/>
      <c r="FF1" s="263"/>
      <c r="FG1" s="263"/>
      <c r="FH1" s="263"/>
      <c r="FI1" s="263"/>
      <c r="FJ1" s="263"/>
      <c r="FK1" s="263"/>
      <c r="FL1" s="263"/>
      <c r="FM1" s="263"/>
      <c r="FN1" s="263"/>
      <c r="FO1" s="263"/>
      <c r="FP1" s="263"/>
      <c r="FQ1" s="263"/>
      <c r="FR1" s="263"/>
      <c r="FS1" s="263"/>
      <c r="FT1" s="263"/>
      <c r="FU1" s="263"/>
      <c r="FV1" s="263"/>
      <c r="FW1" s="263"/>
      <c r="FX1" s="263"/>
      <c r="FY1" s="263"/>
      <c r="FZ1" s="263"/>
      <c r="GA1" s="263"/>
      <c r="GB1" s="263"/>
      <c r="GC1" s="263"/>
      <c r="GD1" s="263"/>
      <c r="GE1" s="263"/>
      <c r="GF1" s="263"/>
      <c r="GG1" s="263"/>
      <c r="GH1" s="263"/>
      <c r="GI1" s="263"/>
      <c r="GJ1" s="263"/>
      <c r="GK1" s="263"/>
      <c r="GL1" s="263"/>
      <c r="GM1" s="263"/>
      <c r="GN1" s="263"/>
      <c r="GO1" s="263"/>
      <c r="GP1" s="263"/>
      <c r="GQ1" s="263"/>
      <c r="GR1" s="263"/>
      <c r="GS1" s="263"/>
      <c r="GT1" s="263"/>
      <c r="GU1" s="263"/>
      <c r="GV1" s="263"/>
      <c r="GW1" s="263"/>
      <c r="GX1" s="263"/>
      <c r="GY1" s="263"/>
      <c r="GZ1" s="263"/>
      <c r="HA1" s="263"/>
      <c r="HB1" s="263"/>
      <c r="HC1" s="263"/>
      <c r="HD1" s="263"/>
      <c r="HE1" s="263"/>
      <c r="HF1" s="263"/>
      <c r="HG1" s="263"/>
      <c r="HH1" s="263"/>
      <c r="HI1" s="263"/>
      <c r="HJ1" s="263"/>
      <c r="HK1" s="263"/>
      <c r="HL1" s="263"/>
      <c r="HM1" s="263"/>
      <c r="HN1" s="263"/>
      <c r="HO1" s="263"/>
      <c r="HP1" s="263"/>
      <c r="HQ1" s="263"/>
      <c r="HR1" s="263"/>
      <c r="HS1" s="263"/>
      <c r="HT1" s="263"/>
      <c r="HU1" s="263"/>
      <c r="HV1" s="263"/>
      <c r="HW1" s="263"/>
      <c r="HX1" s="263"/>
      <c r="HY1" s="263"/>
      <c r="HZ1" s="263"/>
      <c r="IA1" s="263"/>
      <c r="IB1" s="263"/>
      <c r="IC1" s="263"/>
      <c r="ID1" s="263"/>
      <c r="IE1" s="263"/>
      <c r="IF1" s="263"/>
      <c r="IG1" s="263"/>
      <c r="IH1" s="263"/>
      <c r="II1" s="263"/>
      <c r="IJ1" s="263"/>
      <c r="IK1" s="263"/>
      <c r="IL1" s="263"/>
      <c r="IM1" s="263"/>
      <c r="IN1" s="263"/>
      <c r="IO1" s="263"/>
      <c r="IP1" s="263"/>
      <c r="IQ1" s="263"/>
      <c r="IR1" s="263"/>
      <c r="IS1" s="263"/>
      <c r="IT1" s="263"/>
      <c r="IU1" s="263"/>
      <c r="IV1" s="263"/>
      <c r="IW1" s="263"/>
    </row>
    <row r="2" customFormat="false" ht="12.75" hidden="false" customHeight="false" outlineLevel="0" collapsed="false">
      <c r="A2" s="238" t="n">
        <f aca="false">[4]Predicted_Load!$A2</f>
        <v>2001</v>
      </c>
      <c r="B2" s="238" t="n">
        <f aca="false">[4]Predicted_Load!$B2</f>
        <v>6</v>
      </c>
      <c r="C2" s="238" t="n">
        <f aca="false">[4]Predicted_Load!$C2</f>
        <v>4</v>
      </c>
      <c r="D2" s="264" t="n">
        <f aca="false">DATE(A2,B2,C2)</f>
        <v>37046</v>
      </c>
      <c r="E2" s="265" t="n">
        <f aca="false">[4]Predicted_Load!D2</f>
        <v>22538.0429298474</v>
      </c>
      <c r="F2" s="265" t="n">
        <f aca="false">[4]Predicted_Load!E2</f>
        <v>21454.4907067569</v>
      </c>
      <c r="G2" s="265" t="n">
        <f aca="false">[4]Predicted_Load!F2</f>
        <v>20889.6864724111</v>
      </c>
      <c r="H2" s="265" t="n">
        <f aca="false">[4]Predicted_Load!G2</f>
        <v>20775.9854538721</v>
      </c>
      <c r="I2" s="265" t="n">
        <f aca="false">[4]Predicted_Load!H2</f>
        <v>20923.9279976131</v>
      </c>
      <c r="J2" s="265" t="n">
        <f aca="false">[4]Predicted_Load!I2</f>
        <v>22481.3684687254</v>
      </c>
      <c r="K2" s="265" t="n">
        <f aca="false">[4]Predicted_Load!J2</f>
        <v>25372.0381933958</v>
      </c>
      <c r="L2" s="265" t="n">
        <f aca="false">[4]Predicted_Load!K2</f>
        <v>28403.7583619614</v>
      </c>
      <c r="M2" s="265" t="n">
        <f aca="false">[4]Predicted_Load!L2</f>
        <v>29913.8290341739</v>
      </c>
      <c r="N2" s="265" t="n">
        <f aca="false">[4]Predicted_Load!M2</f>
        <v>30868.8086367229</v>
      </c>
      <c r="O2" s="265" t="n">
        <f aca="false">[4]Predicted_Load!N2</f>
        <v>31762.9604451883</v>
      </c>
      <c r="P2" s="265" t="n">
        <f aca="false">[4]Predicted_Load!O2</f>
        <v>32190.9830136917</v>
      </c>
      <c r="Q2" s="265" t="n">
        <f aca="false">[4]Predicted_Load!P2</f>
        <v>32305.9227140436</v>
      </c>
      <c r="R2" s="265" t="n">
        <f aca="false">[4]Predicted_Load!Q2</f>
        <v>32550.7936770161</v>
      </c>
      <c r="S2" s="265" t="n">
        <f aca="false">[4]Predicted_Load!R2</f>
        <v>32542.9291993332</v>
      </c>
      <c r="T2" s="265" t="n">
        <f aca="false">[4]Predicted_Load!S2</f>
        <v>32463.2290254154</v>
      </c>
      <c r="U2" s="265" t="n">
        <f aca="false">[4]Predicted_Load!T2</f>
        <v>32406.8316884312</v>
      </c>
      <c r="V2" s="265" t="n">
        <f aca="false">[4]Predicted_Load!U2</f>
        <v>32147.829589202</v>
      </c>
      <c r="W2" s="265" t="n">
        <f aca="false">[4]Predicted_Load!V2</f>
        <v>31644.7393404832</v>
      </c>
      <c r="X2" s="265" t="n">
        <f aca="false">[4]Predicted_Load!W2</f>
        <v>31034.2232543154</v>
      </c>
      <c r="Y2" s="265" t="n">
        <f aca="false">[4]Predicted_Load!X2</f>
        <v>31309.2147723995</v>
      </c>
      <c r="Z2" s="265" t="n">
        <f aca="false">[4]Predicted_Load!Y2</f>
        <v>31290.51705141</v>
      </c>
      <c r="AA2" s="265" t="n">
        <f aca="false">[4]Predicted_Load!Z2</f>
        <v>28778.6836191731</v>
      </c>
      <c r="AB2" s="265" t="n">
        <f aca="false">[4]Predicted_Load!AA2</f>
        <v>25984.3182580605</v>
      </c>
      <c r="AC2" s="266" t="n">
        <f aca="false">MAX(E2:AB2)</f>
        <v>32550.7936770161</v>
      </c>
      <c r="AF2" s="266" t="n">
        <f aca="false">AC2-AC24</f>
        <v>748.217410679899</v>
      </c>
      <c r="AG2" s="266" t="n">
        <f aca="false">AC2-AC46</f>
        <v>-320.960748440502</v>
      </c>
    </row>
    <row r="3" customFormat="false" ht="12.75" hidden="false" customHeight="false" outlineLevel="0" collapsed="false">
      <c r="A3" s="238" t="n">
        <f aca="false">[4]Predicted_Load!$A3</f>
        <v>2001</v>
      </c>
      <c r="B3" s="238" t="n">
        <f aca="false">[4]Predicted_Load!$B3</f>
        <v>6</v>
      </c>
      <c r="C3" s="238" t="n">
        <f aca="false">[4]Predicted_Load!$C3</f>
        <v>5</v>
      </c>
      <c r="D3" s="264" t="n">
        <f aca="false">DATE(A3,B3,C3)</f>
        <v>37047</v>
      </c>
      <c r="E3" s="265" t="n">
        <f aca="false">[4]Predicted_Load!D3</f>
        <v>24071.7078532846</v>
      </c>
      <c r="F3" s="265" t="n">
        <f aca="false">[4]Predicted_Load!E3</f>
        <v>22799.0334871687</v>
      </c>
      <c r="G3" s="265" t="n">
        <f aca="false">[4]Predicted_Load!F3</f>
        <v>22133.9062134045</v>
      </c>
      <c r="H3" s="265" t="n">
        <f aca="false">[4]Predicted_Load!G3</f>
        <v>21777.2064429708</v>
      </c>
      <c r="I3" s="265" t="n">
        <f aca="false">[4]Predicted_Load!H3</f>
        <v>21783.3284909998</v>
      </c>
      <c r="J3" s="265" t="n">
        <f aca="false">[4]Predicted_Load!I3</f>
        <v>23183.5974336956</v>
      </c>
      <c r="K3" s="265" t="n">
        <f aca="false">[4]Predicted_Load!J3</f>
        <v>26082.3364702556</v>
      </c>
      <c r="L3" s="265" t="n">
        <f aca="false">[4]Predicted_Load!K3</f>
        <v>29230.4254596121</v>
      </c>
      <c r="M3" s="265" t="n">
        <f aca="false">[4]Predicted_Load!L3</f>
        <v>30921.2522847796</v>
      </c>
      <c r="N3" s="265" t="n">
        <f aca="false">[4]Predicted_Load!M3</f>
        <v>31976.5787097198</v>
      </c>
      <c r="O3" s="265" t="n">
        <f aca="false">[4]Predicted_Load!N3</f>
        <v>33080.2401044374</v>
      </c>
      <c r="P3" s="265" t="n">
        <f aca="false">[4]Predicted_Load!O3</f>
        <v>33792.5910339185</v>
      </c>
      <c r="Q3" s="265" t="n">
        <f aca="false">[4]Predicted_Load!P3</f>
        <v>34195.6920173765</v>
      </c>
      <c r="R3" s="265" t="n">
        <f aca="false">[4]Predicted_Load!Q3</f>
        <v>34701.3700782748</v>
      </c>
      <c r="S3" s="265" t="n">
        <f aca="false">[4]Predicted_Load!R3</f>
        <v>35034.6887181093</v>
      </c>
      <c r="T3" s="265" t="n">
        <f aca="false">[4]Predicted_Load!S3</f>
        <v>35267.9711585024</v>
      </c>
      <c r="U3" s="265" t="n">
        <f aca="false">[4]Predicted_Load!T3</f>
        <v>35448.7220324942</v>
      </c>
      <c r="V3" s="265" t="n">
        <f aca="false">[4]Predicted_Load!U3</f>
        <v>35334.7302884251</v>
      </c>
      <c r="W3" s="265" t="n">
        <f aca="false">[4]Predicted_Load!V3</f>
        <v>34635.5950779323</v>
      </c>
      <c r="X3" s="265" t="n">
        <f aca="false">[4]Predicted_Load!W3</f>
        <v>33827.8040181939</v>
      </c>
      <c r="Y3" s="265" t="n">
        <f aca="false">[4]Predicted_Load!X3</f>
        <v>33881.6603618178</v>
      </c>
      <c r="Z3" s="265" t="n">
        <f aca="false">[4]Predicted_Load!Y3</f>
        <v>33729.2808823702</v>
      </c>
      <c r="AA3" s="265" t="n">
        <f aca="false">[4]Predicted_Load!Z3</f>
        <v>31081.778618722</v>
      </c>
      <c r="AB3" s="265" t="n">
        <f aca="false">[4]Predicted_Load!AA3</f>
        <v>27952.9621363752</v>
      </c>
      <c r="AC3" s="266" t="n">
        <f aca="false">MAX(E3:AB3)</f>
        <v>35448.7220324942</v>
      </c>
      <c r="AF3" s="266" t="n">
        <f aca="false">AC3-AC25</f>
        <v>3341.5751544316</v>
      </c>
      <c r="AG3" s="266" t="n">
        <f aca="false">AC3-AC47</f>
        <v>2174.4297328092</v>
      </c>
    </row>
    <row r="4" customFormat="false" ht="12.75" hidden="false" customHeight="false" outlineLevel="0" collapsed="false">
      <c r="A4" s="238" t="n">
        <f aca="false">[4]Predicted_Load!$A4</f>
        <v>2001</v>
      </c>
      <c r="B4" s="238" t="n">
        <f aca="false">[4]Predicted_Load!$B4</f>
        <v>6</v>
      </c>
      <c r="C4" s="238" t="n">
        <f aca="false">[4]Predicted_Load!$C4</f>
        <v>6</v>
      </c>
      <c r="D4" s="264" t="n">
        <f aca="false">DATE(A4,B4,C4)</f>
        <v>37048</v>
      </c>
      <c r="E4" s="265" t="n">
        <f aca="false">[4]Predicted_Load!D4</f>
        <v>24770.212485645</v>
      </c>
      <c r="F4" s="265" t="n">
        <f aca="false">[4]Predicted_Load!E4</f>
        <v>23409.4645060748</v>
      </c>
      <c r="G4" s="265" t="n">
        <f aca="false">[4]Predicted_Load!F4</f>
        <v>22648.6659578061</v>
      </c>
      <c r="H4" s="265" t="n">
        <f aca="false">[4]Predicted_Load!G4</f>
        <v>22247.8712497138</v>
      </c>
      <c r="I4" s="265" t="n">
        <f aca="false">[4]Predicted_Load!H4</f>
        <v>22193.5649642011</v>
      </c>
      <c r="J4" s="265" t="n">
        <f aca="false">[4]Predicted_Load!I4</f>
        <v>23613.408004995</v>
      </c>
      <c r="K4" s="265" t="n">
        <f aca="false">[4]Predicted_Load!J4</f>
        <v>26493.320141298</v>
      </c>
      <c r="L4" s="265" t="n">
        <f aca="false">[4]Predicted_Load!K4</f>
        <v>29621.6434631711</v>
      </c>
      <c r="M4" s="265" t="n">
        <f aca="false">[4]Predicted_Load!L4</f>
        <v>31438.6954872302</v>
      </c>
      <c r="N4" s="265" t="n">
        <f aca="false">[4]Predicted_Load!M4</f>
        <v>32576.2018819302</v>
      </c>
      <c r="O4" s="265" t="n">
        <f aca="false">[4]Predicted_Load!N4</f>
        <v>33719.3723662339</v>
      </c>
      <c r="P4" s="265" t="n">
        <f aca="false">[4]Predicted_Load!O4</f>
        <v>34420.9989092173</v>
      </c>
      <c r="Q4" s="265" t="n">
        <f aca="false">[4]Predicted_Load!P4</f>
        <v>34824.9707848689</v>
      </c>
      <c r="R4" s="265" t="n">
        <f aca="false">[4]Predicted_Load!Q4</f>
        <v>35290.4274465295</v>
      </c>
      <c r="S4" s="265" t="n">
        <f aca="false">[4]Predicted_Load!R4</f>
        <v>35512.7199791797</v>
      </c>
      <c r="T4" s="265" t="n">
        <f aca="false">[4]Predicted_Load!S4</f>
        <v>35687.4950187856</v>
      </c>
      <c r="U4" s="265" t="n">
        <f aca="false">[4]Predicted_Load!T4</f>
        <v>35771.3839475595</v>
      </c>
      <c r="V4" s="265" t="n">
        <f aca="false">[4]Predicted_Load!U4</f>
        <v>35550.8894245471</v>
      </c>
      <c r="W4" s="265" t="n">
        <f aca="false">[4]Predicted_Load!V4</f>
        <v>34770.6156321048</v>
      </c>
      <c r="X4" s="265" t="n">
        <f aca="false">[4]Predicted_Load!W4</f>
        <v>33884.6147614656</v>
      </c>
      <c r="Y4" s="265" t="n">
        <f aca="false">[4]Predicted_Load!X4</f>
        <v>33983.8344837101</v>
      </c>
      <c r="Z4" s="265" t="n">
        <f aca="false">[4]Predicted_Load!Y4</f>
        <v>33974.115946078</v>
      </c>
      <c r="AA4" s="265" t="n">
        <f aca="false">[4]Predicted_Load!Z4</f>
        <v>31370.7813195238</v>
      </c>
      <c r="AB4" s="265" t="n">
        <f aca="false">[4]Predicted_Load!AA4</f>
        <v>28227.4121879432</v>
      </c>
      <c r="AC4" s="266" t="n">
        <f aca="false">MAX(E4:AB4)</f>
        <v>35771.3839475595</v>
      </c>
      <c r="AF4" s="266" t="n">
        <f aca="false">AC4-AC26</f>
        <v>4236.3727604652</v>
      </c>
      <c r="AG4" s="266" t="n">
        <f aca="false">AC4-AC48</f>
        <v>2999.1351951592</v>
      </c>
    </row>
    <row r="5" customFormat="false" ht="12.75" hidden="false" customHeight="false" outlineLevel="0" collapsed="false">
      <c r="A5" s="238" t="n">
        <f aca="false">[4]Predicted_Load!$A5</f>
        <v>2001</v>
      </c>
      <c r="B5" s="238" t="n">
        <f aca="false">[4]Predicted_Load!$B5</f>
        <v>6</v>
      </c>
      <c r="C5" s="238" t="n">
        <f aca="false">[4]Predicted_Load!$C5</f>
        <v>7</v>
      </c>
      <c r="D5" s="264" t="n">
        <f aca="false">DATE(A5,B5,C5)</f>
        <v>37049</v>
      </c>
      <c r="E5" s="265" t="n">
        <f aca="false">[4]Predicted_Load!D5</f>
        <v>24461.8545748523</v>
      </c>
      <c r="F5" s="265" t="n">
        <f aca="false">[4]Predicted_Load!E5</f>
        <v>23126.3012877631</v>
      </c>
      <c r="G5" s="265" t="n">
        <f aca="false">[4]Predicted_Load!F5</f>
        <v>22356.4148087594</v>
      </c>
      <c r="H5" s="265" t="n">
        <f aca="false">[4]Predicted_Load!G5</f>
        <v>22009.2051076897</v>
      </c>
      <c r="I5" s="265" t="n">
        <f aca="false">[4]Predicted_Load!H5</f>
        <v>21988.4995896465</v>
      </c>
      <c r="J5" s="265" t="n">
        <f aca="false">[4]Predicted_Load!I5</f>
        <v>23428.8095402022</v>
      </c>
      <c r="K5" s="265" t="n">
        <f aca="false">[4]Predicted_Load!J5</f>
        <v>26226.1955357764</v>
      </c>
      <c r="L5" s="265" t="n">
        <f aca="false">[4]Predicted_Load!K5</f>
        <v>29293.203250147</v>
      </c>
      <c r="M5" s="265" t="n">
        <f aca="false">[4]Predicted_Load!L5</f>
        <v>30970.2786573243</v>
      </c>
      <c r="N5" s="265" t="n">
        <f aca="false">[4]Predicted_Load!M5</f>
        <v>32011.9141004037</v>
      </c>
      <c r="O5" s="265" t="n">
        <f aca="false">[4]Predicted_Load!N5</f>
        <v>33076.4717417503</v>
      </c>
      <c r="P5" s="265" t="n">
        <f aca="false">[4]Predicted_Load!O5</f>
        <v>33740.2636016455</v>
      </c>
      <c r="Q5" s="265" t="n">
        <f aca="false">[4]Predicted_Load!P5</f>
        <v>34075.7198091684</v>
      </c>
      <c r="R5" s="265" t="n">
        <f aca="false">[4]Predicted_Load!Q5</f>
        <v>34482.2520238252</v>
      </c>
      <c r="S5" s="265" t="n">
        <f aca="false">[4]Predicted_Load!R5</f>
        <v>34753.9859800938</v>
      </c>
      <c r="T5" s="265" t="n">
        <f aca="false">[4]Predicted_Load!S5</f>
        <v>34886.8167216706</v>
      </c>
      <c r="U5" s="265" t="n">
        <f aca="false">[4]Predicted_Load!T5</f>
        <v>34968.1316839968</v>
      </c>
      <c r="V5" s="265" t="n">
        <f aca="false">[4]Predicted_Load!U5</f>
        <v>34764.8213156412</v>
      </c>
      <c r="W5" s="265" t="n">
        <f aca="false">[4]Predicted_Load!V5</f>
        <v>34035.5530208386</v>
      </c>
      <c r="X5" s="265" t="n">
        <f aca="false">[4]Predicted_Load!W5</f>
        <v>33251.3604605421</v>
      </c>
      <c r="Y5" s="265" t="n">
        <f aca="false">[4]Predicted_Load!X5</f>
        <v>33412.3103103516</v>
      </c>
      <c r="Z5" s="265" t="n">
        <f aca="false">[4]Predicted_Load!Y5</f>
        <v>33476.129862967</v>
      </c>
      <c r="AA5" s="265" t="n">
        <f aca="false">[4]Predicted_Load!Z5</f>
        <v>30992.2651308564</v>
      </c>
      <c r="AB5" s="265" t="n">
        <f aca="false">[4]Predicted_Load!AA5</f>
        <v>28037.4415709045</v>
      </c>
      <c r="AC5" s="266" t="n">
        <f aca="false">MAX(E5:AB5)</f>
        <v>34968.1316839968</v>
      </c>
      <c r="AF5" s="266" t="n">
        <f aca="false">AC5-AC27</f>
        <v>7080.465262215</v>
      </c>
      <c r="AG5" s="266" t="n">
        <f aca="false">AC5-AC49</f>
        <v>5779.1415428045</v>
      </c>
    </row>
    <row r="6" customFormat="false" ht="12.75" hidden="false" customHeight="false" outlineLevel="0" collapsed="false">
      <c r="A6" s="238" t="n">
        <f aca="false">[4]Predicted_Load!$A6</f>
        <v>2001</v>
      </c>
      <c r="B6" s="238" t="n">
        <f aca="false">[4]Predicted_Load!$B6</f>
        <v>6</v>
      </c>
      <c r="C6" s="238" t="n">
        <f aca="false">[4]Predicted_Load!$C6</f>
        <v>8</v>
      </c>
      <c r="D6" s="264" t="n">
        <f aca="false">DATE(A6,B6,C6)</f>
        <v>37050</v>
      </c>
      <c r="E6" s="265" t="n">
        <f aca="false">[4]Predicted_Load!D6</f>
        <v>24726.8616477771</v>
      </c>
      <c r="F6" s="265" t="n">
        <f aca="false">[4]Predicted_Load!E6</f>
        <v>23361.3191410824</v>
      </c>
      <c r="G6" s="265" t="n">
        <f aca="false">[4]Predicted_Load!F6</f>
        <v>22564.5700005373</v>
      </c>
      <c r="H6" s="265" t="n">
        <f aca="false">[4]Predicted_Load!G6</f>
        <v>22206.4884538517</v>
      </c>
      <c r="I6" s="265" t="n">
        <f aca="false">[4]Predicted_Load!H6</f>
        <v>22173.0973593787</v>
      </c>
      <c r="J6" s="265" t="n">
        <f aca="false">[4]Predicted_Load!I6</f>
        <v>23482.3373931386</v>
      </c>
      <c r="K6" s="265" t="n">
        <f aca="false">[4]Predicted_Load!J6</f>
        <v>26108.5697349733</v>
      </c>
      <c r="L6" s="265" t="n">
        <f aca="false">[4]Predicted_Load!K6</f>
        <v>29187.8938741351</v>
      </c>
      <c r="M6" s="265" t="n">
        <f aca="false">[4]Predicted_Load!L6</f>
        <v>30929.8183708829</v>
      </c>
      <c r="N6" s="265" t="n">
        <f aca="false">[4]Predicted_Load!M6</f>
        <v>31986.4000569956</v>
      </c>
      <c r="O6" s="265" t="n">
        <f aca="false">[4]Predicted_Load!N6</f>
        <v>32999.7277291556</v>
      </c>
      <c r="P6" s="265" t="n">
        <f aca="false">[4]Predicted_Load!O6</f>
        <v>33634.1529899203</v>
      </c>
      <c r="Q6" s="265" t="n">
        <f aca="false">[4]Predicted_Load!P6</f>
        <v>33933.0443698621</v>
      </c>
      <c r="R6" s="265" t="n">
        <f aca="false">[4]Predicted_Load!Q6</f>
        <v>34276.7550485705</v>
      </c>
      <c r="S6" s="265" t="n">
        <f aca="false">[4]Predicted_Load!R6</f>
        <v>34492.3940819795</v>
      </c>
      <c r="T6" s="265" t="n">
        <f aca="false">[4]Predicted_Load!S6</f>
        <v>34535.5323456486</v>
      </c>
      <c r="U6" s="265" t="n">
        <f aca="false">[4]Predicted_Load!T6</f>
        <v>34421.7008209289</v>
      </c>
      <c r="V6" s="265" t="n">
        <f aca="false">[4]Predicted_Load!U6</f>
        <v>34010.9164369113</v>
      </c>
      <c r="W6" s="265" t="n">
        <f aca="false">[4]Predicted_Load!V6</f>
        <v>33210.830061813</v>
      </c>
      <c r="X6" s="265" t="n">
        <f aca="false">[4]Predicted_Load!W6</f>
        <v>32177.5825168262</v>
      </c>
      <c r="Y6" s="265" t="n">
        <f aca="false">[4]Predicted_Load!X6</f>
        <v>32008.2046035332</v>
      </c>
      <c r="Z6" s="265" t="n">
        <f aca="false">[4]Predicted_Load!Y6</f>
        <v>32302.0634148726</v>
      </c>
      <c r="AA6" s="265" t="n">
        <f aca="false">[4]Predicted_Load!Z6</f>
        <v>30350.1082955319</v>
      </c>
      <c r="AB6" s="265" t="n">
        <f aca="false">[4]Predicted_Load!AA6</f>
        <v>27691.3625663692</v>
      </c>
      <c r="AC6" s="266" t="n">
        <f aca="false">MAX(E6:AB6)</f>
        <v>34535.5323456486</v>
      </c>
      <c r="AF6" s="266" t="n">
        <f aca="false">AC6-AC28</f>
        <v>6627.816225443</v>
      </c>
      <c r="AG6" s="266" t="n">
        <f aca="false">AC6-AC50</f>
        <v>6529.3189328733</v>
      </c>
    </row>
    <row r="7" customFormat="false" ht="12.75" hidden="false" customHeight="false" outlineLevel="0" collapsed="false">
      <c r="A7" s="238" t="n">
        <f aca="false">[4]Predicted_Load!$A7</f>
        <v>2001</v>
      </c>
      <c r="B7" s="238" t="n">
        <f aca="false">[4]Predicted_Load!$B7</f>
        <v>6</v>
      </c>
      <c r="C7" s="238" t="n">
        <f aca="false">[4]Predicted_Load!$C7</f>
        <v>9</v>
      </c>
      <c r="D7" s="264" t="n">
        <f aca="false">DATE(A7,B7,C7)</f>
        <v>37051</v>
      </c>
      <c r="E7" s="265" t="n">
        <f aca="false">[4]Predicted_Load!D7</f>
        <v>24332.5912065798</v>
      </c>
      <c r="F7" s="265" t="n">
        <f aca="false">[4]Predicted_Load!E7</f>
        <v>22813.5482139499</v>
      </c>
      <c r="G7" s="265" t="n">
        <f aca="false">[4]Predicted_Load!F7</f>
        <v>21929.3229779413</v>
      </c>
      <c r="H7" s="265" t="n">
        <f aca="false">[4]Predicted_Load!G7</f>
        <v>21381.3819201716</v>
      </c>
      <c r="I7" s="265" t="n">
        <f aca="false">[4]Predicted_Load!H7</f>
        <v>20984.4434247176</v>
      </c>
      <c r="J7" s="265" t="n">
        <f aca="false">[4]Predicted_Load!I7</f>
        <v>21166.9678351121</v>
      </c>
      <c r="K7" s="265" t="n">
        <f aca="false">[4]Predicted_Load!J7</f>
        <v>21647.6423358052</v>
      </c>
      <c r="L7" s="265" t="n">
        <f aca="false">[4]Predicted_Load!K7</f>
        <v>23514.6317210719</v>
      </c>
      <c r="M7" s="265" t="n">
        <f aca="false">[4]Predicted_Load!L7</f>
        <v>25949.4401205978</v>
      </c>
      <c r="N7" s="265" t="n">
        <f aca="false">[4]Predicted_Load!M7</f>
        <v>27881.4574377318</v>
      </c>
      <c r="O7" s="265" t="n">
        <f aca="false">[4]Predicted_Load!N7</f>
        <v>29221.9387634823</v>
      </c>
      <c r="P7" s="265" t="n">
        <f aca="false">[4]Predicted_Load!O7</f>
        <v>29869.5421203771</v>
      </c>
      <c r="Q7" s="265" t="n">
        <f aca="false">[4]Predicted_Load!P7</f>
        <v>30029.056064022</v>
      </c>
      <c r="R7" s="265" t="n">
        <f aca="false">[4]Predicted_Load!Q7</f>
        <v>30076.9586227823</v>
      </c>
      <c r="S7" s="265" t="n">
        <f aca="false">[4]Predicted_Load!R7</f>
        <v>30069.3204503597</v>
      </c>
      <c r="T7" s="265" t="n">
        <f aca="false">[4]Predicted_Load!S7</f>
        <v>30122.0078234689</v>
      </c>
      <c r="U7" s="265" t="n">
        <f aca="false">[4]Predicted_Load!T7</f>
        <v>30246.5925729236</v>
      </c>
      <c r="V7" s="265" t="n">
        <f aca="false">[4]Predicted_Load!U7</f>
        <v>30226.7822617783</v>
      </c>
      <c r="W7" s="265" t="n">
        <f aca="false">[4]Predicted_Load!V7</f>
        <v>29942.20078278</v>
      </c>
      <c r="X7" s="265" t="n">
        <f aca="false">[4]Predicted_Load!W7</f>
        <v>29338.3886470229</v>
      </c>
      <c r="Y7" s="265" t="n">
        <f aca="false">[4]Predicted_Load!X7</f>
        <v>29529.6919813563</v>
      </c>
      <c r="Z7" s="265" t="n">
        <f aca="false">[4]Predicted_Load!Y7</f>
        <v>30112.0909968486</v>
      </c>
      <c r="AA7" s="265" t="n">
        <f aca="false">[4]Predicted_Load!Z7</f>
        <v>28656.2126110171</v>
      </c>
      <c r="AB7" s="265" t="n">
        <f aca="false">[4]Predicted_Load!AA7</f>
        <v>26475.466816524</v>
      </c>
      <c r="AC7" s="266" t="n">
        <f aca="false">MAX(E7:AB7)</f>
        <v>30246.5925729236</v>
      </c>
      <c r="AF7" s="266" t="n">
        <f aca="false">AC7-AC29</f>
        <v>-2580.1814615561</v>
      </c>
      <c r="AG7" s="266" t="n">
        <f aca="false">AC7-AC51</f>
        <v>-1028.3386192692</v>
      </c>
    </row>
    <row r="8" customFormat="false" ht="12.75" hidden="false" customHeight="false" outlineLevel="0" collapsed="false">
      <c r="A8" s="238" t="n">
        <f aca="false">[4]Predicted_Load!$A8</f>
        <v>2001</v>
      </c>
      <c r="B8" s="238" t="n">
        <f aca="false">[4]Predicted_Load!$B8</f>
        <v>6</v>
      </c>
      <c r="C8" s="238" t="n">
        <f aca="false">[4]Predicted_Load!$C8</f>
        <v>10</v>
      </c>
      <c r="D8" s="264" t="n">
        <f aca="false">DATE(A8,B8,C8)</f>
        <v>37052</v>
      </c>
      <c r="E8" s="265" t="n">
        <f aca="false">[4]Predicted_Load!D8</f>
        <v>23840.2968930257</v>
      </c>
      <c r="F8" s="265" t="n">
        <f aca="false">[4]Predicted_Load!E8</f>
        <v>22411.7424559445</v>
      </c>
      <c r="G8" s="265" t="n">
        <f aca="false">[4]Predicted_Load!F8</f>
        <v>21520.6486145057</v>
      </c>
      <c r="H8" s="265" t="n">
        <f aca="false">[4]Predicted_Load!G8</f>
        <v>20937.6304993698</v>
      </c>
      <c r="I8" s="265" t="n">
        <f aca="false">[4]Predicted_Load!H8</f>
        <v>20443.6493253304</v>
      </c>
      <c r="J8" s="265" t="n">
        <f aca="false">[4]Predicted_Load!I8</f>
        <v>20364.2966505127</v>
      </c>
      <c r="K8" s="265" t="n">
        <f aca="false">[4]Predicted_Load!J8</f>
        <v>20385.2157753577</v>
      </c>
      <c r="L8" s="265" t="n">
        <f aca="false">[4]Predicted_Load!K8</f>
        <v>21869.9492686569</v>
      </c>
      <c r="M8" s="265" t="n">
        <f aca="false">[4]Predicted_Load!L8</f>
        <v>24102.4731115649</v>
      </c>
      <c r="N8" s="265" t="n">
        <f aca="false">[4]Predicted_Load!M8</f>
        <v>26100.5448093103</v>
      </c>
      <c r="O8" s="265" t="n">
        <f aca="false">[4]Predicted_Load!N8</f>
        <v>27646.0362561267</v>
      </c>
      <c r="P8" s="265" t="n">
        <f aca="false">[4]Predicted_Load!O8</f>
        <v>28699.6047266863</v>
      </c>
      <c r="Q8" s="265" t="n">
        <f aca="false">[4]Predicted_Load!P8</f>
        <v>29418.5540959535</v>
      </c>
      <c r="R8" s="265" t="n">
        <f aca="false">[4]Predicted_Load!Q8</f>
        <v>29776.0215536467</v>
      </c>
      <c r="S8" s="265" t="n">
        <f aca="false">[4]Predicted_Load!R8</f>
        <v>29970.1664256046</v>
      </c>
      <c r="T8" s="265" t="n">
        <f aca="false">[4]Predicted_Load!S8</f>
        <v>30205.4179557331</v>
      </c>
      <c r="U8" s="265" t="n">
        <f aca="false">[4]Predicted_Load!T8</f>
        <v>30513.9645733084</v>
      </c>
      <c r="V8" s="265" t="n">
        <f aca="false">[4]Predicted_Load!U8</f>
        <v>30800.6753485804</v>
      </c>
      <c r="W8" s="265" t="n">
        <f aca="false">[4]Predicted_Load!V8</f>
        <v>30626.5203676366</v>
      </c>
      <c r="X8" s="265" t="n">
        <f aca="false">[4]Predicted_Load!W8</f>
        <v>30239.4353117411</v>
      </c>
      <c r="Y8" s="265" t="n">
        <f aca="false">[4]Predicted_Load!X8</f>
        <v>30628.7992197579</v>
      </c>
      <c r="Z8" s="265" t="n">
        <f aca="false">[4]Predicted_Load!Y8</f>
        <v>31104.907199935</v>
      </c>
      <c r="AA8" s="265" t="n">
        <f aca="false">[4]Predicted_Load!Z8</f>
        <v>29380.2259876875</v>
      </c>
      <c r="AB8" s="265" t="n">
        <f aca="false">[4]Predicted_Load!AA8</f>
        <v>26907.5858620479</v>
      </c>
      <c r="AC8" s="266" t="n">
        <f aca="false">MAX(E8:AB8)</f>
        <v>31104.907199935</v>
      </c>
      <c r="AF8" s="266" t="n">
        <f aca="false">AC8-AC30</f>
        <v>-315.641306324698</v>
      </c>
      <c r="AG8" s="266" t="n">
        <f aca="false">AC8-AC52</f>
        <v>-562.801586836398</v>
      </c>
    </row>
    <row r="9" customFormat="false" ht="12.75" hidden="false" customHeight="false" outlineLevel="0" collapsed="false">
      <c r="A9" s="238" t="n">
        <f aca="false">[4]Predicted_Load!$A9</f>
        <v>2001</v>
      </c>
      <c r="B9" s="238" t="n">
        <f aca="false">[4]Predicted_Load!$B9</f>
        <v>6</v>
      </c>
      <c r="C9" s="238" t="n">
        <f aca="false">[4]Predicted_Load!$C9</f>
        <v>11</v>
      </c>
      <c r="D9" s="264" t="n">
        <f aca="false">DATE(A9,B9,C9)</f>
        <v>37053</v>
      </c>
      <c r="E9" s="265" t="n">
        <f aca="false">[4]Predicted_Load!D9</f>
        <v>26623.5862543405</v>
      </c>
      <c r="F9" s="265" t="n">
        <f aca="false">[4]Predicted_Load!E9</f>
        <v>25180.9689223306</v>
      </c>
      <c r="G9" s="265" t="n">
        <f aca="false">[4]Predicted_Load!F9</f>
        <v>24376.5619259969</v>
      </c>
      <c r="H9" s="265" t="n">
        <f aca="false">[4]Predicted_Load!G9</f>
        <v>23996.0295068895</v>
      </c>
      <c r="I9" s="265" t="n">
        <f aca="false">[4]Predicted_Load!H9</f>
        <v>23894.3550093365</v>
      </c>
      <c r="J9" s="265" t="n">
        <f aca="false">[4]Predicted_Load!I9</f>
        <v>25195.043752121</v>
      </c>
      <c r="K9" s="265" t="n">
        <f aca="false">[4]Predicted_Load!J9</f>
        <v>27807.8087334277</v>
      </c>
      <c r="L9" s="265" t="n">
        <f aca="false">[4]Predicted_Load!K9</f>
        <v>31226.4531160613</v>
      </c>
      <c r="M9" s="265" t="n">
        <f aca="false">[4]Predicted_Load!L9</f>
        <v>33637.2280736681</v>
      </c>
      <c r="N9" s="265" t="n">
        <f aca="false">[4]Predicted_Load!M9</f>
        <v>35375.6451788731</v>
      </c>
      <c r="O9" s="265" t="n">
        <f aca="false">[4]Predicted_Load!N9</f>
        <v>37005.3000509484</v>
      </c>
      <c r="P9" s="265" t="n">
        <f aca="false">[4]Predicted_Load!O9</f>
        <v>38155.2142608906</v>
      </c>
      <c r="Q9" s="265" t="n">
        <f aca="false">[4]Predicted_Load!P9</f>
        <v>38891.1823530118</v>
      </c>
      <c r="R9" s="265" t="n">
        <f aca="false">[4]Predicted_Load!Q9</f>
        <v>39628.3372460488</v>
      </c>
      <c r="S9" s="265" t="n">
        <f aca="false">[4]Predicted_Load!R9</f>
        <v>40085.5051593975</v>
      </c>
      <c r="T9" s="265" t="n">
        <f aca="false">[4]Predicted_Load!S9</f>
        <v>40406.7023795254</v>
      </c>
      <c r="U9" s="265" t="n">
        <f aca="false">[4]Predicted_Load!T9</f>
        <v>40496.702951887</v>
      </c>
      <c r="V9" s="265" t="n">
        <f aca="false">[4]Predicted_Load!U9</f>
        <v>40263.1170262304</v>
      </c>
      <c r="W9" s="265" t="n">
        <f aca="false">[4]Predicted_Load!V9</f>
        <v>39418.3933967045</v>
      </c>
      <c r="X9" s="265" t="n">
        <f aca="false">[4]Predicted_Load!W9</f>
        <v>38340.0626706441</v>
      </c>
      <c r="Y9" s="265" t="n">
        <f aca="false">[4]Predicted_Load!X9</f>
        <v>37842.6855118461</v>
      </c>
      <c r="Z9" s="265" t="n">
        <f aca="false">[4]Predicted_Load!Y9</f>
        <v>37549.1433200702</v>
      </c>
      <c r="AA9" s="265" t="n">
        <f aca="false">[4]Predicted_Load!Z9</f>
        <v>34688.585348007</v>
      </c>
      <c r="AB9" s="265" t="n">
        <f aca="false">[4]Predicted_Load!AA9</f>
        <v>31312.4769229979</v>
      </c>
      <c r="AC9" s="266" t="n">
        <f aca="false">MAX(E9:AB9)</f>
        <v>40496.702951887</v>
      </c>
      <c r="AF9" s="266" t="n">
        <f aca="false">AC9-AC31</f>
        <v>9319.8642746953</v>
      </c>
      <c r="AG9" s="266" t="n">
        <f aca="false">AC9-AC53</f>
        <v>8563.363048737</v>
      </c>
    </row>
    <row r="10" customFormat="false" ht="12.75" hidden="false" customHeight="false" outlineLevel="0" collapsed="false">
      <c r="A10" s="238" t="n">
        <f aca="false">[4]Predicted_Load!$A10</f>
        <v>2001</v>
      </c>
      <c r="B10" s="238" t="n">
        <f aca="false">[4]Predicted_Load!$B10</f>
        <v>6</v>
      </c>
      <c r="C10" s="238" t="n">
        <f aca="false">[4]Predicted_Load!$C10</f>
        <v>12</v>
      </c>
      <c r="D10" s="264" t="n">
        <f aca="false">DATE(A10,B10,C10)</f>
        <v>37054</v>
      </c>
      <c r="E10" s="265" t="n">
        <f aca="false">[4]Predicted_Load!D10</f>
        <v>29076.4610919438</v>
      </c>
      <c r="F10" s="265" t="n">
        <f aca="false">[4]Predicted_Load!E10</f>
        <v>27367.3200638911</v>
      </c>
      <c r="G10" s="265" t="n">
        <f aca="false">[4]Predicted_Load!F10</f>
        <v>26386.2507956305</v>
      </c>
      <c r="H10" s="265" t="n">
        <f aca="false">[4]Predicted_Load!G10</f>
        <v>25724.1943280948</v>
      </c>
      <c r="I10" s="265" t="n">
        <f aca="false">[4]Predicted_Load!H10</f>
        <v>25487.8178202036</v>
      </c>
      <c r="J10" s="265" t="n">
        <f aca="false">[4]Predicted_Load!I10</f>
        <v>26607.3605590321</v>
      </c>
      <c r="K10" s="265" t="n">
        <f aca="false">[4]Predicted_Load!J10</f>
        <v>29221.9703843257</v>
      </c>
      <c r="L10" s="265" t="n">
        <f aca="false">[4]Predicted_Load!K10</f>
        <v>32632.4506165583</v>
      </c>
      <c r="M10" s="265" t="n">
        <f aca="false">[4]Predicted_Load!L10</f>
        <v>35093.7624341675</v>
      </c>
      <c r="N10" s="265" t="n">
        <f aca="false">[4]Predicted_Load!M10</f>
        <v>36789.2740308683</v>
      </c>
      <c r="O10" s="265" t="n">
        <f aca="false">[4]Predicted_Load!N10</f>
        <v>38515.0239966089</v>
      </c>
      <c r="P10" s="265" t="n">
        <f aca="false">[4]Predicted_Load!O10</f>
        <v>39806.8674229328</v>
      </c>
      <c r="Q10" s="265" t="n">
        <f aca="false">[4]Predicted_Load!P10</f>
        <v>40666.5043717942</v>
      </c>
      <c r="R10" s="265" t="n">
        <f aca="false">[4]Predicted_Load!Q10</f>
        <v>41386.4159482607</v>
      </c>
      <c r="S10" s="265" t="n">
        <f aca="false">[4]Predicted_Load!R10</f>
        <v>41922.1960596136</v>
      </c>
      <c r="T10" s="265" t="n">
        <f aca="false">[4]Predicted_Load!S10</f>
        <v>42305.2588890833</v>
      </c>
      <c r="U10" s="265" t="n">
        <f aca="false">[4]Predicted_Load!T10</f>
        <v>42450.1200610736</v>
      </c>
      <c r="V10" s="265" t="n">
        <f aca="false">[4]Predicted_Load!U10</f>
        <v>42169.9680484646</v>
      </c>
      <c r="W10" s="265" t="n">
        <f aca="false">[4]Predicted_Load!V10</f>
        <v>41225.9252674929</v>
      </c>
      <c r="X10" s="265" t="n">
        <f aca="false">[4]Predicted_Load!W10</f>
        <v>40037.617180962</v>
      </c>
      <c r="Y10" s="265" t="n">
        <f aca="false">[4]Predicted_Load!X10</f>
        <v>39366.5381874151</v>
      </c>
      <c r="Z10" s="265" t="n">
        <f aca="false">[4]Predicted_Load!Y10</f>
        <v>39067.4441442753</v>
      </c>
      <c r="AA10" s="265" t="n">
        <f aca="false">[4]Predicted_Load!Z10</f>
        <v>36146.9160418406</v>
      </c>
      <c r="AB10" s="265" t="n">
        <f aca="false">[4]Predicted_Load!AA10</f>
        <v>32650.9164340445</v>
      </c>
      <c r="AC10" s="266" t="n">
        <f aca="false">MAX(E10:AB10)</f>
        <v>42450.1200610736</v>
      </c>
      <c r="AF10" s="266" t="n">
        <f aca="false">AC10-AC32</f>
        <v>11256.513107057</v>
      </c>
      <c r="AG10" s="266" t="n">
        <f aca="false">AC10-AC54</f>
        <v>10395.1281021738</v>
      </c>
    </row>
    <row r="11" customFormat="false" ht="12.75" hidden="false" customHeight="false" outlineLevel="0" collapsed="false">
      <c r="A11" s="238" t="n">
        <f aca="false">[4]Predicted_Load!$A11</f>
        <v>2001</v>
      </c>
      <c r="B11" s="238" t="n">
        <f aca="false">[4]Predicted_Load!$B11</f>
        <v>6</v>
      </c>
      <c r="C11" s="238" t="n">
        <f aca="false">[4]Predicted_Load!$C11</f>
        <v>13</v>
      </c>
      <c r="D11" s="264" t="n">
        <f aca="false">DATE(A11,B11,C11)</f>
        <v>37055</v>
      </c>
      <c r="E11" s="265" t="n">
        <f aca="false">[4]Predicted_Load!D11</f>
        <v>31978.4598135592</v>
      </c>
      <c r="F11" s="265" t="n">
        <f aca="false">[4]Predicted_Load!E11</f>
        <v>30051.7484057945</v>
      </c>
      <c r="G11" s="265" t="n">
        <f aca="false">[4]Predicted_Load!F11</f>
        <v>28889.2381843994</v>
      </c>
      <c r="H11" s="265" t="n">
        <f aca="false">[4]Predicted_Load!G11</f>
        <v>28100.1013321688</v>
      </c>
      <c r="I11" s="265" t="n">
        <f aca="false">[4]Predicted_Load!H11</f>
        <v>27730.5924318791</v>
      </c>
      <c r="J11" s="265" t="n">
        <f aca="false">[4]Predicted_Load!I11</f>
        <v>28773.9305470191</v>
      </c>
      <c r="K11" s="265" t="n">
        <f aca="false">[4]Predicted_Load!J11</f>
        <v>31258.5798614661</v>
      </c>
      <c r="L11" s="265" t="n">
        <f aca="false">[4]Predicted_Load!K11</f>
        <v>34758.0070542596</v>
      </c>
      <c r="M11" s="265" t="n">
        <f aca="false">[4]Predicted_Load!L11</f>
        <v>37474.4224090051</v>
      </c>
      <c r="N11" s="265" t="n">
        <f aca="false">[4]Predicted_Load!M11</f>
        <v>39350.7807674982</v>
      </c>
      <c r="O11" s="265" t="n">
        <f aca="false">[4]Predicted_Load!N11</f>
        <v>41258.5389621126</v>
      </c>
      <c r="P11" s="265" t="n">
        <f aca="false">[4]Predicted_Load!O11</f>
        <v>42723.1995724974</v>
      </c>
      <c r="Q11" s="265" t="n">
        <f aca="false">[4]Predicted_Load!P11</f>
        <v>43726.9132004324</v>
      </c>
      <c r="R11" s="265" t="n">
        <f aca="false">[4]Predicted_Load!Q11</f>
        <v>44689.2416334966</v>
      </c>
      <c r="S11" s="265" t="n">
        <f aca="false">[4]Predicted_Load!R11</f>
        <v>45325.1142757358</v>
      </c>
      <c r="T11" s="265" t="n">
        <f aca="false">[4]Predicted_Load!S11</f>
        <v>45865.2569387286</v>
      </c>
      <c r="U11" s="265" t="n">
        <f aca="false">[4]Predicted_Load!T11</f>
        <v>46080.3923198792</v>
      </c>
      <c r="V11" s="265" t="n">
        <f aca="false">[4]Predicted_Load!U11</f>
        <v>45785.3584471816</v>
      </c>
      <c r="W11" s="265" t="n">
        <f aca="false">[4]Predicted_Load!V11</f>
        <v>44612.8747603299</v>
      </c>
      <c r="X11" s="265" t="n">
        <f aca="false">[4]Predicted_Load!W11</f>
        <v>43224.3269306168</v>
      </c>
      <c r="Y11" s="265" t="n">
        <f aca="false">[4]Predicted_Load!X11</f>
        <v>42335.3120911608</v>
      </c>
      <c r="Z11" s="265" t="n">
        <f aca="false">[4]Predicted_Load!Y11</f>
        <v>41782.8202453724</v>
      </c>
      <c r="AA11" s="265" t="n">
        <f aca="false">[4]Predicted_Load!Z11</f>
        <v>38859.6873159172</v>
      </c>
      <c r="AB11" s="265" t="n">
        <f aca="false">[4]Predicted_Load!AA11</f>
        <v>34906.2798243745</v>
      </c>
      <c r="AC11" s="266" t="n">
        <f aca="false">MAX(E11:AB11)</f>
        <v>46080.3923198792</v>
      </c>
      <c r="AF11" s="266" t="n">
        <f aca="false">AC11-AC33</f>
        <v>17278.6416781364</v>
      </c>
      <c r="AG11" s="266" t="n">
        <f aca="false">AC11-AC55</f>
        <v>16479.4005225344</v>
      </c>
    </row>
    <row r="12" customFormat="false" ht="12.75" hidden="false" customHeight="false" outlineLevel="0" collapsed="false">
      <c r="A12" s="238" t="n">
        <f aca="false">[4]Predicted_Load!$A12</f>
        <v>2001</v>
      </c>
      <c r="B12" s="238" t="n">
        <f aca="false">[4]Predicted_Load!$B12</f>
        <v>6</v>
      </c>
      <c r="C12" s="238" t="n">
        <f aca="false">[4]Predicted_Load!$C12</f>
        <v>14</v>
      </c>
      <c r="D12" s="264" t="n">
        <f aca="false">DATE(A12,B12,C12)</f>
        <v>37056</v>
      </c>
      <c r="E12" s="265" t="n">
        <f aca="false">[4]Predicted_Load!D12</f>
        <v>31011.2658961669</v>
      </c>
      <c r="F12" s="265" t="n">
        <f aca="false">[4]Predicted_Load!E12</f>
        <v>29126.8596369505</v>
      </c>
      <c r="G12" s="265" t="n">
        <f aca="false">[4]Predicted_Load!F12</f>
        <v>27960.67805528</v>
      </c>
      <c r="H12" s="265" t="n">
        <f aca="false">[4]Predicted_Load!G12</f>
        <v>27236.1517933973</v>
      </c>
      <c r="I12" s="265" t="n">
        <f aca="false">[4]Predicted_Load!H12</f>
        <v>26883.184267333</v>
      </c>
      <c r="J12" s="265" t="n">
        <f aca="false">[4]Predicted_Load!I12</f>
        <v>27974.8799327689</v>
      </c>
      <c r="K12" s="265" t="n">
        <f aca="false">[4]Predicted_Load!J12</f>
        <v>30470.6490248968</v>
      </c>
      <c r="L12" s="265" t="n">
        <f aca="false">[4]Predicted_Load!K12</f>
        <v>33914.208131853</v>
      </c>
      <c r="M12" s="265" t="n">
        <f aca="false">[4]Predicted_Load!L12</f>
        <v>36549.1733100411</v>
      </c>
      <c r="N12" s="265" t="n">
        <f aca="false">[4]Predicted_Load!M12</f>
        <v>38406.8385348691</v>
      </c>
      <c r="O12" s="265" t="n">
        <f aca="false">[4]Predicted_Load!N12</f>
        <v>40252.8503841487</v>
      </c>
      <c r="P12" s="265" t="n">
        <f aca="false">[4]Predicted_Load!O12</f>
        <v>41617.3826669152</v>
      </c>
      <c r="Q12" s="265" t="n">
        <f aca="false">[4]Predicted_Load!P12</f>
        <v>42488.5693774128</v>
      </c>
      <c r="R12" s="265" t="n">
        <f aca="false">[4]Predicted_Load!Q12</f>
        <v>43365.6225877376</v>
      </c>
      <c r="S12" s="265" t="n">
        <f aca="false">[4]Predicted_Load!R12</f>
        <v>43902.2298983998</v>
      </c>
      <c r="T12" s="265" t="n">
        <f aca="false">[4]Predicted_Load!S12</f>
        <v>44295.0622640413</v>
      </c>
      <c r="U12" s="265" t="n">
        <f aca="false">[4]Predicted_Load!T12</f>
        <v>44428.6964423248</v>
      </c>
      <c r="V12" s="265" t="n">
        <f aca="false">[4]Predicted_Load!U12</f>
        <v>44084.8841461537</v>
      </c>
      <c r="W12" s="265" t="n">
        <f aca="false">[4]Predicted_Load!V12</f>
        <v>42942.6403629272</v>
      </c>
      <c r="X12" s="265" t="n">
        <f aca="false">[4]Predicted_Load!W12</f>
        <v>41608.2982593492</v>
      </c>
      <c r="Y12" s="265" t="n">
        <f aca="false">[4]Predicted_Load!X12</f>
        <v>40634.691120047</v>
      </c>
      <c r="Z12" s="265" t="n">
        <f aca="false">[4]Predicted_Load!Y12</f>
        <v>40182.269393011</v>
      </c>
      <c r="AA12" s="265" t="n">
        <f aca="false">[4]Predicted_Load!Z12</f>
        <v>37337.129186089</v>
      </c>
      <c r="AB12" s="265" t="n">
        <f aca="false">[4]Predicted_Load!AA12</f>
        <v>33911.3192298463</v>
      </c>
      <c r="AC12" s="266" t="n">
        <f aca="false">MAX(E12:AB12)</f>
        <v>44428.6964423248</v>
      </c>
      <c r="AF12" s="266" t="n">
        <f aca="false">AC12-AC34</f>
        <v>17312.9453679888</v>
      </c>
      <c r="AG12" s="266" t="n">
        <f aca="false">AC12-AC56</f>
        <v>16478.295312176</v>
      </c>
    </row>
    <row r="13" customFormat="false" ht="12.75" hidden="false" customHeight="false" outlineLevel="0" collapsed="false">
      <c r="A13" s="238" t="n">
        <f aca="false">[4]Predicted_Load!$A13</f>
        <v>2001</v>
      </c>
      <c r="B13" s="238" t="n">
        <f aca="false">[4]Predicted_Load!$B13</f>
        <v>6</v>
      </c>
      <c r="C13" s="238" t="n">
        <f aca="false">[4]Predicted_Load!$C13</f>
        <v>15</v>
      </c>
      <c r="D13" s="264" t="n">
        <f aca="false">DATE(A13,B13,C13)</f>
        <v>37057</v>
      </c>
      <c r="E13" s="265" t="n">
        <f aca="false">[4]Predicted_Load!D13</f>
        <v>30218.0026246664</v>
      </c>
      <c r="F13" s="265" t="n">
        <f aca="false">[4]Predicted_Load!E13</f>
        <v>28381.7016724367</v>
      </c>
      <c r="G13" s="265" t="n">
        <f aca="false">[4]Predicted_Load!F13</f>
        <v>27222.0437802094</v>
      </c>
      <c r="H13" s="265" t="n">
        <f aca="false">[4]Predicted_Load!G13</f>
        <v>26534.3473289209</v>
      </c>
      <c r="I13" s="265" t="n">
        <f aca="false">[4]Predicted_Load!H13</f>
        <v>26215.1982294204</v>
      </c>
      <c r="J13" s="265" t="n">
        <f aca="false">[4]Predicted_Load!I13</f>
        <v>27247.425542506</v>
      </c>
      <c r="K13" s="265" t="n">
        <f aca="false">[4]Predicted_Load!J13</f>
        <v>29625.3415122686</v>
      </c>
      <c r="L13" s="265" t="n">
        <f aca="false">[4]Predicted_Load!K13</f>
        <v>33058.5036001744</v>
      </c>
      <c r="M13" s="265" t="n">
        <f aca="false">[4]Predicted_Load!L13</f>
        <v>35703.4304226542</v>
      </c>
      <c r="N13" s="265" t="n">
        <f aca="false">[4]Predicted_Load!M13</f>
        <v>37521.5801236696</v>
      </c>
      <c r="O13" s="265" t="n">
        <f aca="false">[4]Predicted_Load!N13</f>
        <v>39273.9296419724</v>
      </c>
      <c r="P13" s="265" t="n">
        <f aca="false">[4]Predicted_Load!O13</f>
        <v>40536.9618929917</v>
      </c>
      <c r="Q13" s="265" t="n">
        <f aca="false">[4]Predicted_Load!P13</f>
        <v>41312.6951744861</v>
      </c>
      <c r="R13" s="265" t="n">
        <f aca="false">[4]Predicted_Load!Q13</f>
        <v>42054.1211624433</v>
      </c>
      <c r="S13" s="265" t="n">
        <f aca="false">[4]Predicted_Load!R13</f>
        <v>42468.5821756974</v>
      </c>
      <c r="T13" s="265" t="n">
        <f aca="false">[4]Predicted_Load!S13</f>
        <v>42667.5683355828</v>
      </c>
      <c r="U13" s="265" t="n">
        <f aca="false">[4]Predicted_Load!T13</f>
        <v>42603.8791134816</v>
      </c>
      <c r="V13" s="265" t="n">
        <f aca="false">[4]Predicted_Load!U13</f>
        <v>42028.6420201401</v>
      </c>
      <c r="W13" s="265" t="n">
        <f aca="false">[4]Predicted_Load!V13</f>
        <v>40824.5634045871</v>
      </c>
      <c r="X13" s="265" t="n">
        <f aca="false">[4]Predicted_Load!W13</f>
        <v>39325.562453755</v>
      </c>
      <c r="Y13" s="265" t="n">
        <f aca="false">[4]Predicted_Load!X13</f>
        <v>38236.1170632729</v>
      </c>
      <c r="Z13" s="265" t="n">
        <f aca="false">[4]Predicted_Load!Y13</f>
        <v>38014.5548313795</v>
      </c>
      <c r="AA13" s="265" t="n">
        <f aca="false">[4]Predicted_Load!Z13</f>
        <v>35726.1071474629</v>
      </c>
      <c r="AB13" s="265" t="n">
        <f aca="false">[4]Predicted_Load!AA13</f>
        <v>32748.2644509395</v>
      </c>
      <c r="AC13" s="266" t="n">
        <f aca="false">MAX(E13:AB13)</f>
        <v>42667.5683355828</v>
      </c>
      <c r="AF13" s="266" t="n">
        <f aca="false">AC13-AC35</f>
        <v>16876.93295703</v>
      </c>
      <c r="AG13" s="266" t="n">
        <f aca="false">AC13-AC57</f>
        <v>15929.3803944495</v>
      </c>
    </row>
    <row r="14" customFormat="false" ht="12.75" hidden="false" customHeight="false" outlineLevel="0" collapsed="false">
      <c r="A14" s="238" t="n">
        <f aca="false">[4]Predicted_Load!$A14</f>
        <v>2001</v>
      </c>
      <c r="B14" s="238" t="n">
        <f aca="false">[4]Predicted_Load!$B14</f>
        <v>6</v>
      </c>
      <c r="C14" s="238" t="n">
        <f aca="false">[4]Predicted_Load!$C14</f>
        <v>16</v>
      </c>
      <c r="D14" s="264" t="n">
        <f aca="false">DATE(A14,B14,C14)</f>
        <v>37058</v>
      </c>
      <c r="E14" s="265" t="n">
        <f aca="false">[4]Predicted_Load!D14</f>
        <v>30981.4557014306</v>
      </c>
      <c r="F14" s="265" t="n">
        <f aca="false">[4]Predicted_Load!E14</f>
        <v>28962.8833189128</v>
      </c>
      <c r="G14" s="265" t="n">
        <f aca="false">[4]Predicted_Load!F14</f>
        <v>27662.2636334015</v>
      </c>
      <c r="H14" s="265" t="n">
        <f aca="false">[4]Predicted_Load!G14</f>
        <v>26752.6897712153</v>
      </c>
      <c r="I14" s="265" t="n">
        <f aca="false">[4]Predicted_Load!H14</f>
        <v>26067.0191142462</v>
      </c>
      <c r="J14" s="265" t="n">
        <f aca="false">[4]Predicted_Load!I14</f>
        <v>26019.0460209308</v>
      </c>
      <c r="K14" s="265" t="n">
        <f aca="false">[4]Predicted_Load!J14</f>
        <v>26445.587063578</v>
      </c>
      <c r="L14" s="265" t="n">
        <f aca="false">[4]Predicted_Load!K14</f>
        <v>28537.7430046549</v>
      </c>
      <c r="M14" s="265" t="n">
        <f aca="false">[4]Predicted_Load!L14</f>
        <v>31510.2702316831</v>
      </c>
      <c r="N14" s="265" t="n">
        <f aca="false">[4]Predicted_Load!M14</f>
        <v>34095.5628630383</v>
      </c>
      <c r="O14" s="265" t="n">
        <f aca="false">[4]Predicted_Load!N14</f>
        <v>36306.5691077172</v>
      </c>
      <c r="P14" s="265" t="n">
        <f aca="false">[4]Predicted_Load!O14</f>
        <v>37744.332980102</v>
      </c>
      <c r="Q14" s="265" t="n">
        <f aca="false">[4]Predicted_Load!P14</f>
        <v>38468.9806658247</v>
      </c>
      <c r="R14" s="265" t="n">
        <f aca="false">[4]Predicted_Load!Q14</f>
        <v>38825.9786683097</v>
      </c>
      <c r="S14" s="265" t="n">
        <f aca="false">[4]Predicted_Load!R14</f>
        <v>39009.315419858</v>
      </c>
      <c r="T14" s="265" t="n">
        <f aca="false">[4]Predicted_Load!S14</f>
        <v>39195.5543275872</v>
      </c>
      <c r="U14" s="265" t="n">
        <f aca="false">[4]Predicted_Load!T14</f>
        <v>39293.9180531684</v>
      </c>
      <c r="V14" s="265" t="n">
        <f aca="false">[4]Predicted_Load!U14</f>
        <v>39087.901361744</v>
      </c>
      <c r="W14" s="265" t="n">
        <f aca="false">[4]Predicted_Load!V14</f>
        <v>38453.2711467552</v>
      </c>
      <c r="X14" s="265" t="n">
        <f aca="false">[4]Predicted_Load!W14</f>
        <v>37375.4214503794</v>
      </c>
      <c r="Y14" s="265" t="n">
        <f aca="false">[4]Predicted_Load!X14</f>
        <v>36519.7667479473</v>
      </c>
      <c r="Z14" s="265" t="n">
        <f aca="false">[4]Predicted_Load!Y14</f>
        <v>36695.3285947195</v>
      </c>
      <c r="AA14" s="265" t="n">
        <f aca="false">[4]Predicted_Load!Z14</f>
        <v>34888.1048944396</v>
      </c>
      <c r="AB14" s="265" t="n">
        <f aca="false">[4]Predicted_Load!AA14</f>
        <v>32389.8362665762</v>
      </c>
      <c r="AC14" s="266" t="n">
        <f aca="false">MAX(E14:AB14)</f>
        <v>39293.9180531684</v>
      </c>
      <c r="AF14" s="266" t="n">
        <f aca="false">AC14-AC36</f>
        <v>8059.951229352</v>
      </c>
      <c r="AG14" s="266" t="n">
        <f aca="false">AC14-AC58</f>
        <v>7341.4552634623</v>
      </c>
    </row>
    <row r="15" customFormat="false" ht="12.75" hidden="false" customHeight="false" outlineLevel="0" collapsed="false">
      <c r="A15" s="238" t="n">
        <f aca="false">[4]Predicted_Load!$A15</f>
        <v>2001</v>
      </c>
      <c r="B15" s="238" t="n">
        <f aca="false">[4]Predicted_Load!$B15</f>
        <v>6</v>
      </c>
      <c r="C15" s="238" t="n">
        <f aca="false">[4]Predicted_Load!$C15</f>
        <v>17</v>
      </c>
      <c r="D15" s="264" t="n">
        <f aca="false">DATE(A15,B15,C15)</f>
        <v>37059</v>
      </c>
      <c r="E15" s="265" t="n">
        <f aca="false">[4]Predicted_Load!D15</f>
        <v>28680.7144559609</v>
      </c>
      <c r="F15" s="265" t="n">
        <f aca="false">[4]Predicted_Load!E15</f>
        <v>26871.8302122409</v>
      </c>
      <c r="G15" s="265" t="n">
        <f aca="false">[4]Predicted_Load!F15</f>
        <v>25656.5314619562</v>
      </c>
      <c r="H15" s="265" t="n">
        <f aca="false">[4]Predicted_Load!G15</f>
        <v>24781.1067514052</v>
      </c>
      <c r="I15" s="265" t="n">
        <f aca="false">[4]Predicted_Load!H15</f>
        <v>24118.0715141765</v>
      </c>
      <c r="J15" s="265" t="n">
        <f aca="false">[4]Predicted_Load!I15</f>
        <v>23855.5061150958</v>
      </c>
      <c r="K15" s="265" t="n">
        <f aca="false">[4]Predicted_Load!J15</f>
        <v>23828.7162644932</v>
      </c>
      <c r="L15" s="265" t="n">
        <f aca="false">[4]Predicted_Load!K15</f>
        <v>25465.564976897</v>
      </c>
      <c r="M15" s="265" t="n">
        <f aca="false">[4]Predicted_Load!L15</f>
        <v>28077.6403358658</v>
      </c>
      <c r="N15" s="265" t="n">
        <f aca="false">[4]Predicted_Load!M15</f>
        <v>30525.2197802553</v>
      </c>
      <c r="O15" s="265" t="n">
        <f aca="false">[4]Predicted_Load!N15</f>
        <v>32692.5952729903</v>
      </c>
      <c r="P15" s="265" t="n">
        <f aca="false">[4]Predicted_Load!O15</f>
        <v>34312.7309488123</v>
      </c>
      <c r="Q15" s="265" t="n">
        <f aca="false">[4]Predicted_Load!P15</f>
        <v>35426.9646241905</v>
      </c>
      <c r="R15" s="265" t="n">
        <f aca="false">[4]Predicted_Load!Q15</f>
        <v>36032.5442223497</v>
      </c>
      <c r="S15" s="265" t="n">
        <f aca="false">[4]Predicted_Load!R15</f>
        <v>36367.8258724848</v>
      </c>
      <c r="T15" s="265" t="n">
        <f aca="false">[4]Predicted_Load!S15</f>
        <v>36699.5708120131</v>
      </c>
      <c r="U15" s="265" t="n">
        <f aca="false">[4]Predicted_Load!T15</f>
        <v>36998.5244358092</v>
      </c>
      <c r="V15" s="265" t="n">
        <f aca="false">[4]Predicted_Load!U15</f>
        <v>37127.5491193988</v>
      </c>
      <c r="W15" s="265" t="n">
        <f aca="false">[4]Predicted_Load!V15</f>
        <v>36738.9425260437</v>
      </c>
      <c r="X15" s="265" t="n">
        <f aca="false">[4]Predicted_Load!W15</f>
        <v>35971.119421728</v>
      </c>
      <c r="Y15" s="265" t="n">
        <f aca="false">[4]Predicted_Load!X15</f>
        <v>35606.1424306664</v>
      </c>
      <c r="Z15" s="265" t="n">
        <f aca="false">[4]Predicted_Load!Y15</f>
        <v>35847.3101214391</v>
      </c>
      <c r="AA15" s="265" t="n">
        <f aca="false">[4]Predicted_Load!Z15</f>
        <v>33859.923929946</v>
      </c>
      <c r="AB15" s="265" t="n">
        <f aca="false">[4]Predicted_Load!AA15</f>
        <v>31193.6131972677</v>
      </c>
      <c r="AC15" s="266" t="n">
        <f aca="false">MAX(E15:AB15)</f>
        <v>37127.5491193988</v>
      </c>
      <c r="AF15" s="266" t="n">
        <f aca="false">AC15-AC37</f>
        <v>5993.2880455603</v>
      </c>
      <c r="AG15" s="266" t="n">
        <f aca="false">AC15-AC59</f>
        <v>5264.3784974445</v>
      </c>
    </row>
    <row r="16" customFormat="false" ht="12.75" hidden="false" customHeight="false" outlineLevel="0" collapsed="false">
      <c r="A16" s="238" t="n">
        <f aca="false">[4]Predicted_Load!$A16</f>
        <v>2001</v>
      </c>
      <c r="B16" s="238" t="n">
        <f aca="false">[4]Predicted_Load!$B16</f>
        <v>6</v>
      </c>
      <c r="C16" s="238" t="n">
        <f aca="false">[4]Predicted_Load!$C16</f>
        <v>18</v>
      </c>
      <c r="D16" s="264" t="n">
        <f aca="false">DATE(A16,B16,C16)</f>
        <v>37060</v>
      </c>
      <c r="E16" s="265" t="n">
        <f aca="false">[4]Predicted_Load!D16</f>
        <v>26830.1481986691</v>
      </c>
      <c r="F16" s="265" t="n">
        <f aca="false">[4]Predicted_Load!E16</f>
        <v>25333.2451236297</v>
      </c>
      <c r="G16" s="265" t="n">
        <f aca="false">[4]Predicted_Load!F16</f>
        <v>24460.4437897771</v>
      </c>
      <c r="H16" s="265" t="n">
        <f aca="false">[4]Predicted_Load!G16</f>
        <v>24030.0197991188</v>
      </c>
      <c r="I16" s="265" t="n">
        <f aca="false">[4]Predicted_Load!H16</f>
        <v>23970.2513050749</v>
      </c>
      <c r="J16" s="265" t="n">
        <f aca="false">[4]Predicted_Load!I16</f>
        <v>25232.1785432839</v>
      </c>
      <c r="K16" s="265" t="n">
        <f aca="false">[4]Predicted_Load!J16</f>
        <v>27806.1866119598</v>
      </c>
      <c r="L16" s="265" t="n">
        <f aca="false">[4]Predicted_Load!K16</f>
        <v>31146.7474851003</v>
      </c>
      <c r="M16" s="265" t="n">
        <f aca="false">[4]Predicted_Load!L16</f>
        <v>33498.709176915</v>
      </c>
      <c r="N16" s="265" t="n">
        <f aca="false">[4]Predicted_Load!M16</f>
        <v>35148.5092533887</v>
      </c>
      <c r="O16" s="265" t="n">
        <f aca="false">[4]Predicted_Load!N16</f>
        <v>36707.0707472625</v>
      </c>
      <c r="P16" s="265" t="n">
        <f aca="false">[4]Predicted_Load!O16</f>
        <v>37744.1258553164</v>
      </c>
      <c r="Q16" s="265" t="n">
        <f aca="false">[4]Predicted_Load!P16</f>
        <v>38350.5783079024</v>
      </c>
      <c r="R16" s="265" t="n">
        <f aca="false">[4]Predicted_Load!Q16</f>
        <v>38970.3228986598</v>
      </c>
      <c r="S16" s="265" t="n">
        <f aca="false">[4]Predicted_Load!R16</f>
        <v>39281.7871265075</v>
      </c>
      <c r="T16" s="265" t="n">
        <f aca="false">[4]Predicted_Load!S16</f>
        <v>39478.0324777438</v>
      </c>
      <c r="U16" s="265" t="n">
        <f aca="false">[4]Predicted_Load!T16</f>
        <v>39534.6434832272</v>
      </c>
      <c r="V16" s="265" t="n">
        <f aca="false">[4]Predicted_Load!U16</f>
        <v>39246.0252530137</v>
      </c>
      <c r="W16" s="265" t="n">
        <f aca="false">[4]Predicted_Load!V16</f>
        <v>38451.7680685103</v>
      </c>
      <c r="X16" s="265" t="n">
        <f aca="false">[4]Predicted_Load!W16</f>
        <v>37418.6678977312</v>
      </c>
      <c r="Y16" s="265" t="n">
        <f aca="false">[4]Predicted_Load!X16</f>
        <v>36820.4257707556</v>
      </c>
      <c r="Z16" s="265" t="n">
        <f aca="false">[4]Predicted_Load!Y16</f>
        <v>36594.9175231898</v>
      </c>
      <c r="AA16" s="265" t="n">
        <f aca="false">[4]Predicted_Load!Z16</f>
        <v>33874.5118987806</v>
      </c>
      <c r="AB16" s="265" t="n">
        <f aca="false">[4]Predicted_Load!AA16</f>
        <v>30625.7439515457</v>
      </c>
      <c r="AC16" s="266" t="n">
        <f aca="false">MAX(E16:AB16)</f>
        <v>39534.6434832272</v>
      </c>
      <c r="AF16" s="266" t="n">
        <f aca="false">AC16-AC38</f>
        <v>8149.5557417511</v>
      </c>
      <c r="AG16" s="266" t="n">
        <f aca="false">AC16-AC60</f>
        <v>8191.6397301709</v>
      </c>
    </row>
    <row r="17" customFormat="false" ht="12.75" hidden="false" customHeight="false" outlineLevel="0" collapsed="false">
      <c r="A17" s="238" t="n">
        <f aca="false">[4]Predicted_Load!$A17</f>
        <v>2001</v>
      </c>
      <c r="B17" s="238" t="n">
        <f aca="false">[4]Predicted_Load!$B17</f>
        <v>6</v>
      </c>
      <c r="C17" s="238" t="n">
        <f aca="false">[4]Predicted_Load!$C17</f>
        <v>19</v>
      </c>
      <c r="D17" s="264" t="n">
        <f aca="false">DATE(A17,B17,C17)</f>
        <v>37061</v>
      </c>
      <c r="E17" s="265" t="n">
        <f aca="false">[4]Predicted_Load!D17</f>
        <v>26465.3988635651</v>
      </c>
      <c r="F17" s="265" t="n">
        <f aca="false">[4]Predicted_Load!E17</f>
        <v>24967.2643027868</v>
      </c>
      <c r="G17" s="265" t="n">
        <f aca="false">[4]Predicted_Load!F17</f>
        <v>24125.2395886714</v>
      </c>
      <c r="H17" s="265" t="n">
        <f aca="false">[4]Predicted_Load!G17</f>
        <v>23667.9834442891</v>
      </c>
      <c r="I17" s="265" t="n">
        <f aca="false">[4]Predicted_Load!H17</f>
        <v>23561.0866900501</v>
      </c>
      <c r="J17" s="265" t="n">
        <f aca="false">[4]Predicted_Load!I17</f>
        <v>24825.6723714131</v>
      </c>
      <c r="K17" s="265" t="n">
        <f aca="false">[4]Predicted_Load!J17</f>
        <v>27484.8200421563</v>
      </c>
      <c r="L17" s="265" t="n">
        <f aca="false">[4]Predicted_Load!K17</f>
        <v>30595.5231151338</v>
      </c>
      <c r="M17" s="265" t="n">
        <f aca="false">[4]Predicted_Load!L17</f>
        <v>32443.1791802792</v>
      </c>
      <c r="N17" s="265" t="n">
        <f aca="false">[4]Predicted_Load!M17</f>
        <v>33658.4865123738</v>
      </c>
      <c r="O17" s="265" t="n">
        <f aca="false">[4]Predicted_Load!N17</f>
        <v>34896.1166707768</v>
      </c>
      <c r="P17" s="265" t="n">
        <f aca="false">[4]Predicted_Load!O17</f>
        <v>35707.9940738536</v>
      </c>
      <c r="Q17" s="265" t="n">
        <f aca="false">[4]Predicted_Load!P17</f>
        <v>36156.8293282847</v>
      </c>
      <c r="R17" s="265" t="n">
        <f aca="false">[4]Predicted_Load!Q17</f>
        <v>36636.2079595867</v>
      </c>
      <c r="S17" s="265" t="n">
        <f aca="false">[4]Predicted_Load!R17</f>
        <v>36919.7636649452</v>
      </c>
      <c r="T17" s="265" t="n">
        <f aca="false">[4]Predicted_Load!S17</f>
        <v>37078.4760945093</v>
      </c>
      <c r="U17" s="265" t="n">
        <f aca="false">[4]Predicted_Load!T17</f>
        <v>37124.6820195726</v>
      </c>
      <c r="V17" s="265" t="n">
        <f aca="false">[4]Predicted_Load!U17</f>
        <v>36923.5106052778</v>
      </c>
      <c r="W17" s="265" t="n">
        <f aca="false">[4]Predicted_Load!V17</f>
        <v>36215.3130292669</v>
      </c>
      <c r="X17" s="265" t="n">
        <f aca="false">[4]Predicted_Load!W17</f>
        <v>35296.6614712892</v>
      </c>
      <c r="Y17" s="265" t="n">
        <f aca="false">[4]Predicted_Load!X17</f>
        <v>34934.0699232592</v>
      </c>
      <c r="Z17" s="265" t="n">
        <f aca="false">[4]Predicted_Load!Y17</f>
        <v>34856.5423357914</v>
      </c>
      <c r="AA17" s="265" t="n">
        <f aca="false">[4]Predicted_Load!Z17</f>
        <v>32273.817286448</v>
      </c>
      <c r="AB17" s="265" t="n">
        <f aca="false">[4]Predicted_Load!AA17</f>
        <v>29147.6441465387</v>
      </c>
      <c r="AC17" s="266" t="n">
        <f aca="false">MAX(E17:AB17)</f>
        <v>37124.6820195726</v>
      </c>
      <c r="AF17" s="266" t="n">
        <f aca="false">AC17-AC39</f>
        <v>6040.7311296848</v>
      </c>
      <c r="AG17" s="266" t="n">
        <f aca="false">AC17-AC61</f>
        <v>5441.2926397644</v>
      </c>
    </row>
    <row r="18" customFormat="false" ht="12.75" hidden="false" customHeight="false" outlineLevel="0" collapsed="false">
      <c r="A18" s="238" t="n">
        <f aca="false">[4]Predicted_Load!$A18</f>
        <v>2001</v>
      </c>
      <c r="B18" s="238" t="n">
        <f aca="false">[4]Predicted_Load!$B18</f>
        <v>6</v>
      </c>
      <c r="C18" s="238" t="n">
        <f aca="false">[4]Predicted_Load!$C18</f>
        <v>20</v>
      </c>
      <c r="D18" s="264" t="n">
        <f aca="false">DATE(A18,B18,C18)</f>
        <v>37062</v>
      </c>
      <c r="E18" s="265" t="n">
        <f aca="false">[4]Predicted_Load!D18</f>
        <v>27194.5897360897</v>
      </c>
      <c r="F18" s="265" t="n">
        <f aca="false">[4]Predicted_Load!E18</f>
        <v>25665.3724809629</v>
      </c>
      <c r="G18" s="265" t="n">
        <f aca="false">[4]Predicted_Load!F18</f>
        <v>24799.5477394418</v>
      </c>
      <c r="H18" s="265" t="n">
        <f aca="false">[4]Predicted_Load!G18</f>
        <v>24328.0498804207</v>
      </c>
      <c r="I18" s="265" t="n">
        <f aca="false">[4]Predicted_Load!H18</f>
        <v>24177.7295390463</v>
      </c>
      <c r="J18" s="265" t="n">
        <f aca="false">[4]Predicted_Load!I18</f>
        <v>25436.1301667269</v>
      </c>
      <c r="K18" s="265" t="n">
        <f aca="false">[4]Predicted_Load!J18</f>
        <v>28076.9270817691</v>
      </c>
      <c r="L18" s="265" t="n">
        <f aca="false">[4]Predicted_Load!K18</f>
        <v>31171.0107998465</v>
      </c>
      <c r="M18" s="265" t="n">
        <f aca="false">[4]Predicted_Load!L18</f>
        <v>33133.036903622</v>
      </c>
      <c r="N18" s="265" t="n">
        <f aca="false">[4]Predicted_Load!M18</f>
        <v>34435.1049080439</v>
      </c>
      <c r="O18" s="265" t="n">
        <f aca="false">[4]Predicted_Load!N18</f>
        <v>35716.9133891835</v>
      </c>
      <c r="P18" s="265" t="n">
        <f aca="false">[4]Predicted_Load!O18</f>
        <v>36581.9146690053</v>
      </c>
      <c r="Q18" s="265" t="n">
        <f aca="false">[4]Predicted_Load!P18</f>
        <v>37119.8315340985</v>
      </c>
      <c r="R18" s="265" t="n">
        <f aca="false">[4]Predicted_Load!Q18</f>
        <v>37714.1755679706</v>
      </c>
      <c r="S18" s="265" t="n">
        <f aca="false">[4]Predicted_Load!R18</f>
        <v>38039.9187541133</v>
      </c>
      <c r="T18" s="265" t="n">
        <f aca="false">[4]Predicted_Load!S18</f>
        <v>38272.6294594893</v>
      </c>
      <c r="U18" s="265" t="n">
        <f aca="false">[4]Predicted_Load!T18</f>
        <v>38328.838569107</v>
      </c>
      <c r="V18" s="265" t="n">
        <f aca="false">[4]Predicted_Load!U18</f>
        <v>38103.3815823219</v>
      </c>
      <c r="W18" s="265" t="n">
        <f aca="false">[4]Predicted_Load!V18</f>
        <v>37318.1700057327</v>
      </c>
      <c r="X18" s="265" t="n">
        <f aca="false">[4]Predicted_Load!W18</f>
        <v>36316.6740663497</v>
      </c>
      <c r="Y18" s="265" t="n">
        <f aca="false">[4]Predicted_Load!X18</f>
        <v>35910.2160428698</v>
      </c>
      <c r="Z18" s="265" t="n">
        <f aca="false">[4]Predicted_Load!Y18</f>
        <v>35821.0695638937</v>
      </c>
      <c r="AA18" s="265" t="n">
        <f aca="false">[4]Predicted_Load!Z18</f>
        <v>33203.6233314105</v>
      </c>
      <c r="AB18" s="265" t="n">
        <f aca="false">[4]Predicted_Load!AA18</f>
        <v>29980.1754764137</v>
      </c>
      <c r="AC18" s="266" t="n">
        <f aca="false">MAX(E18:AB18)</f>
        <v>38328.838569107</v>
      </c>
      <c r="AF18" s="266" t="n">
        <f aca="false">AC18-AC40</f>
        <v>7172.1338222232</v>
      </c>
      <c r="AG18" s="266" t="n">
        <f aca="false">AC18-AC62</f>
        <v>6446.6035296261</v>
      </c>
    </row>
    <row r="19" customFormat="false" ht="12.75" hidden="false" customHeight="false" outlineLevel="0" collapsed="false">
      <c r="A19" s="238" t="n">
        <f aca="false">[4]Predicted_Load!$A19</f>
        <v>2001</v>
      </c>
      <c r="B19" s="238" t="n">
        <f aca="false">[4]Predicted_Load!$B19</f>
        <v>6</v>
      </c>
      <c r="C19" s="238" t="n">
        <f aca="false">[4]Predicted_Load!$C19</f>
        <v>21</v>
      </c>
      <c r="D19" s="264" t="n">
        <f aca="false">DATE(A19,B19,C19)</f>
        <v>37063</v>
      </c>
      <c r="E19" s="265" t="n">
        <f aca="false">[4]Predicted_Load!D19</f>
        <v>27836.2705111863</v>
      </c>
      <c r="F19" s="265" t="n">
        <f aca="false">[4]Predicted_Load!E19</f>
        <v>26245.13008257</v>
      </c>
      <c r="G19" s="265" t="n">
        <f aca="false">[4]Predicted_Load!F19</f>
        <v>25316.2357268353</v>
      </c>
      <c r="H19" s="265" t="n">
        <f aca="false">[4]Predicted_Load!G19</f>
        <v>24807.3406030726</v>
      </c>
      <c r="I19" s="265" t="n">
        <f aca="false">[4]Predicted_Load!H19</f>
        <v>24630.3855071842</v>
      </c>
      <c r="J19" s="265" t="n">
        <f aca="false">[4]Predicted_Load!I19</f>
        <v>25863.9584121113</v>
      </c>
      <c r="K19" s="265" t="n">
        <f aca="false">[4]Predicted_Load!J19</f>
        <v>28436.4407914794</v>
      </c>
      <c r="L19" s="265" t="n">
        <f aca="false">[4]Predicted_Load!K19</f>
        <v>31626.591984427</v>
      </c>
      <c r="M19" s="265" t="n">
        <f aca="false">[4]Predicted_Load!L19</f>
        <v>33781.0904610509</v>
      </c>
      <c r="N19" s="265" t="n">
        <f aca="false">[4]Predicted_Load!M19</f>
        <v>35258.2810197706</v>
      </c>
      <c r="O19" s="265" t="n">
        <f aca="false">[4]Predicted_Load!N19</f>
        <v>36700.7890327038</v>
      </c>
      <c r="P19" s="265" t="n">
        <f aca="false">[4]Predicted_Load!O19</f>
        <v>37733.8709767399</v>
      </c>
      <c r="Q19" s="265" t="n">
        <f aca="false">[4]Predicted_Load!P19</f>
        <v>38371.903074568</v>
      </c>
      <c r="R19" s="265" t="n">
        <f aca="false">[4]Predicted_Load!Q19</f>
        <v>39117.2291406162</v>
      </c>
      <c r="S19" s="265" t="n">
        <f aca="false">[4]Predicted_Load!R19</f>
        <v>39594.6380080595</v>
      </c>
      <c r="T19" s="265" t="n">
        <f aca="false">[4]Predicted_Load!S19</f>
        <v>39926.5220167975</v>
      </c>
      <c r="U19" s="265" t="n">
        <f aca="false">[4]Predicted_Load!T19</f>
        <v>40050.2943500784</v>
      </c>
      <c r="V19" s="265" t="n">
        <f aca="false">[4]Predicted_Load!U19</f>
        <v>39833.4153485027</v>
      </c>
      <c r="W19" s="265" t="n">
        <f aca="false">[4]Predicted_Load!V19</f>
        <v>38982.5309625173</v>
      </c>
      <c r="X19" s="265" t="n">
        <f aca="false">[4]Predicted_Load!W19</f>
        <v>37865.7624992804</v>
      </c>
      <c r="Y19" s="265" t="n">
        <f aca="false">[4]Predicted_Load!X19</f>
        <v>37321.3376350955</v>
      </c>
      <c r="Z19" s="265" t="n">
        <f aca="false">[4]Predicted_Load!Y19</f>
        <v>37201.5029414791</v>
      </c>
      <c r="AA19" s="265" t="n">
        <f aca="false">[4]Predicted_Load!Z19</f>
        <v>34561.5707595589</v>
      </c>
      <c r="AB19" s="265" t="n">
        <f aca="false">[4]Predicted_Load!AA19</f>
        <v>31285.0513533775</v>
      </c>
      <c r="AC19" s="266" t="n">
        <f aca="false">MAX(E19:AB19)</f>
        <v>40050.2943500784</v>
      </c>
      <c r="AF19" s="266" t="n">
        <f aca="false">AC19-AC41</f>
        <v>40050.2943500784</v>
      </c>
      <c r="AG19" s="266" t="n">
        <f aca="false">AC19-AC63</f>
        <v>40050.2943500784</v>
      </c>
    </row>
    <row r="20" customFormat="false" ht="12.75" hidden="false" customHeight="false" outlineLevel="0" collapsed="false">
      <c r="A20" s="238" t="n">
        <f aca="false">[4]Predicted_Load!$A20</f>
        <v>2001</v>
      </c>
      <c r="B20" s="238" t="n">
        <f aca="false">[4]Predicted_Load!$B20</f>
        <v>6</v>
      </c>
      <c r="C20" s="238" t="n">
        <f aca="false">[4]Predicted_Load!$C20</f>
        <v>22</v>
      </c>
      <c r="D20" s="264" t="n">
        <f aca="false">DATE(A20,B20,C20)</f>
        <v>37064</v>
      </c>
      <c r="E20" s="265" t="n">
        <f aca="false">[4]Predicted_Load!D20</f>
        <v>28366.8222032764</v>
      </c>
      <c r="F20" s="265" t="n">
        <f aca="false">[4]Predicted_Load!E20</f>
        <v>26695.1293297666</v>
      </c>
      <c r="G20" s="265" t="n">
        <f aca="false">[4]Predicted_Load!F20</f>
        <v>25681.2544661907</v>
      </c>
      <c r="H20" s="265" t="n">
        <f aca="false">[4]Predicted_Load!G20</f>
        <v>25114.4421720124</v>
      </c>
      <c r="I20" s="265" t="n">
        <f aca="false">[4]Predicted_Load!H20</f>
        <v>24895.8529858664</v>
      </c>
      <c r="J20" s="265" t="n">
        <f aca="false">[4]Predicted_Load!I20</f>
        <v>26002.8972121875</v>
      </c>
      <c r="K20" s="265" t="n">
        <f aca="false">[4]Predicted_Load!J20</f>
        <v>28440.5452828988</v>
      </c>
      <c r="L20" s="265" t="n">
        <f aca="false">[4]Predicted_Load!K20</f>
        <v>31716.7313616032</v>
      </c>
      <c r="M20" s="265" t="n">
        <f aca="false">[4]Predicted_Load!L20</f>
        <v>34076.5921992252</v>
      </c>
      <c r="N20" s="265" t="n">
        <f aca="false">[4]Predicted_Load!M20</f>
        <v>35688.7170166192</v>
      </c>
      <c r="O20" s="265" t="n">
        <f aca="false">[4]Predicted_Load!N20</f>
        <v>37193.5018138001</v>
      </c>
      <c r="P20" s="265" t="n">
        <f aca="false">[4]Predicted_Load!O20</f>
        <v>38245.1560787203</v>
      </c>
      <c r="Q20" s="265" t="n">
        <f aca="false">[4]Predicted_Load!P20</f>
        <v>38869.8747098236</v>
      </c>
      <c r="R20" s="265" t="n">
        <f aca="false">[4]Predicted_Load!Q20</f>
        <v>39504.8766741173</v>
      </c>
      <c r="S20" s="265" t="n">
        <f aca="false">[4]Predicted_Load!R20</f>
        <v>39845.114898109</v>
      </c>
      <c r="T20" s="265" t="n">
        <f aca="false">[4]Predicted_Load!S20</f>
        <v>39979.6125022168</v>
      </c>
      <c r="U20" s="265" t="n">
        <f aca="false">[4]Predicted_Load!T20</f>
        <v>39882.8088386671</v>
      </c>
      <c r="V20" s="265" t="n">
        <f aca="false">[4]Predicted_Load!U20</f>
        <v>39367.2580896396</v>
      </c>
      <c r="W20" s="265" t="n">
        <f aca="false">[4]Predicted_Load!V20</f>
        <v>38361.1586759223</v>
      </c>
      <c r="X20" s="265" t="n">
        <f aca="false">[4]Predicted_Load!W20</f>
        <v>36997.9155766948</v>
      </c>
      <c r="Y20" s="265" t="n">
        <f aca="false">[4]Predicted_Load!X20</f>
        <v>36120.0373206117</v>
      </c>
      <c r="Z20" s="265" t="n">
        <f aca="false">[4]Predicted_Load!Y20</f>
        <v>36073.5841373051</v>
      </c>
      <c r="AA20" s="265" t="n">
        <f aca="false">[4]Predicted_Load!Z20</f>
        <v>33946.8275461269</v>
      </c>
      <c r="AB20" s="265" t="n">
        <f aca="false">[4]Predicted_Load!AA20</f>
        <v>31066.2960721338</v>
      </c>
      <c r="AC20" s="266" t="n">
        <f aca="false">MAX(E20:AB20)</f>
        <v>39979.6125022168</v>
      </c>
    </row>
    <row r="21" customFormat="false" ht="12.75" hidden="false" customHeight="false" outlineLevel="0" collapsed="false">
      <c r="A21" s="267"/>
      <c r="B21" s="267"/>
      <c r="C21" s="267"/>
      <c r="D21" s="267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  <c r="IW21" s="269"/>
    </row>
    <row r="22" customFormat="false" ht="12.75" hidden="false" customHeight="false" outlineLevel="0" collapsed="false">
      <c r="A22" s="0" t="s">
        <v>173</v>
      </c>
    </row>
    <row r="23" customFormat="false" ht="12.75" hidden="false" customHeight="true" outlineLevel="0" collapsed="false">
      <c r="A23" s="260" t="s">
        <v>145</v>
      </c>
      <c r="B23" s="260" t="s">
        <v>146</v>
      </c>
      <c r="C23" s="260" t="s">
        <v>9</v>
      </c>
      <c r="D23" s="260" t="s">
        <v>8</v>
      </c>
      <c r="E23" s="261" t="s">
        <v>147</v>
      </c>
      <c r="F23" s="261" t="s">
        <v>148</v>
      </c>
      <c r="G23" s="261" t="s">
        <v>149</v>
      </c>
      <c r="H23" s="261" t="s">
        <v>150</v>
      </c>
      <c r="I23" s="261" t="s">
        <v>151</v>
      </c>
      <c r="J23" s="261" t="s">
        <v>152</v>
      </c>
      <c r="K23" s="261" t="s">
        <v>153</v>
      </c>
      <c r="L23" s="261" t="s">
        <v>154</v>
      </c>
      <c r="M23" s="261" t="s">
        <v>155</v>
      </c>
      <c r="N23" s="261" t="s">
        <v>156</v>
      </c>
      <c r="O23" s="261" t="s">
        <v>157</v>
      </c>
      <c r="P23" s="261" t="s">
        <v>158</v>
      </c>
      <c r="Q23" s="261" t="s">
        <v>159</v>
      </c>
      <c r="R23" s="261" t="s">
        <v>160</v>
      </c>
      <c r="S23" s="261" t="s">
        <v>161</v>
      </c>
      <c r="T23" s="261" t="s">
        <v>162</v>
      </c>
      <c r="U23" s="261" t="s">
        <v>163</v>
      </c>
      <c r="V23" s="261" t="s">
        <v>164</v>
      </c>
      <c r="W23" s="261" t="s">
        <v>165</v>
      </c>
      <c r="X23" s="261" t="s">
        <v>166</v>
      </c>
      <c r="Y23" s="261" t="s">
        <v>167</v>
      </c>
      <c r="Z23" s="261" t="s">
        <v>168</v>
      </c>
      <c r="AA23" s="261" t="s">
        <v>169</v>
      </c>
      <c r="AB23" s="262" t="s">
        <v>170</v>
      </c>
      <c r="AC23" s="263" t="s">
        <v>171</v>
      </c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3"/>
      <c r="CC23" s="263"/>
      <c r="CD23" s="263"/>
      <c r="CE23" s="263"/>
      <c r="CF23" s="263"/>
      <c r="CG23" s="263"/>
      <c r="CH23" s="263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  <c r="CS23" s="263"/>
      <c r="CT23" s="263"/>
      <c r="CU23" s="263"/>
      <c r="CV23" s="263"/>
      <c r="CW23" s="263"/>
      <c r="CX23" s="263"/>
      <c r="CY23" s="263"/>
      <c r="CZ23" s="263"/>
      <c r="DA23" s="263"/>
      <c r="DB23" s="263"/>
      <c r="DC23" s="263"/>
      <c r="DD23" s="263"/>
      <c r="DE23" s="263"/>
      <c r="DF23" s="263"/>
      <c r="DG23" s="263"/>
      <c r="DH23" s="263"/>
      <c r="DI23" s="263"/>
      <c r="DJ23" s="263"/>
      <c r="DK23" s="263"/>
      <c r="DL23" s="263"/>
      <c r="DM23" s="263"/>
      <c r="DN23" s="263"/>
      <c r="DO23" s="263"/>
      <c r="DP23" s="263"/>
      <c r="DQ23" s="263"/>
      <c r="DR23" s="263"/>
      <c r="DS23" s="263"/>
      <c r="DT23" s="263"/>
      <c r="DU23" s="263"/>
      <c r="DV23" s="263"/>
      <c r="DW23" s="263"/>
      <c r="DX23" s="263"/>
      <c r="DY23" s="263"/>
      <c r="DZ23" s="263"/>
      <c r="EA23" s="263"/>
      <c r="EB23" s="263"/>
      <c r="EC23" s="263"/>
      <c r="ED23" s="263"/>
      <c r="EE23" s="263"/>
      <c r="EF23" s="263"/>
      <c r="EG23" s="263"/>
      <c r="EH23" s="263"/>
      <c r="EI23" s="263"/>
      <c r="EJ23" s="263"/>
      <c r="EK23" s="263"/>
      <c r="EL23" s="263"/>
      <c r="EM23" s="263"/>
      <c r="EN23" s="263"/>
      <c r="EO23" s="263"/>
      <c r="EP23" s="263"/>
      <c r="EQ23" s="263"/>
      <c r="ER23" s="263"/>
      <c r="ES23" s="263"/>
      <c r="ET23" s="263"/>
      <c r="EU23" s="263"/>
      <c r="EV23" s="263"/>
      <c r="EW23" s="263"/>
      <c r="EX23" s="263"/>
      <c r="EY23" s="263"/>
      <c r="EZ23" s="263"/>
      <c r="FA23" s="263"/>
      <c r="FB23" s="263"/>
      <c r="FC23" s="263"/>
      <c r="FD23" s="263"/>
      <c r="FE23" s="263"/>
      <c r="FF23" s="263"/>
      <c r="FG23" s="263"/>
      <c r="FH23" s="263"/>
      <c r="FI23" s="263"/>
      <c r="FJ23" s="263"/>
      <c r="FK23" s="263"/>
      <c r="FL23" s="263"/>
      <c r="FM23" s="263"/>
      <c r="FN23" s="263"/>
      <c r="FO23" s="263"/>
      <c r="FP23" s="263"/>
      <c r="FQ23" s="263"/>
      <c r="FR23" s="263"/>
      <c r="FS23" s="263"/>
      <c r="FT23" s="263"/>
      <c r="FU23" s="263"/>
      <c r="FV23" s="263"/>
      <c r="FW23" s="263"/>
      <c r="FX23" s="263"/>
      <c r="FY23" s="263"/>
      <c r="FZ23" s="263"/>
      <c r="GA23" s="263"/>
      <c r="GB23" s="263"/>
      <c r="GC23" s="263"/>
      <c r="GD23" s="263"/>
      <c r="GE23" s="263"/>
      <c r="GF23" s="263"/>
      <c r="GG23" s="263"/>
      <c r="GH23" s="263"/>
      <c r="GI23" s="263"/>
      <c r="GJ23" s="263"/>
      <c r="GK23" s="263"/>
      <c r="GL23" s="263"/>
      <c r="GM23" s="263"/>
      <c r="GN23" s="263"/>
      <c r="GO23" s="263"/>
      <c r="GP23" s="263"/>
      <c r="GQ23" s="263"/>
      <c r="GR23" s="263"/>
      <c r="GS23" s="263"/>
      <c r="GT23" s="263"/>
      <c r="GU23" s="263"/>
      <c r="GV23" s="263"/>
      <c r="GW23" s="263"/>
      <c r="GX23" s="263"/>
      <c r="GY23" s="263"/>
      <c r="GZ23" s="263"/>
      <c r="HA23" s="263"/>
      <c r="HB23" s="263"/>
      <c r="HC23" s="263"/>
      <c r="HD23" s="263"/>
      <c r="HE23" s="263"/>
      <c r="HF23" s="263"/>
      <c r="HG23" s="263"/>
      <c r="HH23" s="263"/>
      <c r="HI23" s="263"/>
      <c r="HJ23" s="263"/>
      <c r="HK23" s="263"/>
      <c r="HL23" s="263"/>
      <c r="HM23" s="263"/>
      <c r="HN23" s="263"/>
      <c r="HO23" s="263"/>
      <c r="HP23" s="263"/>
      <c r="HQ23" s="263"/>
      <c r="HR23" s="263"/>
      <c r="HS23" s="263"/>
      <c r="HT23" s="263"/>
      <c r="HU23" s="263"/>
      <c r="HV23" s="263"/>
      <c r="HW23" s="263"/>
      <c r="HX23" s="263"/>
      <c r="HY23" s="263"/>
      <c r="HZ23" s="263"/>
      <c r="IA23" s="263"/>
      <c r="IB23" s="263"/>
      <c r="IC23" s="263"/>
      <c r="ID23" s="263"/>
      <c r="IE23" s="263"/>
      <c r="IF23" s="263"/>
      <c r="IG23" s="263"/>
      <c r="IH23" s="263"/>
      <c r="II23" s="263"/>
      <c r="IJ23" s="263"/>
      <c r="IK23" s="263"/>
      <c r="IL23" s="263"/>
      <c r="IM23" s="263"/>
      <c r="IN23" s="263"/>
      <c r="IO23" s="263"/>
      <c r="IP23" s="263"/>
      <c r="IQ23" s="263"/>
      <c r="IR23" s="263"/>
      <c r="IS23" s="263"/>
      <c r="IT23" s="263"/>
      <c r="IU23" s="263"/>
      <c r="IV23" s="263"/>
      <c r="IW23" s="263"/>
    </row>
    <row r="24" customFormat="false" ht="12.75" hidden="false" customHeight="false" outlineLevel="0" collapsed="false">
      <c r="A24" s="0" t="n">
        <f aca="false">[5]Results!A2</f>
        <v>2001</v>
      </c>
      <c r="B24" s="0" t="n">
        <f aca="false">[5]Results!B2</f>
        <v>4</v>
      </c>
      <c r="C24" s="0" t="n">
        <f aca="false">[5]Results!C2</f>
        <v>4</v>
      </c>
      <c r="D24" s="219" t="n">
        <f aca="false">DATE(A24,B24,C24)</f>
        <v>36985</v>
      </c>
      <c r="E24" s="265" t="n">
        <f aca="false">[5]Results!E2</f>
        <v>24288.9507069235</v>
      </c>
      <c r="F24" s="265" t="n">
        <f aca="false">[5]Results!F2</f>
        <v>23226.4444391491</v>
      </c>
      <c r="G24" s="265" t="n">
        <f aca="false">[5]Results!G2</f>
        <v>22765.2143296214</v>
      </c>
      <c r="H24" s="265" t="n">
        <f aca="false">[5]Results!H2</f>
        <v>22696.0733026663</v>
      </c>
      <c r="I24" s="265" t="n">
        <f aca="false">[5]Results!I2</f>
        <v>23298.0264287222</v>
      </c>
      <c r="J24" s="265" t="n">
        <f aca="false">[5]Results!J2</f>
        <v>25279.0598852124</v>
      </c>
      <c r="K24" s="265" t="n">
        <f aca="false">[5]Results!K2</f>
        <v>29209.7355067371</v>
      </c>
      <c r="L24" s="265" t="n">
        <f aca="false">[5]Results!L2</f>
        <v>31494.5947751036</v>
      </c>
      <c r="M24" s="265" t="n">
        <f aca="false">[5]Results!M2</f>
        <v>31698.3712116668</v>
      </c>
      <c r="N24" s="265" t="n">
        <f aca="false">[5]Results!N2</f>
        <v>31382.2782087826</v>
      </c>
      <c r="O24" s="265" t="n">
        <f aca="false">[5]Results!O2</f>
        <v>31362.1417125432</v>
      </c>
      <c r="P24" s="265" t="n">
        <f aca="false">[5]Results!P2</f>
        <v>31123.8182151323</v>
      </c>
      <c r="Q24" s="265" t="n">
        <f aca="false">[5]Results!Q2</f>
        <v>30639.9118870715</v>
      </c>
      <c r="R24" s="265" t="n">
        <f aca="false">[5]Results!R2</f>
        <v>30378.2976364628</v>
      </c>
      <c r="S24" s="265" t="n">
        <f aca="false">[5]Results!S2</f>
        <v>29941.9261188584</v>
      </c>
      <c r="T24" s="265" t="n">
        <f aca="false">[5]Results!T2</f>
        <v>29605.5834777056</v>
      </c>
      <c r="U24" s="265" t="n">
        <f aca="false">[5]Results!U2</f>
        <v>29357.5170639738</v>
      </c>
      <c r="V24" s="265" t="n">
        <f aca="false">[5]Results!V2</f>
        <v>29273.8978733172</v>
      </c>
      <c r="W24" s="265" t="n">
        <f aca="false">[5]Results!W2</f>
        <v>29772.3431272274</v>
      </c>
      <c r="X24" s="265" t="n">
        <f aca="false">[5]Results!X2</f>
        <v>30651.3713271793</v>
      </c>
      <c r="Y24" s="265" t="n">
        <f aca="false">[5]Results!Y2</f>
        <v>31802.5762663362</v>
      </c>
      <c r="Z24" s="265" t="n">
        <f aca="false">[5]Results!Z2</f>
        <v>30763.1245223396</v>
      </c>
      <c r="AA24" s="265" t="n">
        <f aca="false">[5]Results!AA2</f>
        <v>28011.843562056</v>
      </c>
      <c r="AB24" s="265" t="n">
        <f aca="false">[5]Results!AB2</f>
        <v>25449.6158030409</v>
      </c>
      <c r="AC24" s="266" t="n">
        <f aca="false">MAX(E24:AB24)</f>
        <v>31802.5762663362</v>
      </c>
    </row>
    <row r="25" customFormat="false" ht="12.75" hidden="false" customHeight="false" outlineLevel="0" collapsed="false">
      <c r="A25" s="0" t="n">
        <f aca="false">[5]Results!A3</f>
        <v>2001</v>
      </c>
      <c r="B25" s="0" t="n">
        <f aca="false">[5]Results!B3</f>
        <v>4</v>
      </c>
      <c r="C25" s="0" t="n">
        <f aca="false">[5]Results!C3</f>
        <v>5</v>
      </c>
      <c r="D25" s="219" t="n">
        <f aca="false">DATE(A25,B25,C25)</f>
        <v>36986</v>
      </c>
      <c r="E25" s="265" t="n">
        <f aca="false">[5]Results!E3</f>
        <v>24141.7367790578</v>
      </c>
      <c r="F25" s="265" t="n">
        <f aca="false">[5]Results!F3</f>
        <v>23095.7794694195</v>
      </c>
      <c r="G25" s="265" t="n">
        <f aca="false">[5]Results!G3</f>
        <v>22613.3777507258</v>
      </c>
      <c r="H25" s="265" t="n">
        <f aca="false">[5]Results!H3</f>
        <v>22482.1312252823</v>
      </c>
      <c r="I25" s="265" t="n">
        <f aca="false">[5]Results!I3</f>
        <v>23173.0245315554</v>
      </c>
      <c r="J25" s="265" t="n">
        <f aca="false">[5]Results!J3</f>
        <v>25064.6687510692</v>
      </c>
      <c r="K25" s="265" t="n">
        <f aca="false">[5]Results!K3</f>
        <v>28863.3043413346</v>
      </c>
      <c r="L25" s="265" t="n">
        <f aca="false">[5]Results!L3</f>
        <v>31147.8801162186</v>
      </c>
      <c r="M25" s="265" t="n">
        <f aca="false">[5]Results!M3</f>
        <v>31453.0866745996</v>
      </c>
      <c r="N25" s="265" t="n">
        <f aca="false">[5]Results!N3</f>
        <v>31173.3812508519</v>
      </c>
      <c r="O25" s="265" t="n">
        <f aca="false">[5]Results!O3</f>
        <v>31141.756860959</v>
      </c>
      <c r="P25" s="265" t="n">
        <f aca="false">[5]Results!P3</f>
        <v>30923.5278316407</v>
      </c>
      <c r="Q25" s="265" t="n">
        <f aca="false">[5]Results!Q3</f>
        <v>30490.0683449801</v>
      </c>
      <c r="R25" s="265" t="n">
        <f aca="false">[5]Results!R3</f>
        <v>30399.9223555486</v>
      </c>
      <c r="S25" s="265" t="n">
        <f aca="false">[5]Results!S3</f>
        <v>30163.3706044949</v>
      </c>
      <c r="T25" s="265" t="n">
        <f aca="false">[5]Results!T3</f>
        <v>29940.5417739052</v>
      </c>
      <c r="U25" s="265" t="n">
        <f aca="false">[5]Results!U3</f>
        <v>29856.2149886495</v>
      </c>
      <c r="V25" s="265" t="n">
        <f aca="false">[5]Results!V3</f>
        <v>29801.6263391333</v>
      </c>
      <c r="W25" s="265" t="n">
        <f aca="false">[5]Results!W3</f>
        <v>30269.2393640186</v>
      </c>
      <c r="X25" s="265" t="n">
        <f aca="false">[5]Results!X3</f>
        <v>31056.7252407865</v>
      </c>
      <c r="Y25" s="265" t="n">
        <f aca="false">[5]Results!Y3</f>
        <v>32107.1468780626</v>
      </c>
      <c r="Z25" s="265" t="n">
        <f aca="false">[5]Results!Z3</f>
        <v>31076.9889556617</v>
      </c>
      <c r="AA25" s="265" t="n">
        <f aca="false">[5]Results!AA3</f>
        <v>28362.4177088958</v>
      </c>
      <c r="AB25" s="265" t="n">
        <f aca="false">[5]Results!AB3</f>
        <v>25877.9157583393</v>
      </c>
      <c r="AC25" s="266" t="n">
        <f aca="false">MAX(E25:AB25)</f>
        <v>32107.1468780626</v>
      </c>
    </row>
    <row r="26" customFormat="false" ht="12.75" hidden="false" customHeight="false" outlineLevel="0" collapsed="false">
      <c r="A26" s="0" t="n">
        <f aca="false">[5]Results!A4</f>
        <v>2001</v>
      </c>
      <c r="B26" s="0" t="n">
        <f aca="false">[5]Results!B4</f>
        <v>4</v>
      </c>
      <c r="C26" s="0" t="n">
        <f aca="false">[5]Results!C4</f>
        <v>6</v>
      </c>
      <c r="D26" s="219" t="n">
        <f aca="false">DATE(A26,B26,C26)</f>
        <v>36987</v>
      </c>
      <c r="E26" s="265" t="n">
        <f aca="false">[5]Results!E4</f>
        <v>23895.8228861335</v>
      </c>
      <c r="F26" s="265" t="n">
        <f aca="false">[5]Results!F4</f>
        <v>22808.7087141552</v>
      </c>
      <c r="G26" s="265" t="n">
        <f aca="false">[5]Results!G4</f>
        <v>22286.863377118</v>
      </c>
      <c r="H26" s="265" t="n">
        <f aca="false">[5]Results!H4</f>
        <v>22136.2192350817</v>
      </c>
      <c r="I26" s="265" t="n">
        <f aca="false">[5]Results!I4</f>
        <v>22746.6654944981</v>
      </c>
      <c r="J26" s="265" t="n">
        <f aca="false">[5]Results!J4</f>
        <v>24569.6455876878</v>
      </c>
      <c r="K26" s="265" t="n">
        <f aca="false">[5]Results!K4</f>
        <v>28250.0624026306</v>
      </c>
      <c r="L26" s="265" t="n">
        <f aca="false">[5]Results!L4</f>
        <v>30703.3333332336</v>
      </c>
      <c r="M26" s="265" t="n">
        <f aca="false">[5]Results!M4</f>
        <v>31328.5292972691</v>
      </c>
      <c r="N26" s="265" t="n">
        <f aca="false">[5]Results!N4</f>
        <v>31384.0692407188</v>
      </c>
      <c r="O26" s="265" t="n">
        <f aca="false">[5]Results!O4</f>
        <v>31535.0111870943</v>
      </c>
      <c r="P26" s="265" t="n">
        <f aca="false">[5]Results!P4</f>
        <v>31395.4182828854</v>
      </c>
      <c r="Q26" s="265" t="n">
        <f aca="false">[5]Results!Q4</f>
        <v>30984.584023176</v>
      </c>
      <c r="R26" s="265" t="n">
        <f aca="false">[5]Results!R4</f>
        <v>30803.8864145951</v>
      </c>
      <c r="S26" s="265" t="n">
        <f aca="false">[5]Results!S4</f>
        <v>30418.7698781375</v>
      </c>
      <c r="T26" s="265" t="n">
        <f aca="false">[5]Results!T4</f>
        <v>30024.0291585709</v>
      </c>
      <c r="U26" s="265" t="n">
        <f aca="false">[5]Results!U4</f>
        <v>29765.9851726972</v>
      </c>
      <c r="V26" s="265" t="n">
        <f aca="false">[5]Results!V4</f>
        <v>29350.2186496738</v>
      </c>
      <c r="W26" s="265" t="n">
        <f aca="false">[5]Results!W4</f>
        <v>29524.1613067429</v>
      </c>
      <c r="X26" s="265" t="n">
        <f aca="false">[5]Results!X4</f>
        <v>29954.5355842623</v>
      </c>
      <c r="Y26" s="265" t="n">
        <f aca="false">[5]Results!Y4</f>
        <v>30719.0992578544</v>
      </c>
      <c r="Z26" s="265" t="n">
        <f aca="false">[5]Results!Z4</f>
        <v>29768.7837561716</v>
      </c>
      <c r="AA26" s="265" t="n">
        <f aca="false">[5]Results!AA4</f>
        <v>27595.7225359435</v>
      </c>
      <c r="AB26" s="265" t="n">
        <f aca="false">[5]Results!AB4</f>
        <v>25469.0081251144</v>
      </c>
      <c r="AC26" s="266" t="n">
        <f aca="false">MAX(E26:AB26)</f>
        <v>31535.0111870943</v>
      </c>
    </row>
    <row r="27" customFormat="false" ht="12.75" hidden="false" customHeight="false" outlineLevel="0" collapsed="false">
      <c r="A27" s="0" t="n">
        <f aca="false">[5]Results!A5</f>
        <v>2001</v>
      </c>
      <c r="B27" s="0" t="n">
        <f aca="false">[5]Results!B5</f>
        <v>4</v>
      </c>
      <c r="C27" s="0" t="n">
        <f aca="false">[5]Results!C5</f>
        <v>7</v>
      </c>
      <c r="D27" s="219" t="n">
        <f aca="false">DATE(A27,B27,C27)</f>
        <v>36988</v>
      </c>
      <c r="E27" s="265" t="n">
        <f aca="false">[5]Results!E5</f>
        <v>23357.3725138623</v>
      </c>
      <c r="F27" s="265" t="n">
        <f aca="false">[5]Results!F5</f>
        <v>22076.6416572828</v>
      </c>
      <c r="G27" s="265" t="n">
        <f aca="false">[5]Results!G5</f>
        <v>21420.9550323595</v>
      </c>
      <c r="H27" s="265" t="n">
        <f aca="false">[5]Results!H5</f>
        <v>21113.1002851794</v>
      </c>
      <c r="I27" s="265" t="n">
        <f aca="false">[5]Results!I5</f>
        <v>21366.9067325033</v>
      </c>
      <c r="J27" s="265" t="n">
        <f aca="false">[5]Results!J5</f>
        <v>21992.7158484251</v>
      </c>
      <c r="K27" s="265" t="n">
        <f aca="false">[5]Results!K5</f>
        <v>23183.2649321302</v>
      </c>
      <c r="L27" s="265" t="n">
        <f aca="false">[5]Results!L5</f>
        <v>24507.5650827426</v>
      </c>
      <c r="M27" s="265" t="n">
        <f aca="false">[5]Results!M5</f>
        <v>26353.7748776991</v>
      </c>
      <c r="N27" s="265" t="n">
        <f aca="false">[5]Results!N5</f>
        <v>27373.6213650961</v>
      </c>
      <c r="O27" s="265" t="n">
        <f aca="false">[5]Results!O5</f>
        <v>27805.5379902332</v>
      </c>
      <c r="P27" s="265" t="n">
        <f aca="false">[5]Results!P5</f>
        <v>27585.8020735676</v>
      </c>
      <c r="Q27" s="265" t="n">
        <f aca="false">[5]Results!Q5</f>
        <v>27038.397714687</v>
      </c>
      <c r="R27" s="265" t="n">
        <f aca="false">[5]Results!R5</f>
        <v>26462.5559822536</v>
      </c>
      <c r="S27" s="265" t="n">
        <f aca="false">[5]Results!S5</f>
        <v>25917.6569713501</v>
      </c>
      <c r="T27" s="265" t="n">
        <f aca="false">[5]Results!T5</f>
        <v>25603.4047127625</v>
      </c>
      <c r="U27" s="265" t="n">
        <f aca="false">[5]Results!U5</f>
        <v>25556.4242064107</v>
      </c>
      <c r="V27" s="265" t="n">
        <f aca="false">[5]Results!V5</f>
        <v>25547.3675021628</v>
      </c>
      <c r="W27" s="265" t="n">
        <f aca="false">[5]Results!W5</f>
        <v>26085.8072075989</v>
      </c>
      <c r="X27" s="265" t="n">
        <f aca="false">[5]Results!X5</f>
        <v>26851.9354078559</v>
      </c>
      <c r="Y27" s="265" t="n">
        <f aca="false">[5]Results!Y5</f>
        <v>27887.6664217818</v>
      </c>
      <c r="Z27" s="265" t="n">
        <f aca="false">[5]Results!Z5</f>
        <v>27256.7504235327</v>
      </c>
      <c r="AA27" s="265" t="n">
        <f aca="false">[5]Results!AA5</f>
        <v>25489.2527326544</v>
      </c>
      <c r="AB27" s="265" t="n">
        <f aca="false">[5]Results!AB5</f>
        <v>23793.4567552766</v>
      </c>
      <c r="AC27" s="266" t="n">
        <f aca="false">MAX(E27:AB27)</f>
        <v>27887.6664217818</v>
      </c>
    </row>
    <row r="28" customFormat="false" ht="12.75" hidden="false" customHeight="false" outlineLevel="0" collapsed="false">
      <c r="A28" s="0" t="n">
        <f aca="false">[5]Results!A6</f>
        <v>2001</v>
      </c>
      <c r="B28" s="0" t="n">
        <f aca="false">[5]Results!B6</f>
        <v>4</v>
      </c>
      <c r="C28" s="0" t="n">
        <f aca="false">[5]Results!C6</f>
        <v>8</v>
      </c>
      <c r="D28" s="219" t="n">
        <f aca="false">DATE(A28,B28,C28)</f>
        <v>36989</v>
      </c>
      <c r="E28" s="265" t="n">
        <f aca="false">[5]Results!E6</f>
        <v>21488.7860705387</v>
      </c>
      <c r="F28" s="265" t="n">
        <f aca="false">[5]Results!F6</f>
        <v>20353.7764264509</v>
      </c>
      <c r="G28" s="265" t="n">
        <f aca="false">[5]Results!G6</f>
        <v>19707.1925758666</v>
      </c>
      <c r="H28" s="265" t="n">
        <f aca="false">[5]Results!H6</f>
        <v>19363.2754283423</v>
      </c>
      <c r="I28" s="265" t="n">
        <f aca="false">[5]Results!I6</f>
        <v>19614.8689691603</v>
      </c>
      <c r="J28" s="265" t="n">
        <f aca="false">[5]Results!J6</f>
        <v>19906.2982432243</v>
      </c>
      <c r="K28" s="265" t="n">
        <f aca="false">[5]Results!K6</f>
        <v>20557.3306685643</v>
      </c>
      <c r="L28" s="265" t="n">
        <f aca="false">[5]Results!L6</f>
        <v>21458.8190393833</v>
      </c>
      <c r="M28" s="265" t="n">
        <f aca="false">[5]Results!M6</f>
        <v>23049.12254598</v>
      </c>
      <c r="N28" s="265" t="n">
        <f aca="false">[5]Results!N6</f>
        <v>24145.3718785896</v>
      </c>
      <c r="O28" s="265" t="n">
        <f aca="false">[5]Results!O6</f>
        <v>24885.2886767517</v>
      </c>
      <c r="P28" s="265" t="n">
        <f aca="false">[5]Results!P6</f>
        <v>25190.4509434544</v>
      </c>
      <c r="Q28" s="265" t="n">
        <f aca="false">[5]Results!Q6</f>
        <v>25320.407880454</v>
      </c>
      <c r="R28" s="265" t="n">
        <f aca="false">[5]Results!R6</f>
        <v>25245.9896014624</v>
      </c>
      <c r="S28" s="265" t="n">
        <f aca="false">[5]Results!S6</f>
        <v>25076.8053111182</v>
      </c>
      <c r="T28" s="265" t="n">
        <f aca="false">[5]Results!T6</f>
        <v>24998.3122873348</v>
      </c>
      <c r="U28" s="265" t="n">
        <f aca="false">[5]Results!U6</f>
        <v>25218.1352900118</v>
      </c>
      <c r="V28" s="265" t="n">
        <f aca="false">[5]Results!V6</f>
        <v>25397.8010902749</v>
      </c>
      <c r="W28" s="265" t="n">
        <f aca="false">[5]Results!W6</f>
        <v>25897.2337567469</v>
      </c>
      <c r="X28" s="265" t="n">
        <f aca="false">[5]Results!X6</f>
        <v>26706.7235260994</v>
      </c>
      <c r="Y28" s="265" t="n">
        <f aca="false">[5]Results!Y6</f>
        <v>27907.7161202056</v>
      </c>
      <c r="Z28" s="265" t="n">
        <f aca="false">[5]Results!Z6</f>
        <v>27232.7114792721</v>
      </c>
      <c r="AA28" s="265" t="n">
        <f aca="false">[5]Results!AA6</f>
        <v>25072.3333736602</v>
      </c>
      <c r="AB28" s="265" t="n">
        <f aca="false">[5]Results!AB6</f>
        <v>23045.9669170771</v>
      </c>
      <c r="AC28" s="266" t="n">
        <f aca="false">MAX(E28:AB28)</f>
        <v>27907.7161202056</v>
      </c>
    </row>
    <row r="29" customFormat="false" ht="12.75" hidden="false" customHeight="false" outlineLevel="0" collapsed="false">
      <c r="A29" s="0" t="n">
        <f aca="false">[5]Results!A7</f>
        <v>2001</v>
      </c>
      <c r="B29" s="0" t="n">
        <f aca="false">[5]Results!B7</f>
        <v>4</v>
      </c>
      <c r="C29" s="0" t="n">
        <f aca="false">[5]Results!C7</f>
        <v>9</v>
      </c>
      <c r="D29" s="219" t="n">
        <f aca="false">DATE(A29,B29,C29)</f>
        <v>36990</v>
      </c>
      <c r="E29" s="265" t="n">
        <f aca="false">[5]Results!E7</f>
        <v>21306.4645205515</v>
      </c>
      <c r="F29" s="265" t="n">
        <f aca="false">[5]Results!F7</f>
        <v>20385.1537098229</v>
      </c>
      <c r="G29" s="265" t="n">
        <f aca="false">[5]Results!G7</f>
        <v>19988.3999322384</v>
      </c>
      <c r="H29" s="265" t="n">
        <f aca="false">[5]Results!H7</f>
        <v>19937.8745863419</v>
      </c>
      <c r="I29" s="265" t="n">
        <f aca="false">[5]Results!I7</f>
        <v>20732.1110123247</v>
      </c>
      <c r="J29" s="265" t="n">
        <f aca="false">[5]Results!J7</f>
        <v>22544.690270538</v>
      </c>
      <c r="K29" s="265" t="n">
        <f aca="false">[5]Results!K7</f>
        <v>26070.8940965112</v>
      </c>
      <c r="L29" s="265" t="n">
        <f aca="false">[5]Results!L7</f>
        <v>28719.2073133775</v>
      </c>
      <c r="M29" s="265" t="n">
        <f aca="false">[5]Results!M7</f>
        <v>29886.522340403</v>
      </c>
      <c r="N29" s="265" t="n">
        <f aca="false">[5]Results!N7</f>
        <v>30467.8763670624</v>
      </c>
      <c r="O29" s="265" t="n">
        <f aca="false">[5]Results!O7</f>
        <v>31186.3004133689</v>
      </c>
      <c r="P29" s="265" t="n">
        <f aca="false">[5]Results!P7</f>
        <v>31533.3757458396</v>
      </c>
      <c r="Q29" s="265" t="n">
        <f aca="false">[5]Results!Q7</f>
        <v>31622.3359533329</v>
      </c>
      <c r="R29" s="265" t="n">
        <f aca="false">[5]Results!R7</f>
        <v>31983.6123352133</v>
      </c>
      <c r="S29" s="265" t="n">
        <f aca="false">[5]Results!S7</f>
        <v>32102.0547828768</v>
      </c>
      <c r="T29" s="265" t="n">
        <f aca="false">[5]Results!T7</f>
        <v>32074.4687544606</v>
      </c>
      <c r="U29" s="265" t="n">
        <f aca="false">[5]Results!U7</f>
        <v>32242.5465226987</v>
      </c>
      <c r="V29" s="265" t="n">
        <f aca="false">[5]Results!V7</f>
        <v>31960.4492816518</v>
      </c>
      <c r="W29" s="265" t="n">
        <f aca="false">[5]Results!W7</f>
        <v>32023.8771727303</v>
      </c>
      <c r="X29" s="265" t="n">
        <f aca="false">[5]Results!X7</f>
        <v>32199.9577025681</v>
      </c>
      <c r="Y29" s="265" t="n">
        <f aca="false">[5]Results!Y7</f>
        <v>32826.7740344797</v>
      </c>
      <c r="Z29" s="265" t="n">
        <f aca="false">[5]Results!Z7</f>
        <v>31601.2790599481</v>
      </c>
      <c r="AA29" s="265" t="n">
        <f aca="false">[5]Results!AA7</f>
        <v>28443.2788631107</v>
      </c>
      <c r="AB29" s="265" t="n">
        <f aca="false">[5]Results!AB7</f>
        <v>25591.9339213519</v>
      </c>
      <c r="AC29" s="266" t="n">
        <f aca="false">MAX(E29:AB29)</f>
        <v>32826.7740344797</v>
      </c>
    </row>
    <row r="30" customFormat="false" ht="12.75" hidden="false" customHeight="false" outlineLevel="0" collapsed="false">
      <c r="A30" s="0" t="n">
        <f aca="false">[5]Results!A8</f>
        <v>2001</v>
      </c>
      <c r="B30" s="0" t="n">
        <f aca="false">[5]Results!B8</f>
        <v>4</v>
      </c>
      <c r="C30" s="0" t="n">
        <f aca="false">[5]Results!C8</f>
        <v>10</v>
      </c>
      <c r="D30" s="219" t="n">
        <f aca="false">DATE(A30,B30,C30)</f>
        <v>36991</v>
      </c>
      <c r="E30" s="265" t="n">
        <f aca="false">[5]Results!E8</f>
        <v>23287.5078183779</v>
      </c>
      <c r="F30" s="265" t="n">
        <f aca="false">[5]Results!F8</f>
        <v>22126.5245025703</v>
      </c>
      <c r="G30" s="265" t="n">
        <f aca="false">[5]Results!G8</f>
        <v>21568.4336721369</v>
      </c>
      <c r="H30" s="265" t="n">
        <f aca="false">[5]Results!H8</f>
        <v>21294.1510078201</v>
      </c>
      <c r="I30" s="265" t="n">
        <f aca="false">[5]Results!I8</f>
        <v>21976.9516990735</v>
      </c>
      <c r="J30" s="265" t="n">
        <f aca="false">[5]Results!J8</f>
        <v>23690.9498531867</v>
      </c>
      <c r="K30" s="265" t="n">
        <f aca="false">[5]Results!K8</f>
        <v>27239.0479855618</v>
      </c>
      <c r="L30" s="265" t="n">
        <f aca="false">[5]Results!L8</f>
        <v>29680.8046713522</v>
      </c>
      <c r="M30" s="265" t="n">
        <f aca="false">[5]Results!M8</f>
        <v>30339.4012976055</v>
      </c>
      <c r="N30" s="265" t="n">
        <f aca="false">[5]Results!N8</f>
        <v>30381.9063371487</v>
      </c>
      <c r="O30" s="265" t="n">
        <f aca="false">[5]Results!O8</f>
        <v>30736.1029969643</v>
      </c>
      <c r="P30" s="265" t="n">
        <f aca="false">[5]Results!P8</f>
        <v>30799.0007534575</v>
      </c>
      <c r="Q30" s="265" t="n">
        <f aca="false">[5]Results!Q8</f>
        <v>30590.7330638803</v>
      </c>
      <c r="R30" s="265" t="n">
        <f aca="false">[5]Results!R8</f>
        <v>30593.5384261082</v>
      </c>
      <c r="S30" s="265" t="n">
        <f aca="false">[5]Results!S8</f>
        <v>30481.691791601</v>
      </c>
      <c r="T30" s="265" t="n">
        <f aca="false">[5]Results!T8</f>
        <v>30230.856340758</v>
      </c>
      <c r="U30" s="265" t="n">
        <f aca="false">[5]Results!U8</f>
        <v>30096.5986546218</v>
      </c>
      <c r="V30" s="265" t="n">
        <f aca="false">[5]Results!V8</f>
        <v>29883.466755231</v>
      </c>
      <c r="W30" s="265" t="n">
        <f aca="false">[5]Results!W8</f>
        <v>30079.44706488</v>
      </c>
      <c r="X30" s="265" t="n">
        <f aca="false">[5]Results!X8</f>
        <v>30541.2087376702</v>
      </c>
      <c r="Y30" s="265" t="n">
        <f aca="false">[5]Results!Y8</f>
        <v>31420.5485062597</v>
      </c>
      <c r="Z30" s="265" t="n">
        <f aca="false">[5]Results!Z8</f>
        <v>30347.5472191215</v>
      </c>
      <c r="AA30" s="265" t="n">
        <f aca="false">[5]Results!AA8</f>
        <v>27391.7606362</v>
      </c>
      <c r="AB30" s="265" t="n">
        <f aca="false">[5]Results!AB8</f>
        <v>24658.0066808695</v>
      </c>
      <c r="AC30" s="266" t="n">
        <f aca="false">MAX(E30:AB30)</f>
        <v>31420.5485062597</v>
      </c>
    </row>
    <row r="31" customFormat="false" ht="12.75" hidden="false" customHeight="false" outlineLevel="0" collapsed="false">
      <c r="A31" s="0" t="n">
        <f aca="false">[5]Results!A9</f>
        <v>2001</v>
      </c>
      <c r="B31" s="0" t="n">
        <f aca="false">[5]Results!B9</f>
        <v>4</v>
      </c>
      <c r="C31" s="0" t="n">
        <f aca="false">[5]Results!C9</f>
        <v>11</v>
      </c>
      <c r="D31" s="219" t="n">
        <f aca="false">DATE(A31,B31,C31)</f>
        <v>36992</v>
      </c>
      <c r="E31" s="265" t="n">
        <f aca="false">[5]Results!E9</f>
        <v>23639.1395819181</v>
      </c>
      <c r="F31" s="265" t="n">
        <f aca="false">[5]Results!F9</f>
        <v>22495.3730648798</v>
      </c>
      <c r="G31" s="265" t="n">
        <f aca="false">[5]Results!G9</f>
        <v>21960.0799000015</v>
      </c>
      <c r="H31" s="265" t="n">
        <f aca="false">[5]Results!H9</f>
        <v>21714.5605362938</v>
      </c>
      <c r="I31" s="265" t="n">
        <f aca="false">[5]Results!I9</f>
        <v>22365.6244941306</v>
      </c>
      <c r="J31" s="265" t="n">
        <f aca="false">[5]Results!J9</f>
        <v>24137.098537289</v>
      </c>
      <c r="K31" s="265" t="n">
        <f aca="false">[5]Results!K9</f>
        <v>27736.8129902693</v>
      </c>
      <c r="L31" s="265" t="n">
        <f aca="false">[5]Results!L9</f>
        <v>30081.4191645322</v>
      </c>
      <c r="M31" s="265" t="n">
        <f aca="false">[5]Results!M9</f>
        <v>30679.6262435423</v>
      </c>
      <c r="N31" s="265" t="n">
        <f aca="false">[5]Results!N9</f>
        <v>30683.0911247657</v>
      </c>
      <c r="O31" s="265" t="n">
        <f aca="false">[5]Results!O9</f>
        <v>30888.2055364811</v>
      </c>
      <c r="P31" s="265" t="n">
        <f aca="false">[5]Results!P9</f>
        <v>30836.1846865067</v>
      </c>
      <c r="Q31" s="265" t="n">
        <f aca="false">[5]Results!Q9</f>
        <v>30527.9466255199</v>
      </c>
      <c r="R31" s="265" t="n">
        <f aca="false">[5]Results!R9</f>
        <v>30460.2935286809</v>
      </c>
      <c r="S31" s="265" t="n">
        <f aca="false">[5]Results!S9</f>
        <v>30212.0559617206</v>
      </c>
      <c r="T31" s="265" t="n">
        <f aca="false">[5]Results!T9</f>
        <v>29925.1670874634</v>
      </c>
      <c r="U31" s="265" t="n">
        <f aca="false">[5]Results!U9</f>
        <v>29735.1159916468</v>
      </c>
      <c r="V31" s="265" t="n">
        <f aca="false">[5]Results!V9</f>
        <v>29498.5504331</v>
      </c>
      <c r="W31" s="265" t="n">
        <f aca="false">[5]Results!W9</f>
        <v>29667.1124491478</v>
      </c>
      <c r="X31" s="265" t="n">
        <f aca="false">[5]Results!X9</f>
        <v>30177.5995814401</v>
      </c>
      <c r="Y31" s="265" t="n">
        <f aca="false">[5]Results!Y9</f>
        <v>31176.8386771917</v>
      </c>
      <c r="Z31" s="265" t="n">
        <f aca="false">[5]Results!Z9</f>
        <v>30139.5163527903</v>
      </c>
      <c r="AA31" s="265" t="n">
        <f aca="false">[5]Results!AA9</f>
        <v>27321.6244433434</v>
      </c>
      <c r="AB31" s="265" t="n">
        <f aca="false">[5]Results!AB9</f>
        <v>24645.0355631876</v>
      </c>
      <c r="AC31" s="266" t="n">
        <f aca="false">MAX(E31:AB31)</f>
        <v>31176.8386771917</v>
      </c>
    </row>
    <row r="32" customFormat="false" ht="12.75" hidden="false" customHeight="false" outlineLevel="0" collapsed="false">
      <c r="A32" s="0" t="n">
        <f aca="false">[5]Results!A10</f>
        <v>2001</v>
      </c>
      <c r="B32" s="0" t="n">
        <f aca="false">[5]Results!B10</f>
        <v>4</v>
      </c>
      <c r="C32" s="0" t="n">
        <f aca="false">[5]Results!C10</f>
        <v>12</v>
      </c>
      <c r="D32" s="219" t="n">
        <f aca="false">DATE(A32,B32,C32)</f>
        <v>36993</v>
      </c>
      <c r="E32" s="265" t="n">
        <f aca="false">[5]Results!E10</f>
        <v>23563.5561303329</v>
      </c>
      <c r="F32" s="265" t="n">
        <f aca="false">[5]Results!F10</f>
        <v>22451.5238332183</v>
      </c>
      <c r="G32" s="265" t="n">
        <f aca="false">[5]Results!G10</f>
        <v>21917.1091573645</v>
      </c>
      <c r="H32" s="265" t="n">
        <f aca="false">[5]Results!H10</f>
        <v>21712.163532723</v>
      </c>
      <c r="I32" s="265" t="n">
        <f aca="false">[5]Results!I10</f>
        <v>22344.3962302157</v>
      </c>
      <c r="J32" s="265" t="n">
        <f aca="false">[5]Results!J10</f>
        <v>24114.0830297623</v>
      </c>
      <c r="K32" s="265" t="n">
        <f aca="false">[5]Results!K10</f>
        <v>27638.9392727375</v>
      </c>
      <c r="L32" s="265" t="n">
        <f aca="false">[5]Results!L10</f>
        <v>29984.9141540506</v>
      </c>
      <c r="M32" s="265" t="n">
        <f aca="false">[5]Results!M10</f>
        <v>30608.2020455484</v>
      </c>
      <c r="N32" s="265" t="n">
        <f aca="false">[5]Results!N10</f>
        <v>30685.3227198701</v>
      </c>
      <c r="O32" s="265" t="n">
        <f aca="false">[5]Results!O10</f>
        <v>30899.7501603638</v>
      </c>
      <c r="P32" s="265" t="n">
        <f aca="false">[5]Results!P10</f>
        <v>30844.7895772078</v>
      </c>
      <c r="Q32" s="265" t="n">
        <f aca="false">[5]Results!Q10</f>
        <v>30527.9351809479</v>
      </c>
      <c r="R32" s="265" t="n">
        <f aca="false">[5]Results!R10</f>
        <v>30497.4901994708</v>
      </c>
      <c r="S32" s="265" t="n">
        <f aca="false">[5]Results!S10</f>
        <v>30291.8293550581</v>
      </c>
      <c r="T32" s="265" t="n">
        <f aca="false">[5]Results!T10</f>
        <v>30029.6816518784</v>
      </c>
      <c r="U32" s="265" t="n">
        <f aca="false">[5]Results!U10</f>
        <v>29872.2495307877</v>
      </c>
      <c r="V32" s="265" t="n">
        <f aca="false">[5]Results!V10</f>
        <v>29643.8676615015</v>
      </c>
      <c r="W32" s="265" t="n">
        <f aca="false">[5]Results!W10</f>
        <v>29727.8121080925</v>
      </c>
      <c r="X32" s="265" t="n">
        <f aca="false">[5]Results!X10</f>
        <v>30196.0445081323</v>
      </c>
      <c r="Y32" s="265" t="n">
        <f aca="false">[5]Results!Y10</f>
        <v>31193.6069540166</v>
      </c>
      <c r="Z32" s="265" t="n">
        <f aca="false">[5]Results!Z10</f>
        <v>30186.8314830739</v>
      </c>
      <c r="AA32" s="265" t="n">
        <f aca="false">[5]Results!AA10</f>
        <v>27472.1466831657</v>
      </c>
      <c r="AB32" s="265" t="n">
        <f aca="false">[5]Results!AB10</f>
        <v>24898.1006164889</v>
      </c>
      <c r="AC32" s="266" t="n">
        <f aca="false">MAX(E32:AB32)</f>
        <v>31193.6069540166</v>
      </c>
    </row>
    <row r="33" customFormat="false" ht="12.75" hidden="false" customHeight="false" outlineLevel="0" collapsed="false">
      <c r="A33" s="0" t="n">
        <f aca="false">[5]Results!A11</f>
        <v>2001</v>
      </c>
      <c r="B33" s="0" t="n">
        <f aca="false">[5]Results!B11</f>
        <v>4</v>
      </c>
      <c r="C33" s="0" t="n">
        <f aca="false">[5]Results!C11</f>
        <v>13</v>
      </c>
      <c r="D33" s="219" t="n">
        <f aca="false">DATE(A33,B33,C33)</f>
        <v>36994</v>
      </c>
      <c r="E33" s="265" t="n">
        <f aca="false">[5]Results!E11</f>
        <v>22669.1446487768</v>
      </c>
      <c r="F33" s="265" t="n">
        <f aca="false">[5]Results!F11</f>
        <v>21439.7046652777</v>
      </c>
      <c r="G33" s="265" t="n">
        <f aca="false">[5]Results!G11</f>
        <v>20876.9670018045</v>
      </c>
      <c r="H33" s="265" t="n">
        <f aca="false">[5]Results!H11</f>
        <v>20394.8612168919</v>
      </c>
      <c r="I33" s="265" t="n">
        <f aca="false">[5]Results!I11</f>
        <v>20720.1215479121</v>
      </c>
      <c r="J33" s="265" t="n">
        <f aca="false">[5]Results!J11</f>
        <v>21732.4865084104</v>
      </c>
      <c r="K33" s="265" t="n">
        <f aca="false">[5]Results!K11</f>
        <v>23478.4598740174</v>
      </c>
      <c r="L33" s="265" t="n">
        <f aca="false">[5]Results!L11</f>
        <v>25291.5540147236</v>
      </c>
      <c r="M33" s="265" t="n">
        <f aca="false">[5]Results!M11</f>
        <v>27217.0948811816</v>
      </c>
      <c r="N33" s="265" t="n">
        <f aca="false">[5]Results!N11</f>
        <v>28205.6252818382</v>
      </c>
      <c r="O33" s="265" t="n">
        <f aca="false">[5]Results!O11</f>
        <v>28636.5818906779</v>
      </c>
      <c r="P33" s="265" t="n">
        <f aca="false">[5]Results!P11</f>
        <v>28801.7506417428</v>
      </c>
      <c r="Q33" s="265" t="n">
        <f aca="false">[5]Results!Q11</f>
        <v>28428.8674062093</v>
      </c>
      <c r="R33" s="265" t="n">
        <f aca="false">[5]Results!R11</f>
        <v>28306.488182823</v>
      </c>
      <c r="S33" s="265" t="n">
        <f aca="false">[5]Results!S11</f>
        <v>27898.8747253978</v>
      </c>
      <c r="T33" s="265" t="n">
        <f aca="false">[5]Results!T11</f>
        <v>27559.9083552401</v>
      </c>
      <c r="U33" s="265" t="n">
        <f aca="false">[5]Results!U11</f>
        <v>27692.3526073671</v>
      </c>
      <c r="V33" s="265" t="n">
        <f aca="false">[5]Results!V11</f>
        <v>27768.5730204554</v>
      </c>
      <c r="W33" s="265" t="n">
        <f aca="false">[5]Results!W11</f>
        <v>27810.3730840829</v>
      </c>
      <c r="X33" s="265" t="n">
        <f aca="false">[5]Results!X11</f>
        <v>28208.9173604564</v>
      </c>
      <c r="Y33" s="265" t="n">
        <f aca="false">[5]Results!Y11</f>
        <v>28766.7458027401</v>
      </c>
      <c r="Z33" s="265" t="n">
        <f aca="false">[5]Results!Z11</f>
        <v>27961.2999806186</v>
      </c>
      <c r="AA33" s="265" t="n">
        <f aca="false">[5]Results!AA11</f>
        <v>25897.8473609216</v>
      </c>
      <c r="AB33" s="265" t="n">
        <f aca="false">[5]Results!AB11</f>
        <v>23803.3421203107</v>
      </c>
      <c r="AC33" s="266" t="n">
        <f aca="false">MAX(E33:AB33)</f>
        <v>28801.7506417428</v>
      </c>
    </row>
    <row r="34" customFormat="false" ht="12.75" hidden="false" customHeight="false" outlineLevel="0" collapsed="false">
      <c r="A34" s="0" t="n">
        <f aca="false">[5]Results!A12</f>
        <v>2001</v>
      </c>
      <c r="B34" s="0" t="n">
        <f aca="false">[5]Results!B12</f>
        <v>4</v>
      </c>
      <c r="C34" s="0" t="n">
        <f aca="false">[5]Results!C12</f>
        <v>14</v>
      </c>
      <c r="D34" s="219" t="n">
        <f aca="false">DATE(A34,B34,C34)</f>
        <v>36995</v>
      </c>
      <c r="E34" s="265" t="n">
        <f aca="false">[5]Results!E12</f>
        <v>22806.805031931</v>
      </c>
      <c r="F34" s="265" t="n">
        <f aca="false">[5]Results!F12</f>
        <v>21474.3086689547</v>
      </c>
      <c r="G34" s="265" t="n">
        <f aca="false">[5]Results!G12</f>
        <v>20783.1696811929</v>
      </c>
      <c r="H34" s="265" t="n">
        <f aca="false">[5]Results!H12</f>
        <v>20414.058446495</v>
      </c>
      <c r="I34" s="265" t="n">
        <f aca="false">[5]Results!I12</f>
        <v>20650.5356391705</v>
      </c>
      <c r="J34" s="265" t="n">
        <f aca="false">[5]Results!J12</f>
        <v>21157.7610803493</v>
      </c>
      <c r="K34" s="265" t="n">
        <f aca="false">[5]Results!K12</f>
        <v>22042.8258976071</v>
      </c>
      <c r="L34" s="265" t="n">
        <f aca="false">[5]Results!L12</f>
        <v>23362.5308107666</v>
      </c>
      <c r="M34" s="265" t="n">
        <f aca="false">[5]Results!M12</f>
        <v>25383.4204409151</v>
      </c>
      <c r="N34" s="265" t="n">
        <f aca="false">[5]Results!N12</f>
        <v>26579.6976373496</v>
      </c>
      <c r="O34" s="265" t="n">
        <f aca="false">[5]Results!O12</f>
        <v>27115.751074336</v>
      </c>
      <c r="P34" s="265" t="n">
        <f aca="false">[5]Results!P12</f>
        <v>26973.1584913386</v>
      </c>
      <c r="Q34" s="265" t="n">
        <f aca="false">[5]Results!Q12</f>
        <v>26493.9916964399</v>
      </c>
      <c r="R34" s="265" t="n">
        <f aca="false">[5]Results!R12</f>
        <v>25971.3999073106</v>
      </c>
      <c r="S34" s="265" t="n">
        <f aca="false">[5]Results!S12</f>
        <v>25497.7738452988</v>
      </c>
      <c r="T34" s="265" t="n">
        <f aca="false">[5]Results!T12</f>
        <v>25157.7453475018</v>
      </c>
      <c r="U34" s="265" t="n">
        <f aca="false">[5]Results!U12</f>
        <v>25029.7075102001</v>
      </c>
      <c r="V34" s="265" t="n">
        <f aca="false">[5]Results!V12</f>
        <v>24973.2156236128</v>
      </c>
      <c r="W34" s="265" t="n">
        <f aca="false">[5]Results!W12</f>
        <v>25288.8915236158</v>
      </c>
      <c r="X34" s="265" t="n">
        <f aca="false">[5]Results!X12</f>
        <v>25848.0582620452</v>
      </c>
      <c r="Y34" s="265" t="n">
        <f aca="false">[5]Results!Y12</f>
        <v>26961.8333435994</v>
      </c>
      <c r="Z34" s="265" t="n">
        <f aca="false">[5]Results!Z12</f>
        <v>26453.7450475293</v>
      </c>
      <c r="AA34" s="265" t="n">
        <f aca="false">[5]Results!AA12</f>
        <v>24678.3045243475</v>
      </c>
      <c r="AB34" s="265" t="n">
        <f aca="false">[5]Results!AB12</f>
        <v>22840.2738303982</v>
      </c>
      <c r="AC34" s="266" t="n">
        <f aca="false">MAX(E34:AB34)</f>
        <v>27115.751074336</v>
      </c>
    </row>
    <row r="35" customFormat="false" ht="12.75" hidden="false" customHeight="false" outlineLevel="0" collapsed="false">
      <c r="A35" s="0" t="n">
        <f aca="false">[5]Results!A13</f>
        <v>2001</v>
      </c>
      <c r="B35" s="0" t="n">
        <f aca="false">[5]Results!B13</f>
        <v>4</v>
      </c>
      <c r="C35" s="0" t="n">
        <f aca="false">[5]Results!C13</f>
        <v>15</v>
      </c>
      <c r="D35" s="219" t="n">
        <f aca="false">DATE(A35,B35,C35)</f>
        <v>36996</v>
      </c>
      <c r="E35" s="265" t="n">
        <f aca="false">[5]Results!E13</f>
        <v>22077.9656959425</v>
      </c>
      <c r="F35" s="265" t="n">
        <f aca="false">[5]Results!F13</f>
        <v>20825.9573953543</v>
      </c>
      <c r="G35" s="265" t="n">
        <f aca="false">[5]Results!G13</f>
        <v>20185.0857077529</v>
      </c>
      <c r="H35" s="265" t="n">
        <f aca="false">[5]Results!H13</f>
        <v>19801.9895073199</v>
      </c>
      <c r="I35" s="265" t="n">
        <f aca="false">[5]Results!I13</f>
        <v>19582.3744924314</v>
      </c>
      <c r="J35" s="265" t="n">
        <f aca="false">[5]Results!J13</f>
        <v>19856.6259500323</v>
      </c>
      <c r="K35" s="265" t="n">
        <f aca="false">[5]Results!K13</f>
        <v>20253.5503553182</v>
      </c>
      <c r="L35" s="265" t="n">
        <f aca="false">[5]Results!L13</f>
        <v>20994.1348694278</v>
      </c>
      <c r="M35" s="265" t="n">
        <f aca="false">[5]Results!M13</f>
        <v>22805.3023457744</v>
      </c>
      <c r="N35" s="265" t="n">
        <f aca="false">[5]Results!N13</f>
        <v>23900.8117379619</v>
      </c>
      <c r="O35" s="265" t="n">
        <f aca="false">[5]Results!O13</f>
        <v>24488.2562797199</v>
      </c>
      <c r="P35" s="265" t="n">
        <f aca="false">[5]Results!P13</f>
        <v>24509.0422648915</v>
      </c>
      <c r="Q35" s="265" t="n">
        <f aca="false">[5]Results!Q13</f>
        <v>24457.221506645</v>
      </c>
      <c r="R35" s="265" t="n">
        <f aca="false">[5]Results!R13</f>
        <v>24041.8060682707</v>
      </c>
      <c r="S35" s="265" t="n">
        <f aca="false">[5]Results!S13</f>
        <v>23417.6604206729</v>
      </c>
      <c r="T35" s="265" t="n">
        <f aca="false">[5]Results!T13</f>
        <v>22991.9984846803</v>
      </c>
      <c r="U35" s="265" t="n">
        <f aca="false">[5]Results!U13</f>
        <v>22627.6357974422</v>
      </c>
      <c r="V35" s="265" t="n">
        <f aca="false">[5]Results!V13</f>
        <v>22646.9613903658</v>
      </c>
      <c r="W35" s="265" t="n">
        <f aca="false">[5]Results!W13</f>
        <v>23063.3477061059</v>
      </c>
      <c r="X35" s="265" t="n">
        <f aca="false">[5]Results!X13</f>
        <v>24292.1545811517</v>
      </c>
      <c r="Y35" s="265" t="n">
        <f aca="false">[5]Results!Y13</f>
        <v>25790.6353785528</v>
      </c>
      <c r="Z35" s="265" t="n">
        <f aca="false">[5]Results!Z13</f>
        <v>25403.1918146048</v>
      </c>
      <c r="AA35" s="265" t="n">
        <f aca="false">[5]Results!AA13</f>
        <v>24056.2488845933</v>
      </c>
      <c r="AB35" s="265" t="n">
        <f aca="false">[5]Results!AB13</f>
        <v>22586.4021192777</v>
      </c>
      <c r="AC35" s="266" t="n">
        <f aca="false">MAX(E35:AB35)</f>
        <v>25790.6353785528</v>
      </c>
    </row>
    <row r="36" customFormat="false" ht="12.75" hidden="false" customHeight="false" outlineLevel="0" collapsed="false">
      <c r="A36" s="0" t="n">
        <f aca="false">[5]Results!A14</f>
        <v>2001</v>
      </c>
      <c r="B36" s="0" t="n">
        <f aca="false">[5]Results!B14</f>
        <v>4</v>
      </c>
      <c r="C36" s="0" t="n">
        <f aca="false">[5]Results!C14</f>
        <v>16</v>
      </c>
      <c r="D36" s="219" t="n">
        <f aca="false">DATE(A36,B36,C36)</f>
        <v>36997</v>
      </c>
      <c r="E36" s="265" t="n">
        <f aca="false">[5]Results!E14</f>
        <v>22077.7322721483</v>
      </c>
      <c r="F36" s="265" t="n">
        <f aca="false">[5]Results!F14</f>
        <v>21243.7991083483</v>
      </c>
      <c r="G36" s="265" t="n">
        <f aca="false">[5]Results!G14</f>
        <v>20877.0033884378</v>
      </c>
      <c r="H36" s="265" t="n">
        <f aca="false">[5]Results!H14</f>
        <v>20812.6878146934</v>
      </c>
      <c r="I36" s="265" t="n">
        <f aca="false">[5]Results!I14</f>
        <v>21286.6307629792</v>
      </c>
      <c r="J36" s="265" t="n">
        <f aca="false">[5]Results!J14</f>
        <v>23129.0600226482</v>
      </c>
      <c r="K36" s="265" t="n">
        <f aca="false">[5]Results!K14</f>
        <v>25786.6527878516</v>
      </c>
      <c r="L36" s="265" t="n">
        <f aca="false">[5]Results!L14</f>
        <v>28270.359454641</v>
      </c>
      <c r="M36" s="265" t="n">
        <f aca="false">[5]Results!M14</f>
        <v>29698.6587260849</v>
      </c>
      <c r="N36" s="265" t="n">
        <f aca="false">[5]Results!N14</f>
        <v>30629.2436971422</v>
      </c>
      <c r="O36" s="265" t="n">
        <f aca="false">[5]Results!O14</f>
        <v>31158.3416274177</v>
      </c>
      <c r="P36" s="265" t="n">
        <f aca="false">[5]Results!P14</f>
        <v>31233.9668238164</v>
      </c>
      <c r="Q36" s="265" t="n">
        <f aca="false">[5]Results!Q14</f>
        <v>30971.0018887502</v>
      </c>
      <c r="R36" s="265" t="n">
        <f aca="false">[5]Results!R14</f>
        <v>30921.2986805113</v>
      </c>
      <c r="S36" s="265" t="n">
        <f aca="false">[5]Results!S14</f>
        <v>30391.8396712222</v>
      </c>
      <c r="T36" s="265" t="n">
        <f aca="false">[5]Results!T14</f>
        <v>30014.0910591414</v>
      </c>
      <c r="U36" s="265" t="n">
        <f aca="false">[5]Results!U14</f>
        <v>29757.912909999</v>
      </c>
      <c r="V36" s="265" t="n">
        <f aca="false">[5]Results!V14</f>
        <v>29259.8228406542</v>
      </c>
      <c r="W36" s="265" t="n">
        <f aca="false">[5]Results!W14</f>
        <v>28918.8978885727</v>
      </c>
      <c r="X36" s="265" t="n">
        <f aca="false">[5]Results!X14</f>
        <v>29454.8598741383</v>
      </c>
      <c r="Y36" s="265" t="n">
        <f aca="false">[5]Results!Y14</f>
        <v>31060.9419212126</v>
      </c>
      <c r="Z36" s="265" t="n">
        <f aca="false">[5]Results!Z14</f>
        <v>30074.7034339819</v>
      </c>
      <c r="AA36" s="265" t="n">
        <f aca="false">[5]Results!AA14</f>
        <v>27667.8971714523</v>
      </c>
      <c r="AB36" s="265" t="n">
        <f aca="false">[5]Results!AB14</f>
        <v>25794.9747063296</v>
      </c>
      <c r="AC36" s="266" t="n">
        <f aca="false">MAX(E36:AB36)</f>
        <v>31233.9668238164</v>
      </c>
    </row>
    <row r="37" customFormat="false" ht="12.75" hidden="false" customHeight="false" outlineLevel="0" collapsed="false">
      <c r="A37" s="0" t="n">
        <f aca="false">[5]Results!A15</f>
        <v>2001</v>
      </c>
      <c r="B37" s="0" t="n">
        <f aca="false">[5]Results!B15</f>
        <v>4</v>
      </c>
      <c r="C37" s="0" t="n">
        <f aca="false">[5]Results!C15</f>
        <v>17</v>
      </c>
      <c r="D37" s="219" t="n">
        <f aca="false">DATE(A37,B37,C37)</f>
        <v>36998</v>
      </c>
      <c r="E37" s="265" t="n">
        <f aca="false">[5]Results!E15</f>
        <v>23550.6128996732</v>
      </c>
      <c r="F37" s="265" t="n">
        <f aca="false">[5]Results!F15</f>
        <v>22429.3765726552</v>
      </c>
      <c r="G37" s="265" t="n">
        <f aca="false">[5]Results!G15</f>
        <v>21920.9220486695</v>
      </c>
      <c r="H37" s="265" t="n">
        <f aca="false">[5]Results!H15</f>
        <v>21708.8947344102</v>
      </c>
      <c r="I37" s="265" t="n">
        <f aca="false">[5]Results!I15</f>
        <v>22292.4180082923</v>
      </c>
      <c r="J37" s="265" t="n">
        <f aca="false">[5]Results!J15</f>
        <v>23990.2035895944</v>
      </c>
      <c r="K37" s="265" t="n">
        <f aca="false">[5]Results!K15</f>
        <v>27386.4037163076</v>
      </c>
      <c r="L37" s="265" t="n">
        <f aca="false">[5]Results!L15</f>
        <v>29807.7507094802</v>
      </c>
      <c r="M37" s="265" t="n">
        <f aca="false">[5]Results!M15</f>
        <v>30500.9729079282</v>
      </c>
      <c r="N37" s="265" t="n">
        <f aca="false">[5]Results!N15</f>
        <v>30680.9711928582</v>
      </c>
      <c r="O37" s="265" t="n">
        <f aca="false">[5]Results!O15</f>
        <v>31000.2164204987</v>
      </c>
      <c r="P37" s="265" t="n">
        <f aca="false">[5]Results!P15</f>
        <v>31015.5603400093</v>
      </c>
      <c r="Q37" s="265" t="n">
        <f aca="false">[5]Results!Q15</f>
        <v>30768.0466064779</v>
      </c>
      <c r="R37" s="265" t="n">
        <f aca="false">[5]Results!R15</f>
        <v>30725.3220917481</v>
      </c>
      <c r="S37" s="265" t="n">
        <f aca="false">[5]Results!S15</f>
        <v>30545.0483483465</v>
      </c>
      <c r="T37" s="265" t="n">
        <f aca="false">[5]Results!T15</f>
        <v>30279.2575926438</v>
      </c>
      <c r="U37" s="265" t="n">
        <f aca="false">[5]Results!U15</f>
        <v>30108.2933979182</v>
      </c>
      <c r="V37" s="265" t="n">
        <f aca="false">[5]Results!V15</f>
        <v>29860.0167738189</v>
      </c>
      <c r="W37" s="265" t="n">
        <f aca="false">[5]Results!W15</f>
        <v>29805.7249975919</v>
      </c>
      <c r="X37" s="265" t="n">
        <f aca="false">[5]Results!X15</f>
        <v>30112.1623932244</v>
      </c>
      <c r="Y37" s="265" t="n">
        <f aca="false">[5]Results!Y15</f>
        <v>31134.2610738385</v>
      </c>
      <c r="Z37" s="265" t="n">
        <f aca="false">[5]Results!Z15</f>
        <v>30136.3595564466</v>
      </c>
      <c r="AA37" s="265" t="n">
        <f aca="false">[5]Results!AA15</f>
        <v>27310.7902729961</v>
      </c>
      <c r="AB37" s="265" t="n">
        <f aca="false">[5]Results!AB15</f>
        <v>24662.9600694659</v>
      </c>
      <c r="AC37" s="266" t="n">
        <f aca="false">MAX(E37:AB37)</f>
        <v>31134.2610738385</v>
      </c>
    </row>
    <row r="38" customFormat="false" ht="12.75" hidden="false" customHeight="false" outlineLevel="0" collapsed="false">
      <c r="A38" s="0" t="n">
        <f aca="false">[5]Results!A16</f>
        <v>2001</v>
      </c>
      <c r="B38" s="0" t="n">
        <f aca="false">[5]Results!B16</f>
        <v>4</v>
      </c>
      <c r="C38" s="0" t="n">
        <f aca="false">[5]Results!C16</f>
        <v>18</v>
      </c>
      <c r="D38" s="219" t="n">
        <f aca="false">DATE(A38,B38,C38)</f>
        <v>36999</v>
      </c>
      <c r="E38" s="265" t="n">
        <f aca="false">[5]Results!E16</f>
        <v>23298.798203679</v>
      </c>
      <c r="F38" s="265" t="n">
        <f aca="false">[5]Results!F16</f>
        <v>22172.0655736326</v>
      </c>
      <c r="G38" s="265" t="n">
        <f aca="false">[5]Results!G16</f>
        <v>21670.934445758</v>
      </c>
      <c r="H38" s="265" t="n">
        <f aca="false">[5]Results!H16</f>
        <v>21455.0199837614</v>
      </c>
      <c r="I38" s="265" t="n">
        <f aca="false">[5]Results!I16</f>
        <v>22021.5987051314</v>
      </c>
      <c r="J38" s="265" t="n">
        <f aca="false">[5]Results!J16</f>
        <v>23739.5572948087</v>
      </c>
      <c r="K38" s="265" t="n">
        <f aca="false">[5]Results!K16</f>
        <v>27088.3532897724</v>
      </c>
      <c r="L38" s="265" t="n">
        <f aca="false">[5]Results!L16</f>
        <v>29486.2845464739</v>
      </c>
      <c r="M38" s="265" t="n">
        <f aca="false">[5]Results!M16</f>
        <v>30314.6508123447</v>
      </c>
      <c r="N38" s="265" t="n">
        <f aca="false">[5]Results!N16</f>
        <v>30607.9162960936</v>
      </c>
      <c r="O38" s="265" t="n">
        <f aca="false">[5]Results!O16</f>
        <v>30953.8109166675</v>
      </c>
      <c r="P38" s="265" t="n">
        <f aca="false">[5]Results!P16</f>
        <v>31031.1444838132</v>
      </c>
      <c r="Q38" s="265" t="n">
        <f aca="false">[5]Results!Q16</f>
        <v>30854.1588292234</v>
      </c>
      <c r="R38" s="265" t="n">
        <f aca="false">[5]Results!R16</f>
        <v>30933.6854018274</v>
      </c>
      <c r="S38" s="265" t="n">
        <f aca="false">[5]Results!S16</f>
        <v>30818.6572345793</v>
      </c>
      <c r="T38" s="265" t="n">
        <f aca="false">[5]Results!T16</f>
        <v>30626.923862365</v>
      </c>
      <c r="U38" s="265" t="n">
        <f aca="false">[5]Results!U16</f>
        <v>30522.6565179724</v>
      </c>
      <c r="V38" s="265" t="n">
        <f aca="false">[5]Results!V16</f>
        <v>30265.4209127919</v>
      </c>
      <c r="W38" s="265" t="n">
        <f aca="false">[5]Results!W16</f>
        <v>30141.8390286926</v>
      </c>
      <c r="X38" s="265" t="n">
        <f aca="false">[5]Results!X16</f>
        <v>30360.6464402809</v>
      </c>
      <c r="Y38" s="265" t="n">
        <f aca="false">[5]Results!Y16</f>
        <v>31385.0877414761</v>
      </c>
      <c r="Z38" s="265" t="n">
        <f aca="false">[5]Results!Z16</f>
        <v>30423.931892596</v>
      </c>
      <c r="AA38" s="265" t="n">
        <f aca="false">[5]Results!AA16</f>
        <v>27564.3043674128</v>
      </c>
      <c r="AB38" s="265" t="n">
        <f aca="false">[5]Results!AB16</f>
        <v>24791.8132208472</v>
      </c>
      <c r="AC38" s="266" t="n">
        <f aca="false">MAX(E38:AB38)</f>
        <v>31385.0877414761</v>
      </c>
    </row>
    <row r="39" customFormat="false" ht="12.75" hidden="false" customHeight="false" outlineLevel="0" collapsed="false">
      <c r="A39" s="0" t="n">
        <f aca="false">[5]Results!A17</f>
        <v>2001</v>
      </c>
      <c r="B39" s="0" t="n">
        <f aca="false">[5]Results!B17</f>
        <v>4</v>
      </c>
      <c r="C39" s="0" t="n">
        <f aca="false">[5]Results!C17</f>
        <v>19</v>
      </c>
      <c r="D39" s="219" t="n">
        <f aca="false">DATE(A39,B39,C39)</f>
        <v>37000</v>
      </c>
      <c r="E39" s="265" t="n">
        <f aca="false">[5]Results!E17</f>
        <v>23621.466083131</v>
      </c>
      <c r="F39" s="265" t="n">
        <f aca="false">[5]Results!F17</f>
        <v>22463.9664923313</v>
      </c>
      <c r="G39" s="265" t="n">
        <f aca="false">[5]Results!G17</f>
        <v>21901.502241786</v>
      </c>
      <c r="H39" s="265" t="n">
        <f aca="false">[5]Results!H17</f>
        <v>21660.3342092214</v>
      </c>
      <c r="I39" s="265" t="n">
        <f aca="false">[5]Results!I17</f>
        <v>22229.5008993481</v>
      </c>
      <c r="J39" s="265" t="n">
        <f aca="false">[5]Results!J17</f>
        <v>23933.3277458362</v>
      </c>
      <c r="K39" s="265" t="n">
        <f aca="false">[5]Results!K17</f>
        <v>27253.0591671005</v>
      </c>
      <c r="L39" s="265" t="n">
        <f aca="false">[5]Results!L17</f>
        <v>29635.3487850915</v>
      </c>
      <c r="M39" s="265" t="n">
        <f aca="false">[5]Results!M17</f>
        <v>30453.9311188017</v>
      </c>
      <c r="N39" s="265" t="n">
        <f aca="false">[5]Results!N17</f>
        <v>30753.9459660314</v>
      </c>
      <c r="O39" s="265" t="n">
        <f aca="false">[5]Results!O17</f>
        <v>31067.8052001153</v>
      </c>
      <c r="P39" s="265" t="n">
        <f aca="false">[5]Results!P17</f>
        <v>31083.9508898878</v>
      </c>
      <c r="Q39" s="265" t="n">
        <f aca="false">[5]Results!Q17</f>
        <v>30819.7421734709</v>
      </c>
      <c r="R39" s="265" t="n">
        <f aca="false">[5]Results!R17</f>
        <v>30816.9752833892</v>
      </c>
      <c r="S39" s="265" t="n">
        <f aca="false">[5]Results!S17</f>
        <v>30627.6464423911</v>
      </c>
      <c r="T39" s="265" t="n">
        <f aca="false">[5]Results!T17</f>
        <v>30360.692576737</v>
      </c>
      <c r="U39" s="265" t="n">
        <f aca="false">[5]Results!U17</f>
        <v>30176.234237189</v>
      </c>
      <c r="V39" s="265" t="n">
        <f aca="false">[5]Results!V17</f>
        <v>29890.624692719</v>
      </c>
      <c r="W39" s="265" t="n">
        <f aca="false">[5]Results!W17</f>
        <v>29736.9687006422</v>
      </c>
      <c r="X39" s="265" t="n">
        <f aca="false">[5]Results!X17</f>
        <v>29981.266096817</v>
      </c>
      <c r="Y39" s="265" t="n">
        <f aca="false">[5]Results!Y17</f>
        <v>31012.5428019694</v>
      </c>
      <c r="Z39" s="265" t="n">
        <f aca="false">[5]Results!Z17</f>
        <v>30079.7740084855</v>
      </c>
      <c r="AA39" s="265" t="n">
        <f aca="false">[5]Results!AA17</f>
        <v>27407.1665523218</v>
      </c>
      <c r="AB39" s="265" t="n">
        <f aca="false">[5]Results!AB17</f>
        <v>24811.9971088629</v>
      </c>
      <c r="AC39" s="266" t="n">
        <f aca="false">MAX(E39:AB39)</f>
        <v>31083.9508898878</v>
      </c>
    </row>
    <row r="40" customFormat="false" ht="12.75" hidden="false" customHeight="false" outlineLevel="0" collapsed="false">
      <c r="A40" s="0" t="n">
        <f aca="false">[5]Results!A18</f>
        <v>2001</v>
      </c>
      <c r="B40" s="0" t="n">
        <f aca="false">[5]Results!B18</f>
        <v>4</v>
      </c>
      <c r="C40" s="0" t="n">
        <f aca="false">[5]Results!C18</f>
        <v>20</v>
      </c>
      <c r="D40" s="219" t="n">
        <f aca="false">DATE(A40,B40,C40)</f>
        <v>37001</v>
      </c>
      <c r="E40" s="265" t="n">
        <f aca="false">[5]Results!E18</f>
        <v>23584.932480737</v>
      </c>
      <c r="F40" s="265" t="n">
        <f aca="false">[5]Results!F18</f>
        <v>22427.8781168325</v>
      </c>
      <c r="G40" s="265" t="n">
        <f aca="false">[5]Results!G18</f>
        <v>21855.4336031538</v>
      </c>
      <c r="H40" s="265" t="n">
        <f aca="false">[5]Results!H18</f>
        <v>21636.371831759</v>
      </c>
      <c r="I40" s="265" t="n">
        <f aca="false">[5]Results!I18</f>
        <v>22162.4537647156</v>
      </c>
      <c r="J40" s="265" t="n">
        <f aca="false">[5]Results!J18</f>
        <v>23812.0087232785</v>
      </c>
      <c r="K40" s="265" t="n">
        <f aca="false">[5]Results!K18</f>
        <v>27001.5740361366</v>
      </c>
      <c r="L40" s="265" t="n">
        <f aca="false">[5]Results!L18</f>
        <v>29466.3926292496</v>
      </c>
      <c r="M40" s="265" t="n">
        <f aca="false">[5]Results!M18</f>
        <v>30422.0584683298</v>
      </c>
      <c r="N40" s="265" t="n">
        <f aca="false">[5]Results!N18</f>
        <v>30845.1723281403</v>
      </c>
      <c r="O40" s="265" t="n">
        <f aca="false">[5]Results!O18</f>
        <v>31156.7047468838</v>
      </c>
      <c r="P40" s="265" t="n">
        <f aca="false">[5]Results!P18</f>
        <v>31143.1915746995</v>
      </c>
      <c r="Q40" s="265" t="n">
        <f aca="false">[5]Results!Q18</f>
        <v>30854.1450251589</v>
      </c>
      <c r="R40" s="265" t="n">
        <f aca="false">[5]Results!R18</f>
        <v>30765.0558292811</v>
      </c>
      <c r="S40" s="265" t="n">
        <f aca="false">[5]Results!S18</f>
        <v>30481.3147351828</v>
      </c>
      <c r="T40" s="265" t="n">
        <f aca="false">[5]Results!T18</f>
        <v>30082.535795104</v>
      </c>
      <c r="U40" s="265" t="n">
        <f aca="false">[5]Results!U18</f>
        <v>29756.8173500497</v>
      </c>
      <c r="V40" s="265" t="n">
        <f aca="false">[5]Results!V18</f>
        <v>29244.3476790293</v>
      </c>
      <c r="W40" s="265" t="n">
        <f aca="false">[5]Results!W18</f>
        <v>28947.2802056379</v>
      </c>
      <c r="X40" s="265" t="n">
        <f aca="false">[5]Results!X18</f>
        <v>28961.3161384175</v>
      </c>
      <c r="Y40" s="265" t="n">
        <f aca="false">[5]Results!Y18</f>
        <v>29816.996569105</v>
      </c>
      <c r="Z40" s="265" t="n">
        <f aca="false">[5]Results!Z18</f>
        <v>29059.2374728308</v>
      </c>
      <c r="AA40" s="265" t="n">
        <f aca="false">[5]Results!AA18</f>
        <v>26943.3911798387</v>
      </c>
      <c r="AB40" s="265" t="n">
        <f aca="false">[5]Results!AB18</f>
        <v>24744.8855260185</v>
      </c>
      <c r="AC40" s="266" t="n">
        <f aca="false">MAX(E40:AB40)</f>
        <v>31156.7047468838</v>
      </c>
    </row>
    <row r="41" customFormat="false" ht="12.75" hidden="false" customHeight="false" outlineLevel="0" collapsed="false">
      <c r="A41" s="0" t="n">
        <f aca="false">[5]Results!A19</f>
        <v>0</v>
      </c>
      <c r="B41" s="0" t="n">
        <f aca="false">[5]Results!B19</f>
        <v>0</v>
      </c>
      <c r="C41" s="0" t="n">
        <f aca="false">[5]Results!C19</f>
        <v>0</v>
      </c>
      <c r="D41" s="219" t="n">
        <f aca="false">DATE(A41,B41,C41)</f>
        <v>36494</v>
      </c>
      <c r="E41" s="265" t="n">
        <f aca="false">[5]Results!E19</f>
        <v>0</v>
      </c>
      <c r="F41" s="265" t="n">
        <f aca="false">[5]Results!F19</f>
        <v>0</v>
      </c>
      <c r="G41" s="265" t="n">
        <f aca="false">[5]Results!G19</f>
        <v>0</v>
      </c>
      <c r="H41" s="265" t="n">
        <f aca="false">[5]Results!H19</f>
        <v>0</v>
      </c>
      <c r="I41" s="265" t="n">
        <f aca="false">[5]Results!I19</f>
        <v>0</v>
      </c>
      <c r="J41" s="265" t="n">
        <f aca="false">[5]Results!J19</f>
        <v>0</v>
      </c>
      <c r="K41" s="265" t="n">
        <f aca="false">[5]Results!K19</f>
        <v>0</v>
      </c>
      <c r="L41" s="265" t="n">
        <f aca="false">[5]Results!L19</f>
        <v>0</v>
      </c>
      <c r="M41" s="265" t="n">
        <f aca="false">[5]Results!M19</f>
        <v>0</v>
      </c>
      <c r="N41" s="265" t="n">
        <f aca="false">[5]Results!N19</f>
        <v>0</v>
      </c>
      <c r="O41" s="265" t="n">
        <f aca="false">[5]Results!O19</f>
        <v>0</v>
      </c>
      <c r="P41" s="265" t="n">
        <f aca="false">[5]Results!P19</f>
        <v>0</v>
      </c>
      <c r="Q41" s="265" t="n">
        <f aca="false">[5]Results!Q19</f>
        <v>0</v>
      </c>
      <c r="R41" s="265" t="n">
        <f aca="false">[5]Results!R19</f>
        <v>0</v>
      </c>
      <c r="S41" s="265" t="n">
        <f aca="false">[5]Results!S19</f>
        <v>0</v>
      </c>
      <c r="T41" s="265" t="n">
        <f aca="false">[5]Results!T19</f>
        <v>0</v>
      </c>
      <c r="U41" s="265" t="n">
        <f aca="false">[5]Results!U19</f>
        <v>0</v>
      </c>
      <c r="V41" s="265" t="n">
        <f aca="false">[5]Results!V19</f>
        <v>0</v>
      </c>
      <c r="W41" s="265" t="n">
        <f aca="false">[5]Results!W19</f>
        <v>0</v>
      </c>
      <c r="X41" s="265" t="n">
        <f aca="false">[5]Results!X19</f>
        <v>0</v>
      </c>
      <c r="Y41" s="265" t="n">
        <f aca="false">[5]Results!Y19</f>
        <v>0</v>
      </c>
      <c r="Z41" s="265" t="n">
        <f aca="false">[5]Results!Z19</f>
        <v>0</v>
      </c>
      <c r="AA41" s="265" t="n">
        <f aca="false">[5]Results!AA19</f>
        <v>0</v>
      </c>
      <c r="AB41" s="265" t="n">
        <f aca="false">[5]Results!AB19</f>
        <v>0</v>
      </c>
      <c r="AC41" s="266" t="n">
        <f aca="false">MAX(E41:AB41)</f>
        <v>0</v>
      </c>
    </row>
    <row r="42" customFormat="false" ht="12.75" hidden="false" customHeight="false" outlineLevel="0" collapsed="false">
      <c r="A42" s="0" t="n">
        <f aca="false">[5]Results!A20</f>
        <v>0</v>
      </c>
      <c r="B42" s="0" t="n">
        <f aca="false">[5]Results!B20</f>
        <v>0</v>
      </c>
      <c r="C42" s="0" t="n">
        <f aca="false">[5]Results!C20</f>
        <v>0</v>
      </c>
      <c r="D42" s="219" t="n">
        <f aca="false">DATE(A42,B42,C42)</f>
        <v>36494</v>
      </c>
      <c r="E42" s="265" t="n">
        <f aca="false">[5]Results!E20</f>
        <v>0</v>
      </c>
      <c r="F42" s="265" t="n">
        <f aca="false">[5]Results!F20</f>
        <v>0</v>
      </c>
      <c r="G42" s="265" t="n">
        <f aca="false">[5]Results!G20</f>
        <v>0</v>
      </c>
      <c r="H42" s="265" t="n">
        <f aca="false">[5]Results!H20</f>
        <v>0</v>
      </c>
      <c r="I42" s="265" t="n">
        <f aca="false">[5]Results!I20</f>
        <v>0</v>
      </c>
      <c r="J42" s="265" t="n">
        <f aca="false">[5]Results!J20</f>
        <v>0</v>
      </c>
      <c r="K42" s="265" t="n">
        <f aca="false">[5]Results!K20</f>
        <v>0</v>
      </c>
      <c r="L42" s="265" t="n">
        <f aca="false">[5]Results!L20</f>
        <v>0</v>
      </c>
      <c r="M42" s="265" t="n">
        <f aca="false">[5]Results!M20</f>
        <v>0</v>
      </c>
      <c r="N42" s="265" t="n">
        <f aca="false">[5]Results!N20</f>
        <v>0</v>
      </c>
      <c r="O42" s="265" t="n">
        <f aca="false">[5]Results!O20</f>
        <v>0</v>
      </c>
      <c r="P42" s="265" t="n">
        <f aca="false">[5]Results!P20</f>
        <v>0</v>
      </c>
      <c r="Q42" s="265" t="n">
        <f aca="false">[5]Results!Q20</f>
        <v>0</v>
      </c>
      <c r="R42" s="265" t="n">
        <f aca="false">[5]Results!R20</f>
        <v>0</v>
      </c>
      <c r="S42" s="265" t="n">
        <f aca="false">[5]Results!S20</f>
        <v>0</v>
      </c>
      <c r="T42" s="265" t="n">
        <f aca="false">[5]Results!T20</f>
        <v>0</v>
      </c>
      <c r="U42" s="265" t="n">
        <f aca="false">[5]Results!U20</f>
        <v>0</v>
      </c>
      <c r="V42" s="265" t="n">
        <f aca="false">[5]Results!V20</f>
        <v>0</v>
      </c>
      <c r="W42" s="265" t="n">
        <f aca="false">[5]Results!W20</f>
        <v>0</v>
      </c>
      <c r="X42" s="265" t="n">
        <f aca="false">[5]Results!X20</f>
        <v>0</v>
      </c>
      <c r="Y42" s="265" t="n">
        <f aca="false">[5]Results!Y20</f>
        <v>0</v>
      </c>
      <c r="Z42" s="265" t="n">
        <f aca="false">[5]Results!Z20</f>
        <v>0</v>
      </c>
      <c r="AA42" s="265" t="n">
        <f aca="false">[5]Results!AA20</f>
        <v>0</v>
      </c>
      <c r="AB42" s="265" t="n">
        <f aca="false">[5]Results!AB20</f>
        <v>0</v>
      </c>
      <c r="AC42" s="266" t="n">
        <f aca="false">MAX(E42:AB42)</f>
        <v>0</v>
      </c>
    </row>
    <row r="43" customFormat="false" ht="12.75" hidden="false" customHeight="false" outlineLevel="0" collapsed="false">
      <c r="A43" s="267"/>
      <c r="B43" s="267"/>
      <c r="C43" s="267"/>
      <c r="D43" s="267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9"/>
      <c r="AD43" s="269"/>
      <c r="AE43" s="269"/>
      <c r="AF43" s="269"/>
      <c r="AG43" s="269"/>
      <c r="AH43" s="269"/>
      <c r="AI43" s="269"/>
      <c r="AJ43" s="269"/>
      <c r="AK43" s="269"/>
      <c r="AL43" s="269"/>
      <c r="AM43" s="269"/>
      <c r="AN43" s="269"/>
      <c r="AO43" s="269"/>
      <c r="AP43" s="269"/>
      <c r="AQ43" s="269"/>
      <c r="AR43" s="269"/>
      <c r="AS43" s="269"/>
      <c r="AT43" s="269"/>
      <c r="AU43" s="269"/>
      <c r="AV43" s="269"/>
      <c r="AW43" s="269"/>
      <c r="AX43" s="269"/>
      <c r="AY43" s="269"/>
      <c r="AZ43" s="269"/>
      <c r="BA43" s="269"/>
      <c r="BB43" s="269"/>
      <c r="BC43" s="269"/>
      <c r="BD43" s="269"/>
      <c r="BE43" s="269"/>
      <c r="BF43" s="269"/>
      <c r="BG43" s="269"/>
      <c r="BH43" s="269"/>
      <c r="BI43" s="269"/>
      <c r="BJ43" s="269"/>
      <c r="BK43" s="269"/>
      <c r="BL43" s="269"/>
      <c r="BM43" s="269"/>
      <c r="BN43" s="269"/>
      <c r="BO43" s="269"/>
      <c r="BP43" s="269"/>
      <c r="BQ43" s="269"/>
      <c r="BR43" s="269"/>
      <c r="BS43" s="269"/>
      <c r="BT43" s="269"/>
      <c r="BU43" s="269"/>
      <c r="BV43" s="269"/>
      <c r="BW43" s="269"/>
      <c r="BX43" s="269"/>
      <c r="BY43" s="269"/>
      <c r="BZ43" s="269"/>
      <c r="CA43" s="269"/>
      <c r="CB43" s="269"/>
      <c r="CC43" s="269"/>
      <c r="CD43" s="269"/>
      <c r="CE43" s="269"/>
      <c r="CF43" s="269"/>
      <c r="CG43" s="269"/>
      <c r="CH43" s="269"/>
      <c r="CI43" s="269"/>
      <c r="CJ43" s="269"/>
      <c r="CK43" s="269"/>
      <c r="CL43" s="269"/>
      <c r="CM43" s="269"/>
      <c r="CN43" s="269"/>
      <c r="CO43" s="269"/>
      <c r="CP43" s="269"/>
      <c r="CQ43" s="269"/>
      <c r="CR43" s="269"/>
      <c r="CS43" s="269"/>
      <c r="CT43" s="269"/>
      <c r="CU43" s="269"/>
      <c r="CV43" s="269"/>
      <c r="CW43" s="269"/>
      <c r="CX43" s="269"/>
      <c r="CY43" s="269"/>
      <c r="CZ43" s="269"/>
      <c r="DA43" s="269"/>
      <c r="DB43" s="269"/>
      <c r="DC43" s="269"/>
      <c r="DD43" s="269"/>
      <c r="DE43" s="269"/>
      <c r="DF43" s="269"/>
      <c r="DG43" s="269"/>
      <c r="DH43" s="269"/>
      <c r="DI43" s="269"/>
      <c r="DJ43" s="269"/>
      <c r="DK43" s="269"/>
      <c r="DL43" s="269"/>
      <c r="DM43" s="269"/>
      <c r="DN43" s="269"/>
      <c r="DO43" s="269"/>
      <c r="DP43" s="269"/>
      <c r="DQ43" s="269"/>
      <c r="DR43" s="269"/>
      <c r="DS43" s="269"/>
      <c r="DT43" s="269"/>
      <c r="DU43" s="269"/>
      <c r="DV43" s="269"/>
      <c r="DW43" s="269"/>
      <c r="DX43" s="269"/>
      <c r="DY43" s="269"/>
      <c r="DZ43" s="269"/>
      <c r="EA43" s="269"/>
      <c r="EB43" s="269"/>
      <c r="EC43" s="269"/>
      <c r="ED43" s="269"/>
      <c r="EE43" s="269"/>
      <c r="EF43" s="269"/>
      <c r="EG43" s="269"/>
      <c r="EH43" s="269"/>
      <c r="EI43" s="269"/>
      <c r="EJ43" s="269"/>
      <c r="EK43" s="269"/>
      <c r="EL43" s="269"/>
      <c r="EM43" s="269"/>
      <c r="EN43" s="269"/>
      <c r="EO43" s="269"/>
      <c r="EP43" s="269"/>
      <c r="EQ43" s="269"/>
      <c r="ER43" s="269"/>
      <c r="ES43" s="269"/>
      <c r="ET43" s="269"/>
      <c r="EU43" s="269"/>
      <c r="EV43" s="269"/>
      <c r="EW43" s="269"/>
      <c r="EX43" s="269"/>
      <c r="EY43" s="269"/>
      <c r="EZ43" s="269"/>
      <c r="FA43" s="269"/>
      <c r="FB43" s="269"/>
      <c r="FC43" s="269"/>
      <c r="FD43" s="269"/>
      <c r="FE43" s="269"/>
      <c r="FF43" s="269"/>
      <c r="FG43" s="269"/>
      <c r="FH43" s="269"/>
      <c r="FI43" s="269"/>
      <c r="FJ43" s="269"/>
      <c r="FK43" s="269"/>
      <c r="FL43" s="269"/>
      <c r="FM43" s="269"/>
      <c r="FN43" s="269"/>
      <c r="FO43" s="269"/>
      <c r="FP43" s="269"/>
      <c r="FQ43" s="269"/>
      <c r="FR43" s="269"/>
      <c r="FS43" s="269"/>
      <c r="FT43" s="269"/>
      <c r="FU43" s="269"/>
      <c r="FV43" s="269"/>
      <c r="FW43" s="269"/>
      <c r="FX43" s="269"/>
      <c r="FY43" s="269"/>
      <c r="FZ43" s="269"/>
      <c r="GA43" s="269"/>
      <c r="GB43" s="269"/>
      <c r="GC43" s="269"/>
      <c r="GD43" s="269"/>
      <c r="GE43" s="269"/>
      <c r="GF43" s="269"/>
      <c r="GG43" s="269"/>
      <c r="GH43" s="269"/>
      <c r="GI43" s="269"/>
      <c r="GJ43" s="269"/>
      <c r="GK43" s="269"/>
      <c r="GL43" s="269"/>
      <c r="GM43" s="269"/>
      <c r="GN43" s="269"/>
      <c r="GO43" s="269"/>
      <c r="GP43" s="269"/>
      <c r="GQ43" s="269"/>
      <c r="GR43" s="269"/>
      <c r="GS43" s="269"/>
      <c r="GT43" s="269"/>
      <c r="GU43" s="269"/>
      <c r="GV43" s="269"/>
      <c r="GW43" s="269"/>
      <c r="GX43" s="269"/>
      <c r="GY43" s="269"/>
      <c r="GZ43" s="269"/>
      <c r="HA43" s="269"/>
      <c r="HB43" s="269"/>
      <c r="HC43" s="269"/>
      <c r="HD43" s="269"/>
      <c r="HE43" s="269"/>
      <c r="HF43" s="269"/>
      <c r="HG43" s="269"/>
      <c r="HH43" s="269"/>
      <c r="HI43" s="269"/>
      <c r="HJ43" s="269"/>
      <c r="HK43" s="269"/>
      <c r="HL43" s="269"/>
      <c r="HM43" s="269"/>
      <c r="HN43" s="269"/>
      <c r="HO43" s="269"/>
      <c r="HP43" s="269"/>
      <c r="HQ43" s="269"/>
      <c r="HR43" s="269"/>
      <c r="HS43" s="269"/>
      <c r="HT43" s="269"/>
      <c r="HU43" s="269"/>
      <c r="HV43" s="269"/>
      <c r="HW43" s="269"/>
      <c r="HX43" s="269"/>
      <c r="HY43" s="269"/>
      <c r="HZ43" s="269"/>
      <c r="IA43" s="269"/>
      <c r="IB43" s="269"/>
      <c r="IC43" s="269"/>
      <c r="ID43" s="269"/>
      <c r="IE43" s="269"/>
      <c r="IF43" s="269"/>
      <c r="IG43" s="269"/>
      <c r="IH43" s="269"/>
      <c r="II43" s="269"/>
      <c r="IJ43" s="269"/>
      <c r="IK43" s="269"/>
      <c r="IL43" s="269"/>
      <c r="IM43" s="269"/>
      <c r="IN43" s="269"/>
      <c r="IO43" s="269"/>
      <c r="IP43" s="269"/>
      <c r="IQ43" s="269"/>
      <c r="IR43" s="269"/>
      <c r="IS43" s="269"/>
      <c r="IT43" s="269"/>
      <c r="IU43" s="269"/>
      <c r="IV43" s="269"/>
      <c r="IW43" s="269"/>
    </row>
    <row r="44" customFormat="false" ht="12.75" hidden="false" customHeight="false" outlineLevel="0" collapsed="false">
      <c r="A44" s="0" t="s">
        <v>174</v>
      </c>
    </row>
    <row r="45" customFormat="false" ht="12.75" hidden="false" customHeight="true" outlineLevel="0" collapsed="false">
      <c r="A45" s="260" t="s">
        <v>145</v>
      </c>
      <c r="B45" s="260" t="s">
        <v>146</v>
      </c>
      <c r="C45" s="260" t="s">
        <v>9</v>
      </c>
      <c r="D45" s="260" t="s">
        <v>8</v>
      </c>
      <c r="E45" s="261" t="s">
        <v>147</v>
      </c>
      <c r="F45" s="261" t="s">
        <v>148</v>
      </c>
      <c r="G45" s="261" t="s">
        <v>149</v>
      </c>
      <c r="H45" s="261" t="s">
        <v>150</v>
      </c>
      <c r="I45" s="261" t="s">
        <v>151</v>
      </c>
      <c r="J45" s="261" t="s">
        <v>152</v>
      </c>
      <c r="K45" s="261" t="s">
        <v>153</v>
      </c>
      <c r="L45" s="261" t="s">
        <v>154</v>
      </c>
      <c r="M45" s="261" t="s">
        <v>155</v>
      </c>
      <c r="N45" s="261" t="s">
        <v>156</v>
      </c>
      <c r="O45" s="261" t="s">
        <v>157</v>
      </c>
      <c r="P45" s="261" t="s">
        <v>158</v>
      </c>
      <c r="Q45" s="261" t="s">
        <v>159</v>
      </c>
      <c r="R45" s="261" t="s">
        <v>160</v>
      </c>
      <c r="S45" s="261" t="s">
        <v>161</v>
      </c>
      <c r="T45" s="261" t="s">
        <v>162</v>
      </c>
      <c r="U45" s="261" t="s">
        <v>163</v>
      </c>
      <c r="V45" s="261" t="s">
        <v>164</v>
      </c>
      <c r="W45" s="261" t="s">
        <v>165</v>
      </c>
      <c r="X45" s="261" t="s">
        <v>166</v>
      </c>
      <c r="Y45" s="261" t="s">
        <v>167</v>
      </c>
      <c r="Z45" s="261" t="s">
        <v>168</v>
      </c>
      <c r="AA45" s="261" t="s">
        <v>169</v>
      </c>
      <c r="AB45" s="262" t="s">
        <v>170</v>
      </c>
      <c r="AC45" s="263" t="s">
        <v>171</v>
      </c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C45" s="263"/>
      <c r="BD45" s="263"/>
      <c r="BE45" s="263"/>
      <c r="BF45" s="263"/>
      <c r="BG45" s="263"/>
      <c r="BH45" s="263"/>
      <c r="BI45" s="263"/>
      <c r="BJ45" s="263"/>
      <c r="BK45" s="263"/>
      <c r="BL45" s="263"/>
      <c r="BM45" s="263"/>
      <c r="BN45" s="263"/>
      <c r="BO45" s="263"/>
      <c r="BP45" s="263"/>
      <c r="BQ45" s="263"/>
      <c r="BR45" s="263"/>
      <c r="BS45" s="263"/>
      <c r="BT45" s="263"/>
      <c r="BU45" s="263"/>
      <c r="BV45" s="263"/>
      <c r="BW45" s="263"/>
      <c r="BX45" s="263"/>
      <c r="BY45" s="263"/>
      <c r="BZ45" s="263"/>
      <c r="CA45" s="263"/>
      <c r="CB45" s="263"/>
      <c r="CC45" s="263"/>
      <c r="CD45" s="263"/>
      <c r="CE45" s="263"/>
      <c r="CF45" s="263"/>
      <c r="CG45" s="263"/>
      <c r="CH45" s="263"/>
      <c r="CI45" s="263"/>
      <c r="CJ45" s="263"/>
      <c r="CK45" s="263"/>
      <c r="CL45" s="263"/>
      <c r="CM45" s="263"/>
      <c r="CN45" s="263"/>
      <c r="CO45" s="263"/>
      <c r="CP45" s="263"/>
      <c r="CQ45" s="263"/>
      <c r="CR45" s="263"/>
      <c r="CS45" s="263"/>
      <c r="CT45" s="263"/>
      <c r="CU45" s="263"/>
      <c r="CV45" s="263"/>
      <c r="CW45" s="263"/>
      <c r="CX45" s="263"/>
      <c r="CY45" s="263"/>
      <c r="CZ45" s="263"/>
      <c r="DA45" s="263"/>
      <c r="DB45" s="263"/>
      <c r="DC45" s="263"/>
      <c r="DD45" s="263"/>
      <c r="DE45" s="263"/>
      <c r="DF45" s="263"/>
      <c r="DG45" s="263"/>
      <c r="DH45" s="263"/>
      <c r="DI45" s="263"/>
      <c r="DJ45" s="263"/>
      <c r="DK45" s="263"/>
      <c r="DL45" s="263"/>
      <c r="DM45" s="263"/>
      <c r="DN45" s="263"/>
      <c r="DO45" s="263"/>
      <c r="DP45" s="263"/>
      <c r="DQ45" s="263"/>
      <c r="DR45" s="263"/>
      <c r="DS45" s="263"/>
      <c r="DT45" s="263"/>
      <c r="DU45" s="263"/>
      <c r="DV45" s="263"/>
      <c r="DW45" s="263"/>
      <c r="DX45" s="263"/>
      <c r="DY45" s="263"/>
      <c r="DZ45" s="263"/>
      <c r="EA45" s="263"/>
      <c r="EB45" s="263"/>
      <c r="EC45" s="263"/>
      <c r="ED45" s="263"/>
      <c r="EE45" s="263"/>
      <c r="EF45" s="263"/>
      <c r="EG45" s="263"/>
      <c r="EH45" s="263"/>
      <c r="EI45" s="263"/>
      <c r="EJ45" s="263"/>
      <c r="EK45" s="263"/>
      <c r="EL45" s="263"/>
      <c r="EM45" s="263"/>
      <c r="EN45" s="263"/>
      <c r="EO45" s="263"/>
      <c r="EP45" s="263"/>
      <c r="EQ45" s="263"/>
      <c r="ER45" s="263"/>
      <c r="ES45" s="263"/>
      <c r="ET45" s="263"/>
      <c r="EU45" s="263"/>
      <c r="EV45" s="263"/>
      <c r="EW45" s="263"/>
      <c r="EX45" s="263"/>
      <c r="EY45" s="263"/>
      <c r="EZ45" s="263"/>
      <c r="FA45" s="263"/>
      <c r="FB45" s="263"/>
      <c r="FC45" s="263"/>
      <c r="FD45" s="263"/>
      <c r="FE45" s="263"/>
      <c r="FF45" s="263"/>
      <c r="FG45" s="263"/>
      <c r="FH45" s="263"/>
      <c r="FI45" s="263"/>
      <c r="FJ45" s="263"/>
      <c r="FK45" s="263"/>
      <c r="FL45" s="263"/>
      <c r="FM45" s="263"/>
      <c r="FN45" s="263"/>
      <c r="FO45" s="263"/>
      <c r="FP45" s="263"/>
      <c r="FQ45" s="263"/>
      <c r="FR45" s="263"/>
      <c r="FS45" s="263"/>
      <c r="FT45" s="263"/>
      <c r="FU45" s="263"/>
      <c r="FV45" s="263"/>
      <c r="FW45" s="263"/>
      <c r="FX45" s="263"/>
      <c r="FY45" s="263"/>
      <c r="FZ45" s="263"/>
      <c r="GA45" s="263"/>
      <c r="GB45" s="263"/>
      <c r="GC45" s="263"/>
      <c r="GD45" s="263"/>
      <c r="GE45" s="263"/>
      <c r="GF45" s="263"/>
      <c r="GG45" s="263"/>
      <c r="GH45" s="263"/>
      <c r="GI45" s="263"/>
      <c r="GJ45" s="263"/>
      <c r="GK45" s="263"/>
      <c r="GL45" s="263"/>
      <c r="GM45" s="263"/>
      <c r="GN45" s="263"/>
      <c r="GO45" s="263"/>
      <c r="GP45" s="263"/>
      <c r="GQ45" s="263"/>
      <c r="GR45" s="263"/>
      <c r="GS45" s="263"/>
      <c r="GT45" s="263"/>
      <c r="GU45" s="263"/>
      <c r="GV45" s="263"/>
      <c r="GW45" s="263"/>
      <c r="GX45" s="263"/>
      <c r="GY45" s="263"/>
      <c r="GZ45" s="263"/>
      <c r="HA45" s="263"/>
      <c r="HB45" s="263"/>
      <c r="HC45" s="263"/>
      <c r="HD45" s="263"/>
      <c r="HE45" s="263"/>
      <c r="HF45" s="263"/>
      <c r="HG45" s="263"/>
      <c r="HH45" s="263"/>
      <c r="HI45" s="263"/>
      <c r="HJ45" s="263"/>
      <c r="HK45" s="263"/>
      <c r="HL45" s="263"/>
      <c r="HM45" s="263"/>
      <c r="HN45" s="263"/>
      <c r="HO45" s="263"/>
      <c r="HP45" s="263"/>
      <c r="HQ45" s="263"/>
      <c r="HR45" s="263"/>
      <c r="HS45" s="263"/>
      <c r="HT45" s="263"/>
      <c r="HU45" s="263"/>
      <c r="HV45" s="263"/>
      <c r="HW45" s="263"/>
      <c r="HX45" s="263"/>
      <c r="HY45" s="263"/>
      <c r="HZ45" s="263"/>
      <c r="IA45" s="263"/>
      <c r="IB45" s="263"/>
      <c r="IC45" s="263"/>
      <c r="ID45" s="263"/>
      <c r="IE45" s="263"/>
      <c r="IF45" s="263"/>
      <c r="IG45" s="263"/>
      <c r="IH45" s="263"/>
      <c r="II45" s="263"/>
      <c r="IJ45" s="263"/>
      <c r="IK45" s="263"/>
      <c r="IL45" s="263"/>
      <c r="IM45" s="263"/>
      <c r="IN45" s="263"/>
      <c r="IO45" s="263"/>
      <c r="IP45" s="263"/>
      <c r="IQ45" s="263"/>
      <c r="IR45" s="263"/>
      <c r="IS45" s="263"/>
      <c r="IT45" s="263"/>
      <c r="IU45" s="263"/>
      <c r="IV45" s="263"/>
      <c r="IW45" s="263"/>
    </row>
    <row r="46" customFormat="false" ht="12.75" hidden="false" customHeight="false" outlineLevel="0" collapsed="false">
      <c r="A46" s="0" t="n">
        <f aca="false">[6]Results!A2</f>
        <v>2001</v>
      </c>
      <c r="B46" s="0" t="n">
        <f aca="false">[6]Results!B2</f>
        <v>4</v>
      </c>
      <c r="C46" s="0" t="n">
        <f aca="false">[6]Results!C2</f>
        <v>4</v>
      </c>
      <c r="D46" s="219" t="n">
        <f aca="false">DATE(A46,B46,C46)</f>
        <v>36985</v>
      </c>
      <c r="E46" s="265" t="n">
        <f aca="false">[6]Results!E2</f>
        <v>24897.5676105599</v>
      </c>
      <c r="F46" s="265" t="n">
        <f aca="false">[6]Results!F2</f>
        <v>23891.0838680278</v>
      </c>
      <c r="G46" s="265" t="n">
        <f aca="false">[6]Results!G2</f>
        <v>23488.2806889768</v>
      </c>
      <c r="H46" s="265" t="n">
        <f aca="false">[6]Results!H2</f>
        <v>23462.6000657605</v>
      </c>
      <c r="I46" s="265" t="n">
        <f aca="false">[6]Results!I2</f>
        <v>24051.0721619994</v>
      </c>
      <c r="J46" s="265" t="n">
        <f aca="false">[6]Results!J2</f>
        <v>26080.8194280064</v>
      </c>
      <c r="K46" s="265" t="n">
        <f aca="false">[6]Results!K2</f>
        <v>30057.6932792855</v>
      </c>
      <c r="L46" s="265" t="n">
        <f aca="false">[6]Results!L2</f>
        <v>32354.7297350806</v>
      </c>
      <c r="M46" s="265" t="n">
        <f aca="false">[6]Results!M2</f>
        <v>32626.7608397055</v>
      </c>
      <c r="N46" s="265" t="n">
        <f aca="false">[6]Results!N2</f>
        <v>32381.2848360031</v>
      </c>
      <c r="O46" s="265" t="n">
        <f aca="false">[6]Results!O2</f>
        <v>32348.8751443633</v>
      </c>
      <c r="P46" s="265" t="n">
        <f aca="false">[6]Results!P2</f>
        <v>32103.4123454521</v>
      </c>
      <c r="Q46" s="265" t="n">
        <f aca="false">[6]Results!Q2</f>
        <v>31632.1873498314</v>
      </c>
      <c r="R46" s="265" t="n">
        <f aca="false">[6]Results!R2</f>
        <v>31373.0851720315</v>
      </c>
      <c r="S46" s="265" t="n">
        <f aca="false">[6]Results!S2</f>
        <v>30930.1428439308</v>
      </c>
      <c r="T46" s="265" t="n">
        <f aca="false">[6]Results!T2</f>
        <v>30637.2963979066</v>
      </c>
      <c r="U46" s="265" t="n">
        <f aca="false">[6]Results!U2</f>
        <v>30511.4013034191</v>
      </c>
      <c r="V46" s="265" t="n">
        <f aca="false">[6]Results!V2</f>
        <v>30484.09343277</v>
      </c>
      <c r="W46" s="265" t="n">
        <f aca="false">[6]Results!W2</f>
        <v>30972.5338800194</v>
      </c>
      <c r="X46" s="265" t="n">
        <f aca="false">[6]Results!X2</f>
        <v>31815.1665255752</v>
      </c>
      <c r="Y46" s="265" t="n">
        <f aca="false">[6]Results!Y2</f>
        <v>32871.7544254566</v>
      </c>
      <c r="Z46" s="265" t="n">
        <f aca="false">[6]Results!Z2</f>
        <v>31776.0258286466</v>
      </c>
      <c r="AA46" s="265" t="n">
        <f aca="false">[6]Results!AA2</f>
        <v>29061.5326397142</v>
      </c>
      <c r="AB46" s="265" t="n">
        <f aca="false">[6]Results!AB2</f>
        <v>26624.95934913</v>
      </c>
      <c r="AC46" s="266" t="n">
        <f aca="false">MAX(E46:AB46)</f>
        <v>32871.7544254566</v>
      </c>
    </row>
    <row r="47" customFormat="false" ht="12.75" hidden="false" customHeight="false" outlineLevel="0" collapsed="false">
      <c r="A47" s="0" t="n">
        <f aca="false">[6]Results!A3</f>
        <v>2001</v>
      </c>
      <c r="B47" s="0" t="n">
        <f aca="false">[6]Results!B3</f>
        <v>4</v>
      </c>
      <c r="C47" s="0" t="n">
        <f aca="false">[6]Results!C3</f>
        <v>5</v>
      </c>
      <c r="D47" s="219" t="n">
        <f aca="false">DATE(A47,B47,C47)</f>
        <v>36986</v>
      </c>
      <c r="E47" s="265" t="n">
        <f aca="false">[6]Results!E3</f>
        <v>24984.9665065691</v>
      </c>
      <c r="F47" s="265" t="n">
        <f aca="false">[6]Results!F3</f>
        <v>24024.9421878765</v>
      </c>
      <c r="G47" s="265" t="n">
        <f aca="false">[6]Results!G3</f>
        <v>23625.0488795298</v>
      </c>
      <c r="H47" s="265" t="n">
        <f aca="false">[6]Results!H3</f>
        <v>23566.2508309271</v>
      </c>
      <c r="I47" s="265" t="n">
        <f aca="false">[6]Results!I3</f>
        <v>24247.6415305794</v>
      </c>
      <c r="J47" s="265" t="n">
        <f aca="false">[6]Results!J3</f>
        <v>26181.3524771908</v>
      </c>
      <c r="K47" s="265" t="n">
        <f aca="false">[6]Results!K3</f>
        <v>30001.5484591489</v>
      </c>
      <c r="L47" s="265" t="n">
        <f aca="false">[6]Results!L3</f>
        <v>32268.5856722152</v>
      </c>
      <c r="M47" s="265" t="n">
        <f aca="false">[6]Results!M3</f>
        <v>32606.2473572821</v>
      </c>
      <c r="N47" s="265" t="n">
        <f aca="false">[6]Results!N3</f>
        <v>32368.235383848</v>
      </c>
      <c r="O47" s="265" t="n">
        <f aca="false">[6]Results!O3</f>
        <v>32306.8861059902</v>
      </c>
      <c r="P47" s="265" t="n">
        <f aca="false">[6]Results!P3</f>
        <v>32059.9417524327</v>
      </c>
      <c r="Q47" s="265" t="n">
        <f aca="false">[6]Results!Q3</f>
        <v>31626.3844191766</v>
      </c>
      <c r="R47" s="265" t="n">
        <f aca="false">[6]Results!R3</f>
        <v>31528.7452545241</v>
      </c>
      <c r="S47" s="265" t="n">
        <f aca="false">[6]Results!S3</f>
        <v>31274.9637445211</v>
      </c>
      <c r="T47" s="265" t="n">
        <f aca="false">[6]Results!T3</f>
        <v>31092.4410731573</v>
      </c>
      <c r="U47" s="265" t="n">
        <f aca="false">[6]Results!U3</f>
        <v>31115.6998289219</v>
      </c>
      <c r="V47" s="265" t="n">
        <f aca="false">[6]Results!V3</f>
        <v>31123.2122915201</v>
      </c>
      <c r="W47" s="265" t="n">
        <f aca="false">[6]Results!W3</f>
        <v>31547.9790103031</v>
      </c>
      <c r="X47" s="265" t="n">
        <f aca="false">[6]Results!X3</f>
        <v>32294.1984441764</v>
      </c>
      <c r="Y47" s="265" t="n">
        <f aca="false">[6]Results!Y3</f>
        <v>33274.292299685</v>
      </c>
      <c r="Z47" s="265" t="n">
        <f aca="false">[6]Results!Z3</f>
        <v>32175.7340865108</v>
      </c>
      <c r="AA47" s="265" t="n">
        <f aca="false">[6]Results!AA3</f>
        <v>29488.4453160359</v>
      </c>
      <c r="AB47" s="265" t="n">
        <f aca="false">[6]Results!AB3</f>
        <v>27124.4797394409</v>
      </c>
      <c r="AC47" s="266" t="n">
        <f aca="false">MAX(E47:AB47)</f>
        <v>33274.292299685</v>
      </c>
    </row>
    <row r="48" customFormat="false" ht="12.75" hidden="false" customHeight="false" outlineLevel="0" collapsed="false">
      <c r="A48" s="0" t="n">
        <f aca="false">[6]Results!A4</f>
        <v>2001</v>
      </c>
      <c r="B48" s="0" t="n">
        <f aca="false">[6]Results!B4</f>
        <v>4</v>
      </c>
      <c r="C48" s="0" t="n">
        <f aca="false">[6]Results!C4</f>
        <v>6</v>
      </c>
      <c r="D48" s="219" t="n">
        <f aca="false">DATE(A48,B48,C48)</f>
        <v>36987</v>
      </c>
      <c r="E48" s="265" t="n">
        <f aca="false">[6]Results!E4</f>
        <v>24838.9875225938</v>
      </c>
      <c r="F48" s="265" t="n">
        <f aca="false">[6]Results!F4</f>
        <v>23842.7788502135</v>
      </c>
      <c r="G48" s="265" t="n">
        <f aca="false">[6]Results!G4</f>
        <v>23407.5777323086</v>
      </c>
      <c r="H48" s="265" t="n">
        <f aca="false">[6]Results!H4</f>
        <v>23336.4024096779</v>
      </c>
      <c r="I48" s="265" t="n">
        <f aca="false">[6]Results!I4</f>
        <v>23935.1934467461</v>
      </c>
      <c r="J48" s="265" t="n">
        <f aca="false">[6]Results!J4</f>
        <v>25799.153091799</v>
      </c>
      <c r="K48" s="265" t="n">
        <f aca="false">[6]Results!K4</f>
        <v>29496.8115590259</v>
      </c>
      <c r="L48" s="265" t="n">
        <f aca="false">[6]Results!L4</f>
        <v>31925.7862580946</v>
      </c>
      <c r="M48" s="265" t="n">
        <f aca="false">[6]Results!M4</f>
        <v>32570.4195550336</v>
      </c>
      <c r="N48" s="265" t="n">
        <f aca="false">[6]Results!N4</f>
        <v>32657.8433302167</v>
      </c>
      <c r="O48" s="265" t="n">
        <f aca="false">[6]Results!O4</f>
        <v>32772.2487524003</v>
      </c>
      <c r="P48" s="265" t="n">
        <f aca="false">[6]Results!P4</f>
        <v>32596.7833108563</v>
      </c>
      <c r="Q48" s="265" t="n">
        <f aca="false">[6]Results!Q4</f>
        <v>32179.8064358512</v>
      </c>
      <c r="R48" s="265" t="n">
        <f aca="false">[6]Results!R4</f>
        <v>31986.5832661819</v>
      </c>
      <c r="S48" s="265" t="n">
        <f aca="false">[6]Results!S4</f>
        <v>31578.0899603009</v>
      </c>
      <c r="T48" s="265" t="n">
        <f aca="false">[6]Results!T4</f>
        <v>31222.1831820429</v>
      </c>
      <c r="U48" s="265" t="n">
        <f aca="false">[6]Results!U4</f>
        <v>31064.00571509</v>
      </c>
      <c r="V48" s="265" t="n">
        <f aca="false">[6]Results!V4</f>
        <v>30710.9724121103</v>
      </c>
      <c r="W48" s="265" t="n">
        <f aca="false">[6]Results!W4</f>
        <v>30834.5829732537</v>
      </c>
      <c r="X48" s="265" t="n">
        <f aca="false">[6]Results!X4</f>
        <v>31225.7176034634</v>
      </c>
      <c r="Y48" s="265" t="n">
        <f aca="false">[6]Results!Y4</f>
        <v>31930.6049841023</v>
      </c>
      <c r="Z48" s="265" t="n">
        <f aca="false">[6]Results!Z4</f>
        <v>30908.6784261261</v>
      </c>
      <c r="AA48" s="265" t="n">
        <f aca="false">[6]Results!AA4</f>
        <v>28761.5045538096</v>
      </c>
      <c r="AB48" s="265" t="n">
        <f aca="false">[6]Results!AB4</f>
        <v>26754.1460821397</v>
      </c>
      <c r="AC48" s="266" t="n">
        <f aca="false">MAX(E48:AB48)</f>
        <v>32772.2487524003</v>
      </c>
    </row>
    <row r="49" customFormat="false" ht="12.75" hidden="false" customHeight="false" outlineLevel="0" collapsed="false">
      <c r="A49" s="0" t="n">
        <f aca="false">[6]Results!A5</f>
        <v>2001</v>
      </c>
      <c r="B49" s="0" t="n">
        <f aca="false">[6]Results!B5</f>
        <v>4</v>
      </c>
      <c r="C49" s="0" t="n">
        <f aca="false">[6]Results!C5</f>
        <v>7</v>
      </c>
      <c r="D49" s="219" t="n">
        <f aca="false">DATE(A49,B49,C49)</f>
        <v>36988</v>
      </c>
      <c r="E49" s="265" t="n">
        <f aca="false">[6]Results!E5</f>
        <v>24482.2424943905</v>
      </c>
      <c r="F49" s="265" t="n">
        <f aca="false">[6]Results!F5</f>
        <v>23244.8061441326</v>
      </c>
      <c r="G49" s="265" t="n">
        <f aca="false">[6]Results!G5</f>
        <v>22637.0369187083</v>
      </c>
      <c r="H49" s="265" t="n">
        <f aca="false">[6]Results!H5</f>
        <v>22382.3150982916</v>
      </c>
      <c r="I49" s="265" t="n">
        <f aca="false">[6]Results!I5</f>
        <v>22581.9790311864</v>
      </c>
      <c r="J49" s="265" t="n">
        <f aca="false">[6]Results!J5</f>
        <v>23269.321830184</v>
      </c>
      <c r="K49" s="265" t="n">
        <f aca="false">[6]Results!K5</f>
        <v>24556.7949519066</v>
      </c>
      <c r="L49" s="265" t="n">
        <f aca="false">[6]Results!L5</f>
        <v>25900.3107961171</v>
      </c>
      <c r="M49" s="265" t="n">
        <f aca="false">[6]Results!M5</f>
        <v>27739.0388449214</v>
      </c>
      <c r="N49" s="265" t="n">
        <f aca="false">[6]Results!N5</f>
        <v>28797.3351177945</v>
      </c>
      <c r="O49" s="265" t="n">
        <f aca="false">[6]Results!O5</f>
        <v>29188.9901411923</v>
      </c>
      <c r="P49" s="265" t="n">
        <f aca="false">[6]Results!P5</f>
        <v>28940.2527536593</v>
      </c>
      <c r="Q49" s="265" t="n">
        <f aca="false">[6]Results!Q5</f>
        <v>28363.2830000588</v>
      </c>
      <c r="R49" s="265" t="n">
        <f aca="false">[6]Results!R5</f>
        <v>27764.1323521296</v>
      </c>
      <c r="S49" s="265" t="n">
        <f aca="false">[6]Results!S5</f>
        <v>27170.7155678835</v>
      </c>
      <c r="T49" s="265" t="n">
        <f aca="false">[6]Results!T5</f>
        <v>26886.508300778</v>
      </c>
      <c r="U49" s="265" t="n">
        <f aca="false">[6]Results!U5</f>
        <v>26903.3275674247</v>
      </c>
      <c r="V49" s="265" t="n">
        <f aca="false">[6]Results!V5</f>
        <v>26899.4822195787</v>
      </c>
      <c r="W49" s="265" t="n">
        <f aca="false">[6]Results!W5</f>
        <v>27407.8302272314</v>
      </c>
      <c r="X49" s="265" t="n">
        <f aca="false">[6]Results!X5</f>
        <v>28159.974655129</v>
      </c>
      <c r="Y49" s="265" t="n">
        <f aca="false">[6]Results!Y5</f>
        <v>29162.0542673685</v>
      </c>
      <c r="Z49" s="265" t="n">
        <f aca="false">[6]Results!Z5</f>
        <v>28470.3521419643</v>
      </c>
      <c r="AA49" s="265" t="n">
        <f aca="false">[6]Results!AA5</f>
        <v>26750.8861447797</v>
      </c>
      <c r="AB49" s="265" t="n">
        <f aca="false">[6]Results!AB5</f>
        <v>25181.5557888054</v>
      </c>
      <c r="AC49" s="266" t="n">
        <f aca="false">MAX(E49:AB49)</f>
        <v>29188.9901411923</v>
      </c>
    </row>
    <row r="50" customFormat="false" ht="12.75" hidden="false" customHeight="false" outlineLevel="0" collapsed="false">
      <c r="A50" s="0" t="n">
        <f aca="false">[6]Results!A6</f>
        <v>2001</v>
      </c>
      <c r="B50" s="0" t="n">
        <f aca="false">[6]Results!B6</f>
        <v>4</v>
      </c>
      <c r="C50" s="0" t="n">
        <f aca="false">[6]Results!C6</f>
        <v>8</v>
      </c>
      <c r="D50" s="219" t="n">
        <f aca="false">DATE(A50,B50,C50)</f>
        <v>36989</v>
      </c>
      <c r="E50" s="265" t="n">
        <f aca="false">[6]Results!E6</f>
        <v>22630.3683980139</v>
      </c>
      <c r="F50" s="265" t="n">
        <f aca="false">[6]Results!F6</f>
        <v>21471.5534357525</v>
      </c>
      <c r="G50" s="265" t="n">
        <f aca="false">[6]Results!G6</f>
        <v>20815.1003105634</v>
      </c>
      <c r="H50" s="265" t="n">
        <f aca="false">[6]Results!H6</f>
        <v>20484.5950369223</v>
      </c>
      <c r="I50" s="265" t="n">
        <f aca="false">[6]Results!I6</f>
        <v>20685.7404812226</v>
      </c>
      <c r="J50" s="265" t="n">
        <f aca="false">[6]Results!J6</f>
        <v>20983.0470560403</v>
      </c>
      <c r="K50" s="265" t="n">
        <f aca="false">[6]Results!K6</f>
        <v>21619.9876758444</v>
      </c>
      <c r="L50" s="265" t="n">
        <f aca="false">[6]Results!L6</f>
        <v>22516.4721864376</v>
      </c>
      <c r="M50" s="265" t="n">
        <f aca="false">[6]Results!M6</f>
        <v>24118.3545425946</v>
      </c>
      <c r="N50" s="265" t="n">
        <f aca="false">[6]Results!N6</f>
        <v>25152.5590253982</v>
      </c>
      <c r="O50" s="265" t="n">
        <f aca="false">[6]Results!O6</f>
        <v>25737.3288273176</v>
      </c>
      <c r="P50" s="265" t="n">
        <f aca="false">[6]Results!P6</f>
        <v>25873.9976598311</v>
      </c>
      <c r="Q50" s="265" t="n">
        <f aca="false">[6]Results!Q6</f>
        <v>25848.0276418598</v>
      </c>
      <c r="R50" s="265" t="n">
        <f aca="false">[6]Results!R6</f>
        <v>25597.4737143246</v>
      </c>
      <c r="S50" s="265" t="n">
        <f aca="false">[6]Results!S6</f>
        <v>25243.5867837285</v>
      </c>
      <c r="T50" s="265" t="n">
        <f aca="false">[6]Results!T6</f>
        <v>25084.2707658009</v>
      </c>
      <c r="U50" s="265" t="n">
        <f aca="false">[6]Results!U6</f>
        <v>25179.4530342505</v>
      </c>
      <c r="V50" s="265" t="n">
        <f aca="false">[6]Results!V6</f>
        <v>25337.6611718631</v>
      </c>
      <c r="W50" s="265" t="n">
        <f aca="false">[6]Results!W6</f>
        <v>25817.5379488574</v>
      </c>
      <c r="X50" s="265" t="n">
        <f aca="false">[6]Results!X6</f>
        <v>26738.1845423519</v>
      </c>
      <c r="Y50" s="265" t="n">
        <f aca="false">[6]Results!Y6</f>
        <v>28006.2134127753</v>
      </c>
      <c r="Z50" s="265" t="n">
        <f aca="false">[6]Results!Z6</f>
        <v>27280.9524489327</v>
      </c>
      <c r="AA50" s="265" t="n">
        <f aca="false">[6]Results!AA6</f>
        <v>25242.273725275</v>
      </c>
      <c r="AB50" s="265" t="n">
        <f aca="false">[6]Results!AB6</f>
        <v>23368.3822459011</v>
      </c>
      <c r="AC50" s="266" t="n">
        <f aca="false">MAX(E50:AB50)</f>
        <v>28006.2134127753</v>
      </c>
    </row>
    <row r="51" customFormat="false" ht="12.75" hidden="false" customHeight="false" outlineLevel="0" collapsed="false">
      <c r="A51" s="0" t="n">
        <f aca="false">[6]Results!A7</f>
        <v>2001</v>
      </c>
      <c r="B51" s="0" t="n">
        <f aca="false">[6]Results!B7</f>
        <v>4</v>
      </c>
      <c r="C51" s="0" t="n">
        <f aca="false">[6]Results!C7</f>
        <v>9</v>
      </c>
      <c r="D51" s="219" t="n">
        <f aca="false">DATE(A51,B51,C51)</f>
        <v>36990</v>
      </c>
      <c r="E51" s="265" t="n">
        <f aca="false">[6]Results!E7</f>
        <v>22242.7131512987</v>
      </c>
      <c r="F51" s="265" t="n">
        <f aca="false">[6]Results!F7</f>
        <v>21308.5624100488</v>
      </c>
      <c r="G51" s="265" t="n">
        <f aca="false">[6]Results!G7</f>
        <v>20881.2579764719</v>
      </c>
      <c r="H51" s="265" t="n">
        <f aca="false">[6]Results!H7</f>
        <v>20826.4213274432</v>
      </c>
      <c r="I51" s="265" t="n">
        <f aca="false">[6]Results!I7</f>
        <v>21615.0520880188</v>
      </c>
      <c r="J51" s="265" t="n">
        <f aca="false">[6]Results!J7</f>
        <v>23401.3686361695</v>
      </c>
      <c r="K51" s="265" t="n">
        <f aca="false">[6]Results!K7</f>
        <v>26968.0247417407</v>
      </c>
      <c r="L51" s="265" t="n">
        <f aca="false">[6]Results!L7</f>
        <v>29469.7419788783</v>
      </c>
      <c r="M51" s="265" t="n">
        <f aca="false">[6]Results!M7</f>
        <v>30344.1257894273</v>
      </c>
      <c r="N51" s="265" t="n">
        <f aca="false">[6]Results!N7</f>
        <v>30685.3268129068</v>
      </c>
      <c r="O51" s="265" t="n">
        <f aca="false">[6]Results!O7</f>
        <v>31187.2390448713</v>
      </c>
      <c r="P51" s="265" t="n">
        <f aca="false">[6]Results!P7</f>
        <v>31274.9311921928</v>
      </c>
      <c r="Q51" s="265" t="n">
        <f aca="false">[6]Results!Q7</f>
        <v>31091.2585263473</v>
      </c>
      <c r="R51" s="265" t="n">
        <f aca="false">[6]Results!R7</f>
        <v>31115.3518254552</v>
      </c>
      <c r="S51" s="265" t="n">
        <f aca="false">[6]Results!S7</f>
        <v>30884.864617605</v>
      </c>
      <c r="T51" s="265" t="n">
        <f aca="false">[6]Results!T7</f>
        <v>30602.1786139689</v>
      </c>
      <c r="U51" s="265" t="n">
        <f aca="false">[6]Results!U7</f>
        <v>30426.3102158446</v>
      </c>
      <c r="V51" s="265" t="n">
        <f aca="false">[6]Results!V7</f>
        <v>30032.9297163275</v>
      </c>
      <c r="W51" s="265" t="n">
        <f aca="false">[6]Results!W7</f>
        <v>30061.8782000686</v>
      </c>
      <c r="X51" s="265" t="n">
        <f aca="false">[6]Results!X7</f>
        <v>30449.5195208036</v>
      </c>
      <c r="Y51" s="265" t="n">
        <f aca="false">[6]Results!Y7</f>
        <v>31271.8504527431</v>
      </c>
      <c r="Z51" s="265" t="n">
        <f aca="false">[6]Results!Z7</f>
        <v>30027.5671816103</v>
      </c>
      <c r="AA51" s="265" t="n">
        <f aca="false">[6]Results!AA7</f>
        <v>27107.0624680971</v>
      </c>
      <c r="AB51" s="265" t="n">
        <f aca="false">[6]Results!AB7</f>
        <v>24453.199724143</v>
      </c>
      <c r="AC51" s="266" t="n">
        <f aca="false">MAX(E51:AB51)</f>
        <v>31274.9311921928</v>
      </c>
    </row>
    <row r="52" customFormat="false" ht="12.75" hidden="false" customHeight="false" outlineLevel="0" collapsed="false">
      <c r="A52" s="0" t="n">
        <f aca="false">[6]Results!A8</f>
        <v>2001</v>
      </c>
      <c r="B52" s="0" t="n">
        <f aca="false">[6]Results!B8</f>
        <v>4</v>
      </c>
      <c r="C52" s="0" t="n">
        <f aca="false">[6]Results!C8</f>
        <v>10</v>
      </c>
      <c r="D52" s="219" t="n">
        <f aca="false">DATE(A52,B52,C52)</f>
        <v>36991</v>
      </c>
      <c r="E52" s="265" t="n">
        <f aca="false">[6]Results!E8</f>
        <v>23475.0351600227</v>
      </c>
      <c r="F52" s="265" t="n">
        <f aca="false">[6]Results!F8</f>
        <v>22380.8135802498</v>
      </c>
      <c r="G52" s="265" t="n">
        <f aca="false">[6]Results!G8</f>
        <v>21887.0059768672</v>
      </c>
      <c r="H52" s="265" t="n">
        <f aca="false">[6]Results!H8</f>
        <v>21692.0781551896</v>
      </c>
      <c r="I52" s="265" t="n">
        <f aca="false">[6]Results!I8</f>
        <v>22326.5905544583</v>
      </c>
      <c r="J52" s="265" t="n">
        <f aca="false">[6]Results!J8</f>
        <v>24129.5075257482</v>
      </c>
      <c r="K52" s="265" t="n">
        <f aca="false">[6]Results!K8</f>
        <v>27794.0765407881</v>
      </c>
      <c r="L52" s="265" t="n">
        <f aca="false">[6]Results!L8</f>
        <v>30231.7412275978</v>
      </c>
      <c r="M52" s="265" t="n">
        <f aca="false">[6]Results!M8</f>
        <v>30804.613194367</v>
      </c>
      <c r="N52" s="265" t="n">
        <f aca="false">[6]Results!N8</f>
        <v>30823.8245053058</v>
      </c>
      <c r="O52" s="265" t="n">
        <f aca="false">[6]Results!O8</f>
        <v>31055.8260082642</v>
      </c>
      <c r="P52" s="265" t="n">
        <f aca="false">[6]Results!P8</f>
        <v>31017.1083622844</v>
      </c>
      <c r="Q52" s="265" t="n">
        <f aca="false">[6]Results!Q8</f>
        <v>30726.4625469715</v>
      </c>
      <c r="R52" s="265" t="n">
        <f aca="false">[6]Results!R8</f>
        <v>30657.7792431385</v>
      </c>
      <c r="S52" s="265" t="n">
        <f aca="false">[6]Results!S8</f>
        <v>30458.8782913722</v>
      </c>
      <c r="T52" s="265" t="n">
        <f aca="false">[6]Results!T8</f>
        <v>30218.6788180605</v>
      </c>
      <c r="U52" s="265" t="n">
        <f aca="false">[6]Results!U8</f>
        <v>30151.1570365734</v>
      </c>
      <c r="V52" s="265" t="n">
        <f aca="false">[6]Results!V8</f>
        <v>29983.4628148453</v>
      </c>
      <c r="W52" s="265" t="n">
        <f aca="false">[6]Results!W8</f>
        <v>30215.4293459691</v>
      </c>
      <c r="X52" s="265" t="n">
        <f aca="false">[6]Results!X8</f>
        <v>30743.9810745394</v>
      </c>
      <c r="Y52" s="265" t="n">
        <f aca="false">[6]Results!Y8</f>
        <v>31667.7087867714</v>
      </c>
      <c r="Z52" s="265" t="n">
        <f aca="false">[6]Results!Z8</f>
        <v>30596.6244811966</v>
      </c>
      <c r="AA52" s="265" t="n">
        <f aca="false">[6]Results!AA8</f>
        <v>27763.1941450406</v>
      </c>
      <c r="AB52" s="265" t="n">
        <f aca="false">[6]Results!AB8</f>
        <v>25205.9597852538</v>
      </c>
      <c r="AC52" s="266" t="n">
        <f aca="false">MAX(E52:AB52)</f>
        <v>31667.7087867714</v>
      </c>
    </row>
    <row r="53" customFormat="false" ht="12.75" hidden="false" customHeight="false" outlineLevel="0" collapsed="false">
      <c r="A53" s="0" t="n">
        <f aca="false">[6]Results!A9</f>
        <v>2001</v>
      </c>
      <c r="B53" s="0" t="n">
        <f aca="false">[6]Results!B9</f>
        <v>4</v>
      </c>
      <c r="C53" s="0" t="n">
        <f aca="false">[6]Results!C9</f>
        <v>11</v>
      </c>
      <c r="D53" s="219" t="n">
        <f aca="false">DATE(A53,B53,C53)</f>
        <v>36992</v>
      </c>
      <c r="E53" s="265" t="n">
        <f aca="false">[6]Results!E9</f>
        <v>23998.2667477712</v>
      </c>
      <c r="F53" s="265" t="n">
        <f aca="false">[6]Results!F9</f>
        <v>22913.7553557876</v>
      </c>
      <c r="G53" s="265" t="n">
        <f aca="false">[6]Results!G9</f>
        <v>22442.0517915029</v>
      </c>
      <c r="H53" s="265" t="n">
        <f aca="false">[6]Results!H9</f>
        <v>22274.5733280933</v>
      </c>
      <c r="I53" s="265" t="n">
        <f aca="false">[6]Results!I9</f>
        <v>22863.585179883</v>
      </c>
      <c r="J53" s="265" t="n">
        <f aca="false">[6]Results!J9</f>
        <v>24733.7955120628</v>
      </c>
      <c r="K53" s="265" t="n">
        <f aca="false">[6]Results!K9</f>
        <v>28456.1527294437</v>
      </c>
      <c r="L53" s="265" t="n">
        <f aca="false">[6]Results!L9</f>
        <v>30825.8071880743</v>
      </c>
      <c r="M53" s="265" t="n">
        <f aca="false">[6]Results!M9</f>
        <v>31384.2160804039</v>
      </c>
      <c r="N53" s="265" t="n">
        <f aca="false">[6]Results!N9</f>
        <v>31404.6756499165</v>
      </c>
      <c r="O53" s="265" t="n">
        <f aca="false">[6]Results!O9</f>
        <v>31514.5755183155</v>
      </c>
      <c r="P53" s="265" t="n">
        <f aca="false">[6]Results!P9</f>
        <v>31396.7106992521</v>
      </c>
      <c r="Q53" s="265" t="n">
        <f aca="false">[6]Results!Q9</f>
        <v>31039.9782093001</v>
      </c>
      <c r="R53" s="265" t="n">
        <f aca="false">[6]Results!R9</f>
        <v>30941.3173490876</v>
      </c>
      <c r="S53" s="265" t="n">
        <f aca="false">[6]Results!S9</f>
        <v>30642.8153846642</v>
      </c>
      <c r="T53" s="265" t="n">
        <f aca="false">[6]Results!T9</f>
        <v>30406.1729837424</v>
      </c>
      <c r="U53" s="265" t="n">
        <f aca="false">[6]Results!U9</f>
        <v>30331.2495960606</v>
      </c>
      <c r="V53" s="265" t="n">
        <f aca="false">[6]Results!V9</f>
        <v>30158.6500239091</v>
      </c>
      <c r="W53" s="265" t="n">
        <f aca="false">[6]Results!W9</f>
        <v>30369.4811120439</v>
      </c>
      <c r="X53" s="265" t="n">
        <f aca="false">[6]Results!X9</f>
        <v>30920.9949219049</v>
      </c>
      <c r="Y53" s="265" t="n">
        <f aca="false">[6]Results!Y9</f>
        <v>31933.33990315</v>
      </c>
      <c r="Z53" s="265" t="n">
        <f aca="false">[6]Results!Z9</f>
        <v>30888.1444473297</v>
      </c>
      <c r="AA53" s="265" t="n">
        <f aca="false">[6]Results!AA9</f>
        <v>28164.0978987565</v>
      </c>
      <c r="AB53" s="265" t="n">
        <f aca="false">[6]Results!AB9</f>
        <v>25650.9618621776</v>
      </c>
      <c r="AC53" s="266" t="n">
        <f aca="false">MAX(E53:AB53)</f>
        <v>31933.33990315</v>
      </c>
    </row>
    <row r="54" customFormat="false" ht="12.75" hidden="false" customHeight="false" outlineLevel="0" collapsed="false">
      <c r="A54" s="0" t="n">
        <f aca="false">[6]Results!A10</f>
        <v>2001</v>
      </c>
      <c r="B54" s="0" t="n">
        <f aca="false">[6]Results!B10</f>
        <v>4</v>
      </c>
      <c r="C54" s="0" t="n">
        <f aca="false">[6]Results!C10</f>
        <v>12</v>
      </c>
      <c r="D54" s="219" t="n">
        <f aca="false">DATE(A54,B54,C54)</f>
        <v>36993</v>
      </c>
      <c r="E54" s="265" t="n">
        <f aca="false">[6]Results!E10</f>
        <v>24078.4089486444</v>
      </c>
      <c r="F54" s="265" t="n">
        <f aca="false">[6]Results!F10</f>
        <v>23014.6599223943</v>
      </c>
      <c r="G54" s="265" t="n">
        <f aca="false">[6]Results!G10</f>
        <v>22535.0537653268</v>
      </c>
      <c r="H54" s="265" t="n">
        <f aca="false">[6]Results!H10</f>
        <v>22400.0365527715</v>
      </c>
      <c r="I54" s="265" t="n">
        <f aca="false">[6]Results!I10</f>
        <v>22966.849591885</v>
      </c>
      <c r="J54" s="265" t="n">
        <f aca="false">[6]Results!J10</f>
        <v>24830.1515708019</v>
      </c>
      <c r="K54" s="265" t="n">
        <f aca="false">[6]Results!K10</f>
        <v>28474.1110843067</v>
      </c>
      <c r="L54" s="265" t="n">
        <f aca="false">[6]Results!L10</f>
        <v>30847.6365809861</v>
      </c>
      <c r="M54" s="265" t="n">
        <f aca="false">[6]Results!M10</f>
        <v>31436.6124180178</v>
      </c>
      <c r="N54" s="265" t="n">
        <f aca="false">[6]Results!N10</f>
        <v>31532.4248811071</v>
      </c>
      <c r="O54" s="265" t="n">
        <f aca="false">[6]Results!O10</f>
        <v>31657.2950399057</v>
      </c>
      <c r="P54" s="265" t="n">
        <f aca="false">[6]Results!P10</f>
        <v>31541.0858152729</v>
      </c>
      <c r="Q54" s="265" t="n">
        <f aca="false">[6]Results!Q10</f>
        <v>31176.4655048436</v>
      </c>
      <c r="R54" s="265" t="n">
        <f aca="false">[6]Results!R10</f>
        <v>31112.4739643767</v>
      </c>
      <c r="S54" s="265" t="n">
        <f aca="false">[6]Results!S10</f>
        <v>30852.4291665237</v>
      </c>
      <c r="T54" s="265" t="n">
        <f aca="false">[6]Results!T10</f>
        <v>30637.5321129236</v>
      </c>
      <c r="U54" s="265" t="n">
        <f aca="false">[6]Results!U10</f>
        <v>30583.9277672411</v>
      </c>
      <c r="V54" s="265" t="n">
        <f aca="false">[6]Results!V10</f>
        <v>30415.2338246052</v>
      </c>
      <c r="W54" s="265" t="n">
        <f aca="false">[6]Results!W10</f>
        <v>30538.4590298926</v>
      </c>
      <c r="X54" s="265" t="n">
        <f aca="false">[6]Results!X10</f>
        <v>31047.1745502194</v>
      </c>
      <c r="Y54" s="265" t="n">
        <f aca="false">[6]Results!Y10</f>
        <v>32054.9919588998</v>
      </c>
      <c r="Z54" s="265" t="n">
        <f aca="false">[6]Results!Z10</f>
        <v>31033.4136869828</v>
      </c>
      <c r="AA54" s="265" t="n">
        <f aca="false">[6]Results!AA10</f>
        <v>28407.9710364046</v>
      </c>
      <c r="AB54" s="265" t="n">
        <f aca="false">[6]Results!AB10</f>
        <v>25992.4432698517</v>
      </c>
      <c r="AC54" s="266" t="n">
        <f aca="false">MAX(E54:AB54)</f>
        <v>32054.9919588998</v>
      </c>
    </row>
    <row r="55" customFormat="false" ht="12.75" hidden="false" customHeight="false" outlineLevel="0" collapsed="false">
      <c r="A55" s="0" t="n">
        <f aca="false">[6]Results!A11</f>
        <v>2001</v>
      </c>
      <c r="B55" s="0" t="n">
        <f aca="false">[6]Results!B11</f>
        <v>4</v>
      </c>
      <c r="C55" s="0" t="n">
        <f aca="false">[6]Results!C11</f>
        <v>13</v>
      </c>
      <c r="D55" s="219" t="n">
        <f aca="false">DATE(A55,B55,C55)</f>
        <v>36994</v>
      </c>
      <c r="E55" s="265" t="n">
        <f aca="false">[6]Results!E11</f>
        <v>23143.8441328357</v>
      </c>
      <c r="F55" s="265" t="n">
        <f aca="false">[6]Results!F11</f>
        <v>21965.5161677395</v>
      </c>
      <c r="G55" s="265" t="n">
        <f aca="false">[6]Results!G11</f>
        <v>21459.8508324131</v>
      </c>
      <c r="H55" s="265" t="n">
        <f aca="false">[6]Results!H11</f>
        <v>21049.7330594871</v>
      </c>
      <c r="I55" s="265" t="n">
        <f aca="false">[6]Results!I11</f>
        <v>21310.4782397283</v>
      </c>
      <c r="J55" s="265" t="n">
        <f aca="false">[6]Results!J11</f>
        <v>22417.7783096158</v>
      </c>
      <c r="K55" s="265" t="n">
        <f aca="false">[6]Results!K11</f>
        <v>24283.7669244887</v>
      </c>
      <c r="L55" s="265" t="n">
        <f aca="false">[6]Results!L11</f>
        <v>26123.7641799218</v>
      </c>
      <c r="M55" s="265" t="n">
        <f aca="false">[6]Results!M11</f>
        <v>28013.5739033362</v>
      </c>
      <c r="N55" s="265" t="n">
        <f aca="false">[6]Results!N11</f>
        <v>29020.3603452639</v>
      </c>
      <c r="O55" s="265" t="n">
        <f aca="false">[6]Results!O11</f>
        <v>29360.3009272039</v>
      </c>
      <c r="P55" s="265" t="n">
        <f aca="false">[6]Results!P11</f>
        <v>29463.035785265</v>
      </c>
      <c r="Q55" s="265" t="n">
        <f aca="false">[6]Results!Q11</f>
        <v>29042.1990973263</v>
      </c>
      <c r="R55" s="265" t="n">
        <f aca="false">[6]Results!R11</f>
        <v>28886.9279776679</v>
      </c>
      <c r="S55" s="265" t="n">
        <f aca="false">[6]Results!S11</f>
        <v>28425.9932615312</v>
      </c>
      <c r="T55" s="265" t="n">
        <f aca="false">[6]Results!T11</f>
        <v>28135.052913193</v>
      </c>
      <c r="U55" s="265" t="n">
        <f aca="false">[6]Results!U11</f>
        <v>28374.1566086066</v>
      </c>
      <c r="V55" s="265" t="n">
        <f aca="false">[6]Results!V11</f>
        <v>28511.1553848684</v>
      </c>
      <c r="W55" s="265" t="n">
        <f aca="false">[6]Results!W11</f>
        <v>28593.0214293272</v>
      </c>
      <c r="X55" s="265" t="n">
        <f aca="false">[6]Results!X11</f>
        <v>29032.1837979525</v>
      </c>
      <c r="Y55" s="265" t="n">
        <f aca="false">[6]Results!Y11</f>
        <v>29600.9917973448</v>
      </c>
      <c r="Z55" s="265" t="n">
        <f aca="false">[6]Results!Z11</f>
        <v>28782.5384636723</v>
      </c>
      <c r="AA55" s="265" t="n">
        <f aca="false">[6]Results!AA11</f>
        <v>26809.5466388953</v>
      </c>
      <c r="AB55" s="265" t="n">
        <f aca="false">[6]Results!AB11</f>
        <v>24874.8905980189</v>
      </c>
      <c r="AC55" s="266" t="n">
        <f aca="false">MAX(E55:AB55)</f>
        <v>29600.9917973448</v>
      </c>
    </row>
    <row r="56" customFormat="false" ht="12.75" hidden="false" customHeight="false" outlineLevel="0" collapsed="false">
      <c r="A56" s="0" t="n">
        <f aca="false">[6]Results!A12</f>
        <v>2001</v>
      </c>
      <c r="B56" s="0" t="n">
        <f aca="false">[6]Results!B12</f>
        <v>4</v>
      </c>
      <c r="C56" s="0" t="n">
        <f aca="false">[6]Results!C12</f>
        <v>14</v>
      </c>
      <c r="D56" s="219" t="n">
        <f aca="false">DATE(A56,B56,C56)</f>
        <v>36995</v>
      </c>
      <c r="E56" s="265" t="n">
        <f aca="false">[6]Results!E12</f>
        <v>23413.191075157</v>
      </c>
      <c r="F56" s="265" t="n">
        <f aca="false">[6]Results!F12</f>
        <v>22122.5291637209</v>
      </c>
      <c r="G56" s="265" t="n">
        <f aca="false">[6]Results!G12</f>
        <v>21481.0376276388</v>
      </c>
      <c r="H56" s="265" t="n">
        <f aca="false">[6]Results!H12</f>
        <v>21177.0829419458</v>
      </c>
      <c r="I56" s="265" t="n">
        <f aca="false">[6]Results!I12</f>
        <v>21346.1623105744</v>
      </c>
      <c r="J56" s="265" t="n">
        <f aca="false">[6]Results!J12</f>
        <v>21943.9934617256</v>
      </c>
      <c r="K56" s="265" t="n">
        <f aca="false">[6]Results!K12</f>
        <v>22946.0819300729</v>
      </c>
      <c r="L56" s="265" t="n">
        <f aca="false">[6]Results!L12</f>
        <v>24294.8129949355</v>
      </c>
      <c r="M56" s="265" t="n">
        <f aca="false">[6]Results!M12</f>
        <v>26284.6162304686</v>
      </c>
      <c r="N56" s="265" t="n">
        <f aca="false">[6]Results!N12</f>
        <v>27500.5796855592</v>
      </c>
      <c r="O56" s="265" t="n">
        <f aca="false">[6]Results!O12</f>
        <v>27950.4011301488</v>
      </c>
      <c r="P56" s="265" t="n">
        <f aca="false">[6]Results!P12</f>
        <v>27749.261292258</v>
      </c>
      <c r="Q56" s="265" t="n">
        <f aca="false">[6]Results!Q12</f>
        <v>27222.7565208786</v>
      </c>
      <c r="R56" s="265" t="n">
        <f aca="false">[6]Results!R12</f>
        <v>26665.1258683801</v>
      </c>
      <c r="S56" s="265" t="n">
        <f aca="false">[6]Results!S12</f>
        <v>26134.6940112038</v>
      </c>
      <c r="T56" s="265" t="n">
        <f aca="false">[6]Results!T12</f>
        <v>25840.1492996777</v>
      </c>
      <c r="U56" s="265" t="n">
        <f aca="false">[6]Results!U12</f>
        <v>25809.2857067478</v>
      </c>
      <c r="V56" s="265" t="n">
        <f aca="false">[6]Results!V12</f>
        <v>25809.9664683734</v>
      </c>
      <c r="W56" s="265" t="n">
        <f aca="false">[6]Results!W12</f>
        <v>26163.1732133328</v>
      </c>
      <c r="X56" s="265" t="n">
        <f aca="false">[6]Results!X12</f>
        <v>26762.5035838822</v>
      </c>
      <c r="Y56" s="265" t="n">
        <f aca="false">[6]Results!Y12</f>
        <v>27884.8556164069</v>
      </c>
      <c r="Z56" s="265" t="n">
        <f aca="false">[6]Results!Z12</f>
        <v>27357.8927993744</v>
      </c>
      <c r="AA56" s="265" t="n">
        <f aca="false">[6]Results!AA12</f>
        <v>25668.9942172822</v>
      </c>
      <c r="AB56" s="265" t="n">
        <f aca="false">[6]Results!AB12</f>
        <v>23986.5891179111</v>
      </c>
      <c r="AC56" s="266" t="n">
        <f aca="false">MAX(E56:AB56)</f>
        <v>27950.4011301488</v>
      </c>
    </row>
    <row r="57" customFormat="false" ht="12.75" hidden="false" customHeight="false" outlineLevel="0" collapsed="false">
      <c r="A57" s="0" t="n">
        <f aca="false">[6]Results!A13</f>
        <v>2001</v>
      </c>
      <c r="B57" s="0" t="n">
        <f aca="false">[6]Results!B13</f>
        <v>4</v>
      </c>
      <c r="C57" s="0" t="n">
        <f aca="false">[6]Results!C13</f>
        <v>15</v>
      </c>
      <c r="D57" s="219" t="n">
        <f aca="false">DATE(A57,B57,C57)</f>
        <v>36996</v>
      </c>
      <c r="E57" s="265" t="n">
        <f aca="false">[6]Results!E13</f>
        <v>22720.8263571752</v>
      </c>
      <c r="F57" s="265" t="n">
        <f aca="false">[6]Results!F13</f>
        <v>21508.0839194589</v>
      </c>
      <c r="G57" s="265" t="n">
        <f aca="false">[6]Results!G13</f>
        <v>20914.8044532137</v>
      </c>
      <c r="H57" s="265" t="n">
        <f aca="false">[6]Results!H13</f>
        <v>20594.945021447</v>
      </c>
      <c r="I57" s="265" t="n">
        <f aca="false">[6]Results!I13</f>
        <v>20307.1654349101</v>
      </c>
      <c r="J57" s="265" t="n">
        <f aca="false">[6]Results!J13</f>
        <v>20670.8250936933</v>
      </c>
      <c r="K57" s="265" t="n">
        <f aca="false">[6]Results!K13</f>
        <v>21183.9470692028</v>
      </c>
      <c r="L57" s="265" t="n">
        <f aca="false">[6]Results!L13</f>
        <v>21954.1378706694</v>
      </c>
      <c r="M57" s="265" t="n">
        <f aca="false">[6]Results!M13</f>
        <v>23735.5121441671</v>
      </c>
      <c r="N57" s="265" t="n">
        <f aca="false">[6]Results!N13</f>
        <v>24851.1045869053</v>
      </c>
      <c r="O57" s="265" t="n">
        <f aca="false">[6]Results!O13</f>
        <v>25353.6423636479</v>
      </c>
      <c r="P57" s="265" t="n">
        <f aca="false">[6]Results!P13</f>
        <v>25316.9589291142</v>
      </c>
      <c r="Q57" s="265" t="n">
        <f aca="false">[6]Results!Q13</f>
        <v>25217.969556577</v>
      </c>
      <c r="R57" s="265" t="n">
        <f aca="false">[6]Results!R13</f>
        <v>24766.920431354</v>
      </c>
      <c r="S57" s="265" t="n">
        <f aca="false">[6]Results!S13</f>
        <v>24085.0020957852</v>
      </c>
      <c r="T57" s="265" t="n">
        <f aca="false">[6]Results!T13</f>
        <v>23704.1179788483</v>
      </c>
      <c r="U57" s="265" t="n">
        <f aca="false">[6]Results!U13</f>
        <v>23434.2400137326</v>
      </c>
      <c r="V57" s="265" t="n">
        <f aca="false">[6]Results!V13</f>
        <v>23509.7288268707</v>
      </c>
      <c r="W57" s="265" t="n">
        <f aca="false">[6]Results!W13</f>
        <v>23962.9696638722</v>
      </c>
      <c r="X57" s="265" t="n">
        <f aca="false">[6]Results!X13</f>
        <v>25231.8153836922</v>
      </c>
      <c r="Y57" s="265" t="n">
        <f aca="false">[6]Results!Y13</f>
        <v>26738.1879411333</v>
      </c>
      <c r="Z57" s="265" t="n">
        <f aca="false">[6]Results!Z13</f>
        <v>26330.2562984881</v>
      </c>
      <c r="AA57" s="265" t="n">
        <f aca="false">[6]Results!AA13</f>
        <v>25068.8027042445</v>
      </c>
      <c r="AB57" s="265" t="n">
        <f aca="false">[6]Results!AB13</f>
        <v>23753.4503960089</v>
      </c>
      <c r="AC57" s="266" t="n">
        <f aca="false">MAX(E57:AB57)</f>
        <v>26738.1879411333</v>
      </c>
    </row>
    <row r="58" customFormat="false" ht="12.75" hidden="false" customHeight="false" outlineLevel="0" collapsed="false">
      <c r="A58" s="0" t="n">
        <f aca="false">[6]Results!A14</f>
        <v>2001</v>
      </c>
      <c r="B58" s="0" t="n">
        <f aca="false">[6]Results!B14</f>
        <v>4</v>
      </c>
      <c r="C58" s="0" t="n">
        <f aca="false">[6]Results!C14</f>
        <v>16</v>
      </c>
      <c r="D58" s="219" t="n">
        <f aca="false">DATE(A58,B58,C58)</f>
        <v>36997</v>
      </c>
      <c r="E58" s="265" t="n">
        <f aca="false">[6]Results!E14</f>
        <v>22618.0489686928</v>
      </c>
      <c r="F58" s="265" t="n">
        <f aca="false">[6]Results!F14</f>
        <v>21830.6048802489</v>
      </c>
      <c r="G58" s="265" t="n">
        <f aca="false">[6]Results!G14</f>
        <v>21517.1816946995</v>
      </c>
      <c r="H58" s="265" t="n">
        <f aca="false">[6]Results!H14</f>
        <v>21521.4653085653</v>
      </c>
      <c r="I58" s="265" t="n">
        <f aca="false">[6]Results!I14</f>
        <v>21929.4437251134</v>
      </c>
      <c r="J58" s="265" t="n">
        <f aca="false">[6]Results!J14</f>
        <v>23864.6502408984</v>
      </c>
      <c r="K58" s="265" t="n">
        <f aca="false">[6]Results!K14</f>
        <v>26640.7668367827</v>
      </c>
      <c r="L58" s="265" t="n">
        <f aca="false">[6]Results!L14</f>
        <v>29152.423442358</v>
      </c>
      <c r="M58" s="265" t="n">
        <f aca="false">[6]Results!M14</f>
        <v>30547.3084090209</v>
      </c>
      <c r="N58" s="265" t="n">
        <f aca="false">[6]Results!N14</f>
        <v>31496.8692442311</v>
      </c>
      <c r="O58" s="265" t="n">
        <f aca="false">[6]Results!O14</f>
        <v>31937.3349410253</v>
      </c>
      <c r="P58" s="265" t="n">
        <f aca="false">[6]Results!P14</f>
        <v>31952.4627897061</v>
      </c>
      <c r="Q58" s="265" t="n">
        <f aca="false">[6]Results!Q14</f>
        <v>31641.8511697351</v>
      </c>
      <c r="R58" s="265" t="n">
        <f aca="false">[6]Results!R14</f>
        <v>31558.1862794091</v>
      </c>
      <c r="S58" s="265" t="n">
        <f aca="false">[6]Results!S14</f>
        <v>30973.6698599263</v>
      </c>
      <c r="T58" s="265" t="n">
        <f aca="false">[6]Results!T14</f>
        <v>30642.6762331406</v>
      </c>
      <c r="U58" s="265" t="n">
        <f aca="false">[6]Results!U14</f>
        <v>30488.5094131973</v>
      </c>
      <c r="V58" s="265" t="n">
        <f aca="false">[6]Results!V14</f>
        <v>30049.3966664128</v>
      </c>
      <c r="W58" s="265" t="n">
        <f aca="false">[6]Results!W14</f>
        <v>29747.2678224898</v>
      </c>
      <c r="X58" s="265" t="n">
        <f aca="false">[6]Results!X14</f>
        <v>30323.6225878202</v>
      </c>
      <c r="Y58" s="265" t="n">
        <f aca="false">[6]Results!Y14</f>
        <v>31939.4679680785</v>
      </c>
      <c r="Z58" s="265" t="n">
        <f aca="false">[6]Results!Z14</f>
        <v>30937.2927462347</v>
      </c>
      <c r="AA58" s="265" t="n">
        <f aca="false">[6]Results!AA14</f>
        <v>28618.9997951284</v>
      </c>
      <c r="AB58" s="265" t="n">
        <f aca="false">[6]Results!AB14</f>
        <v>26903.7775303076</v>
      </c>
      <c r="AC58" s="266" t="n">
        <f aca="false">MAX(E58:AB58)</f>
        <v>31952.4627897061</v>
      </c>
    </row>
    <row r="59" customFormat="false" ht="12.75" hidden="false" customHeight="false" outlineLevel="0" collapsed="false">
      <c r="A59" s="0" t="n">
        <f aca="false">[6]Results!A15</f>
        <v>2001</v>
      </c>
      <c r="B59" s="0" t="n">
        <f aca="false">[6]Results!B15</f>
        <v>4</v>
      </c>
      <c r="C59" s="0" t="n">
        <f aca="false">[6]Results!C15</f>
        <v>17</v>
      </c>
      <c r="D59" s="219" t="n">
        <f aca="false">DATE(A59,B59,C59)</f>
        <v>36998</v>
      </c>
      <c r="E59" s="265" t="n">
        <f aca="false">[6]Results!E15</f>
        <v>23868.7870877587</v>
      </c>
      <c r="F59" s="265" t="n">
        <f aca="false">[6]Results!F15</f>
        <v>22809.691478244</v>
      </c>
      <c r="G59" s="265" t="n">
        <f aca="false">[6]Results!G15</f>
        <v>22367.1360496225</v>
      </c>
      <c r="H59" s="265" t="n">
        <f aca="false">[6]Results!H15</f>
        <v>22235.2812916643</v>
      </c>
      <c r="I59" s="265" t="n">
        <f aca="false">[6]Results!I15</f>
        <v>22757.6390736791</v>
      </c>
      <c r="J59" s="265" t="n">
        <f aca="false">[6]Results!J15</f>
        <v>24555.508142007</v>
      </c>
      <c r="K59" s="265" t="n">
        <f aca="false">[6]Results!K15</f>
        <v>28075.2824708685</v>
      </c>
      <c r="L59" s="265" t="n">
        <f aca="false">[6]Results!L15</f>
        <v>30521.019508706</v>
      </c>
      <c r="M59" s="265" t="n">
        <f aca="false">[6]Results!M15</f>
        <v>31172.9954081996</v>
      </c>
      <c r="N59" s="265" t="n">
        <f aca="false">[6]Results!N15</f>
        <v>31369.5486810855</v>
      </c>
      <c r="O59" s="265" t="n">
        <f aca="false">[6]Results!O15</f>
        <v>31592.0916349942</v>
      </c>
      <c r="P59" s="265" t="n">
        <f aca="false">[6]Results!P15</f>
        <v>31540.3833301887</v>
      </c>
      <c r="Q59" s="265" t="n">
        <f aca="false">[6]Results!Q15</f>
        <v>31244.1833855725</v>
      </c>
      <c r="R59" s="265" t="n">
        <f aca="false">[6]Results!R15</f>
        <v>31171.1187365665</v>
      </c>
      <c r="S59" s="265" t="n">
        <f aca="false">[6]Results!S15</f>
        <v>30941.6636556133</v>
      </c>
      <c r="T59" s="265" t="n">
        <f aca="false">[6]Results!T15</f>
        <v>30726.9101041195</v>
      </c>
      <c r="U59" s="265" t="n">
        <f aca="false">[6]Results!U15</f>
        <v>30674.0438378418</v>
      </c>
      <c r="V59" s="265" t="n">
        <f aca="false">[6]Results!V15</f>
        <v>30490.8586592916</v>
      </c>
      <c r="W59" s="265" t="n">
        <f aca="false">[6]Results!W15</f>
        <v>30479.6182275423</v>
      </c>
      <c r="X59" s="265" t="n">
        <f aca="false">[6]Results!X15</f>
        <v>30827.2259876766</v>
      </c>
      <c r="Y59" s="265" t="n">
        <f aca="false">[6]Results!Y15</f>
        <v>31863.1706219543</v>
      </c>
      <c r="Z59" s="265" t="n">
        <f aca="false">[6]Results!Z15</f>
        <v>30859.2195197516</v>
      </c>
      <c r="AA59" s="265" t="n">
        <f aca="false">[6]Results!AA15</f>
        <v>28128.7155540362</v>
      </c>
      <c r="AB59" s="265" t="n">
        <f aca="false">[6]Results!AB15</f>
        <v>25645.6357120331</v>
      </c>
      <c r="AC59" s="266" t="n">
        <f aca="false">MAX(E59:AB59)</f>
        <v>31863.1706219543</v>
      </c>
    </row>
    <row r="60" customFormat="false" ht="12.75" hidden="false" customHeight="false" outlineLevel="0" collapsed="false">
      <c r="A60" s="0" t="n">
        <f aca="false">[6]Results!A16</f>
        <v>2001</v>
      </c>
      <c r="B60" s="0" t="n">
        <f aca="false">[6]Results!B16</f>
        <v>4</v>
      </c>
      <c r="C60" s="0" t="n">
        <f aca="false">[6]Results!C16</f>
        <v>18</v>
      </c>
      <c r="D60" s="219" t="n">
        <f aca="false">DATE(A60,B60,C60)</f>
        <v>36999</v>
      </c>
      <c r="E60" s="265" t="n">
        <f aca="false">[6]Results!E16</f>
        <v>23898.6958749233</v>
      </c>
      <c r="F60" s="265" t="n">
        <f aca="false">[6]Results!F16</f>
        <v>22801.8129277437</v>
      </c>
      <c r="G60" s="265" t="n">
        <f aca="false">[6]Results!G16</f>
        <v>22326.3132647092</v>
      </c>
      <c r="H60" s="265" t="n">
        <f aca="false">[6]Results!H16</f>
        <v>22155.1999929163</v>
      </c>
      <c r="I60" s="265" t="n">
        <f aca="false">[6]Results!I16</f>
        <v>22681.8007115107</v>
      </c>
      <c r="J60" s="265" t="n">
        <f aca="false">[6]Results!J16</f>
        <v>24448.6127951678</v>
      </c>
      <c r="K60" s="265" t="n">
        <f aca="false">[6]Results!K16</f>
        <v>27887.2395219322</v>
      </c>
      <c r="L60" s="265" t="n">
        <f aca="false">[6]Results!L16</f>
        <v>30242.4763872794</v>
      </c>
      <c r="M60" s="265" t="n">
        <f aca="false">[6]Results!M16</f>
        <v>30931.2757831551</v>
      </c>
      <c r="N60" s="265" t="n">
        <f aca="false">[6]Results!N16</f>
        <v>31139.8892880564</v>
      </c>
      <c r="O60" s="265" t="n">
        <f aca="false">[6]Results!O16</f>
        <v>31343.0037530563</v>
      </c>
      <c r="P60" s="265" t="n">
        <f aca="false">[6]Results!P16</f>
        <v>31278.2486120643</v>
      </c>
      <c r="Q60" s="265" t="n">
        <f aca="false">[6]Results!Q16</f>
        <v>30964.1040596411</v>
      </c>
      <c r="R60" s="265" t="n">
        <f aca="false">[6]Results!R16</f>
        <v>30891.2274179813</v>
      </c>
      <c r="S60" s="265" t="n">
        <f aca="false">[6]Results!S16</f>
        <v>30607.3860557692</v>
      </c>
      <c r="T60" s="265" t="n">
        <f aca="false">[6]Results!T16</f>
        <v>30344.7995771614</v>
      </c>
      <c r="U60" s="265" t="n">
        <f aca="false">[6]Results!U16</f>
        <v>30173.0526993251</v>
      </c>
      <c r="V60" s="265" t="n">
        <f aca="false">[6]Results!V16</f>
        <v>29910.0747098637</v>
      </c>
      <c r="W60" s="265" t="n">
        <f aca="false">[6]Results!W16</f>
        <v>29798.1433754661</v>
      </c>
      <c r="X60" s="265" t="n">
        <f aca="false">[6]Results!X16</f>
        <v>30125.4395757382</v>
      </c>
      <c r="Y60" s="265" t="n">
        <f aca="false">[6]Results!Y16</f>
        <v>31234.9521256738</v>
      </c>
      <c r="Z60" s="265" t="n">
        <f aca="false">[6]Results!Z16</f>
        <v>30261.0538832121</v>
      </c>
      <c r="AA60" s="265" t="n">
        <f aca="false">[6]Results!AA16</f>
        <v>27551.7805355271</v>
      </c>
      <c r="AB60" s="265" t="n">
        <f aca="false">[6]Results!AB16</f>
        <v>24955.8176223906</v>
      </c>
      <c r="AC60" s="266" t="n">
        <f aca="false">MAX(E60:AB60)</f>
        <v>31343.0037530563</v>
      </c>
    </row>
    <row r="61" customFormat="false" ht="12.75" hidden="false" customHeight="false" outlineLevel="0" collapsed="false">
      <c r="A61" s="0" t="n">
        <f aca="false">[6]Results!A17</f>
        <v>2001</v>
      </c>
      <c r="B61" s="0" t="n">
        <f aca="false">[6]Results!B17</f>
        <v>4</v>
      </c>
      <c r="C61" s="0" t="n">
        <f aca="false">[6]Results!C17</f>
        <v>19</v>
      </c>
      <c r="D61" s="219" t="n">
        <f aca="false">DATE(A61,B61,C61)</f>
        <v>37000</v>
      </c>
      <c r="E61" s="265" t="n">
        <f aca="false">[6]Results!E17</f>
        <v>23853.4339431032</v>
      </c>
      <c r="F61" s="265" t="n">
        <f aca="false">[6]Results!F17</f>
        <v>22764.1488196657</v>
      </c>
      <c r="G61" s="265" t="n">
        <f aca="false">[6]Results!G17</f>
        <v>22272.444645219</v>
      </c>
      <c r="H61" s="265" t="n">
        <f aca="false">[6]Results!H17</f>
        <v>22115.9414119322</v>
      </c>
      <c r="I61" s="265" t="n">
        <f aca="false">[6]Results!I17</f>
        <v>22625.8054329136</v>
      </c>
      <c r="J61" s="265" t="n">
        <f aca="false">[6]Results!J17</f>
        <v>24432.5506241939</v>
      </c>
      <c r="K61" s="265" t="n">
        <f aca="false">[6]Results!K17</f>
        <v>27877.8155218642</v>
      </c>
      <c r="L61" s="265" t="n">
        <f aca="false">[6]Results!L17</f>
        <v>30283.1084135135</v>
      </c>
      <c r="M61" s="265" t="n">
        <f aca="false">[6]Results!M17</f>
        <v>31057.4057095713</v>
      </c>
      <c r="N61" s="265" t="n">
        <f aca="false">[6]Results!N17</f>
        <v>31373.0393572936</v>
      </c>
      <c r="O61" s="265" t="n">
        <f aca="false">[6]Results!O17</f>
        <v>31587.0645770997</v>
      </c>
      <c r="P61" s="265" t="n">
        <f aca="false">[6]Results!P17</f>
        <v>31533.6141346045</v>
      </c>
      <c r="Q61" s="265" t="n">
        <f aca="false">[6]Results!Q17</f>
        <v>31220.3159466252</v>
      </c>
      <c r="R61" s="265" t="n">
        <f aca="false">[6]Results!R17</f>
        <v>31188.6143483123</v>
      </c>
      <c r="S61" s="265" t="n">
        <f aca="false">[6]Results!S17</f>
        <v>30952.3847123929</v>
      </c>
      <c r="T61" s="265" t="n">
        <f aca="false">[6]Results!T17</f>
        <v>30738.1300138705</v>
      </c>
      <c r="U61" s="265" t="n">
        <f aca="false">[6]Results!U17</f>
        <v>30678.0256524594</v>
      </c>
      <c r="V61" s="265" t="n">
        <f aca="false">[6]Results!V17</f>
        <v>30459.875375738</v>
      </c>
      <c r="W61" s="265" t="n">
        <f aca="false">[6]Results!W17</f>
        <v>30350.9219392403</v>
      </c>
      <c r="X61" s="265" t="n">
        <f aca="false">[6]Results!X17</f>
        <v>30636.6906961447</v>
      </c>
      <c r="Y61" s="265" t="n">
        <f aca="false">[6]Results!Y17</f>
        <v>31683.3893798082</v>
      </c>
      <c r="Z61" s="265" t="n">
        <f aca="false">[6]Results!Z17</f>
        <v>30748.4070831171</v>
      </c>
      <c r="AA61" s="265" t="n">
        <f aca="false">[6]Results!AA17</f>
        <v>28173.4151377907</v>
      </c>
      <c r="AB61" s="265" t="n">
        <f aca="false">[6]Results!AB17</f>
        <v>25745.7266511975</v>
      </c>
      <c r="AC61" s="266" t="n">
        <f aca="false">MAX(E61:AB61)</f>
        <v>31683.3893798082</v>
      </c>
    </row>
    <row r="62" customFormat="false" ht="12.75" hidden="false" customHeight="false" outlineLevel="0" collapsed="false">
      <c r="A62" s="0" t="n">
        <f aca="false">[6]Results!A18</f>
        <v>2001</v>
      </c>
      <c r="B62" s="0" t="n">
        <f aca="false">[6]Results!B18</f>
        <v>4</v>
      </c>
      <c r="C62" s="0" t="n">
        <f aca="false">[6]Results!C18</f>
        <v>20</v>
      </c>
      <c r="D62" s="219" t="n">
        <f aca="false">DATE(A62,B62,C62)</f>
        <v>37001</v>
      </c>
      <c r="E62" s="265" t="n">
        <f aca="false">[6]Results!E18</f>
        <v>24061.7808847155</v>
      </c>
      <c r="F62" s="265" t="n">
        <f aca="false">[6]Results!F18</f>
        <v>22955.6872560135</v>
      </c>
      <c r="G62" s="265" t="n">
        <f aca="false">[6]Results!G18</f>
        <v>22440.1940403188</v>
      </c>
      <c r="H62" s="265" t="n">
        <f aca="false">[6]Results!H18</f>
        <v>22293.039613417</v>
      </c>
      <c r="I62" s="265" t="n">
        <f aca="false">[6]Results!I18</f>
        <v>22754.5218213376</v>
      </c>
      <c r="J62" s="265" t="n">
        <f aca="false">[6]Results!J18</f>
        <v>24498.9414465161</v>
      </c>
      <c r="K62" s="265" t="n">
        <f aca="false">[6]Results!K18</f>
        <v>27808.4733019726</v>
      </c>
      <c r="L62" s="265" t="n">
        <f aca="false">[6]Results!L18</f>
        <v>30300.2298569986</v>
      </c>
      <c r="M62" s="265" t="n">
        <f aca="false">[6]Results!M18</f>
        <v>31220.238280056</v>
      </c>
      <c r="N62" s="265" t="n">
        <f aca="false">[6]Results!N18</f>
        <v>31661.6405652812</v>
      </c>
      <c r="O62" s="265" t="n">
        <f aca="false">[6]Results!O18</f>
        <v>31882.2350394809</v>
      </c>
      <c r="P62" s="265" t="n">
        <f aca="false">[6]Results!P18</f>
        <v>31806.3515300378</v>
      </c>
      <c r="Q62" s="265" t="n">
        <f aca="false">[6]Results!Q18</f>
        <v>31469.3614598762</v>
      </c>
      <c r="R62" s="265" t="n">
        <f aca="false">[6]Results!R18</f>
        <v>31347.3453169519</v>
      </c>
      <c r="S62" s="265" t="n">
        <f aca="false">[6]Results!S18</f>
        <v>31010.2259264382</v>
      </c>
      <c r="T62" s="265" t="n">
        <f aca="false">[6]Results!T18</f>
        <v>30659.4342630117</v>
      </c>
      <c r="U62" s="265" t="n">
        <f aca="false">[6]Results!U18</f>
        <v>30440.303114769</v>
      </c>
      <c r="V62" s="265" t="n">
        <f aca="false">[6]Results!V18</f>
        <v>29988.5634628827</v>
      </c>
      <c r="W62" s="265" t="n">
        <f aca="false">[6]Results!W18</f>
        <v>29731.4974269794</v>
      </c>
      <c r="X62" s="265" t="n">
        <f aca="false">[6]Results!X18</f>
        <v>29786.1487814443</v>
      </c>
      <c r="Y62" s="265" t="n">
        <f aca="false">[6]Results!Y18</f>
        <v>30652.7688316842</v>
      </c>
      <c r="Z62" s="265" t="n">
        <f aca="false">[6]Results!Z18</f>
        <v>29881.8990765404</v>
      </c>
      <c r="AA62" s="265" t="n">
        <f aca="false">[6]Results!AA18</f>
        <v>27856.4288845213</v>
      </c>
      <c r="AB62" s="265" t="n">
        <f aca="false">[6]Results!AB18</f>
        <v>25817.6452018887</v>
      </c>
      <c r="AC62" s="266" t="n">
        <f aca="false">MAX(E62:AB62)</f>
        <v>31882.2350394809</v>
      </c>
    </row>
    <row r="63" customFormat="false" ht="12.75" hidden="false" customHeight="false" outlineLevel="0" collapsed="false">
      <c r="A63" s="0" t="n">
        <f aca="false">[6]Results!A19</f>
        <v>0</v>
      </c>
      <c r="B63" s="0" t="n">
        <f aca="false">[6]Results!B19</f>
        <v>0</v>
      </c>
      <c r="C63" s="0" t="n">
        <f aca="false">[6]Results!C19</f>
        <v>0</v>
      </c>
      <c r="D63" s="219" t="n">
        <f aca="false">DATE(A63,B63,C63)</f>
        <v>36494</v>
      </c>
      <c r="E63" s="265" t="n">
        <f aca="false">[6]Results!E19</f>
        <v>0</v>
      </c>
      <c r="F63" s="265" t="n">
        <f aca="false">[6]Results!F19</f>
        <v>0</v>
      </c>
      <c r="G63" s="265" t="n">
        <f aca="false">[6]Results!G19</f>
        <v>0</v>
      </c>
      <c r="H63" s="265" t="n">
        <f aca="false">[6]Results!H19</f>
        <v>0</v>
      </c>
      <c r="I63" s="265" t="n">
        <f aca="false">[6]Results!I19</f>
        <v>0</v>
      </c>
      <c r="J63" s="265" t="n">
        <f aca="false">[6]Results!J19</f>
        <v>0</v>
      </c>
      <c r="K63" s="265" t="n">
        <f aca="false">[6]Results!K19</f>
        <v>0</v>
      </c>
      <c r="L63" s="265" t="n">
        <f aca="false">[6]Results!L19</f>
        <v>0</v>
      </c>
      <c r="M63" s="265" t="n">
        <f aca="false">[6]Results!M19</f>
        <v>0</v>
      </c>
      <c r="N63" s="265" t="n">
        <f aca="false">[6]Results!N19</f>
        <v>0</v>
      </c>
      <c r="O63" s="265" t="n">
        <f aca="false">[6]Results!O19</f>
        <v>0</v>
      </c>
      <c r="P63" s="265" t="n">
        <f aca="false">[6]Results!P19</f>
        <v>0</v>
      </c>
      <c r="Q63" s="265" t="n">
        <f aca="false">[6]Results!Q19</f>
        <v>0</v>
      </c>
      <c r="R63" s="265" t="n">
        <f aca="false">[6]Results!R19</f>
        <v>0</v>
      </c>
      <c r="S63" s="265" t="n">
        <f aca="false">[6]Results!S19</f>
        <v>0</v>
      </c>
      <c r="T63" s="265" t="n">
        <f aca="false">[6]Results!T19</f>
        <v>0</v>
      </c>
      <c r="U63" s="265" t="n">
        <f aca="false">[6]Results!U19</f>
        <v>0</v>
      </c>
      <c r="V63" s="265" t="n">
        <f aca="false">[6]Results!V19</f>
        <v>0</v>
      </c>
      <c r="W63" s="265" t="n">
        <f aca="false">[6]Results!W19</f>
        <v>0</v>
      </c>
      <c r="X63" s="265" t="n">
        <f aca="false">[6]Results!X19</f>
        <v>0</v>
      </c>
      <c r="Y63" s="265" t="n">
        <f aca="false">[6]Results!Y19</f>
        <v>0</v>
      </c>
      <c r="Z63" s="265" t="n">
        <f aca="false">[6]Results!Z19</f>
        <v>0</v>
      </c>
      <c r="AA63" s="265" t="n">
        <f aca="false">[6]Results!AA19</f>
        <v>0</v>
      </c>
      <c r="AB63" s="265" t="n">
        <f aca="false">[6]Results!AB19</f>
        <v>0</v>
      </c>
      <c r="AC63" s="266" t="n">
        <f aca="false">MAX(E63:AB63)</f>
        <v>0</v>
      </c>
    </row>
    <row r="64" customFormat="false" ht="12.75" hidden="false" customHeight="false" outlineLevel="0" collapsed="false">
      <c r="A64" s="0" t="n">
        <f aca="false">[6]Results!A20</f>
        <v>0</v>
      </c>
      <c r="B64" s="0" t="n">
        <f aca="false">[6]Results!B20</f>
        <v>0</v>
      </c>
      <c r="C64" s="0" t="n">
        <f aca="false">[6]Results!C20</f>
        <v>0</v>
      </c>
      <c r="D64" s="219" t="n">
        <f aca="false">DATE(A64,B64,C64)</f>
        <v>36494</v>
      </c>
      <c r="E64" s="265" t="n">
        <f aca="false">[6]Results!E20</f>
        <v>0</v>
      </c>
      <c r="F64" s="265" t="n">
        <f aca="false">[6]Results!F20</f>
        <v>0</v>
      </c>
      <c r="G64" s="265" t="n">
        <f aca="false">[6]Results!G20</f>
        <v>0</v>
      </c>
      <c r="H64" s="265" t="n">
        <f aca="false">[6]Results!H20</f>
        <v>0</v>
      </c>
      <c r="I64" s="265" t="n">
        <f aca="false">[6]Results!I20</f>
        <v>0</v>
      </c>
      <c r="J64" s="265" t="n">
        <f aca="false">[6]Results!J20</f>
        <v>0</v>
      </c>
      <c r="K64" s="265" t="n">
        <f aca="false">[6]Results!K20</f>
        <v>0</v>
      </c>
      <c r="L64" s="265" t="n">
        <f aca="false">[6]Results!L20</f>
        <v>0</v>
      </c>
      <c r="M64" s="265" t="n">
        <f aca="false">[6]Results!M20</f>
        <v>0</v>
      </c>
      <c r="N64" s="265" t="n">
        <f aca="false">[6]Results!N20</f>
        <v>0</v>
      </c>
      <c r="O64" s="265" t="n">
        <f aca="false">[6]Results!O20</f>
        <v>0</v>
      </c>
      <c r="P64" s="265" t="n">
        <f aca="false">[6]Results!P20</f>
        <v>0</v>
      </c>
      <c r="Q64" s="265" t="n">
        <f aca="false">[6]Results!Q20</f>
        <v>0</v>
      </c>
      <c r="R64" s="265" t="n">
        <f aca="false">[6]Results!R20</f>
        <v>0</v>
      </c>
      <c r="S64" s="265" t="n">
        <f aca="false">[6]Results!S20</f>
        <v>0</v>
      </c>
      <c r="T64" s="265" t="n">
        <f aca="false">[6]Results!T20</f>
        <v>0</v>
      </c>
      <c r="U64" s="265" t="n">
        <f aca="false">[6]Results!U20</f>
        <v>0</v>
      </c>
      <c r="V64" s="265" t="n">
        <f aca="false">[6]Results!V20</f>
        <v>0</v>
      </c>
      <c r="W64" s="265" t="n">
        <f aca="false">[6]Results!W20</f>
        <v>0</v>
      </c>
      <c r="X64" s="265" t="n">
        <f aca="false">[6]Results!X20</f>
        <v>0</v>
      </c>
      <c r="Y64" s="265" t="n">
        <f aca="false">[6]Results!Y20</f>
        <v>0</v>
      </c>
      <c r="Z64" s="265" t="n">
        <f aca="false">[6]Results!Z20</f>
        <v>0</v>
      </c>
      <c r="AA64" s="265" t="n">
        <f aca="false">[6]Results!AA20</f>
        <v>0</v>
      </c>
      <c r="AB64" s="265" t="n">
        <f aca="false">[6]Results!AB20</f>
        <v>0</v>
      </c>
      <c r="AC64" s="266" t="n">
        <f aca="false">MAX(E64:AB64)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BO1" activeCellId="0" sqref="BO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0" width="6.85"/>
    <col collapsed="false" customWidth="true" hidden="false" outlineLevel="0" max="3" min="2" style="270" width="10.41"/>
    <col collapsed="false" customWidth="true" hidden="false" outlineLevel="0" max="9" min="4" style="270" width="11.7"/>
    <col collapsed="false" customWidth="true" hidden="false" outlineLevel="0" max="10" min="10" style="270" width="10.41"/>
    <col collapsed="false" customWidth="true" hidden="false" outlineLevel="0" max="11" min="11" style="270" width="10.28"/>
    <col collapsed="false" customWidth="true" hidden="false" outlineLevel="0" max="13" min="12" style="270" width="10.41"/>
    <col collapsed="false" customWidth="true" hidden="false" outlineLevel="0" max="16" min="14" style="270" width="10.28"/>
    <col collapsed="false" customWidth="true" hidden="false" outlineLevel="0" max="17" min="17" style="270" width="10.41"/>
    <col collapsed="false" customWidth="true" hidden="false" outlineLevel="0" max="19" min="18" style="270" width="10.28"/>
    <col collapsed="false" customWidth="true" hidden="false" outlineLevel="0" max="21" min="20" style="270" width="10.41"/>
    <col collapsed="false" customWidth="true" hidden="false" outlineLevel="0" max="27" min="22" style="270" width="10.28"/>
    <col collapsed="false" customWidth="true" hidden="false" outlineLevel="0" max="29" min="28" style="270" width="10.41"/>
    <col collapsed="false" customWidth="true" hidden="false" outlineLevel="0" max="31" min="30" style="270" width="10.28"/>
    <col collapsed="false" customWidth="true" hidden="false" outlineLevel="0" max="32" min="32" style="270" width="10.41"/>
    <col collapsed="false" customWidth="true" hidden="false" outlineLevel="0" max="33" min="33" style="270" width="10.28"/>
    <col collapsed="false" customWidth="true" hidden="false" outlineLevel="0" max="41" min="34" style="270" width="10.41"/>
    <col collapsed="false" customWidth="true" hidden="false" outlineLevel="0" max="42" min="42" style="270" width="10.28"/>
    <col collapsed="false" customWidth="true" hidden="false" outlineLevel="0" max="44" min="43" style="270" width="10.41"/>
    <col collapsed="false" customWidth="true" hidden="false" outlineLevel="0" max="47" min="45" style="270" width="10.28"/>
    <col collapsed="false" customWidth="true" hidden="false" outlineLevel="0" max="48" min="48" style="270" width="11.42"/>
    <col collapsed="false" customWidth="true" hidden="false" outlineLevel="0" max="50" min="49" style="270" width="10.41"/>
    <col collapsed="false" customWidth="true" hidden="false" outlineLevel="0" max="51" min="51" style="270" width="11.42"/>
    <col collapsed="false" customWidth="true" hidden="false" outlineLevel="0" max="53" min="52" style="270" width="10.41"/>
    <col collapsed="false" customWidth="false" hidden="false" outlineLevel="0" max="54" min="54" style="270" width="9.14"/>
    <col collapsed="false" customWidth="true" hidden="false" outlineLevel="0" max="56" min="55" style="270" width="10.41"/>
    <col collapsed="false" customWidth="false" hidden="false" outlineLevel="0" max="57" min="57" style="270" width="9.14"/>
    <col collapsed="false" customWidth="true" hidden="false" outlineLevel="0" max="58" min="58" style="270" width="10.28"/>
    <col collapsed="false" customWidth="true" hidden="false" outlineLevel="0" max="63" min="59" style="270" width="10.41"/>
    <col collapsed="false" customWidth="true" hidden="false" outlineLevel="0" max="64" min="64" style="270" width="9.99"/>
    <col collapsed="false" customWidth="true" hidden="false" outlineLevel="0" max="72" min="65" style="270" width="10.41"/>
    <col collapsed="false" customWidth="true" hidden="false" outlineLevel="0" max="73" min="73" style="270" width="10.85"/>
    <col collapsed="false" customWidth="true" hidden="false" outlineLevel="0" max="74" min="74" style="270" width="10.41"/>
    <col collapsed="false" customWidth="true" hidden="false" outlineLevel="0" max="76" min="75" style="270" width="10.85"/>
    <col collapsed="false" customWidth="false" hidden="false" outlineLevel="0" max="257" min="77" style="270" width="9.14"/>
  </cols>
  <sheetData>
    <row r="1" customFormat="false" ht="12.75" hidden="false" customHeight="false" outlineLevel="0" collapsed="false">
      <c r="A1" s="271"/>
      <c r="B1" s="272" t="n">
        <v>36930</v>
      </c>
      <c r="C1" s="272" t="n">
        <v>36931</v>
      </c>
      <c r="D1" s="272" t="n">
        <v>36932</v>
      </c>
      <c r="E1" s="272" t="n">
        <v>36933</v>
      </c>
      <c r="F1" s="272" t="n">
        <v>36934</v>
      </c>
      <c r="G1" s="272" t="n">
        <v>36935</v>
      </c>
      <c r="H1" s="272" t="n">
        <v>36936</v>
      </c>
      <c r="I1" s="272" t="n">
        <v>36937</v>
      </c>
      <c r="J1" s="272" t="n">
        <v>36938</v>
      </c>
      <c r="K1" s="272" t="n">
        <v>36939</v>
      </c>
      <c r="L1" s="272" t="n">
        <v>36940</v>
      </c>
      <c r="M1" s="272" t="n">
        <v>36941</v>
      </c>
      <c r="N1" s="272" t="n">
        <v>36942</v>
      </c>
      <c r="O1" s="272" t="n">
        <v>36943</v>
      </c>
      <c r="P1" s="272" t="n">
        <v>36944</v>
      </c>
      <c r="Q1" s="272" t="n">
        <v>36945</v>
      </c>
      <c r="R1" s="272" t="n">
        <v>36946</v>
      </c>
      <c r="S1" s="272" t="n">
        <v>36947</v>
      </c>
      <c r="T1" s="272" t="n">
        <v>36948</v>
      </c>
      <c r="U1" s="272" t="n">
        <v>36949</v>
      </c>
      <c r="V1" s="272" t="n">
        <v>36950</v>
      </c>
      <c r="W1" s="272" t="n">
        <v>36951</v>
      </c>
      <c r="X1" s="272" t="n">
        <v>36952</v>
      </c>
      <c r="Y1" s="272" t="n">
        <v>36953</v>
      </c>
      <c r="Z1" s="272" t="n">
        <v>36954</v>
      </c>
      <c r="AA1" s="272" t="n">
        <v>36955</v>
      </c>
      <c r="AB1" s="272" t="n">
        <v>36956</v>
      </c>
      <c r="AC1" s="272" t="n">
        <v>36957</v>
      </c>
      <c r="AD1" s="272" t="n">
        <v>36958</v>
      </c>
      <c r="AE1" s="272" t="n">
        <v>36959</v>
      </c>
      <c r="AF1" s="272" t="n">
        <v>36960</v>
      </c>
      <c r="AG1" s="272" t="n">
        <v>36961</v>
      </c>
      <c r="AH1" s="272" t="n">
        <v>36962</v>
      </c>
      <c r="AI1" s="272" t="n">
        <v>36963</v>
      </c>
      <c r="AJ1" s="272" t="n">
        <v>36964</v>
      </c>
      <c r="AK1" s="272" t="n">
        <v>36965</v>
      </c>
      <c r="AL1" s="272" t="n">
        <v>36966</v>
      </c>
      <c r="AM1" s="272" t="n">
        <v>36967</v>
      </c>
      <c r="AN1" s="272" t="n">
        <v>36968</v>
      </c>
      <c r="AO1" s="272" t="n">
        <v>36969</v>
      </c>
      <c r="AP1" s="272" t="n">
        <v>36970</v>
      </c>
      <c r="AQ1" s="272" t="n">
        <v>36971</v>
      </c>
      <c r="AR1" s="272" t="n">
        <v>36972</v>
      </c>
      <c r="AS1" s="272" t="n">
        <v>36973</v>
      </c>
      <c r="AT1" s="272" t="n">
        <v>36974</v>
      </c>
      <c r="AU1" s="272" t="n">
        <v>36975</v>
      </c>
      <c r="AV1" s="272" t="n">
        <v>36976</v>
      </c>
      <c r="AW1" s="272" t="n">
        <v>36977</v>
      </c>
      <c r="AX1" s="272" t="n">
        <v>36978</v>
      </c>
      <c r="AY1" s="272" t="n">
        <v>36979</v>
      </c>
      <c r="AZ1" s="272" t="n">
        <v>36980</v>
      </c>
      <c r="BA1" s="272" t="n">
        <v>36981</v>
      </c>
      <c r="BB1" s="272" t="n">
        <v>36982</v>
      </c>
      <c r="BC1" s="272" t="n">
        <v>36983</v>
      </c>
      <c r="BD1" s="272" t="n">
        <v>36984</v>
      </c>
      <c r="BE1" s="272" t="n">
        <v>36985</v>
      </c>
      <c r="BF1" s="272" t="n">
        <v>36986</v>
      </c>
      <c r="BG1" s="272" t="n">
        <v>36987</v>
      </c>
      <c r="BH1" s="272" t="n">
        <v>36988</v>
      </c>
      <c r="BI1" s="272" t="n">
        <v>36989</v>
      </c>
      <c r="BJ1" s="272" t="n">
        <v>36990</v>
      </c>
      <c r="BK1" s="272" t="n">
        <v>36991</v>
      </c>
      <c r="BL1" s="272" t="n">
        <v>36992</v>
      </c>
      <c r="BM1" s="272" t="n">
        <v>36993</v>
      </c>
      <c r="BN1" s="272" t="n">
        <v>36994</v>
      </c>
      <c r="BO1" s="272" t="n">
        <v>36995</v>
      </c>
      <c r="BP1" s="272" t="n">
        <v>36996</v>
      </c>
      <c r="BQ1" s="272" t="n">
        <v>36997</v>
      </c>
      <c r="BR1" s="272" t="n">
        <v>36998</v>
      </c>
      <c r="BS1" s="272" t="n">
        <v>36999</v>
      </c>
      <c r="BT1" s="272" t="n">
        <v>37000</v>
      </c>
      <c r="BU1" s="272" t="n">
        <v>37001</v>
      </c>
      <c r="BV1" s="271" t="n">
        <v>37002</v>
      </c>
      <c r="BW1" s="271" t="n">
        <v>37003</v>
      </c>
      <c r="BX1" s="271" t="n">
        <v>37004</v>
      </c>
      <c r="BY1" s="271"/>
      <c r="BZ1" s="271"/>
      <c r="CA1" s="271"/>
      <c r="CB1" s="271"/>
      <c r="CC1" s="271"/>
      <c r="CD1" s="271"/>
      <c r="CE1" s="271"/>
      <c r="CF1" s="271"/>
      <c r="CG1" s="271"/>
      <c r="CH1" s="271"/>
      <c r="CI1" s="271"/>
      <c r="CJ1" s="271"/>
      <c r="CK1" s="271"/>
      <c r="CL1" s="271"/>
      <c r="CM1" s="271"/>
      <c r="CN1" s="271"/>
      <c r="CO1" s="271"/>
      <c r="CP1" s="271"/>
      <c r="CQ1" s="271"/>
      <c r="CR1" s="271"/>
      <c r="CS1" s="271"/>
      <c r="CT1" s="271"/>
      <c r="CU1" s="271"/>
      <c r="CV1" s="271"/>
      <c r="CW1" s="271"/>
      <c r="CX1" s="271"/>
      <c r="CY1" s="271"/>
      <c r="CZ1" s="271"/>
      <c r="DA1" s="271"/>
      <c r="DB1" s="271"/>
      <c r="DC1" s="271"/>
      <c r="DD1" s="271"/>
      <c r="DE1" s="271"/>
      <c r="DF1" s="271"/>
      <c r="DG1" s="271"/>
      <c r="DH1" s="271"/>
      <c r="DI1" s="271"/>
      <c r="DJ1" s="271"/>
      <c r="DK1" s="271"/>
      <c r="DL1" s="271"/>
      <c r="DM1" s="271"/>
      <c r="DN1" s="271"/>
      <c r="DO1" s="271"/>
      <c r="DP1" s="271"/>
      <c r="DQ1" s="271"/>
      <c r="DR1" s="271"/>
      <c r="DS1" s="271"/>
      <c r="DT1" s="271"/>
      <c r="DU1" s="271"/>
      <c r="DV1" s="271"/>
      <c r="DW1" s="271"/>
      <c r="DX1" s="271"/>
      <c r="DY1" s="271"/>
      <c r="DZ1" s="271"/>
      <c r="EA1" s="271"/>
      <c r="EB1" s="271"/>
      <c r="EC1" s="271"/>
      <c r="ED1" s="271"/>
      <c r="EE1" s="271"/>
      <c r="EF1" s="271"/>
      <c r="EG1" s="271"/>
      <c r="EH1" s="271"/>
      <c r="EI1" s="271"/>
      <c r="EJ1" s="271"/>
      <c r="EK1" s="271"/>
      <c r="EL1" s="271"/>
      <c r="EM1" s="271"/>
      <c r="EN1" s="271"/>
      <c r="EO1" s="271"/>
      <c r="EP1" s="271"/>
      <c r="EQ1" s="271"/>
      <c r="ER1" s="271"/>
      <c r="ES1" s="271"/>
      <c r="ET1" s="271"/>
      <c r="EU1" s="271"/>
      <c r="EV1" s="271"/>
      <c r="EW1" s="271"/>
      <c r="EX1" s="271"/>
      <c r="EY1" s="271"/>
      <c r="EZ1" s="271"/>
      <c r="FA1" s="271"/>
      <c r="FB1" s="271"/>
      <c r="FC1" s="271"/>
      <c r="FD1" s="271"/>
      <c r="FE1" s="271"/>
      <c r="FF1" s="271"/>
      <c r="FG1" s="271"/>
      <c r="FH1" s="271"/>
      <c r="FI1" s="271"/>
      <c r="FJ1" s="271"/>
      <c r="FK1" s="271"/>
      <c r="FL1" s="271"/>
      <c r="FM1" s="271"/>
      <c r="FN1" s="271"/>
      <c r="FO1" s="271"/>
      <c r="FP1" s="271"/>
      <c r="FQ1" s="271"/>
      <c r="FR1" s="271"/>
      <c r="FS1" s="271"/>
      <c r="FT1" s="271"/>
      <c r="FU1" s="271"/>
      <c r="FV1" s="271"/>
      <c r="FW1" s="271"/>
      <c r="FX1" s="271"/>
      <c r="FY1" s="271"/>
      <c r="FZ1" s="271"/>
      <c r="GA1" s="271"/>
      <c r="GB1" s="271"/>
      <c r="GC1" s="271"/>
      <c r="GD1" s="271"/>
      <c r="GE1" s="271"/>
      <c r="GF1" s="271"/>
      <c r="GG1" s="271"/>
      <c r="GH1" s="271"/>
      <c r="GI1" s="271"/>
      <c r="GJ1" s="271"/>
      <c r="GK1" s="271"/>
      <c r="GL1" s="271"/>
      <c r="GM1" s="271"/>
      <c r="GN1" s="271"/>
      <c r="GO1" s="271"/>
      <c r="GP1" s="271"/>
      <c r="GQ1" s="271"/>
      <c r="GR1" s="271"/>
      <c r="GS1" s="271"/>
      <c r="GT1" s="271"/>
      <c r="GU1" s="271"/>
      <c r="GV1" s="271"/>
      <c r="GW1" s="271"/>
      <c r="GX1" s="271"/>
      <c r="GY1" s="271"/>
      <c r="GZ1" s="271"/>
      <c r="HA1" s="271"/>
      <c r="HB1" s="271"/>
      <c r="HC1" s="271"/>
      <c r="HD1" s="271"/>
      <c r="HE1" s="271"/>
      <c r="HF1" s="271"/>
      <c r="HG1" s="271"/>
      <c r="HH1" s="271"/>
      <c r="HI1" s="271"/>
      <c r="HJ1" s="271"/>
      <c r="HK1" s="271"/>
      <c r="HL1" s="271"/>
      <c r="HM1" s="271"/>
      <c r="HN1" s="271"/>
      <c r="HO1" s="271"/>
      <c r="HP1" s="271"/>
      <c r="HQ1" s="271"/>
      <c r="HR1" s="271"/>
      <c r="HS1" s="271"/>
      <c r="HT1" s="271"/>
      <c r="HU1" s="271"/>
      <c r="HV1" s="271"/>
      <c r="HW1" s="271"/>
      <c r="HX1" s="271"/>
      <c r="HY1" s="271"/>
      <c r="HZ1" s="271"/>
      <c r="IA1" s="271"/>
      <c r="IB1" s="271"/>
      <c r="IC1" s="271"/>
      <c r="ID1" s="271"/>
      <c r="IE1" s="271"/>
      <c r="IF1" s="271"/>
      <c r="IG1" s="271"/>
      <c r="IH1" s="271"/>
      <c r="II1" s="271"/>
      <c r="IJ1" s="271"/>
      <c r="IK1" s="271"/>
      <c r="IL1" s="271"/>
      <c r="IM1" s="271"/>
      <c r="IN1" s="271"/>
      <c r="IO1" s="271"/>
      <c r="IP1" s="271"/>
      <c r="IQ1" s="271"/>
      <c r="IR1" s="271"/>
      <c r="IS1" s="271"/>
      <c r="IT1" s="271"/>
      <c r="IU1" s="271"/>
      <c r="IV1" s="271"/>
      <c r="IW1" s="271"/>
    </row>
    <row r="2" customFormat="false" ht="12.75" hidden="false" customHeight="false" outlineLevel="0" collapsed="false">
      <c r="A2" s="273" t="s">
        <v>10</v>
      </c>
      <c r="B2" s="274" t="n">
        <v>27395.58</v>
      </c>
      <c r="C2" s="274" t="n">
        <v>26631.42</v>
      </c>
      <c r="D2" s="274" t="n">
        <v>23983.92</v>
      </c>
      <c r="E2" s="274" t="n">
        <v>26916.83</v>
      </c>
      <c r="F2" s="274" t="n">
        <v>28301.67</v>
      </c>
      <c r="G2" s="274" t="n">
        <v>27795.75</v>
      </c>
      <c r="H2" s="274" t="n">
        <v>26088.83</v>
      </c>
      <c r="I2" s="274" t="n">
        <v>25146.92</v>
      </c>
      <c r="J2" s="275" t="n">
        <v>25968.25</v>
      </c>
      <c r="K2" s="275" t="n">
        <v>25937</v>
      </c>
      <c r="L2" s="275" t="n">
        <v>29014</v>
      </c>
      <c r="M2" s="275" t="n">
        <v>28642</v>
      </c>
      <c r="N2" s="275" t="n">
        <v>27154.33</v>
      </c>
      <c r="O2" s="275" t="n">
        <v>24761.42</v>
      </c>
      <c r="P2" s="275" t="n">
        <v>29133.42</v>
      </c>
      <c r="Q2" s="275" t="n">
        <v>30699</v>
      </c>
      <c r="R2" s="275" t="n">
        <v>28099.83</v>
      </c>
      <c r="S2" s="275" t="n">
        <v>26795.42</v>
      </c>
      <c r="T2" s="275" t="n">
        <v>23893.17</v>
      </c>
      <c r="U2" s="275" t="n">
        <v>26527.75</v>
      </c>
      <c r="V2" s="275" t="n">
        <v>25739</v>
      </c>
      <c r="W2" s="275" t="n">
        <v>28030</v>
      </c>
      <c r="X2" s="275" t="n">
        <v>26810.91</v>
      </c>
      <c r="Y2" s="275" t="n">
        <v>25321.5</v>
      </c>
      <c r="Z2" s="275" t="n">
        <v>24723.42</v>
      </c>
      <c r="AA2" s="275" t="n">
        <v>26803</v>
      </c>
      <c r="AB2" s="275" t="n">
        <v>29079</v>
      </c>
      <c r="AC2" s="275" t="n">
        <v>28290.92</v>
      </c>
      <c r="AD2" s="275" t="n">
        <v>27103.33</v>
      </c>
      <c r="AE2" s="275" t="n">
        <v>26923.67</v>
      </c>
      <c r="AF2" s="275" t="n">
        <v>27199</v>
      </c>
      <c r="AG2" s="275" t="n">
        <v>26099.83</v>
      </c>
      <c r="AH2" s="275" t="n">
        <v>24916</v>
      </c>
      <c r="AI2" s="275" t="n">
        <v>25783</v>
      </c>
      <c r="AJ2" s="275" t="n">
        <v>24972</v>
      </c>
      <c r="AK2" s="275" t="n">
        <v>25572.82</v>
      </c>
      <c r="AL2" s="275" t="n">
        <v>25541.08</v>
      </c>
      <c r="AM2" s="275" t="n">
        <v>24768.92</v>
      </c>
      <c r="AN2" s="275" t="n">
        <v>24810.83</v>
      </c>
      <c r="AO2" s="275" t="n">
        <v>24697</v>
      </c>
      <c r="AP2" s="275" t="n">
        <v>25740</v>
      </c>
      <c r="AQ2" s="275" t="n">
        <v>24489</v>
      </c>
      <c r="AR2" s="275" t="n">
        <v>25503.67</v>
      </c>
      <c r="AS2" s="275" t="n">
        <v>26121.25</v>
      </c>
      <c r="AT2" s="275" t="n">
        <v>24651.67</v>
      </c>
      <c r="AU2" s="275" t="n">
        <v>25363.73</v>
      </c>
      <c r="AV2" s="275" t="n">
        <v>25033.73</v>
      </c>
      <c r="AW2" s="275" t="n">
        <v>28143.25</v>
      </c>
      <c r="AX2" s="275" t="n">
        <v>26797</v>
      </c>
      <c r="AY2" s="275" t="n">
        <v>25900</v>
      </c>
      <c r="AZ2" s="275" t="n">
        <v>23600</v>
      </c>
      <c r="BA2" s="276" t="n">
        <v>24919.08</v>
      </c>
      <c r="BB2" s="276" t="n">
        <v>23831.64</v>
      </c>
      <c r="BC2" s="275" t="n">
        <v>23600</v>
      </c>
      <c r="BD2" s="275" t="n">
        <v>24818</v>
      </c>
      <c r="BE2" s="276" t="n">
        <v>24400.58</v>
      </c>
      <c r="BF2" s="276" t="n">
        <v>23647</v>
      </c>
      <c r="BG2" s="275" t="n">
        <v>23075</v>
      </c>
      <c r="BH2" s="275" t="n">
        <v>21722</v>
      </c>
      <c r="BI2" s="275" t="n">
        <v>22282</v>
      </c>
      <c r="BJ2" s="275" t="n">
        <v>21454</v>
      </c>
      <c r="BK2" s="275" t="n">
        <v>21703</v>
      </c>
      <c r="BL2" s="275" t="n">
        <v>22020</v>
      </c>
      <c r="BM2" s="275" t="n">
        <v>22814</v>
      </c>
      <c r="BN2" s="275" t="n">
        <v>21386</v>
      </c>
      <c r="BO2" s="275" t="n">
        <v>20150</v>
      </c>
      <c r="BP2" s="275" t="n">
        <v>19738</v>
      </c>
      <c r="BQ2" s="275" t="n">
        <v>19983</v>
      </c>
      <c r="BR2" s="275" t="n">
        <v>22748</v>
      </c>
      <c r="BS2" s="275" t="n">
        <v>24435</v>
      </c>
      <c r="BT2" s="275" t="n">
        <v>24817</v>
      </c>
      <c r="BU2" s="275" t="n">
        <v>23481</v>
      </c>
      <c r="BV2" s="275" t="n">
        <v>22755.75</v>
      </c>
      <c r="BW2" s="275" t="n">
        <v>20403</v>
      </c>
    </row>
    <row r="3" customFormat="false" ht="12.75" hidden="false" customHeight="false" outlineLevel="0" collapsed="false">
      <c r="A3" s="273" t="s">
        <v>11</v>
      </c>
      <c r="B3" s="274" t="n">
        <v>26733.25</v>
      </c>
      <c r="C3" s="274" t="n">
        <v>25697.08</v>
      </c>
      <c r="D3" s="274" t="n">
        <v>22829.42</v>
      </c>
      <c r="E3" s="274" t="n">
        <v>26136.92</v>
      </c>
      <c r="F3" s="274" t="n">
        <v>27683.08</v>
      </c>
      <c r="G3" s="274" t="n">
        <v>26868.08</v>
      </c>
      <c r="H3" s="274" t="n">
        <v>25112.5</v>
      </c>
      <c r="I3" s="274" t="n">
        <v>24034.92</v>
      </c>
      <c r="J3" s="275" t="n">
        <v>24946.75</v>
      </c>
      <c r="K3" s="275" t="n">
        <v>24801.83</v>
      </c>
      <c r="L3" s="275" t="n">
        <v>28262</v>
      </c>
      <c r="M3" s="275" t="n">
        <v>28011</v>
      </c>
      <c r="N3" s="275" t="n">
        <v>25671.17</v>
      </c>
      <c r="O3" s="275" t="n">
        <v>23882.17</v>
      </c>
      <c r="P3" s="275" t="n">
        <v>28526.83</v>
      </c>
      <c r="Q3" s="275" t="n">
        <v>29735.08</v>
      </c>
      <c r="R3" s="275" t="n">
        <v>27308.17</v>
      </c>
      <c r="S3" s="275" t="n">
        <v>25720.92</v>
      </c>
      <c r="T3" s="275" t="n">
        <v>23117.33</v>
      </c>
      <c r="U3" s="275" t="n">
        <v>25742.83</v>
      </c>
      <c r="V3" s="275" t="n">
        <v>24974</v>
      </c>
      <c r="W3" s="275" t="n">
        <v>27190.5</v>
      </c>
      <c r="X3" s="275" t="n">
        <v>25888.67</v>
      </c>
      <c r="Y3" s="275" t="n">
        <v>24287.42</v>
      </c>
      <c r="Z3" s="275" t="n">
        <v>23619.42</v>
      </c>
      <c r="AA3" s="275" t="n">
        <v>26034</v>
      </c>
      <c r="AB3" s="275" t="n">
        <v>28359</v>
      </c>
      <c r="AC3" s="275" t="n">
        <v>27246.58</v>
      </c>
      <c r="AD3" s="275" t="n">
        <v>26388.92</v>
      </c>
      <c r="AE3" s="275" t="n">
        <v>25759.58</v>
      </c>
      <c r="AF3" s="275" t="n">
        <v>26165</v>
      </c>
      <c r="AG3" s="275" t="n">
        <v>25294.83</v>
      </c>
      <c r="AH3" s="275" t="n">
        <v>24404</v>
      </c>
      <c r="AI3" s="275" t="n">
        <v>24897</v>
      </c>
      <c r="AJ3" s="275" t="n">
        <v>23996</v>
      </c>
      <c r="AK3" s="275" t="n">
        <v>24803.25</v>
      </c>
      <c r="AL3" s="275" t="n">
        <v>24470.08</v>
      </c>
      <c r="AM3" s="275" t="n">
        <v>23564.17</v>
      </c>
      <c r="AN3" s="275" t="n">
        <v>23905.75</v>
      </c>
      <c r="AO3" s="275" t="n">
        <v>24200</v>
      </c>
      <c r="AP3" s="275" t="n">
        <v>24479.36</v>
      </c>
      <c r="AQ3" s="275" t="n">
        <v>23979</v>
      </c>
      <c r="AR3" s="275" t="n">
        <v>24586.33</v>
      </c>
      <c r="AS3" s="275" t="n">
        <v>25049.92</v>
      </c>
      <c r="AT3" s="275" t="n">
        <v>23715.58</v>
      </c>
      <c r="AU3" s="275" t="n">
        <v>24448.42</v>
      </c>
      <c r="AV3" s="275" t="n">
        <v>24194.82</v>
      </c>
      <c r="AW3" s="275" t="n">
        <v>27483.36</v>
      </c>
      <c r="AX3" s="275" t="n">
        <v>26579</v>
      </c>
      <c r="AY3" s="275" t="n">
        <v>25200</v>
      </c>
      <c r="AZ3" s="275" t="n">
        <v>25025</v>
      </c>
      <c r="BA3" s="276" t="n">
        <v>23902.25</v>
      </c>
      <c r="BB3" s="276" t="n">
        <v>22798</v>
      </c>
      <c r="BC3" s="275" t="n">
        <v>23037</v>
      </c>
      <c r="BD3" s="275" t="n">
        <v>24623</v>
      </c>
      <c r="BE3" s="276" t="n">
        <v>23428.58</v>
      </c>
      <c r="BF3" s="276" t="n">
        <v>23563</v>
      </c>
      <c r="BG3" s="275" t="n">
        <v>22865</v>
      </c>
      <c r="BH3" s="275" t="n">
        <v>21483</v>
      </c>
      <c r="BI3" s="275" t="n">
        <v>21734</v>
      </c>
      <c r="BJ3" s="275" t="n">
        <v>21440</v>
      </c>
      <c r="BK3" s="275" t="n">
        <v>21460</v>
      </c>
      <c r="BL3" s="275" t="n">
        <v>21358</v>
      </c>
      <c r="BM3" s="275" t="n">
        <v>22152</v>
      </c>
      <c r="BN3" s="275" t="n">
        <v>20463</v>
      </c>
      <c r="BO3" s="275" t="n">
        <v>19367</v>
      </c>
      <c r="BP3" s="275" t="n">
        <v>19274</v>
      </c>
      <c r="BQ3" s="275" t="n">
        <v>19654</v>
      </c>
      <c r="BR3" s="275" t="n">
        <v>23142</v>
      </c>
      <c r="BS3" s="275" t="n">
        <v>24052</v>
      </c>
      <c r="BT3" s="275" t="n">
        <v>24495</v>
      </c>
      <c r="BU3" s="275" t="n">
        <v>22879</v>
      </c>
      <c r="BV3" s="275" t="n">
        <v>21651.92</v>
      </c>
      <c r="BW3" s="275" t="n">
        <v>19887</v>
      </c>
    </row>
    <row r="4" customFormat="false" ht="12.75" hidden="false" customHeight="false" outlineLevel="0" collapsed="false">
      <c r="A4" s="273" t="s">
        <v>12</v>
      </c>
      <c r="B4" s="274" t="n">
        <v>26590.33</v>
      </c>
      <c r="C4" s="274" t="n">
        <v>25336</v>
      </c>
      <c r="D4" s="274" t="n">
        <v>22123.58</v>
      </c>
      <c r="E4" s="274" t="n">
        <v>25851.42</v>
      </c>
      <c r="F4" s="274" t="n">
        <v>27527.25</v>
      </c>
      <c r="G4" s="274" t="n">
        <v>26485.5</v>
      </c>
      <c r="H4" s="274" t="n">
        <v>24728.75</v>
      </c>
      <c r="I4" s="274" t="n">
        <v>23593.92</v>
      </c>
      <c r="J4" s="275" t="n">
        <v>24591.92</v>
      </c>
      <c r="K4" s="275" t="n">
        <v>24187.58</v>
      </c>
      <c r="L4" s="275" t="n">
        <v>27836</v>
      </c>
      <c r="M4" s="275" t="n">
        <v>27891</v>
      </c>
      <c r="N4" s="275" t="n">
        <v>25299</v>
      </c>
      <c r="O4" s="275" t="n">
        <v>23570.25</v>
      </c>
      <c r="P4" s="275" t="n">
        <v>28398.5</v>
      </c>
      <c r="Q4" s="275" t="n">
        <v>29268.75</v>
      </c>
      <c r="R4" s="275" t="n">
        <v>26929.67</v>
      </c>
      <c r="S4" s="275" t="n">
        <v>25128.33</v>
      </c>
      <c r="T4" s="275" t="n">
        <v>22821.08</v>
      </c>
      <c r="U4" s="275" t="n">
        <v>25474.83</v>
      </c>
      <c r="V4" s="275" t="n">
        <v>24731.58</v>
      </c>
      <c r="W4" s="275" t="n">
        <v>26913.42</v>
      </c>
      <c r="X4" s="275" t="n">
        <v>25523.83</v>
      </c>
      <c r="Y4" s="275" t="n">
        <v>23718.92</v>
      </c>
      <c r="Z4" s="275" t="n">
        <v>23081.08</v>
      </c>
      <c r="AA4" s="275" t="n">
        <v>25701</v>
      </c>
      <c r="AB4" s="275" t="n">
        <v>28300</v>
      </c>
      <c r="AC4" s="275" t="n">
        <v>26854</v>
      </c>
      <c r="AD4" s="275" t="n">
        <v>26160.75</v>
      </c>
      <c r="AE4" s="275" t="n">
        <v>25414.67</v>
      </c>
      <c r="AF4" s="275" t="n">
        <v>25957</v>
      </c>
      <c r="AG4" s="275" t="n">
        <v>24957.08</v>
      </c>
      <c r="AH4" s="275" t="n">
        <v>24294</v>
      </c>
      <c r="AI4" s="275" t="n">
        <v>24501</v>
      </c>
      <c r="AJ4" s="275" t="n">
        <v>23728</v>
      </c>
      <c r="AK4" s="275" t="n">
        <v>24561.67</v>
      </c>
      <c r="AL4" s="275" t="n">
        <v>24049.42</v>
      </c>
      <c r="AM4" s="275" t="n">
        <v>22965.17</v>
      </c>
      <c r="AN4" s="275" t="n">
        <v>23535.83</v>
      </c>
      <c r="AO4" s="275" t="n">
        <v>24775</v>
      </c>
      <c r="AP4" s="275" t="n">
        <v>25026.5</v>
      </c>
      <c r="AQ4" s="275" t="n">
        <v>23780</v>
      </c>
      <c r="AR4" s="275" t="n">
        <v>24230.92</v>
      </c>
      <c r="AS4" s="275" t="n">
        <v>24640.5</v>
      </c>
      <c r="AT4" s="275" t="n">
        <v>23274.5</v>
      </c>
      <c r="AU4" s="275" t="n">
        <v>24144.17</v>
      </c>
      <c r="AV4" s="275" t="n">
        <v>24046</v>
      </c>
      <c r="AW4" s="275" t="n">
        <v>27337.58</v>
      </c>
      <c r="AX4" s="275" t="n">
        <v>26609</v>
      </c>
      <c r="AY4" s="275" t="n">
        <v>25000</v>
      </c>
      <c r="AZ4" s="275" t="n">
        <v>24541</v>
      </c>
      <c r="BA4" s="276" t="n">
        <v>23457.33</v>
      </c>
      <c r="BC4" s="275" t="n">
        <v>22917</v>
      </c>
      <c r="BD4" s="275" t="n">
        <v>24653</v>
      </c>
      <c r="BE4" s="276" t="n">
        <v>23081.5</v>
      </c>
      <c r="BF4" s="276" t="n">
        <v>23390</v>
      </c>
      <c r="BG4" s="275" t="n">
        <v>22196</v>
      </c>
      <c r="BH4" s="275" t="n">
        <v>21064</v>
      </c>
      <c r="BI4" s="275" t="n">
        <v>21422</v>
      </c>
      <c r="BJ4" s="275" t="n">
        <v>21312</v>
      </c>
      <c r="BK4" s="275" t="n">
        <v>21001</v>
      </c>
      <c r="BL4" s="275" t="n">
        <v>21274</v>
      </c>
      <c r="BM4" s="275" t="n">
        <v>21965</v>
      </c>
      <c r="BN4" s="275" t="n">
        <v>20279</v>
      </c>
      <c r="BO4" s="275" t="n">
        <v>19351</v>
      </c>
      <c r="BP4" s="275" t="n">
        <v>18707</v>
      </c>
      <c r="BQ4" s="275" t="n">
        <v>19499</v>
      </c>
      <c r="BR4" s="275" t="n">
        <v>23042</v>
      </c>
      <c r="BS4" s="275" t="n">
        <v>23931</v>
      </c>
      <c r="BT4" s="275" t="n">
        <v>24511</v>
      </c>
      <c r="BU4" s="275" t="n">
        <v>22639</v>
      </c>
      <c r="BV4" s="275" t="n">
        <v>21030.83</v>
      </c>
      <c r="BW4" s="275" t="n">
        <v>19438</v>
      </c>
    </row>
    <row r="5" customFormat="false" ht="12.75" hidden="false" customHeight="false" outlineLevel="0" collapsed="false">
      <c r="A5" s="273" t="s">
        <v>13</v>
      </c>
      <c r="B5" s="274" t="n">
        <v>26645</v>
      </c>
      <c r="C5" s="274" t="n">
        <v>25322.25</v>
      </c>
      <c r="D5" s="274" t="n">
        <v>21693.75</v>
      </c>
      <c r="E5" s="274" t="n">
        <v>25812.08</v>
      </c>
      <c r="F5" s="274" t="n">
        <v>27704.67</v>
      </c>
      <c r="G5" s="274" t="n">
        <v>26352.75</v>
      </c>
      <c r="H5" s="274" t="n">
        <v>24711.58</v>
      </c>
      <c r="I5" s="274" t="n">
        <v>23377.58</v>
      </c>
      <c r="J5" s="275" t="n">
        <v>24562.58</v>
      </c>
      <c r="K5" s="275" t="n">
        <v>24020.17</v>
      </c>
      <c r="L5" s="275" t="n">
        <v>27676</v>
      </c>
      <c r="M5" s="275" t="n">
        <v>28122</v>
      </c>
      <c r="N5" s="275" t="n">
        <v>25275.25</v>
      </c>
      <c r="O5" s="275" t="n">
        <v>23511.92</v>
      </c>
      <c r="P5" s="275" t="n">
        <v>28566</v>
      </c>
      <c r="Q5" s="275" t="n">
        <v>29179.75</v>
      </c>
      <c r="R5" s="275" t="n">
        <v>26781.75</v>
      </c>
      <c r="S5" s="275" t="n">
        <v>24843.92</v>
      </c>
      <c r="T5" s="275" t="n">
        <v>22941.83</v>
      </c>
      <c r="U5" s="275" t="n">
        <v>25552.25</v>
      </c>
      <c r="V5" s="275" t="n">
        <v>24855.75</v>
      </c>
      <c r="W5" s="275" t="n">
        <v>26912.92</v>
      </c>
      <c r="X5" s="275" t="n">
        <v>25494.42</v>
      </c>
      <c r="Y5" s="275" t="n">
        <v>23557</v>
      </c>
      <c r="Z5" s="275" t="n">
        <v>22890.5</v>
      </c>
      <c r="AA5" s="275" t="n">
        <v>25774</v>
      </c>
      <c r="AB5" s="275" t="n">
        <v>28323</v>
      </c>
      <c r="AC5" s="275" t="n">
        <v>26733.83</v>
      </c>
      <c r="AD5" s="275" t="n">
        <v>26215.17</v>
      </c>
      <c r="AE5" s="275" t="n">
        <v>25320.5</v>
      </c>
      <c r="AF5" s="275" t="n">
        <v>25938</v>
      </c>
      <c r="AG5" s="275" t="n">
        <v>24910.17</v>
      </c>
      <c r="AH5" s="275" t="n">
        <v>24635</v>
      </c>
      <c r="AI5" s="275" t="n">
        <v>24310</v>
      </c>
      <c r="AJ5" s="275" t="n">
        <v>23673</v>
      </c>
      <c r="AK5" s="275" t="n">
        <v>24605.5</v>
      </c>
      <c r="AL5" s="275" t="n">
        <v>23887.67</v>
      </c>
      <c r="AM5" s="275" t="n">
        <v>22680.58</v>
      </c>
      <c r="AN5" s="275" t="n">
        <v>23426</v>
      </c>
      <c r="AO5" s="275" t="n">
        <v>25600</v>
      </c>
      <c r="AP5" s="275" t="n">
        <v>25047.42</v>
      </c>
      <c r="AQ5" s="275" t="n">
        <v>23981</v>
      </c>
      <c r="AR5" s="275" t="n">
        <v>24110.08</v>
      </c>
      <c r="AS5" s="275" t="n">
        <v>24651.5</v>
      </c>
      <c r="AT5" s="275" t="n">
        <v>23174.08</v>
      </c>
      <c r="AU5" s="275" t="n">
        <v>24112.75</v>
      </c>
      <c r="AV5" s="275" t="n">
        <v>24184.33</v>
      </c>
      <c r="AW5" s="275" t="n">
        <v>27456.83</v>
      </c>
      <c r="AX5" s="275" t="n">
        <v>26952</v>
      </c>
      <c r="AY5" s="275" t="n">
        <v>25100</v>
      </c>
      <c r="AZ5" s="275" t="n">
        <v>24584</v>
      </c>
      <c r="BA5" s="276" t="n">
        <v>23263.08</v>
      </c>
      <c r="BB5" s="276" t="n">
        <v>22340.27</v>
      </c>
      <c r="BC5" s="275" t="n">
        <v>21500</v>
      </c>
      <c r="BD5" s="275" t="n">
        <v>24500</v>
      </c>
      <c r="BE5" s="276" t="n">
        <v>22951.25</v>
      </c>
      <c r="BF5" s="276" t="n">
        <v>23915</v>
      </c>
      <c r="BG5" s="275" t="n">
        <v>22466</v>
      </c>
      <c r="BH5" s="275" t="n">
        <v>21568</v>
      </c>
      <c r="BI5" s="275" t="n">
        <v>21196</v>
      </c>
      <c r="BJ5" s="275" t="n">
        <v>21626</v>
      </c>
      <c r="BK5" s="275" t="n">
        <v>21057</v>
      </c>
      <c r="BL5" s="275" t="n">
        <v>21379</v>
      </c>
      <c r="BM5" s="275" t="n">
        <v>22279</v>
      </c>
      <c r="BN5" s="275" t="n">
        <v>20251</v>
      </c>
      <c r="BO5" s="275" t="n">
        <v>19221</v>
      </c>
      <c r="BP5" s="275" t="n">
        <v>18738</v>
      </c>
      <c r="BQ5" s="275" t="n">
        <v>19717</v>
      </c>
      <c r="BR5" s="275" t="n">
        <v>22879</v>
      </c>
      <c r="BS5" s="275" t="n">
        <v>25174</v>
      </c>
      <c r="BT5" s="275" t="n">
        <v>24905</v>
      </c>
      <c r="BU5" s="275" t="n">
        <v>25846</v>
      </c>
      <c r="BV5" s="275" t="n">
        <v>20686.75</v>
      </c>
      <c r="BW5" s="275" t="n">
        <v>19364</v>
      </c>
    </row>
    <row r="6" customFormat="false" ht="12.75" hidden="false" customHeight="false" outlineLevel="0" collapsed="false">
      <c r="A6" s="273" t="s">
        <v>14</v>
      </c>
      <c r="B6" s="274" t="n">
        <v>27316.58</v>
      </c>
      <c r="C6" s="274" t="n">
        <v>25870.58</v>
      </c>
      <c r="D6" s="274" t="n">
        <v>21608.83</v>
      </c>
      <c r="E6" s="274" t="n">
        <v>26105.42</v>
      </c>
      <c r="F6" s="274" t="n">
        <v>28533.33</v>
      </c>
      <c r="G6" s="274" t="n">
        <v>26864.58</v>
      </c>
      <c r="H6" s="274" t="n">
        <v>25238.83</v>
      </c>
      <c r="I6" s="274" t="n">
        <v>23802.25</v>
      </c>
      <c r="J6" s="275" t="n">
        <v>24996</v>
      </c>
      <c r="K6" s="275" t="n">
        <v>24164</v>
      </c>
      <c r="L6" s="275" t="n">
        <v>27847</v>
      </c>
      <c r="M6" s="275" t="n">
        <v>28785</v>
      </c>
      <c r="N6" s="275" t="n">
        <v>25809.17</v>
      </c>
      <c r="O6" s="275" t="n">
        <v>24062.67</v>
      </c>
      <c r="P6" s="275" t="n">
        <v>29370.08</v>
      </c>
      <c r="Q6" s="275" t="n">
        <v>29573.17</v>
      </c>
      <c r="R6" s="275" t="n">
        <v>27048.08</v>
      </c>
      <c r="S6" s="275" t="n">
        <v>24855.33</v>
      </c>
      <c r="T6" s="275" t="n">
        <v>23488.08</v>
      </c>
      <c r="U6" s="275" t="n">
        <v>26220.67</v>
      </c>
      <c r="V6" s="275" t="n">
        <v>25624.08</v>
      </c>
      <c r="W6" s="275" t="n">
        <v>27634.25</v>
      </c>
      <c r="X6" s="275" t="n">
        <v>25947.92</v>
      </c>
      <c r="Y6" s="275" t="n">
        <v>23669.17</v>
      </c>
      <c r="Z6" s="275" t="n">
        <v>22930.42</v>
      </c>
      <c r="AA6" s="275" t="n">
        <v>26493</v>
      </c>
      <c r="AB6" s="275" t="n">
        <v>29022</v>
      </c>
      <c r="AC6" s="275" t="n">
        <v>27153.25</v>
      </c>
      <c r="AD6" s="275" t="n">
        <v>26857.83</v>
      </c>
      <c r="AE6" s="275" t="n">
        <v>25700.5</v>
      </c>
      <c r="AF6" s="275" t="n">
        <v>26037</v>
      </c>
      <c r="AG6" s="275" t="n">
        <v>25049.83</v>
      </c>
      <c r="AH6" s="275" t="n">
        <v>25457</v>
      </c>
      <c r="AI6" s="275" t="n">
        <v>24850</v>
      </c>
      <c r="AJ6" s="275" t="n">
        <v>24253</v>
      </c>
      <c r="AK6" s="275" t="n">
        <v>25267.83</v>
      </c>
      <c r="AL6" s="275" t="n">
        <v>23963.67</v>
      </c>
      <c r="AM6" s="275" t="n">
        <v>22789.5</v>
      </c>
      <c r="AN6" s="275" t="n">
        <v>23587.92</v>
      </c>
      <c r="AO6" s="275" t="n">
        <v>26345</v>
      </c>
      <c r="AP6" s="275" t="n">
        <v>25876.92</v>
      </c>
      <c r="AQ6" s="275" t="n">
        <v>25077</v>
      </c>
      <c r="AR6" s="275" t="n">
        <v>24661.92</v>
      </c>
      <c r="AS6" s="275" t="n">
        <v>25176.17</v>
      </c>
      <c r="AT6" s="275" t="n">
        <v>23441.08</v>
      </c>
      <c r="AU6" s="275" t="n">
        <v>24309.58</v>
      </c>
      <c r="AV6" s="275" t="n">
        <v>24936.17</v>
      </c>
      <c r="AW6" s="275" t="n">
        <v>28223.83</v>
      </c>
      <c r="AX6" s="275" t="n">
        <v>28264</v>
      </c>
      <c r="AY6" s="275" t="n">
        <v>25700</v>
      </c>
      <c r="AZ6" s="275" t="n">
        <v>25427</v>
      </c>
      <c r="BA6" s="276" t="n">
        <v>23472.17</v>
      </c>
      <c r="BB6" s="276" t="n">
        <v>22142.25</v>
      </c>
      <c r="BC6" s="275" t="n">
        <v>21500</v>
      </c>
      <c r="BD6" s="275" t="n">
        <v>26726</v>
      </c>
      <c r="BE6" s="276" t="n">
        <v>23502.67</v>
      </c>
      <c r="BF6" s="276" t="n">
        <v>25149</v>
      </c>
      <c r="BG6" s="275" t="n">
        <v>24224</v>
      </c>
      <c r="BH6" s="275" t="n">
        <v>22158</v>
      </c>
      <c r="BI6" s="275" t="n">
        <v>21347</v>
      </c>
      <c r="BJ6" s="275" t="n">
        <v>22955</v>
      </c>
      <c r="BK6" s="275" t="n">
        <v>21671</v>
      </c>
      <c r="BL6" s="275" t="n">
        <v>23051</v>
      </c>
      <c r="BM6" s="275" t="n">
        <v>24337</v>
      </c>
      <c r="BN6" s="275" t="n">
        <v>22471</v>
      </c>
      <c r="BO6" s="275" t="n">
        <v>20053</v>
      </c>
      <c r="BP6" s="275" t="n">
        <v>18890</v>
      </c>
      <c r="BQ6" s="275" t="n">
        <v>21746</v>
      </c>
      <c r="BR6" s="275" t="n">
        <v>23507</v>
      </c>
      <c r="BS6" s="277" t="n">
        <v>23507</v>
      </c>
      <c r="BT6" s="275" t="n">
        <v>25145</v>
      </c>
      <c r="BU6" s="275" t="n">
        <v>27485</v>
      </c>
      <c r="BV6" s="275" t="n">
        <v>20585.08</v>
      </c>
      <c r="BW6" s="275" t="n">
        <v>21000</v>
      </c>
    </row>
    <row r="7" customFormat="false" ht="12.75" hidden="false" customHeight="false" outlineLevel="0" collapsed="false">
      <c r="A7" s="273" t="s">
        <v>15</v>
      </c>
      <c r="B7" s="274" t="n">
        <v>29485.08</v>
      </c>
      <c r="C7" s="274" t="n">
        <v>27830.25</v>
      </c>
      <c r="D7" s="274" t="n">
        <v>22313.92</v>
      </c>
      <c r="E7" s="274" t="n">
        <v>26721.67</v>
      </c>
      <c r="F7" s="274" t="n">
        <v>30732</v>
      </c>
      <c r="G7" s="274" t="n">
        <v>28853.58</v>
      </c>
      <c r="H7" s="274" t="n">
        <v>27298.42</v>
      </c>
      <c r="I7" s="274" t="n">
        <v>25409.08</v>
      </c>
      <c r="J7" s="275" t="n">
        <v>26839.58</v>
      </c>
      <c r="K7" s="275" t="n">
        <v>24834.67</v>
      </c>
      <c r="L7" s="275" t="n">
        <v>28555</v>
      </c>
      <c r="M7" s="275" t="n">
        <v>30459</v>
      </c>
      <c r="N7" s="275" t="n">
        <v>27784.58</v>
      </c>
      <c r="O7" s="275" t="n">
        <v>26162.25</v>
      </c>
      <c r="P7" s="275" t="n">
        <v>31675.08</v>
      </c>
      <c r="Q7" s="275" t="n">
        <v>31223.58</v>
      </c>
      <c r="R7" s="275" t="n">
        <v>27816.58</v>
      </c>
      <c r="S7" s="275" t="n">
        <v>25186.42</v>
      </c>
      <c r="T7" s="275" t="n">
        <v>25698.25</v>
      </c>
      <c r="U7" s="275" t="n">
        <v>28364.67</v>
      </c>
      <c r="V7" s="275" t="n">
        <v>27819.5</v>
      </c>
      <c r="W7" s="275" t="n">
        <v>29800.42</v>
      </c>
      <c r="X7" s="275" t="n">
        <v>27856.33</v>
      </c>
      <c r="Y7" s="275" t="n">
        <v>24316</v>
      </c>
      <c r="Z7" s="275" t="n">
        <v>23419.17</v>
      </c>
      <c r="AA7" s="275" t="n">
        <v>28248</v>
      </c>
      <c r="AB7" s="275" t="n">
        <v>30968</v>
      </c>
      <c r="AC7" s="275" t="n">
        <v>28908</v>
      </c>
      <c r="AD7" s="275" t="n">
        <v>28923.58</v>
      </c>
      <c r="AE7" s="275" t="n">
        <v>27551</v>
      </c>
      <c r="AF7" s="275" t="n">
        <v>26434</v>
      </c>
      <c r="AG7" s="275" t="n">
        <v>25532.5</v>
      </c>
      <c r="AH7" s="275" t="n">
        <v>27577</v>
      </c>
      <c r="AI7" s="275" t="n">
        <v>26553</v>
      </c>
      <c r="AJ7" s="275" t="n">
        <v>26243</v>
      </c>
      <c r="AK7" s="275" t="n">
        <v>27099</v>
      </c>
      <c r="AL7" s="275" t="n">
        <v>25248.75</v>
      </c>
      <c r="AM7" s="275" t="n">
        <v>23372.5</v>
      </c>
      <c r="AN7" s="275" t="n">
        <v>24157</v>
      </c>
      <c r="AO7" s="275" t="n">
        <v>31398</v>
      </c>
      <c r="AP7" s="275" t="n">
        <v>27999.67</v>
      </c>
      <c r="AQ7" s="275" t="n">
        <v>28463</v>
      </c>
      <c r="AR7" s="275" t="n">
        <v>26718.25</v>
      </c>
      <c r="AS7" s="275" t="n">
        <v>27222.17</v>
      </c>
      <c r="AT7" s="275" t="n">
        <v>24122.33</v>
      </c>
      <c r="AU7" s="275" t="n">
        <v>24790.17</v>
      </c>
      <c r="AV7" s="275" t="n">
        <v>27256.58</v>
      </c>
      <c r="AW7" s="275" t="n">
        <v>30331.92</v>
      </c>
      <c r="AX7" s="275" t="n">
        <v>31867</v>
      </c>
      <c r="AY7" s="275" t="n">
        <v>27500</v>
      </c>
      <c r="AZ7" s="275" t="n">
        <v>25500</v>
      </c>
      <c r="BA7" s="276" t="n">
        <v>24104.58</v>
      </c>
      <c r="BB7" s="276" t="n">
        <v>22396.33</v>
      </c>
      <c r="BC7" s="275" t="n">
        <v>21900</v>
      </c>
      <c r="BD7" s="275" t="n">
        <v>26700</v>
      </c>
      <c r="BE7" s="276" t="n">
        <v>25468.25</v>
      </c>
      <c r="BF7" s="276" t="n">
        <v>31034</v>
      </c>
      <c r="BG7" s="275" t="n">
        <v>28794</v>
      </c>
      <c r="BH7" s="275" t="n">
        <v>22797</v>
      </c>
      <c r="BI7" s="275" t="n">
        <v>22436</v>
      </c>
      <c r="BJ7" s="275" t="n">
        <v>26626</v>
      </c>
      <c r="BK7" s="275" t="n">
        <v>24537</v>
      </c>
      <c r="BL7" s="275" t="n">
        <v>25428</v>
      </c>
      <c r="BM7" s="275" t="n">
        <v>26189</v>
      </c>
      <c r="BN7" s="275" t="n">
        <v>23486</v>
      </c>
      <c r="BO7" s="275" t="n">
        <v>20565</v>
      </c>
      <c r="BP7" s="275" t="n">
        <v>19614</v>
      </c>
      <c r="BQ7" s="275" t="n">
        <v>24246</v>
      </c>
      <c r="BR7" s="275" t="n">
        <v>27526</v>
      </c>
      <c r="BS7" s="277" t="n">
        <v>27526</v>
      </c>
      <c r="BT7" s="275" t="n">
        <v>26875</v>
      </c>
      <c r="BU7" s="275" t="n">
        <v>29832</v>
      </c>
      <c r="BV7" s="275" t="n">
        <v>21142.67</v>
      </c>
      <c r="BW7" s="275" t="n">
        <v>20500</v>
      </c>
    </row>
    <row r="8" customFormat="false" ht="12.75" hidden="false" customHeight="false" outlineLevel="0" collapsed="false">
      <c r="A8" s="273" t="s">
        <v>16</v>
      </c>
      <c r="B8" s="274" t="n">
        <v>33524.67</v>
      </c>
      <c r="C8" s="274" t="n">
        <v>31837.92</v>
      </c>
      <c r="D8" s="274" t="n">
        <v>23660.33</v>
      </c>
      <c r="E8" s="274" t="n">
        <v>27695.67</v>
      </c>
      <c r="F8" s="274" t="n">
        <v>34844.92</v>
      </c>
      <c r="G8" s="274" t="n">
        <v>32777.92</v>
      </c>
      <c r="H8" s="274" t="n">
        <v>31223.42</v>
      </c>
      <c r="I8" s="274" t="n">
        <v>29565.67</v>
      </c>
      <c r="J8" s="275" t="n">
        <v>30613.17</v>
      </c>
      <c r="K8" s="275" t="n">
        <v>26279.17</v>
      </c>
      <c r="L8" s="275" t="n">
        <v>29491</v>
      </c>
      <c r="M8" s="275" t="n">
        <v>32884</v>
      </c>
      <c r="N8" s="275" t="n">
        <v>31705.75</v>
      </c>
      <c r="O8" s="275" t="n">
        <v>30094.25</v>
      </c>
      <c r="P8" s="275" t="n">
        <v>35757.08</v>
      </c>
      <c r="Q8" s="275" t="n">
        <v>33899.25</v>
      </c>
      <c r="R8" s="275" t="n">
        <v>29072.08</v>
      </c>
      <c r="S8" s="275" t="n">
        <v>25973.67</v>
      </c>
      <c r="T8" s="275" t="n">
        <v>29715.42</v>
      </c>
      <c r="U8" s="275" t="n">
        <v>32518</v>
      </c>
      <c r="V8" s="275" t="n">
        <v>31922</v>
      </c>
      <c r="W8" s="275" t="n">
        <v>33691.5</v>
      </c>
      <c r="X8" s="275" t="n">
        <v>31737.5</v>
      </c>
      <c r="Y8" s="275" t="n">
        <v>25457.42</v>
      </c>
      <c r="Z8" s="275" t="n">
        <v>24344.5</v>
      </c>
      <c r="AA8" s="275" t="n">
        <v>31232</v>
      </c>
      <c r="AB8" s="275" t="n">
        <v>34409</v>
      </c>
      <c r="AC8" s="275" t="n">
        <v>32463.42</v>
      </c>
      <c r="AD8" s="275" t="n">
        <v>32687.67</v>
      </c>
      <c r="AE8" s="275" t="n">
        <v>31222.33</v>
      </c>
      <c r="AF8" s="275" t="n">
        <v>27760</v>
      </c>
      <c r="AG8" s="275" t="n">
        <v>26028.5</v>
      </c>
      <c r="AH8" s="275" t="n">
        <v>30375</v>
      </c>
      <c r="AI8" s="275" t="n">
        <v>30242</v>
      </c>
      <c r="AJ8" s="275" t="n">
        <v>29892</v>
      </c>
      <c r="AK8" s="275" t="n">
        <v>29895.17</v>
      </c>
      <c r="AL8" s="275" t="n">
        <v>29399</v>
      </c>
      <c r="AM8" s="275" t="n">
        <v>24443.55</v>
      </c>
      <c r="AN8" s="275" t="n">
        <v>24725.67</v>
      </c>
      <c r="AO8" s="275" t="n">
        <v>33242</v>
      </c>
      <c r="AP8" s="275" t="n">
        <v>31371</v>
      </c>
      <c r="AQ8" s="275" t="n">
        <v>32914</v>
      </c>
      <c r="AR8" s="275" t="n">
        <v>30312.67</v>
      </c>
      <c r="AS8" s="275" t="n">
        <v>30264</v>
      </c>
      <c r="AT8" s="275" t="n">
        <v>24858.67</v>
      </c>
      <c r="AU8" s="275" t="n">
        <v>25080.25</v>
      </c>
      <c r="AV8" s="275" t="n">
        <v>30975.33</v>
      </c>
      <c r="AW8" s="275" t="n">
        <v>33650.92</v>
      </c>
      <c r="AX8" s="275" t="n">
        <v>32563</v>
      </c>
      <c r="AY8" s="275" t="n">
        <v>30300</v>
      </c>
      <c r="AZ8" s="275" t="n">
        <v>31568</v>
      </c>
      <c r="BA8" s="276" t="n">
        <v>24976.25</v>
      </c>
      <c r="BB8" s="276" t="n">
        <v>23116.08</v>
      </c>
      <c r="BC8" s="275" t="n">
        <v>22600</v>
      </c>
      <c r="BD8" s="275" t="n">
        <v>33000</v>
      </c>
      <c r="BE8" s="276" t="n">
        <v>29419.58</v>
      </c>
      <c r="BF8" s="276" t="n">
        <v>32269</v>
      </c>
      <c r="BG8" s="275" t="n">
        <v>29876</v>
      </c>
      <c r="BH8" s="275" t="n">
        <v>24554</v>
      </c>
      <c r="BI8" s="275" t="n">
        <v>23665</v>
      </c>
      <c r="BJ8" s="275" t="n">
        <v>28638</v>
      </c>
      <c r="BK8" s="275" t="n">
        <v>27417</v>
      </c>
      <c r="BL8" s="275" t="n">
        <v>27200</v>
      </c>
      <c r="BM8" s="275" t="n">
        <v>29890</v>
      </c>
      <c r="BN8" s="275" t="n">
        <v>24396</v>
      </c>
      <c r="BO8" s="275" t="n">
        <v>21873</v>
      </c>
      <c r="BP8" s="275" t="n">
        <v>20607</v>
      </c>
      <c r="BQ8" s="275" t="n">
        <v>28456</v>
      </c>
      <c r="BR8" s="275" t="n">
        <v>30213</v>
      </c>
      <c r="BS8" s="277" t="n">
        <v>30213</v>
      </c>
      <c r="BT8" s="275" t="n">
        <v>29486</v>
      </c>
      <c r="BU8" s="275" t="n">
        <v>30876</v>
      </c>
      <c r="BV8" s="275" t="n">
        <v>21946.17</v>
      </c>
      <c r="BW8" s="275" t="n">
        <v>19996</v>
      </c>
    </row>
    <row r="9" customFormat="false" ht="12.75" hidden="false" customHeight="false" outlineLevel="0" collapsed="false">
      <c r="A9" s="273" t="s">
        <v>17</v>
      </c>
      <c r="B9" s="274" t="n">
        <v>35704.58</v>
      </c>
      <c r="C9" s="274" t="n">
        <v>34070.92</v>
      </c>
      <c r="D9" s="274" t="n">
        <v>25011.67</v>
      </c>
      <c r="E9" s="274" t="n">
        <v>28647</v>
      </c>
      <c r="F9" s="274" t="n">
        <v>37165.55</v>
      </c>
      <c r="G9" s="274" t="n">
        <v>35197.67</v>
      </c>
      <c r="H9" s="274" t="n">
        <v>33703.17</v>
      </c>
      <c r="I9" s="274" t="n">
        <v>32050.83</v>
      </c>
      <c r="J9" s="275" t="n">
        <v>33113.75</v>
      </c>
      <c r="K9" s="275" t="n">
        <v>27751.58</v>
      </c>
      <c r="L9" s="275" t="n">
        <v>30183</v>
      </c>
      <c r="M9" s="275" t="n">
        <v>34108</v>
      </c>
      <c r="N9" s="275" t="n">
        <v>33871.92</v>
      </c>
      <c r="O9" s="275" t="n">
        <v>32179.17</v>
      </c>
      <c r="P9" s="275" t="n">
        <v>37792.83</v>
      </c>
      <c r="Q9" s="275" t="n">
        <v>35932.92</v>
      </c>
      <c r="R9" s="275" t="n">
        <v>30396.17</v>
      </c>
      <c r="S9" s="275" t="n">
        <v>26802.92</v>
      </c>
      <c r="T9" s="275" t="n">
        <v>32178.83</v>
      </c>
      <c r="U9" s="275" t="n">
        <v>34494.92</v>
      </c>
      <c r="V9" s="275" t="n">
        <v>34180.9</v>
      </c>
      <c r="W9" s="275" t="n">
        <v>35817.91</v>
      </c>
      <c r="X9" s="275" t="n">
        <v>33880.5</v>
      </c>
      <c r="Y9" s="275" t="n">
        <v>26782.08</v>
      </c>
      <c r="Z9" s="275" t="n">
        <v>25498.17</v>
      </c>
      <c r="AA9" s="275" t="n">
        <v>33178</v>
      </c>
      <c r="AB9" s="275" t="n">
        <v>36480</v>
      </c>
      <c r="AC9" s="275" t="n">
        <v>34633.42</v>
      </c>
      <c r="AD9" s="275" t="n">
        <v>34686.92</v>
      </c>
      <c r="AE9" s="275" t="n">
        <v>33559.25</v>
      </c>
      <c r="AF9" s="275" t="n">
        <v>29126</v>
      </c>
      <c r="AG9" s="275" t="n">
        <v>26861.25</v>
      </c>
      <c r="AH9" s="275" t="n">
        <v>32134</v>
      </c>
      <c r="AI9" s="275" t="n">
        <v>32498</v>
      </c>
      <c r="AJ9" s="275" t="n">
        <v>32012</v>
      </c>
      <c r="AK9" s="275" t="n">
        <v>31767.25</v>
      </c>
      <c r="AL9" s="275" t="n">
        <v>31825.25</v>
      </c>
      <c r="AM9" s="275" t="n">
        <v>25926.5</v>
      </c>
      <c r="AN9" s="275" t="n">
        <v>25818.08</v>
      </c>
      <c r="AO9" s="275" t="n">
        <v>33304</v>
      </c>
      <c r="AP9" s="275" t="n">
        <v>33258</v>
      </c>
      <c r="AQ9" s="275" t="n">
        <v>33568</v>
      </c>
      <c r="AR9" s="275" t="n">
        <v>32767.83</v>
      </c>
      <c r="AS9" s="275" t="n">
        <v>32205.92</v>
      </c>
      <c r="AT9" s="275" t="n">
        <v>26235.18</v>
      </c>
      <c r="AU9" s="275" t="n">
        <v>26006.25</v>
      </c>
      <c r="AV9" s="275" t="n">
        <v>33583.18</v>
      </c>
      <c r="AW9" s="275" t="n">
        <v>35352.67</v>
      </c>
      <c r="AX9" s="275" t="n">
        <v>33897</v>
      </c>
      <c r="AY9" s="275" t="n">
        <v>32100</v>
      </c>
      <c r="AZ9" s="275" t="n">
        <v>33523</v>
      </c>
      <c r="BA9" s="276" t="n">
        <v>26652.92</v>
      </c>
      <c r="BB9" s="276" t="n">
        <v>23698</v>
      </c>
      <c r="BC9" s="275" t="n">
        <v>32629</v>
      </c>
      <c r="BD9" s="275" t="n">
        <v>32400</v>
      </c>
      <c r="BE9" s="276" t="n">
        <v>31892</v>
      </c>
      <c r="BF9" s="276" t="n">
        <v>32688</v>
      </c>
      <c r="BG9" s="275" t="n">
        <v>31621</v>
      </c>
      <c r="BH9" s="275" t="n">
        <v>25041</v>
      </c>
      <c r="BI9" s="275" t="n">
        <v>25185</v>
      </c>
      <c r="BJ9" s="275" t="n">
        <v>30193</v>
      </c>
      <c r="BK9" s="275" t="n">
        <v>29204</v>
      </c>
      <c r="BL9" s="275" t="n">
        <v>29900</v>
      </c>
      <c r="BM9" s="275" t="n">
        <v>30187</v>
      </c>
      <c r="BN9" s="275" t="n">
        <v>25784</v>
      </c>
      <c r="BO9" s="275" t="n">
        <v>23839</v>
      </c>
      <c r="BP9" s="275" t="n">
        <v>22057</v>
      </c>
      <c r="BQ9" s="275" t="n">
        <v>29053</v>
      </c>
      <c r="BR9" s="275" t="n">
        <v>31020</v>
      </c>
      <c r="BS9" s="275" t="n">
        <v>32426</v>
      </c>
      <c r="BT9" s="275" t="n">
        <v>32705</v>
      </c>
      <c r="BU9" s="275" t="n">
        <v>31209</v>
      </c>
      <c r="BV9" s="275" t="n">
        <v>23340.17</v>
      </c>
      <c r="BW9" s="275" t="n">
        <v>21681</v>
      </c>
    </row>
    <row r="10" customFormat="false" ht="12.75" hidden="false" customHeight="false" outlineLevel="0" collapsed="false">
      <c r="A10" s="273" t="s">
        <v>18</v>
      </c>
      <c r="B10" s="274" t="n">
        <v>35759.33</v>
      </c>
      <c r="C10" s="274" t="n">
        <v>34115.67</v>
      </c>
      <c r="D10" s="274" t="n">
        <v>26976</v>
      </c>
      <c r="E10" s="274" t="n">
        <v>30010</v>
      </c>
      <c r="F10" s="274" t="n">
        <v>37175.5</v>
      </c>
      <c r="G10" s="274" t="n">
        <v>35019.83</v>
      </c>
      <c r="H10" s="274" t="n">
        <v>34053.75</v>
      </c>
      <c r="I10" s="274" t="n">
        <v>32388.08</v>
      </c>
      <c r="J10" s="275" t="n">
        <v>33834.67</v>
      </c>
      <c r="K10" s="275" t="n">
        <v>29734.08</v>
      </c>
      <c r="L10" s="275" t="n">
        <v>31068</v>
      </c>
      <c r="M10" s="275" t="n">
        <v>34986</v>
      </c>
      <c r="N10" s="275" t="n">
        <v>33930.83</v>
      </c>
      <c r="O10" s="275" t="n">
        <v>32292</v>
      </c>
      <c r="P10" s="275" t="n">
        <v>38217.33</v>
      </c>
      <c r="Q10" s="275" t="n">
        <v>36945.67</v>
      </c>
      <c r="R10" s="275" t="n">
        <v>31928.58</v>
      </c>
      <c r="S10" s="275" t="n">
        <v>28401.25</v>
      </c>
      <c r="T10" s="275" t="n">
        <v>32631.83</v>
      </c>
      <c r="U10" s="275" t="n">
        <v>34145.33</v>
      </c>
      <c r="V10" s="275" t="n">
        <v>34336.92</v>
      </c>
      <c r="W10" s="275" t="n">
        <v>35484.25</v>
      </c>
      <c r="X10" s="275" t="n">
        <v>34080.17</v>
      </c>
      <c r="Y10" s="275" t="n">
        <v>28590.17</v>
      </c>
      <c r="Z10" s="275" t="n">
        <v>27458.42</v>
      </c>
      <c r="AA10" s="275" t="n">
        <v>34557</v>
      </c>
      <c r="AB10" s="275" t="n">
        <v>37150</v>
      </c>
      <c r="AC10" s="275" t="n">
        <v>34621.08</v>
      </c>
      <c r="AD10" s="275" t="n">
        <v>34453.67</v>
      </c>
      <c r="AE10" s="275" t="n">
        <v>34014.75</v>
      </c>
      <c r="AF10" s="275" t="n">
        <v>30348</v>
      </c>
      <c r="AG10" s="275" t="n">
        <v>28043</v>
      </c>
      <c r="AH10" s="275" t="n">
        <v>32539</v>
      </c>
      <c r="AI10" s="275" t="n">
        <v>33200</v>
      </c>
      <c r="AJ10" s="275" t="n">
        <v>32305</v>
      </c>
      <c r="AK10" s="275" t="n">
        <v>32518.33</v>
      </c>
      <c r="AL10" s="275" t="n">
        <v>32163.42</v>
      </c>
      <c r="AM10" s="275" t="n">
        <v>28114.83</v>
      </c>
      <c r="AN10" s="275" t="n">
        <v>27216.08</v>
      </c>
      <c r="AO10" s="275" t="n">
        <v>33122</v>
      </c>
      <c r="AP10" s="275" t="n">
        <v>32911.42</v>
      </c>
      <c r="AQ10" s="275" t="n">
        <v>33764</v>
      </c>
      <c r="AR10" s="275" t="n">
        <v>33315.25</v>
      </c>
      <c r="AS10" s="275" t="n">
        <v>32322.33</v>
      </c>
      <c r="AT10" s="275" t="n">
        <v>27881.75</v>
      </c>
      <c r="AU10" s="275" t="n">
        <v>27194.58</v>
      </c>
      <c r="AV10" s="275" t="n">
        <v>34333.33</v>
      </c>
      <c r="AW10" s="275" t="n">
        <v>35029.5</v>
      </c>
      <c r="AX10" s="275" t="n">
        <v>33729</v>
      </c>
      <c r="AY10" s="275" t="n">
        <v>33000</v>
      </c>
      <c r="AZ10" s="275" t="n">
        <v>33636</v>
      </c>
      <c r="BA10" s="276" t="n">
        <v>28603.67</v>
      </c>
      <c r="BB10" s="276" t="n">
        <v>25046.5</v>
      </c>
      <c r="BC10" s="275" t="n">
        <v>32400</v>
      </c>
      <c r="BD10" s="275" t="n">
        <v>32515</v>
      </c>
      <c r="BE10" s="276" t="n">
        <v>32087.5</v>
      </c>
      <c r="BF10" s="276" t="n">
        <v>32034</v>
      </c>
      <c r="BG10" s="275" t="n">
        <v>31725</v>
      </c>
      <c r="BH10" s="275" t="n">
        <v>27127</v>
      </c>
      <c r="BI10" s="275" t="n">
        <v>26530</v>
      </c>
      <c r="BJ10" s="275" t="n">
        <v>30673</v>
      </c>
      <c r="BK10" s="275" t="n">
        <v>30118</v>
      </c>
      <c r="BL10" s="275" t="n">
        <v>30659</v>
      </c>
      <c r="BM10" s="275" t="n">
        <v>30868</v>
      </c>
      <c r="BN10" s="275" t="n">
        <v>25983</v>
      </c>
      <c r="BO10" s="275" t="n">
        <v>25226</v>
      </c>
      <c r="BP10" s="275" t="n">
        <v>23071</v>
      </c>
      <c r="BQ10" s="275" t="n">
        <v>29821</v>
      </c>
      <c r="BR10" s="275" t="n">
        <v>31481</v>
      </c>
      <c r="BS10" s="275" t="n">
        <v>32448</v>
      </c>
      <c r="BT10" s="275" t="n">
        <v>32548</v>
      </c>
      <c r="BU10" s="275" t="n">
        <v>31125</v>
      </c>
      <c r="BV10" s="275" t="n">
        <v>25043.63</v>
      </c>
      <c r="BW10" s="275" t="n">
        <v>24084</v>
      </c>
    </row>
    <row r="11" customFormat="false" ht="12.75" hidden="false" customHeight="false" outlineLevel="0" collapsed="false">
      <c r="A11" s="273" t="s">
        <v>19</v>
      </c>
      <c r="B11" s="274" t="n">
        <v>35295</v>
      </c>
      <c r="C11" s="274" t="n">
        <v>33825.42</v>
      </c>
      <c r="D11" s="274" t="n">
        <v>28499.08</v>
      </c>
      <c r="E11" s="274" t="n">
        <v>30787.25</v>
      </c>
      <c r="F11" s="274" t="n">
        <v>36807.08</v>
      </c>
      <c r="G11" s="274" t="n">
        <v>34508.5</v>
      </c>
      <c r="H11" s="274" t="n">
        <v>34030.5</v>
      </c>
      <c r="I11" s="274" t="n">
        <v>32527.42</v>
      </c>
      <c r="J11" s="275" t="n">
        <v>34110.42</v>
      </c>
      <c r="K11" s="275" t="n">
        <v>31160.92</v>
      </c>
      <c r="L11" s="275" t="n">
        <v>31647</v>
      </c>
      <c r="M11" s="275" t="n">
        <v>35167</v>
      </c>
      <c r="N11" s="275" t="n">
        <v>33536.92</v>
      </c>
      <c r="O11" s="275" t="n">
        <v>32189.17</v>
      </c>
      <c r="P11" s="275" t="n">
        <v>38232.64</v>
      </c>
      <c r="Q11" s="275" t="n">
        <v>36771.67</v>
      </c>
      <c r="R11" s="275" t="n">
        <v>32761.83</v>
      </c>
      <c r="S11" s="275" t="n">
        <v>29883.75</v>
      </c>
      <c r="T11" s="275" t="n">
        <v>32773.83</v>
      </c>
      <c r="U11" s="275" t="n">
        <v>33375.33</v>
      </c>
      <c r="V11" s="275" t="n">
        <v>34133.75</v>
      </c>
      <c r="W11" s="275" t="n">
        <v>34949.67</v>
      </c>
      <c r="X11" s="275" t="n">
        <v>33830.25</v>
      </c>
      <c r="Y11" s="275" t="n">
        <v>29482.92</v>
      </c>
      <c r="Z11" s="275" t="n">
        <v>29000.08</v>
      </c>
      <c r="AA11" s="275" t="n">
        <v>35367</v>
      </c>
      <c r="AB11" s="275" t="n">
        <v>37100</v>
      </c>
      <c r="AC11" s="275" t="n">
        <v>34050.08</v>
      </c>
      <c r="AD11" s="275" t="n">
        <v>33801.75</v>
      </c>
      <c r="AE11" s="275" t="n">
        <v>33825.5</v>
      </c>
      <c r="AF11" s="275" t="n">
        <v>31286</v>
      </c>
      <c r="AG11" s="275" t="n">
        <v>28483.92</v>
      </c>
      <c r="AH11" s="275" t="n">
        <v>33021</v>
      </c>
      <c r="AI11" s="275" t="n">
        <v>33255</v>
      </c>
      <c r="AJ11" s="275" t="n">
        <v>32371</v>
      </c>
      <c r="AK11" s="275" t="n">
        <v>32962.33</v>
      </c>
      <c r="AL11" s="275" t="n">
        <v>32089.42</v>
      </c>
      <c r="AM11" s="275" t="n">
        <v>29660.33</v>
      </c>
      <c r="AN11" s="275" t="n">
        <v>28078.27</v>
      </c>
      <c r="AO11" s="275" t="n">
        <v>32870</v>
      </c>
      <c r="AP11" s="275" t="n">
        <v>32428.5</v>
      </c>
      <c r="AQ11" s="275" t="n">
        <v>34177</v>
      </c>
      <c r="AR11" s="275" t="n">
        <v>33335.17</v>
      </c>
      <c r="AS11" s="275" t="n">
        <v>32019.08</v>
      </c>
      <c r="AT11" s="275" t="n">
        <v>28812.33</v>
      </c>
      <c r="AU11" s="275" t="n">
        <v>27859.75</v>
      </c>
      <c r="AV11" s="275" t="n">
        <v>34417.25</v>
      </c>
      <c r="AW11" s="275" t="n">
        <v>34801.75</v>
      </c>
      <c r="AX11" s="275" t="n">
        <v>33631</v>
      </c>
      <c r="AY11" s="275" t="n">
        <v>33000</v>
      </c>
      <c r="AZ11" s="275" t="n">
        <v>33805</v>
      </c>
      <c r="BA11" s="276" t="n">
        <v>29756</v>
      </c>
      <c r="BB11" s="276" t="n">
        <v>26257.17</v>
      </c>
      <c r="BC11" s="275" t="n">
        <v>32800</v>
      </c>
      <c r="BD11" s="275" t="n">
        <v>32389</v>
      </c>
      <c r="BE11" s="276" t="n">
        <v>31738.33</v>
      </c>
      <c r="BF11" s="276" t="n">
        <v>31608</v>
      </c>
      <c r="BG11" s="275" t="n">
        <v>31897</v>
      </c>
      <c r="BH11" s="275" t="n">
        <v>27864</v>
      </c>
      <c r="BI11" s="275" t="n">
        <v>26974</v>
      </c>
      <c r="BJ11" s="275" t="n">
        <v>30723</v>
      </c>
      <c r="BK11" s="275" t="n">
        <v>30594</v>
      </c>
      <c r="BL11" s="275" t="n">
        <v>31200</v>
      </c>
      <c r="BM11" s="275" t="n">
        <v>31312</v>
      </c>
      <c r="BN11" s="275" t="n">
        <v>26415</v>
      </c>
      <c r="BO11" s="275" t="n">
        <v>25729</v>
      </c>
      <c r="BP11" s="275" t="n">
        <v>23406</v>
      </c>
      <c r="BQ11" s="275" t="n">
        <v>30256</v>
      </c>
      <c r="BR11" s="275" t="n">
        <v>31472</v>
      </c>
      <c r="BS11" s="275" t="n">
        <v>32523</v>
      </c>
      <c r="BT11" s="275" t="n">
        <v>32122</v>
      </c>
      <c r="BU11" s="275" t="n">
        <v>31241</v>
      </c>
      <c r="BV11" s="275" t="n">
        <v>26539.1</v>
      </c>
      <c r="BW11" s="275" t="n">
        <v>25251</v>
      </c>
    </row>
    <row r="12" customFormat="false" ht="12.75" hidden="false" customHeight="false" outlineLevel="0" collapsed="false">
      <c r="A12" s="273" t="s">
        <v>20</v>
      </c>
      <c r="B12" s="274" t="n">
        <v>35114.27</v>
      </c>
      <c r="C12" s="274" t="n">
        <v>33430</v>
      </c>
      <c r="D12" s="274" t="n">
        <v>29139.5</v>
      </c>
      <c r="E12" s="274" t="n">
        <v>30933.75</v>
      </c>
      <c r="F12" s="274" t="n">
        <v>36412.83</v>
      </c>
      <c r="G12" s="274" t="n">
        <v>34040.42</v>
      </c>
      <c r="H12" s="274" t="n">
        <v>34116.33</v>
      </c>
      <c r="I12" s="274" t="n">
        <v>32949.18</v>
      </c>
      <c r="J12" s="275" t="n">
        <v>34381.75</v>
      </c>
      <c r="K12" s="275" t="n">
        <v>31713.75</v>
      </c>
      <c r="L12" s="275" t="n">
        <v>31738</v>
      </c>
      <c r="M12" s="275" t="n">
        <v>35119</v>
      </c>
      <c r="N12" s="275" t="n">
        <v>33168.58</v>
      </c>
      <c r="O12" s="275" t="n">
        <v>32354.5</v>
      </c>
      <c r="P12" s="275" t="n">
        <v>38408.83</v>
      </c>
      <c r="Q12" s="275" t="n">
        <v>36134.08</v>
      </c>
      <c r="R12" s="275" t="n">
        <v>32832.33</v>
      </c>
      <c r="S12" s="275" t="n">
        <v>30718.17</v>
      </c>
      <c r="T12" s="275" t="n">
        <v>32964.67</v>
      </c>
      <c r="U12" s="275" t="n">
        <v>33016.67</v>
      </c>
      <c r="V12" s="275" t="n">
        <v>33987.58</v>
      </c>
      <c r="W12" s="275" t="n">
        <v>34651</v>
      </c>
      <c r="X12" s="275" t="n">
        <v>33512.67</v>
      </c>
      <c r="Y12" s="275" t="n">
        <v>29640.92</v>
      </c>
      <c r="Z12" s="275" t="n">
        <v>29843.42</v>
      </c>
      <c r="AA12" s="275" t="n">
        <v>36012</v>
      </c>
      <c r="AB12" s="275" t="n">
        <v>36822</v>
      </c>
      <c r="AC12" s="275" t="n">
        <v>33609.67</v>
      </c>
      <c r="AD12" s="275" t="n">
        <v>33508.83</v>
      </c>
      <c r="AE12" s="275" t="n">
        <v>33613.92</v>
      </c>
      <c r="AF12" s="275" t="n">
        <v>31366</v>
      </c>
      <c r="AG12" s="275" t="n">
        <v>28442.25</v>
      </c>
      <c r="AH12" s="275" t="n">
        <v>33007</v>
      </c>
      <c r="AI12" s="275" t="n">
        <v>33063</v>
      </c>
      <c r="AJ12" s="275" t="n">
        <v>32075</v>
      </c>
      <c r="AK12" s="275" t="n">
        <v>32852.5</v>
      </c>
      <c r="AL12" s="275" t="n">
        <v>32084.42</v>
      </c>
      <c r="AM12" s="275" t="n">
        <v>30211.58</v>
      </c>
      <c r="AN12" s="275"/>
      <c r="AO12" s="275" t="n">
        <v>32532</v>
      </c>
      <c r="AP12" s="275" t="n">
        <v>32163.67</v>
      </c>
      <c r="AQ12" s="275" t="n">
        <v>31314</v>
      </c>
      <c r="AR12" s="275" t="n">
        <v>33392.42</v>
      </c>
      <c r="AS12" s="275" t="n">
        <v>31866.75</v>
      </c>
      <c r="AT12" s="275" t="n">
        <v>29080.33</v>
      </c>
      <c r="AU12" s="275" t="n">
        <v>27945.67</v>
      </c>
      <c r="AV12" s="275" t="n">
        <v>34409.17</v>
      </c>
      <c r="AW12" s="275" t="n">
        <v>34489</v>
      </c>
      <c r="AX12" s="275" t="n">
        <v>32825</v>
      </c>
      <c r="AY12" s="275" t="n">
        <v>32900</v>
      </c>
      <c r="AZ12" s="275" t="n">
        <v>33634</v>
      </c>
      <c r="BA12" s="276" t="n">
        <v>30016</v>
      </c>
      <c r="BB12" s="276" t="n">
        <v>27074.58</v>
      </c>
      <c r="BC12" s="275" t="n">
        <v>32900</v>
      </c>
      <c r="BD12" s="275" t="n">
        <v>33100</v>
      </c>
      <c r="BE12" s="276" t="n">
        <v>31578.58</v>
      </c>
      <c r="BF12" s="276" t="n">
        <v>31267</v>
      </c>
      <c r="BG12" s="275" t="n">
        <v>31903</v>
      </c>
      <c r="BH12" s="275" t="n">
        <v>28039</v>
      </c>
      <c r="BI12" s="275" t="n">
        <v>27303</v>
      </c>
      <c r="BJ12" s="275" t="n">
        <v>31051</v>
      </c>
      <c r="BK12" s="275" t="n">
        <v>30760</v>
      </c>
      <c r="BL12" s="275" t="n">
        <v>31500</v>
      </c>
      <c r="BM12" s="275" t="n">
        <v>31348</v>
      </c>
      <c r="BN12" s="275" t="n">
        <v>26784</v>
      </c>
      <c r="BO12" s="275" t="n">
        <v>25638</v>
      </c>
      <c r="BP12" s="275" t="n">
        <v>23415</v>
      </c>
      <c r="BQ12" s="275" t="n">
        <v>30934</v>
      </c>
      <c r="BR12" s="275" t="n">
        <v>31564</v>
      </c>
      <c r="BS12" s="275" t="n">
        <v>32349</v>
      </c>
      <c r="BT12" s="275" t="n">
        <v>31813</v>
      </c>
      <c r="BU12" s="275" t="n">
        <v>30929</v>
      </c>
      <c r="BV12" s="275" t="n">
        <v>26914.67</v>
      </c>
      <c r="BW12" s="275" t="n">
        <v>25651</v>
      </c>
    </row>
    <row r="13" customFormat="false" ht="12.75" hidden="false" customHeight="false" outlineLevel="0" collapsed="false">
      <c r="A13" s="273" t="s">
        <v>21</v>
      </c>
      <c r="B13" s="274" t="n">
        <v>34548.42</v>
      </c>
      <c r="C13" s="274" t="n">
        <v>32772.42</v>
      </c>
      <c r="D13" s="274" t="n">
        <v>29117.75</v>
      </c>
      <c r="E13" s="274" t="n">
        <v>30765.5</v>
      </c>
      <c r="F13" s="274" t="n">
        <v>35706.5</v>
      </c>
      <c r="G13" s="274" t="n">
        <v>33283.67</v>
      </c>
      <c r="H13" s="274" t="n">
        <v>34014</v>
      </c>
      <c r="I13" s="274" t="n">
        <v>32947.33</v>
      </c>
      <c r="J13" s="275" t="n">
        <v>34276.8</v>
      </c>
      <c r="K13" s="275" t="n">
        <v>31551.33</v>
      </c>
      <c r="L13" s="275" t="n">
        <v>31245</v>
      </c>
      <c r="M13" s="275" t="n">
        <v>34084</v>
      </c>
      <c r="N13" s="275" t="n">
        <v>32860.75</v>
      </c>
      <c r="O13" s="275" t="n">
        <v>32250.58</v>
      </c>
      <c r="P13" s="275" t="n">
        <v>38414.08</v>
      </c>
      <c r="Q13" s="275" t="n">
        <v>35320.17</v>
      </c>
      <c r="R13" s="275" t="n">
        <v>32271</v>
      </c>
      <c r="S13" s="275" t="n">
        <v>30954.75</v>
      </c>
      <c r="T13" s="275" t="n">
        <v>32677.5</v>
      </c>
      <c r="U13" s="275" t="n">
        <v>32434.08</v>
      </c>
      <c r="V13" s="275" t="n">
        <v>33559.33</v>
      </c>
      <c r="W13" s="275" t="n">
        <v>34177.92</v>
      </c>
      <c r="X13" s="275" t="n">
        <v>33118.75</v>
      </c>
      <c r="Y13" s="275" t="n">
        <v>29160.58</v>
      </c>
      <c r="Z13" s="275" t="n">
        <v>30367.5</v>
      </c>
      <c r="AA13" s="275" t="n">
        <v>36372</v>
      </c>
      <c r="AB13" s="275" t="n">
        <v>36407</v>
      </c>
      <c r="AC13" s="275" t="n">
        <v>33082.5</v>
      </c>
      <c r="AD13" s="275" t="n">
        <v>32859.58</v>
      </c>
      <c r="AE13" s="275" t="n">
        <v>33293.36</v>
      </c>
      <c r="AF13" s="275" t="n">
        <v>30666</v>
      </c>
      <c r="AG13" s="275" t="n">
        <v>27993.17</v>
      </c>
      <c r="AH13" s="275" t="n">
        <v>32500</v>
      </c>
      <c r="AI13" s="275" t="n">
        <v>33027</v>
      </c>
      <c r="AJ13" s="275" t="n">
        <v>32225</v>
      </c>
      <c r="AK13" s="275" t="n">
        <v>32553.9</v>
      </c>
      <c r="AL13" s="275" t="n">
        <v>31825.67</v>
      </c>
      <c r="AM13" s="275" t="n">
        <v>30061.75</v>
      </c>
      <c r="AN13" s="275"/>
      <c r="AO13" s="275" t="n">
        <v>32085</v>
      </c>
      <c r="AP13" s="275" t="n">
        <v>31767.42</v>
      </c>
      <c r="AQ13" s="275" t="n">
        <v>34161</v>
      </c>
      <c r="AR13" s="275" t="n">
        <v>33084.42</v>
      </c>
      <c r="AS13" s="275" t="n">
        <v>31488.83</v>
      </c>
      <c r="AT13" s="275" t="n">
        <v>28945.5</v>
      </c>
      <c r="AU13" s="275" t="n">
        <v>27762.92</v>
      </c>
      <c r="AV13" s="275" t="n">
        <v>34417.25</v>
      </c>
      <c r="AW13" s="275" t="n">
        <v>34090.33</v>
      </c>
      <c r="AX13" s="275" t="n">
        <v>32362</v>
      </c>
      <c r="AY13" s="275" t="n">
        <v>32600</v>
      </c>
      <c r="AZ13" s="275" t="n">
        <v>32988</v>
      </c>
      <c r="BA13" s="276" t="n">
        <v>29598.08</v>
      </c>
      <c r="BB13" s="276" t="n">
        <v>27510.67</v>
      </c>
      <c r="BC13" s="275" t="n">
        <v>32700</v>
      </c>
      <c r="BD13" s="275" t="n">
        <v>32900</v>
      </c>
      <c r="BE13" s="276" t="n">
        <v>31281.83</v>
      </c>
      <c r="BF13" s="276" t="n">
        <v>30906</v>
      </c>
      <c r="BG13" s="275" t="n">
        <v>31687</v>
      </c>
      <c r="BH13" s="275" t="n">
        <v>27687</v>
      </c>
      <c r="BI13" s="275" t="n">
        <v>27449</v>
      </c>
      <c r="BJ13" s="275" t="n">
        <v>30915</v>
      </c>
      <c r="BK13" s="275" t="n">
        <v>30532</v>
      </c>
      <c r="BL13" s="275" t="n">
        <v>31200</v>
      </c>
      <c r="BM13" s="275" t="n">
        <v>31212</v>
      </c>
      <c r="BN13" s="275" t="n">
        <v>27451</v>
      </c>
      <c r="BO13" s="275" t="n">
        <v>25220</v>
      </c>
      <c r="BP13" s="275" t="n">
        <v>23299</v>
      </c>
      <c r="BQ13" s="275" t="n">
        <v>30456</v>
      </c>
      <c r="BR13" s="275" t="n">
        <v>31245</v>
      </c>
      <c r="BS13" s="275" t="n">
        <v>31908</v>
      </c>
      <c r="BT13" s="275" t="n">
        <v>31846</v>
      </c>
      <c r="BU13" s="275" t="n">
        <v>30493</v>
      </c>
      <c r="BV13" s="275" t="n">
        <v>26853.67</v>
      </c>
      <c r="BW13" s="275" t="n">
        <v>26006</v>
      </c>
    </row>
    <row r="14" customFormat="false" ht="12.75" hidden="false" customHeight="false" outlineLevel="0" collapsed="false">
      <c r="A14" s="273" t="s">
        <v>22</v>
      </c>
      <c r="B14" s="274" t="n">
        <v>33306.14</v>
      </c>
      <c r="C14" s="274" t="n">
        <v>32100.42</v>
      </c>
      <c r="D14" s="274" t="n">
        <v>28599.5</v>
      </c>
      <c r="E14" s="274" t="n">
        <v>30326.5</v>
      </c>
      <c r="F14" s="274" t="n">
        <v>34695.2</v>
      </c>
      <c r="G14" s="274" t="n">
        <v>32406.17</v>
      </c>
      <c r="H14" s="274" t="n">
        <v>33526.36</v>
      </c>
      <c r="I14" s="274" t="n">
        <v>32514.25</v>
      </c>
      <c r="J14" s="275" t="n">
        <v>33992</v>
      </c>
      <c r="K14" s="275" t="n">
        <v>31030.5</v>
      </c>
      <c r="L14" s="275" t="n">
        <v>30635</v>
      </c>
      <c r="M14" s="275" t="n">
        <v>33236</v>
      </c>
      <c r="N14" s="275" t="n">
        <v>32276.42</v>
      </c>
      <c r="O14" s="275" t="n">
        <v>32033.33</v>
      </c>
      <c r="P14" s="275" t="n">
        <v>38303.17</v>
      </c>
      <c r="Q14" s="275" t="n">
        <v>34428.08</v>
      </c>
      <c r="R14" s="275" t="n">
        <v>31343.92</v>
      </c>
      <c r="S14" s="275" t="n">
        <v>30853.5</v>
      </c>
      <c r="T14" s="275" t="n">
        <v>32244.17</v>
      </c>
      <c r="U14" s="275" t="n">
        <v>31848.17</v>
      </c>
      <c r="V14" s="275" t="n">
        <v>32961.63</v>
      </c>
      <c r="W14" s="275" t="n">
        <v>33611.83</v>
      </c>
      <c r="X14" s="275" t="n">
        <v>32600.33</v>
      </c>
      <c r="Y14" s="275" t="n">
        <v>28437</v>
      </c>
      <c r="Z14" s="275" t="n">
        <v>30651.92</v>
      </c>
      <c r="AA14" s="275" t="n">
        <v>35931</v>
      </c>
      <c r="AB14" s="275" t="n">
        <v>35799</v>
      </c>
      <c r="AC14" s="275" t="n">
        <v>32425.58</v>
      </c>
      <c r="AD14" s="275" t="n">
        <v>32285.25</v>
      </c>
      <c r="AE14" s="275" t="n">
        <v>32945.92</v>
      </c>
      <c r="AF14" s="275" t="n">
        <v>29823</v>
      </c>
      <c r="AG14" s="275" t="n">
        <v>27588.17</v>
      </c>
      <c r="AH14" s="275" t="n">
        <v>31868</v>
      </c>
      <c r="AI14" s="275" t="n">
        <v>32318</v>
      </c>
      <c r="AJ14" s="275" t="n">
        <v>31779</v>
      </c>
      <c r="AK14" s="275" t="n">
        <v>32142.67</v>
      </c>
      <c r="AL14" s="275" t="n">
        <v>31478.58</v>
      </c>
      <c r="AM14" s="275" t="n">
        <v>29451.17</v>
      </c>
      <c r="AN14" s="275" t="n">
        <v>27545</v>
      </c>
      <c r="AO14" s="275" t="n">
        <v>31223</v>
      </c>
      <c r="AP14" s="275" t="n">
        <v>31311.83</v>
      </c>
      <c r="AQ14" s="275" t="n">
        <v>34104</v>
      </c>
      <c r="AR14" s="275" t="n">
        <v>32641</v>
      </c>
      <c r="AS14" s="275" t="n">
        <v>30955.5</v>
      </c>
      <c r="AT14" s="275" t="n">
        <v>28467.75</v>
      </c>
      <c r="AU14" s="275" t="n">
        <v>27338.83</v>
      </c>
      <c r="AV14" s="275" t="n">
        <v>33754.67</v>
      </c>
      <c r="AW14" s="275" t="n">
        <v>33547.42</v>
      </c>
      <c r="AX14" s="275" t="n">
        <v>32158</v>
      </c>
      <c r="AY14" s="275" t="n">
        <v>32300</v>
      </c>
      <c r="AZ14" s="275" t="n">
        <v>32699</v>
      </c>
      <c r="BA14" s="276" t="n">
        <v>28830.25</v>
      </c>
      <c r="BB14" s="276" t="n">
        <v>27665.67</v>
      </c>
      <c r="BC14" s="275" t="n">
        <v>32300</v>
      </c>
      <c r="BD14" s="275" t="n">
        <v>31044</v>
      </c>
      <c r="BE14" s="276" t="n">
        <v>30795.08</v>
      </c>
      <c r="BF14" s="276" t="n">
        <v>30687</v>
      </c>
      <c r="BG14" s="275" t="n">
        <v>31489</v>
      </c>
      <c r="BH14" s="275" t="n">
        <v>27054</v>
      </c>
      <c r="BI14" s="275" t="n">
        <v>27033</v>
      </c>
      <c r="BJ14" s="275" t="n">
        <v>31228</v>
      </c>
      <c r="BK14" s="275" t="n">
        <v>30200</v>
      </c>
      <c r="BL14" s="275" t="n">
        <v>30900</v>
      </c>
      <c r="BM14" s="275" t="n">
        <v>30853</v>
      </c>
      <c r="BN14" s="275" t="n">
        <v>27893</v>
      </c>
      <c r="BO14" s="275" t="n">
        <v>24708</v>
      </c>
      <c r="BP14" s="275" t="n">
        <v>22955</v>
      </c>
      <c r="BQ14" s="275" t="n">
        <v>30582</v>
      </c>
      <c r="BR14" s="275" t="n">
        <v>31089</v>
      </c>
      <c r="BS14" s="275" t="n">
        <v>31589</v>
      </c>
      <c r="BT14" s="275" t="n">
        <v>32568</v>
      </c>
      <c r="BU14" s="275" t="n">
        <v>30333</v>
      </c>
      <c r="BV14" s="275" t="n">
        <v>26517.42</v>
      </c>
      <c r="BW14" s="275" t="n">
        <v>26072</v>
      </c>
    </row>
    <row r="15" customFormat="false" ht="12.75" hidden="false" customHeight="false" outlineLevel="0" collapsed="false">
      <c r="A15" s="273" t="s">
        <v>23</v>
      </c>
      <c r="B15" s="274" t="n">
        <v>33173</v>
      </c>
      <c r="C15" s="274" t="n">
        <v>31630.42</v>
      </c>
      <c r="D15" s="274" t="n">
        <v>27941.42</v>
      </c>
      <c r="E15" s="274" t="n">
        <v>29633.17</v>
      </c>
      <c r="F15" s="274" t="n">
        <v>34321.67</v>
      </c>
      <c r="G15" s="274" t="n">
        <v>31883.17</v>
      </c>
      <c r="H15" s="274" t="n">
        <v>33401.75</v>
      </c>
      <c r="I15" s="274" t="n">
        <v>32368.58</v>
      </c>
      <c r="J15" s="275" t="n">
        <v>33635</v>
      </c>
      <c r="K15" s="275" t="n">
        <v>30439.75</v>
      </c>
      <c r="L15" s="275" t="n">
        <v>29909</v>
      </c>
      <c r="M15" s="275" t="n">
        <v>32490</v>
      </c>
      <c r="N15" s="278" t="n">
        <v>31867.75</v>
      </c>
      <c r="O15" s="275" t="n">
        <v>31877.67</v>
      </c>
      <c r="P15" s="275" t="n">
        <v>38326.17</v>
      </c>
      <c r="Q15" s="275" t="n">
        <v>33938</v>
      </c>
      <c r="R15" s="275" t="n">
        <v>30405.67</v>
      </c>
      <c r="S15" s="275" t="n">
        <v>30444</v>
      </c>
      <c r="T15" s="275" t="n">
        <v>31845</v>
      </c>
      <c r="U15" s="275" t="n">
        <v>31457.67</v>
      </c>
      <c r="V15" s="275" t="n">
        <v>32337.5</v>
      </c>
      <c r="W15" s="275" t="n">
        <v>33192</v>
      </c>
      <c r="X15" s="275" t="n">
        <v>32184.42</v>
      </c>
      <c r="Y15" s="275" t="n">
        <v>27722.42</v>
      </c>
      <c r="Z15" s="275" t="n">
        <v>30766.5</v>
      </c>
      <c r="AA15" s="275" t="n">
        <v>35284</v>
      </c>
      <c r="AB15" s="275" t="n">
        <v>35513</v>
      </c>
      <c r="AC15" s="275" t="n">
        <v>31998.67</v>
      </c>
      <c r="AD15" s="275" t="n">
        <v>32029.25</v>
      </c>
      <c r="AE15" s="275" t="n">
        <v>32708</v>
      </c>
      <c r="AF15" s="275" t="n">
        <v>28889</v>
      </c>
      <c r="AG15" s="275" t="n">
        <v>27104.08</v>
      </c>
      <c r="AH15" s="275" t="n">
        <v>31388</v>
      </c>
      <c r="AI15" s="275" t="n">
        <v>32069</v>
      </c>
      <c r="AJ15" s="275" t="n">
        <v>31517</v>
      </c>
      <c r="AK15" s="275" t="n">
        <v>31939.42</v>
      </c>
      <c r="AL15" s="275" t="n">
        <v>31510.57</v>
      </c>
      <c r="AM15" s="275" t="n">
        <v>28827.25</v>
      </c>
      <c r="AN15" s="275" t="n">
        <v>27132.92</v>
      </c>
      <c r="AO15" s="275" t="n">
        <v>30946</v>
      </c>
      <c r="AP15" s="275" t="n">
        <v>31033.83</v>
      </c>
      <c r="AQ15" s="275" t="n">
        <v>33943</v>
      </c>
      <c r="AR15" s="275" t="n">
        <v>32431.5</v>
      </c>
      <c r="AS15" s="275" t="n">
        <v>30616.92</v>
      </c>
      <c r="AT15" s="275" t="n">
        <v>27955</v>
      </c>
      <c r="AU15" s="275" t="n">
        <v>26715.92</v>
      </c>
      <c r="AV15" s="275" t="n">
        <v>33487.58</v>
      </c>
      <c r="AW15" s="275" t="n">
        <v>33111.42</v>
      </c>
      <c r="AX15" s="275" t="n">
        <v>31849</v>
      </c>
      <c r="AY15" s="275" t="n">
        <v>31800</v>
      </c>
      <c r="AZ15" s="275" t="n">
        <v>32271</v>
      </c>
      <c r="BA15" s="276" t="n">
        <v>28054.25</v>
      </c>
      <c r="BB15" s="276" t="n">
        <v>27494.67</v>
      </c>
      <c r="BC15" s="275" t="n">
        <v>32000</v>
      </c>
      <c r="BD15" s="275" t="n">
        <v>30335</v>
      </c>
      <c r="BE15" s="276" t="n">
        <v>30540.92</v>
      </c>
      <c r="BF15" s="276" t="n">
        <v>30453</v>
      </c>
      <c r="BG15" s="275" t="n">
        <v>31190</v>
      </c>
      <c r="BH15" s="275" t="n">
        <v>26238</v>
      </c>
      <c r="BI15" s="275" t="n">
        <v>26405</v>
      </c>
      <c r="BJ15" s="275" t="n">
        <v>31162</v>
      </c>
      <c r="BK15" s="275" t="n">
        <v>30113</v>
      </c>
      <c r="BL15" s="275" t="n">
        <v>31000</v>
      </c>
      <c r="BM15" s="275" t="n">
        <v>30509</v>
      </c>
      <c r="BN15" s="275" t="n">
        <v>27527</v>
      </c>
      <c r="BO15" s="275" t="n">
        <v>24263</v>
      </c>
      <c r="BP15" s="275" t="n">
        <v>22498</v>
      </c>
      <c r="BQ15" s="275" t="n">
        <v>30140</v>
      </c>
      <c r="BR15" s="275" t="n">
        <v>30766</v>
      </c>
      <c r="BS15" s="275" t="n">
        <v>31073</v>
      </c>
      <c r="BT15" s="275" t="n">
        <v>30864</v>
      </c>
      <c r="BU15" s="275" t="n">
        <v>30023</v>
      </c>
      <c r="BV15" s="275" t="n">
        <v>25991.75</v>
      </c>
      <c r="BW15" s="275" t="n">
        <v>25948</v>
      </c>
    </row>
    <row r="16" customFormat="false" ht="12.75" hidden="false" customHeight="false" outlineLevel="0" collapsed="false">
      <c r="A16" s="273" t="s">
        <v>24</v>
      </c>
      <c r="B16" s="274" t="n">
        <v>32752.92</v>
      </c>
      <c r="C16" s="274" t="n">
        <v>31061.25</v>
      </c>
      <c r="D16" s="274" t="n">
        <v>27393.42</v>
      </c>
      <c r="E16" s="274" t="n">
        <v>29051.82</v>
      </c>
      <c r="F16" s="274" t="n">
        <v>33920.08</v>
      </c>
      <c r="G16" s="274" t="n">
        <v>31233.64</v>
      </c>
      <c r="H16" s="274" t="n">
        <v>33041.58</v>
      </c>
      <c r="I16" s="274" t="n">
        <v>32244.5</v>
      </c>
      <c r="J16" s="275" t="n">
        <v>33610.5</v>
      </c>
      <c r="K16" s="275" t="n">
        <v>29815.92</v>
      </c>
      <c r="L16" s="275" t="n">
        <v>29208</v>
      </c>
      <c r="M16" s="275" t="n">
        <v>31760</v>
      </c>
      <c r="N16" s="278" t="n">
        <v>31030.8</v>
      </c>
      <c r="O16" s="275" t="n">
        <v>31649.33</v>
      </c>
      <c r="P16" s="275" t="n">
        <v>38241.67</v>
      </c>
      <c r="Q16" s="275" t="n">
        <v>33374.75</v>
      </c>
      <c r="R16" s="275" t="n">
        <v>29734.17</v>
      </c>
      <c r="S16" s="275" t="n">
        <v>29852.17</v>
      </c>
      <c r="T16" s="275" t="n">
        <v>31264.83</v>
      </c>
      <c r="U16" s="275" t="n">
        <v>30988.17</v>
      </c>
      <c r="V16" s="275" t="n">
        <v>32077.73</v>
      </c>
      <c r="W16" s="275" t="n">
        <v>32721.92</v>
      </c>
      <c r="X16" s="275" t="n">
        <v>31851</v>
      </c>
      <c r="Y16" s="275" t="n">
        <v>27109.5</v>
      </c>
      <c r="Z16" s="275" t="n">
        <v>30858.67</v>
      </c>
      <c r="AA16" s="275" t="n">
        <v>34694</v>
      </c>
      <c r="AB16" s="275" t="n">
        <v>34964</v>
      </c>
      <c r="AC16" s="275" t="n">
        <v>31482.08</v>
      </c>
      <c r="AD16" s="275" t="n">
        <v>31533.58</v>
      </c>
      <c r="AE16" s="275" t="n">
        <v>32305.17</v>
      </c>
      <c r="AF16" s="275" t="n">
        <v>27988</v>
      </c>
      <c r="AG16" s="275" t="n">
        <v>26541.75</v>
      </c>
      <c r="AH16" s="275" t="n">
        <v>30773</v>
      </c>
      <c r="AI16" s="275" t="n">
        <v>31753</v>
      </c>
      <c r="AJ16" s="275" t="n">
        <v>31004</v>
      </c>
      <c r="AK16" s="275" t="n">
        <v>31637.58</v>
      </c>
      <c r="AL16" s="275" t="n">
        <v>31211.17</v>
      </c>
      <c r="AM16" s="275" t="n">
        <v>28317.75</v>
      </c>
      <c r="AN16" s="275" t="n">
        <v>26495.83</v>
      </c>
      <c r="AO16" s="275" t="n">
        <v>30539</v>
      </c>
      <c r="AP16" s="275" t="n">
        <v>30690.17</v>
      </c>
      <c r="AQ16" s="275" t="n">
        <v>33749</v>
      </c>
      <c r="AR16" s="275" t="n">
        <v>32159</v>
      </c>
      <c r="AS16" s="275" t="n">
        <v>30151.67</v>
      </c>
      <c r="AT16" s="275" t="n">
        <v>27706.17</v>
      </c>
      <c r="AU16" s="275" t="n">
        <v>26147.83</v>
      </c>
      <c r="AV16" s="275" t="n">
        <v>32892.83</v>
      </c>
      <c r="AW16" s="275" t="n">
        <v>32555</v>
      </c>
      <c r="AX16" s="275" t="n">
        <v>30549</v>
      </c>
      <c r="AY16" s="275" t="n">
        <v>31800</v>
      </c>
      <c r="AZ16" s="275" t="n">
        <v>31855</v>
      </c>
      <c r="BA16" s="276" t="n">
        <v>27381.67</v>
      </c>
      <c r="BB16" s="276" t="n">
        <v>27113.92</v>
      </c>
      <c r="BC16" s="275" t="n">
        <v>31400</v>
      </c>
      <c r="BD16" s="275" t="n">
        <v>31700</v>
      </c>
      <c r="BE16" s="276" t="n">
        <v>30108.42</v>
      </c>
      <c r="BF16" s="276" t="n">
        <v>29881</v>
      </c>
      <c r="BG16" s="275" t="n">
        <v>30633</v>
      </c>
      <c r="BH16" s="275" t="n">
        <v>26235</v>
      </c>
      <c r="BI16" s="275" t="n">
        <v>25754</v>
      </c>
      <c r="BJ16" s="275" t="n">
        <v>31238</v>
      </c>
      <c r="BK16" s="275" t="n">
        <v>29723</v>
      </c>
      <c r="BL16" s="275" t="n">
        <v>30600</v>
      </c>
      <c r="BM16" s="275" t="n">
        <v>29799</v>
      </c>
      <c r="BN16" s="275" t="n">
        <v>27130</v>
      </c>
      <c r="BO16" s="275" t="n">
        <v>24002</v>
      </c>
      <c r="BP16" s="275" t="n">
        <v>22204</v>
      </c>
      <c r="BQ16" s="275" t="n">
        <v>29763</v>
      </c>
      <c r="BR16" s="275" t="n">
        <v>30372</v>
      </c>
      <c r="BS16" s="275" t="n">
        <v>30522</v>
      </c>
      <c r="BT16" s="275" t="n">
        <v>30054</v>
      </c>
      <c r="BU16" s="275" t="n">
        <v>29657</v>
      </c>
      <c r="BV16" s="275" t="n">
        <v>25575.27</v>
      </c>
      <c r="BW16" s="275" t="n">
        <v>26140</v>
      </c>
    </row>
    <row r="17" customFormat="false" ht="12.75" hidden="false" customHeight="false" outlineLevel="0" collapsed="false">
      <c r="A17" s="273" t="s">
        <v>25</v>
      </c>
      <c r="B17" s="274" t="n">
        <v>32327.83</v>
      </c>
      <c r="C17" s="274" t="n">
        <v>30712.58</v>
      </c>
      <c r="D17" s="274" t="n">
        <v>27134.58</v>
      </c>
      <c r="E17" s="274" t="n">
        <v>28777.75</v>
      </c>
      <c r="F17" s="274" t="n">
        <v>33808</v>
      </c>
      <c r="G17" s="274" t="n">
        <v>30905.83</v>
      </c>
      <c r="H17" s="274" t="n">
        <v>32987.67</v>
      </c>
      <c r="I17" s="274" t="n">
        <v>32402.08</v>
      </c>
      <c r="J17" s="275" t="n">
        <v>33523</v>
      </c>
      <c r="K17" s="275" t="n">
        <v>29631.17</v>
      </c>
      <c r="L17" s="275" t="n">
        <v>28714</v>
      </c>
      <c r="M17" s="275" t="n">
        <v>31206</v>
      </c>
      <c r="N17" s="278" t="n">
        <v>30852.83</v>
      </c>
      <c r="O17" s="275" t="n">
        <v>31595.08</v>
      </c>
      <c r="P17" s="275" t="n">
        <v>38061.5</v>
      </c>
      <c r="Q17" s="275" t="n">
        <v>32878.58</v>
      </c>
      <c r="R17" s="275" t="n">
        <v>29433.25</v>
      </c>
      <c r="S17" s="275" t="n">
        <v>29583.67</v>
      </c>
      <c r="T17" s="275" t="n">
        <v>30904</v>
      </c>
      <c r="U17" s="275" t="n">
        <v>30754.92</v>
      </c>
      <c r="V17" s="275" t="n">
        <v>31748.17</v>
      </c>
      <c r="W17" s="275" t="n">
        <v>32779</v>
      </c>
      <c r="X17" s="275" t="n">
        <v>31537.33</v>
      </c>
      <c r="Y17" s="275" t="n">
        <v>26672.42</v>
      </c>
      <c r="Z17" s="275" t="n">
        <v>31012.58</v>
      </c>
      <c r="AA17" s="275" t="n">
        <v>34237</v>
      </c>
      <c r="AB17" s="275" t="n">
        <v>35203</v>
      </c>
      <c r="AC17" s="275" t="n">
        <v>31010</v>
      </c>
      <c r="AD17" s="275" t="n">
        <v>31497.92</v>
      </c>
      <c r="AE17" s="275" t="n">
        <v>31923.33</v>
      </c>
      <c r="AF17" s="275" t="n">
        <v>27233</v>
      </c>
      <c r="AG17" s="275" t="n">
        <v>26153.5</v>
      </c>
      <c r="AH17" s="275" t="n">
        <v>30542</v>
      </c>
      <c r="AI17" s="275" t="n">
        <v>31398</v>
      </c>
      <c r="AJ17" s="275" t="n">
        <v>30327</v>
      </c>
      <c r="AK17" s="275" t="n">
        <v>31629.92</v>
      </c>
      <c r="AL17" s="275" t="n">
        <v>31115.91</v>
      </c>
      <c r="AM17" s="275" t="n">
        <v>28147.42</v>
      </c>
      <c r="AN17" s="275" t="n">
        <v>26114.42</v>
      </c>
      <c r="AO17" s="275" t="n">
        <v>30245</v>
      </c>
      <c r="AP17" s="275" t="n">
        <v>30515.33</v>
      </c>
      <c r="AQ17" s="275" t="n">
        <v>34039</v>
      </c>
      <c r="AR17" s="275" t="n">
        <v>32003.92</v>
      </c>
      <c r="AS17" s="275" t="n">
        <v>29748.75</v>
      </c>
      <c r="AT17" s="275" t="n">
        <v>27514.25</v>
      </c>
      <c r="AU17" s="275" t="n">
        <v>25848.5</v>
      </c>
      <c r="AV17" s="275" t="n">
        <v>32559.08</v>
      </c>
      <c r="AW17" s="275" t="n">
        <v>32182.64</v>
      </c>
      <c r="AX17" s="275" t="n">
        <v>30336</v>
      </c>
      <c r="AY17" s="275" t="n">
        <v>31800</v>
      </c>
      <c r="AZ17" s="275" t="n">
        <v>31871</v>
      </c>
      <c r="BA17" s="276" t="n">
        <v>27093.17</v>
      </c>
      <c r="BB17" s="276" t="n">
        <v>27103.17</v>
      </c>
      <c r="BC17" s="275" t="n">
        <v>30800</v>
      </c>
      <c r="BD17" s="275" t="n">
        <v>31200</v>
      </c>
      <c r="BE17" s="276" t="n">
        <v>29723.17</v>
      </c>
      <c r="BF17" s="276" t="n">
        <v>29458</v>
      </c>
      <c r="BG17" s="275" t="n">
        <v>30198</v>
      </c>
      <c r="BH17" s="275" t="n">
        <v>26269</v>
      </c>
      <c r="BI17" s="275" t="n">
        <v>25758</v>
      </c>
      <c r="BJ17" s="275" t="n">
        <v>31046</v>
      </c>
      <c r="BK17" s="275" t="n">
        <v>29487</v>
      </c>
      <c r="BL17" s="275" t="n">
        <v>30200</v>
      </c>
      <c r="BM17" s="275" t="n">
        <v>29211</v>
      </c>
      <c r="BN17" s="275" t="n">
        <v>26523</v>
      </c>
      <c r="BO17" s="275" t="n">
        <v>24033</v>
      </c>
      <c r="BP17" s="275" t="n">
        <v>22114</v>
      </c>
      <c r="BQ17" s="275" t="n">
        <v>29557</v>
      </c>
      <c r="BR17" s="275" t="n">
        <v>30469</v>
      </c>
      <c r="BS17" s="275" t="n">
        <v>30539</v>
      </c>
      <c r="BT17" s="275" t="n">
        <v>29507</v>
      </c>
      <c r="BU17" s="275" t="n">
        <v>29282</v>
      </c>
      <c r="BV17" s="275" t="n">
        <v>25317.42</v>
      </c>
      <c r="BW17" s="275" t="n">
        <v>26534</v>
      </c>
    </row>
    <row r="18" customFormat="false" ht="12.75" hidden="false" customHeight="false" outlineLevel="0" collapsed="false">
      <c r="A18" s="273" t="s">
        <v>26</v>
      </c>
      <c r="B18" s="274" t="n">
        <v>32844.08</v>
      </c>
      <c r="C18" s="274" t="n">
        <v>30894.33</v>
      </c>
      <c r="D18" s="274" t="n">
        <v>27623.33</v>
      </c>
      <c r="E18" s="274" t="n">
        <v>29430.5</v>
      </c>
      <c r="F18" s="274" t="n">
        <v>34944.22</v>
      </c>
      <c r="G18" s="274" t="n">
        <v>31148.58</v>
      </c>
      <c r="H18" s="274" t="n">
        <v>33526.67</v>
      </c>
      <c r="I18" s="274" t="n">
        <v>33069.42</v>
      </c>
      <c r="J18" s="275" t="n">
        <v>33943.17</v>
      </c>
      <c r="K18" s="275" t="n">
        <v>30223.83</v>
      </c>
      <c r="L18" s="275" t="n">
        <v>29134</v>
      </c>
      <c r="M18" s="275" t="n">
        <v>31535</v>
      </c>
      <c r="N18" s="278" t="n">
        <v>31145.75</v>
      </c>
      <c r="O18" s="275" t="n">
        <v>32202.75</v>
      </c>
      <c r="P18" s="275" t="n">
        <v>38549.42</v>
      </c>
      <c r="Q18" s="275" t="n">
        <v>32928.08</v>
      </c>
      <c r="R18" s="275" t="n">
        <v>29987.42</v>
      </c>
      <c r="S18" s="275" t="n">
        <v>29949.92</v>
      </c>
      <c r="T18" s="275" t="n">
        <v>31212.42</v>
      </c>
      <c r="U18" s="275" t="n">
        <v>31056.75</v>
      </c>
      <c r="V18" s="275" t="n">
        <v>32044.75</v>
      </c>
      <c r="W18" s="275" t="n">
        <v>33225.92</v>
      </c>
      <c r="X18" s="275" t="n">
        <v>31627.27</v>
      </c>
      <c r="Y18" s="275" t="n">
        <v>26728.58</v>
      </c>
      <c r="Z18" s="275" t="n">
        <v>31637.58</v>
      </c>
      <c r="AA18" s="275" t="n">
        <v>34512</v>
      </c>
      <c r="AB18" s="275" t="n">
        <v>35718</v>
      </c>
      <c r="AC18" s="275" t="n">
        <v>31076.58</v>
      </c>
      <c r="AD18" s="275" t="n">
        <v>31875.17</v>
      </c>
      <c r="AE18" s="275" t="n">
        <v>32039</v>
      </c>
      <c r="AF18" s="275" t="n">
        <v>27198</v>
      </c>
      <c r="AG18" s="275" t="n">
        <v>26425.75</v>
      </c>
      <c r="AH18" s="275" t="n">
        <v>30727</v>
      </c>
      <c r="AI18" s="275" t="n">
        <v>31540</v>
      </c>
      <c r="AJ18" s="275" t="n">
        <v>30421</v>
      </c>
      <c r="AK18" s="275" t="n">
        <v>32216.58</v>
      </c>
      <c r="AL18" s="275" t="n">
        <v>31424.67</v>
      </c>
      <c r="AM18" s="275" t="n">
        <v>28581.33</v>
      </c>
      <c r="AN18" s="275" t="n">
        <v>26350.5</v>
      </c>
      <c r="AO18" s="275" t="n">
        <v>30338</v>
      </c>
      <c r="AP18" s="275" t="n">
        <v>30922.25</v>
      </c>
      <c r="AQ18" s="275" t="n">
        <v>35423</v>
      </c>
      <c r="AR18" s="275" t="n">
        <v>32438.17</v>
      </c>
      <c r="AS18" s="275" t="n">
        <v>29689.58</v>
      </c>
      <c r="AT18" s="275" t="n">
        <v>27562.92</v>
      </c>
      <c r="AU18" s="275" t="n">
        <v>26190.25</v>
      </c>
      <c r="AV18" s="275" t="n">
        <v>32761.25</v>
      </c>
      <c r="AW18" s="275" t="n">
        <v>32258.83</v>
      </c>
      <c r="AX18" s="275" t="n">
        <v>30548</v>
      </c>
      <c r="AY18" s="275" t="n">
        <v>32500</v>
      </c>
      <c r="AZ18" s="275" t="n">
        <v>32043</v>
      </c>
      <c r="BA18" s="276" t="n">
        <v>27360.08</v>
      </c>
      <c r="BB18" s="276" t="n">
        <v>27485.67</v>
      </c>
      <c r="BC18" s="275" t="n">
        <v>31273</v>
      </c>
      <c r="BD18" s="275" t="n">
        <v>29958</v>
      </c>
      <c r="BE18" s="276" t="n">
        <v>29497.58</v>
      </c>
      <c r="BF18" s="276" t="n">
        <v>29021</v>
      </c>
      <c r="BG18" s="275" t="n">
        <v>30086</v>
      </c>
      <c r="BH18" s="275" t="n">
        <v>26670</v>
      </c>
      <c r="BI18" s="275" t="n">
        <v>25761</v>
      </c>
      <c r="BJ18" s="275" t="n">
        <v>30948</v>
      </c>
      <c r="BK18" s="275" t="n">
        <v>29293</v>
      </c>
      <c r="BL18" s="275" t="n">
        <v>30420</v>
      </c>
      <c r="BM18" s="275" t="n">
        <v>29569</v>
      </c>
      <c r="BN18" s="275" t="n">
        <v>26344</v>
      </c>
      <c r="BO18" s="275" t="n">
        <v>24119</v>
      </c>
      <c r="BP18" s="275" t="n">
        <v>22329</v>
      </c>
      <c r="BQ18" s="275" t="n">
        <v>29233</v>
      </c>
      <c r="BR18" s="275" t="n">
        <v>30634</v>
      </c>
      <c r="BS18" s="275" t="n">
        <v>30463</v>
      </c>
      <c r="BT18" s="275" t="n">
        <v>29166</v>
      </c>
      <c r="BU18" s="275" t="n">
        <v>28952</v>
      </c>
      <c r="BV18" s="275" t="n">
        <v>25421.42</v>
      </c>
      <c r="BW18" s="275" t="n">
        <v>27122</v>
      </c>
    </row>
    <row r="19" customFormat="false" ht="12.75" hidden="false" customHeight="false" outlineLevel="0" collapsed="false">
      <c r="A19" s="273" t="s">
        <v>27</v>
      </c>
      <c r="B19" s="274" t="n">
        <v>34669.58</v>
      </c>
      <c r="C19" s="274" t="n">
        <v>32522.58</v>
      </c>
      <c r="D19" s="274" t="n">
        <v>29542.08</v>
      </c>
      <c r="E19" s="274" t="n">
        <v>31833.75</v>
      </c>
      <c r="F19" s="274" t="n">
        <v>36789.33</v>
      </c>
      <c r="G19" s="274" t="n">
        <v>32868.5</v>
      </c>
      <c r="H19" s="274" t="n">
        <v>34841.25</v>
      </c>
      <c r="I19" s="274" t="n">
        <v>34603.5</v>
      </c>
      <c r="J19" s="275" t="n">
        <v>34929.83</v>
      </c>
      <c r="K19" s="275" t="n">
        <v>31888.75</v>
      </c>
      <c r="L19" s="275" t="n">
        <v>30952</v>
      </c>
      <c r="M19" s="275" t="n">
        <v>33190</v>
      </c>
      <c r="N19" s="278" t="n">
        <v>32405</v>
      </c>
      <c r="O19" s="275" t="n">
        <v>34024.67</v>
      </c>
      <c r="P19" s="275" t="n">
        <v>39849.33</v>
      </c>
      <c r="Q19" s="275" t="n">
        <v>33810.75</v>
      </c>
      <c r="R19" s="275" t="n">
        <v>31487.83</v>
      </c>
      <c r="S19" s="275" t="n">
        <v>30893</v>
      </c>
      <c r="T19" s="275" t="n">
        <v>32293.75</v>
      </c>
      <c r="U19" s="275" t="n">
        <v>32238.58</v>
      </c>
      <c r="V19" s="275" t="n">
        <v>33333.92</v>
      </c>
      <c r="W19" s="275" t="n">
        <v>34326.33</v>
      </c>
      <c r="X19" s="275" t="n">
        <v>32189.5</v>
      </c>
      <c r="Y19" s="275" t="n">
        <v>27689.83</v>
      </c>
      <c r="Z19" s="275" t="n">
        <v>32670</v>
      </c>
      <c r="AA19" s="275" t="n">
        <v>35667</v>
      </c>
      <c r="AB19" s="275" t="n">
        <v>36549</v>
      </c>
      <c r="AC19" s="275" t="n">
        <v>32046.67</v>
      </c>
      <c r="AD19" s="275" t="n">
        <v>33005.08</v>
      </c>
      <c r="AE19" s="275" t="n">
        <v>32743.17</v>
      </c>
      <c r="AF19" s="275" t="n">
        <v>28032</v>
      </c>
      <c r="AG19" s="275" t="n">
        <v>27331.33</v>
      </c>
      <c r="AH19" s="275" t="n">
        <v>31908</v>
      </c>
      <c r="AI19" s="275" t="n">
        <v>31876</v>
      </c>
      <c r="AJ19" s="275" t="n">
        <v>31114</v>
      </c>
      <c r="AK19" s="275" t="n">
        <v>33374.33</v>
      </c>
      <c r="AL19" s="275" t="n">
        <v>32143.08</v>
      </c>
      <c r="AM19" s="275" t="n">
        <v>29267</v>
      </c>
      <c r="AN19" s="275" t="n">
        <v>27255.83</v>
      </c>
      <c r="AO19" s="275" t="n">
        <v>31234</v>
      </c>
      <c r="AP19" s="275" t="n">
        <v>31789.17</v>
      </c>
      <c r="AQ19" s="275" t="n">
        <v>35953</v>
      </c>
      <c r="AR19" s="275" t="n">
        <v>33176.58</v>
      </c>
      <c r="AS19" s="275" t="n">
        <v>30040.75</v>
      </c>
      <c r="AT19" s="275" t="n">
        <v>27922.33</v>
      </c>
      <c r="AU19" s="275" t="n">
        <v>27103.17</v>
      </c>
      <c r="AV19" s="275" t="n">
        <v>33688.5</v>
      </c>
      <c r="AW19" s="275" t="n">
        <v>32890.08</v>
      </c>
      <c r="AX19" s="275" t="n">
        <v>31461</v>
      </c>
      <c r="AY19" s="275" t="n">
        <v>33700</v>
      </c>
      <c r="AZ19" s="275" t="n">
        <v>32460</v>
      </c>
      <c r="BA19" s="276" t="n">
        <v>28029.08</v>
      </c>
      <c r="BB19" s="276" t="n">
        <v>28231.83</v>
      </c>
      <c r="BC19" s="275" t="n">
        <v>31399</v>
      </c>
      <c r="BD19" s="275" t="n">
        <v>30121</v>
      </c>
      <c r="BE19" s="276" t="n">
        <v>29331.17</v>
      </c>
      <c r="BF19" s="276" t="n">
        <v>28861</v>
      </c>
      <c r="BG19" s="275" t="n">
        <v>30234</v>
      </c>
      <c r="BH19" s="275" t="n">
        <v>27235</v>
      </c>
      <c r="BI19" s="275" t="n">
        <v>26233</v>
      </c>
      <c r="BJ19" s="275" t="n">
        <v>30522</v>
      </c>
      <c r="BK19" s="275" t="n">
        <v>29121</v>
      </c>
      <c r="BL19" s="275" t="n">
        <v>31203</v>
      </c>
      <c r="BM19" s="275" t="n">
        <v>29179</v>
      </c>
      <c r="BN19" s="275" t="n">
        <v>26287</v>
      </c>
      <c r="BO19" s="275" t="n">
        <v>24220</v>
      </c>
      <c r="BP19" s="275" t="n">
        <v>22940</v>
      </c>
      <c r="BQ19" s="275" t="n">
        <v>29916</v>
      </c>
      <c r="BR19" s="275" t="n">
        <v>31051</v>
      </c>
      <c r="BS19" s="275" t="n">
        <v>30527</v>
      </c>
      <c r="BT19" s="275" t="n">
        <v>29146</v>
      </c>
      <c r="BU19" s="275" t="n">
        <v>28213</v>
      </c>
      <c r="BV19" s="275" t="n">
        <v>25384.58</v>
      </c>
      <c r="BW19" s="275" t="n">
        <v>27083</v>
      </c>
    </row>
    <row r="20" customFormat="false" ht="12.75" hidden="false" customHeight="false" outlineLevel="0" collapsed="false">
      <c r="A20" s="273" t="s">
        <v>28</v>
      </c>
      <c r="B20" s="274" t="n">
        <v>36337.29</v>
      </c>
      <c r="C20" s="274" t="n">
        <v>33543.17</v>
      </c>
      <c r="D20" s="274" t="n">
        <v>31848.25</v>
      </c>
      <c r="E20" s="274" t="n">
        <v>34286.67</v>
      </c>
      <c r="F20" s="274" t="n">
        <v>37949.17</v>
      </c>
      <c r="G20" s="274" t="n">
        <v>35012.5</v>
      </c>
      <c r="H20" s="274" t="n">
        <v>35446.42</v>
      </c>
      <c r="I20" s="274" t="n">
        <v>35734</v>
      </c>
      <c r="J20" s="275" t="n">
        <v>35342.42</v>
      </c>
      <c r="K20" s="275" t="n">
        <v>34246.08</v>
      </c>
      <c r="L20" s="275" t="n">
        <v>33681</v>
      </c>
      <c r="M20" s="275" t="n">
        <v>35496</v>
      </c>
      <c r="N20" s="278" t="n">
        <v>34227.83</v>
      </c>
      <c r="O20" s="275" t="n">
        <v>36809</v>
      </c>
      <c r="P20" s="275" t="n">
        <v>41195.42</v>
      </c>
      <c r="Q20" s="275" t="n">
        <v>35849.67</v>
      </c>
      <c r="R20" s="275" t="n">
        <v>33424.17</v>
      </c>
      <c r="S20" s="275" t="n">
        <v>31952.08</v>
      </c>
      <c r="T20" s="275" t="n">
        <v>34960.25</v>
      </c>
      <c r="U20" s="275" t="n">
        <v>34335.5</v>
      </c>
      <c r="V20" s="275" t="n">
        <v>35843</v>
      </c>
      <c r="W20" s="275" t="n">
        <v>36197.42</v>
      </c>
      <c r="X20" s="275" t="n">
        <v>33679.58</v>
      </c>
      <c r="Y20" s="275" t="n">
        <v>30006.75</v>
      </c>
      <c r="Z20" s="275" t="n">
        <v>34337.83</v>
      </c>
      <c r="AA20" s="275" t="n">
        <v>37342</v>
      </c>
      <c r="AB20" s="275" t="n">
        <v>38238</v>
      </c>
      <c r="AC20" s="275" t="n">
        <v>34492.33</v>
      </c>
      <c r="AD20" s="275" t="n">
        <v>34945.08</v>
      </c>
      <c r="AE20" s="275" t="n">
        <v>34745.83</v>
      </c>
      <c r="AF20" s="275" t="n">
        <v>30521</v>
      </c>
      <c r="AG20" s="275" t="n">
        <v>29761.08</v>
      </c>
      <c r="AH20" s="275" t="n">
        <v>34158</v>
      </c>
      <c r="AI20" s="275" t="n">
        <v>33376</v>
      </c>
      <c r="AJ20" s="275" t="n">
        <v>33027</v>
      </c>
      <c r="AK20" s="275" t="n">
        <v>34649.75</v>
      </c>
      <c r="AL20" s="275" t="n">
        <v>33113.67</v>
      </c>
      <c r="AM20" s="275" t="n">
        <v>30347.33</v>
      </c>
      <c r="AN20" s="275" t="n">
        <v>29494.45</v>
      </c>
      <c r="AO20" s="275" t="n">
        <v>33918</v>
      </c>
      <c r="AP20" s="275" t="n">
        <v>33529.83</v>
      </c>
      <c r="AQ20" s="275" t="n">
        <v>35526</v>
      </c>
      <c r="AR20" s="275" t="n">
        <v>34677.17</v>
      </c>
      <c r="AS20" s="275" t="n">
        <v>31337.08</v>
      </c>
      <c r="AT20" s="275" t="n">
        <v>29711.33</v>
      </c>
      <c r="AU20" s="275" t="n">
        <v>29458.5</v>
      </c>
      <c r="AV20" s="275" t="n">
        <v>35743.75</v>
      </c>
      <c r="AW20" s="275" t="n">
        <v>34894.67</v>
      </c>
      <c r="AX20" s="275" t="n">
        <v>34250</v>
      </c>
      <c r="AY20" s="275" t="n">
        <v>35000</v>
      </c>
      <c r="AZ20" s="275" t="n">
        <v>33507</v>
      </c>
      <c r="BA20" s="276" t="n">
        <v>29385.67</v>
      </c>
      <c r="BB20" s="276" t="n">
        <v>28891.67</v>
      </c>
      <c r="BC20" s="275" t="n">
        <v>33021</v>
      </c>
      <c r="BD20" s="275" t="n">
        <v>31837</v>
      </c>
      <c r="BE20" s="276" t="n">
        <v>29126.58</v>
      </c>
      <c r="BF20" s="276" t="n">
        <v>29185</v>
      </c>
      <c r="BG20" s="275" t="n">
        <v>30426</v>
      </c>
      <c r="BH20" s="275" t="n">
        <v>28532</v>
      </c>
      <c r="BI20" s="275" t="n">
        <v>26903</v>
      </c>
      <c r="BJ20" s="275" t="n">
        <v>32134</v>
      </c>
      <c r="BK20" s="275" t="n">
        <v>29215</v>
      </c>
      <c r="BL20" s="275" t="n">
        <v>31555</v>
      </c>
      <c r="BM20" s="275" t="n">
        <v>29041</v>
      </c>
      <c r="BN20" s="275" t="n">
        <v>25869</v>
      </c>
      <c r="BO20" s="275" t="n">
        <v>24271</v>
      </c>
      <c r="BP20" s="275" t="n">
        <v>24186</v>
      </c>
      <c r="BQ20" s="275" t="n">
        <v>30541</v>
      </c>
      <c r="BR20" s="275" t="n">
        <v>31322</v>
      </c>
      <c r="BS20" s="275" t="n">
        <v>30567</v>
      </c>
      <c r="BT20" s="275" t="n">
        <v>29042</v>
      </c>
      <c r="BU20" s="275" t="n">
        <v>27600</v>
      </c>
      <c r="BV20" s="275" t="n">
        <v>25518.67</v>
      </c>
      <c r="BW20" s="275" t="n">
        <v>27282</v>
      </c>
    </row>
    <row r="21" customFormat="false" ht="12.75" hidden="false" customHeight="false" outlineLevel="0" collapsed="false">
      <c r="A21" s="273" t="s">
        <v>29</v>
      </c>
      <c r="B21" s="274" t="n">
        <v>35953.73</v>
      </c>
      <c r="C21" s="274" t="n">
        <v>32671.33</v>
      </c>
      <c r="D21" s="274" t="n">
        <v>31857.92</v>
      </c>
      <c r="E21" s="274" t="n">
        <v>34479</v>
      </c>
      <c r="F21" s="274" t="n">
        <v>37518.08</v>
      </c>
      <c r="G21" s="274" t="n">
        <v>34896.42</v>
      </c>
      <c r="H21" s="274" t="n">
        <v>34712.42</v>
      </c>
      <c r="I21" s="274" t="n">
        <v>35194.08</v>
      </c>
      <c r="J21" s="275" t="n">
        <v>34424.08</v>
      </c>
      <c r="K21" s="275" t="n">
        <v>34410.25</v>
      </c>
      <c r="L21" s="275" t="n">
        <v>33817</v>
      </c>
      <c r="M21" s="275" t="n">
        <v>35318</v>
      </c>
      <c r="N21" s="278" t="n">
        <v>33912.08</v>
      </c>
      <c r="O21" s="275" t="n">
        <v>37015.17</v>
      </c>
      <c r="P21" s="275" t="n">
        <v>40582.67</v>
      </c>
      <c r="Q21" s="275" t="n">
        <v>35590.75</v>
      </c>
      <c r="R21" s="275" t="n">
        <v>33119.08</v>
      </c>
      <c r="S21" s="275" t="n">
        <v>31587</v>
      </c>
      <c r="T21" s="275" t="n">
        <v>35157.25</v>
      </c>
      <c r="U21" s="275" t="n">
        <v>34423.42</v>
      </c>
      <c r="V21" s="275" t="n">
        <v>36161.33</v>
      </c>
      <c r="W21" s="275" t="n">
        <v>36073.08</v>
      </c>
      <c r="X21" s="275" t="n">
        <v>33321.83</v>
      </c>
      <c r="Y21" s="275" t="n">
        <v>30301.33</v>
      </c>
      <c r="Z21" s="275" t="n">
        <v>34221.42</v>
      </c>
      <c r="AA21" s="275" t="n">
        <v>37731</v>
      </c>
      <c r="AB21" s="275" t="n">
        <v>37955</v>
      </c>
      <c r="AC21" s="275" t="n">
        <v>35172.42</v>
      </c>
      <c r="AD21" s="275" t="n">
        <v>35357.08</v>
      </c>
      <c r="AE21" s="275" t="n">
        <v>34893.75</v>
      </c>
      <c r="AF21" s="275" t="n">
        <v>31231</v>
      </c>
      <c r="AG21" s="275" t="n">
        <v>30862.92</v>
      </c>
      <c r="AH21" s="275" t="n">
        <v>34607</v>
      </c>
      <c r="AI21" s="275" t="n">
        <v>34090</v>
      </c>
      <c r="AJ21" s="275" t="n">
        <v>33949</v>
      </c>
      <c r="AK21" s="275" t="n">
        <v>34691.25</v>
      </c>
      <c r="AL21" s="275" t="n">
        <v>32713.33</v>
      </c>
      <c r="AM21" s="275" t="n">
        <v>30425.08</v>
      </c>
      <c r="AN21" s="275" t="n">
        <v>31123.25</v>
      </c>
      <c r="AO21" s="275" t="n">
        <v>33917</v>
      </c>
      <c r="AP21" s="275" t="n">
        <v>34102.08</v>
      </c>
      <c r="AQ21" s="275" t="n">
        <v>35097</v>
      </c>
      <c r="AR21" s="275" t="n">
        <v>35195.92</v>
      </c>
      <c r="AS21" s="275" t="n">
        <v>31874.92</v>
      </c>
      <c r="AT21" s="275" t="n">
        <v>30622.33</v>
      </c>
      <c r="AU21" s="275" t="n">
        <v>30963</v>
      </c>
      <c r="AV21" s="275" t="n">
        <v>36999</v>
      </c>
      <c r="AW21" s="275" t="n">
        <v>36098.67</v>
      </c>
      <c r="AX21" s="275" t="n">
        <v>33546</v>
      </c>
      <c r="AY21" s="275" t="n">
        <v>34800</v>
      </c>
      <c r="AZ21" s="275" t="n">
        <v>31973</v>
      </c>
      <c r="BA21" s="276" t="n">
        <v>30104.67</v>
      </c>
      <c r="BB21" s="276" t="n">
        <v>30032.36</v>
      </c>
      <c r="BC21" s="275" t="n">
        <v>33691</v>
      </c>
      <c r="BD21" s="275" t="n">
        <v>32284</v>
      </c>
      <c r="BE21" s="276" t="n">
        <v>30089.42</v>
      </c>
      <c r="BF21" s="275" t="n">
        <v>31496</v>
      </c>
      <c r="BG21" s="275" t="n">
        <v>30589</v>
      </c>
      <c r="BH21" s="275" t="n">
        <v>28892</v>
      </c>
      <c r="BI21" s="275" t="n">
        <v>29838</v>
      </c>
      <c r="BJ21" s="275" t="n">
        <v>32178</v>
      </c>
      <c r="BK21" s="275" t="n">
        <v>31180</v>
      </c>
      <c r="BL21" s="275" t="n">
        <v>32217</v>
      </c>
      <c r="BM21" s="275" t="n">
        <v>30393</v>
      </c>
      <c r="BN21" s="275" t="n">
        <v>27598</v>
      </c>
      <c r="BO21" s="275" t="n">
        <v>26503</v>
      </c>
      <c r="BP21" s="275" t="n">
        <v>25363</v>
      </c>
      <c r="BQ21" s="275" t="n">
        <v>31530</v>
      </c>
      <c r="BR21" s="275" t="n">
        <v>32993</v>
      </c>
      <c r="BS21" s="275" t="n">
        <v>32712</v>
      </c>
      <c r="BT21" s="275" t="n">
        <v>31382</v>
      </c>
      <c r="BU21" s="275" t="n">
        <v>29711</v>
      </c>
      <c r="BV21" s="275" t="n">
        <v>25944.33</v>
      </c>
      <c r="BW21" s="275" t="n">
        <v>29548</v>
      </c>
    </row>
    <row r="22" customFormat="false" ht="12.75" hidden="false" customHeight="false" outlineLevel="0" collapsed="false">
      <c r="A22" s="273" t="s">
        <v>30</v>
      </c>
      <c r="B22" s="274" t="n">
        <v>35059.5</v>
      </c>
      <c r="C22" s="274" t="n">
        <v>31605.75</v>
      </c>
      <c r="D22" s="274" t="n">
        <v>31582.08</v>
      </c>
      <c r="E22" s="274" t="n">
        <v>34216.17</v>
      </c>
      <c r="F22" s="274" t="n">
        <v>36634.67</v>
      </c>
      <c r="G22" s="274" t="n">
        <v>34277.17</v>
      </c>
      <c r="H22" s="274" t="n">
        <v>33819.08</v>
      </c>
      <c r="I22" s="274" t="n">
        <v>34239.83</v>
      </c>
      <c r="J22" s="275" t="n">
        <v>33445.67</v>
      </c>
      <c r="K22" s="275" t="n">
        <v>34032.17</v>
      </c>
      <c r="L22" s="275" t="n">
        <v>33479</v>
      </c>
      <c r="M22" s="275" t="n">
        <v>34720</v>
      </c>
      <c r="N22" s="278" t="n">
        <v>33097.33</v>
      </c>
      <c r="O22" s="275" t="n">
        <v>36586.17</v>
      </c>
      <c r="P22" s="275" t="n">
        <v>39296.92</v>
      </c>
      <c r="Q22" s="275" t="n">
        <v>34831.25</v>
      </c>
      <c r="R22" s="275" t="n">
        <v>32468.17</v>
      </c>
      <c r="S22" s="275" t="n">
        <v>30691.75</v>
      </c>
      <c r="T22" s="275" t="n">
        <v>34525.17</v>
      </c>
      <c r="U22" s="275" t="n">
        <v>33769.58</v>
      </c>
      <c r="V22" s="275" t="n">
        <v>35784.25</v>
      </c>
      <c r="W22" s="275" t="n">
        <v>35275.17</v>
      </c>
      <c r="X22" s="275" t="n">
        <v>32539.58</v>
      </c>
      <c r="Y22" s="275" t="n">
        <v>29865</v>
      </c>
      <c r="Z22" s="275" t="n">
        <v>33469.92</v>
      </c>
      <c r="AA22" s="275" t="n">
        <v>36647</v>
      </c>
      <c r="AB22" s="275" t="n">
        <v>37064</v>
      </c>
      <c r="AC22" s="275" t="n">
        <v>34725.67</v>
      </c>
      <c r="AD22" s="275" t="n">
        <v>34681.83</v>
      </c>
      <c r="AE22" s="275" t="n">
        <v>34087.67</v>
      </c>
      <c r="AF22" s="275" t="n">
        <v>30921</v>
      </c>
      <c r="AG22" s="275" t="n">
        <v>30639.17</v>
      </c>
      <c r="AH22" s="275" t="n">
        <v>34034</v>
      </c>
      <c r="AI22" s="275" t="n">
        <v>33312</v>
      </c>
      <c r="AJ22" s="275" t="n">
        <v>33437</v>
      </c>
      <c r="AK22" s="275" t="n">
        <v>33924.58</v>
      </c>
      <c r="AL22" s="275" t="n">
        <v>31850</v>
      </c>
      <c r="AM22" s="275" t="n">
        <v>29908.75</v>
      </c>
      <c r="AN22" s="275" t="n">
        <v>31059.42</v>
      </c>
      <c r="AO22" s="275" t="n">
        <v>33107</v>
      </c>
      <c r="AP22" s="275" t="n">
        <v>33385.17</v>
      </c>
      <c r="AQ22" s="275" t="n">
        <v>32502</v>
      </c>
      <c r="AR22" s="275" t="n">
        <v>34509.08</v>
      </c>
      <c r="AS22" s="275" t="n">
        <v>31382.5</v>
      </c>
      <c r="AT22" s="275" t="n">
        <v>30171.42</v>
      </c>
      <c r="AU22" s="275" t="n">
        <v>30777.92</v>
      </c>
      <c r="AV22" s="275" t="n">
        <v>36516.08</v>
      </c>
      <c r="AW22" s="275" t="n">
        <v>35632.67</v>
      </c>
      <c r="AX22" s="275" t="n">
        <v>33285</v>
      </c>
      <c r="AY22" s="275" t="n">
        <v>34000</v>
      </c>
      <c r="AZ22" s="275" t="n">
        <v>31629</v>
      </c>
      <c r="BA22" s="276" t="n">
        <v>29549.5</v>
      </c>
      <c r="BB22" s="276" t="n">
        <v>30714.75</v>
      </c>
      <c r="BC22" s="275" t="n">
        <v>33267</v>
      </c>
      <c r="BD22" s="275" t="n">
        <v>32019</v>
      </c>
      <c r="BE22" s="276" t="n">
        <v>32015.33</v>
      </c>
      <c r="BF22" s="275" t="n">
        <v>31107</v>
      </c>
      <c r="BG22" s="275" t="n">
        <v>29957</v>
      </c>
      <c r="BH22" s="275" t="n">
        <v>28309</v>
      </c>
      <c r="BI22" s="275" t="n">
        <v>28585</v>
      </c>
      <c r="BJ22" s="275" t="n">
        <v>30175</v>
      </c>
      <c r="BK22" s="275" t="n">
        <v>30696</v>
      </c>
      <c r="BL22" s="275" t="n">
        <v>31199</v>
      </c>
      <c r="BM22" s="275" t="n">
        <v>29114</v>
      </c>
      <c r="BN22" s="275" t="n">
        <v>27308</v>
      </c>
      <c r="BO22" s="275" t="n">
        <v>26647</v>
      </c>
      <c r="BP22" s="275" t="n">
        <v>25239</v>
      </c>
      <c r="BQ22" s="275" t="n">
        <v>29052</v>
      </c>
      <c r="BR22" s="275" t="n">
        <v>32545</v>
      </c>
      <c r="BS22" s="275" t="n">
        <v>32769</v>
      </c>
      <c r="BT22" s="275" t="n">
        <v>30816</v>
      </c>
      <c r="BU22" s="275" t="n">
        <v>29021</v>
      </c>
      <c r="BV22" s="275" t="n">
        <v>27160.33</v>
      </c>
      <c r="BW22" s="275" t="n">
        <v>29010</v>
      </c>
    </row>
    <row r="23" customFormat="false" ht="12.75" hidden="false" customHeight="false" outlineLevel="0" collapsed="false">
      <c r="A23" s="273" t="s">
        <v>31</v>
      </c>
      <c r="B23" s="274" t="n">
        <v>33510.42</v>
      </c>
      <c r="C23" s="274" t="n">
        <v>30185</v>
      </c>
      <c r="D23" s="274" t="n">
        <v>30852.17</v>
      </c>
      <c r="E23" s="274" t="n">
        <v>33252.33</v>
      </c>
      <c r="F23" s="274" t="n">
        <v>34928.5</v>
      </c>
      <c r="G23" s="274" t="n">
        <v>32871.75</v>
      </c>
      <c r="H23" s="274" t="n">
        <v>32106.17</v>
      </c>
      <c r="I23" s="274" t="n">
        <v>32723.58</v>
      </c>
      <c r="J23" s="275" t="n">
        <v>32036.67</v>
      </c>
      <c r="K23" s="275" t="n">
        <v>33672</v>
      </c>
      <c r="L23" s="275" t="n">
        <v>32616</v>
      </c>
      <c r="M23" s="275" t="n">
        <v>33277</v>
      </c>
      <c r="N23" s="278" t="n">
        <v>31553.33</v>
      </c>
      <c r="O23" s="275" t="n">
        <v>35327.42</v>
      </c>
      <c r="P23" s="275" t="n">
        <v>37538.25</v>
      </c>
      <c r="Q23" s="275" t="n">
        <v>33735.08</v>
      </c>
      <c r="R23" s="275" t="n">
        <v>31473.67</v>
      </c>
      <c r="S23" s="275" t="n">
        <v>29253.75</v>
      </c>
      <c r="T23" s="275" t="n">
        <v>32982.75</v>
      </c>
      <c r="U23" s="275" t="n">
        <v>32292.08</v>
      </c>
      <c r="V23" s="275" t="n">
        <v>34357.08</v>
      </c>
      <c r="W23" s="275" t="n">
        <v>33749</v>
      </c>
      <c r="X23" s="275" t="n">
        <v>31218.17</v>
      </c>
      <c r="Y23" s="275" t="n">
        <v>29084.5</v>
      </c>
      <c r="Z23" s="275" t="n">
        <v>32066.42</v>
      </c>
      <c r="AA23" s="275" t="n">
        <v>35158</v>
      </c>
      <c r="AB23" s="275" t="n">
        <v>35483</v>
      </c>
      <c r="AC23" s="275" t="n">
        <v>33469.92</v>
      </c>
      <c r="AD23" s="275" t="n">
        <v>33303.33</v>
      </c>
      <c r="AE23" s="275" t="n">
        <v>32968.33</v>
      </c>
      <c r="AF23" s="275" t="n">
        <v>30089</v>
      </c>
      <c r="AG23" s="275" t="n">
        <v>29631.17</v>
      </c>
      <c r="AH23" s="275" t="n">
        <v>33281</v>
      </c>
      <c r="AI23" s="275" t="n">
        <v>31877</v>
      </c>
      <c r="AJ23" s="275" t="n">
        <v>32023</v>
      </c>
      <c r="AK23" s="275" t="n">
        <v>32357.08</v>
      </c>
      <c r="AL23" s="275" t="n">
        <v>30557.92</v>
      </c>
      <c r="AM23" s="275" t="n">
        <v>29085.17</v>
      </c>
      <c r="AN23" s="275" t="n">
        <v>30065.83</v>
      </c>
      <c r="AO23" s="275" t="n">
        <v>30964</v>
      </c>
      <c r="AP23" s="275" t="n">
        <v>31861.67</v>
      </c>
      <c r="AQ23" s="275" t="n">
        <v>31143</v>
      </c>
      <c r="AR23" s="275" t="n">
        <v>32852.5</v>
      </c>
      <c r="AS23" s="275" t="n">
        <v>30092.67</v>
      </c>
      <c r="AT23" s="275" t="n">
        <v>29442.08</v>
      </c>
      <c r="AU23" s="275" t="n">
        <v>29656.08</v>
      </c>
      <c r="AV23" s="275" t="n">
        <v>35013.17</v>
      </c>
      <c r="AW23" s="275" t="n">
        <v>34136</v>
      </c>
      <c r="AX23" s="275" t="n">
        <v>30426</v>
      </c>
      <c r="AY23" s="275" t="n">
        <v>32400</v>
      </c>
      <c r="AZ23" s="275" t="n">
        <v>29859</v>
      </c>
      <c r="BA23" s="276" t="n">
        <v>28611.67</v>
      </c>
      <c r="BB23" s="276" t="n">
        <v>29774</v>
      </c>
      <c r="BC23" s="275" t="n">
        <v>30928</v>
      </c>
      <c r="BD23" s="275" t="n">
        <v>31310</v>
      </c>
      <c r="BE23" s="276" t="n">
        <v>31125.42</v>
      </c>
      <c r="BF23" s="275" t="n">
        <v>28624</v>
      </c>
      <c r="BG23" s="275" t="n">
        <v>25363</v>
      </c>
      <c r="BH23" s="275" t="n">
        <v>27174</v>
      </c>
      <c r="BI23" s="275"/>
      <c r="BJ23" s="275" t="n">
        <v>29800</v>
      </c>
      <c r="BK23" s="275" t="n">
        <v>27190</v>
      </c>
      <c r="BL23" s="275" t="n">
        <v>28344</v>
      </c>
      <c r="BM23" s="275" t="n">
        <v>27222</v>
      </c>
      <c r="BN23" s="275" t="n">
        <v>25012</v>
      </c>
      <c r="BO23" s="275" t="n">
        <v>25421</v>
      </c>
      <c r="BP23" s="275" t="n">
        <v>24243</v>
      </c>
      <c r="BQ23" s="275" t="n">
        <v>27828</v>
      </c>
      <c r="BR23" s="275" t="n">
        <v>28754</v>
      </c>
      <c r="BS23" s="275" t="n">
        <v>30448</v>
      </c>
      <c r="BT23" s="275" t="n">
        <v>29393</v>
      </c>
      <c r="BU23" s="275" t="n">
        <v>27717</v>
      </c>
      <c r="BV23" s="275" t="n">
        <v>26532.42</v>
      </c>
      <c r="BW23" s="275" t="n">
        <v>27765</v>
      </c>
    </row>
    <row r="24" customFormat="false" ht="12.75" hidden="false" customHeight="false" outlineLevel="0" collapsed="false">
      <c r="A24" s="273" t="s">
        <v>32</v>
      </c>
      <c r="B24" s="274" t="n">
        <v>31106</v>
      </c>
      <c r="C24" s="274" t="n">
        <v>28228.25</v>
      </c>
      <c r="D24" s="274" t="n">
        <v>29638.67</v>
      </c>
      <c r="E24" s="274" t="n">
        <v>31520.92</v>
      </c>
      <c r="F24" s="274" t="n">
        <v>32302.33</v>
      </c>
      <c r="G24" s="274" t="n">
        <v>30533.58</v>
      </c>
      <c r="H24" s="274" t="n">
        <v>29602.25</v>
      </c>
      <c r="I24" s="274" t="n">
        <v>30331</v>
      </c>
      <c r="J24" s="275" t="n">
        <v>30044</v>
      </c>
      <c r="K24" s="275" t="n">
        <v>32703.58</v>
      </c>
      <c r="L24" s="275" t="n">
        <v>31552</v>
      </c>
      <c r="M24" s="275" t="n">
        <v>30801</v>
      </c>
      <c r="N24" s="278" t="n">
        <v>29084.17</v>
      </c>
      <c r="O24" s="275" t="n">
        <v>33064.08</v>
      </c>
      <c r="P24" s="275" t="n">
        <v>34976.83</v>
      </c>
      <c r="Q24" s="275" t="n">
        <v>31856.08</v>
      </c>
      <c r="R24" s="275" t="n">
        <v>30034.58</v>
      </c>
      <c r="S24" s="275" t="n">
        <v>27351.42</v>
      </c>
      <c r="T24" s="275" t="n">
        <v>30671.67</v>
      </c>
      <c r="U24" s="275" t="n">
        <v>29882.75</v>
      </c>
      <c r="V24" s="275" t="n">
        <v>32017.75</v>
      </c>
      <c r="W24" s="275" t="n">
        <v>31084.75</v>
      </c>
      <c r="X24" s="275" t="n">
        <v>29079.75</v>
      </c>
      <c r="Y24" s="275" t="n">
        <v>27794.83</v>
      </c>
      <c r="Z24" s="275" t="n">
        <v>30264.42</v>
      </c>
      <c r="AA24" s="275" t="n">
        <v>32572</v>
      </c>
      <c r="AB24" s="275" t="n">
        <v>32574</v>
      </c>
      <c r="AC24" s="275" t="n">
        <v>31224.42</v>
      </c>
      <c r="AD24" s="275" t="n">
        <v>31002</v>
      </c>
      <c r="AE24" s="275" t="n">
        <v>31144.25</v>
      </c>
      <c r="AF24" s="275" t="n">
        <v>29097</v>
      </c>
      <c r="AG24" s="275" t="n">
        <v>28053.17</v>
      </c>
      <c r="AH24" s="275" t="n">
        <v>29984</v>
      </c>
      <c r="AI24" s="275" t="n">
        <v>29372</v>
      </c>
      <c r="AJ24" s="275" t="n">
        <v>29718</v>
      </c>
      <c r="AK24" s="275" t="n">
        <v>29899</v>
      </c>
      <c r="AL24" s="275" t="n">
        <v>28620.83</v>
      </c>
      <c r="AM24" s="275" t="n">
        <v>27904.17</v>
      </c>
      <c r="AN24" s="275" t="n">
        <v>28482.83</v>
      </c>
      <c r="AO24" s="275" t="n">
        <v>28523</v>
      </c>
      <c r="AP24" s="275" t="n">
        <v>29340.17</v>
      </c>
      <c r="AQ24" s="275" t="n">
        <v>27432</v>
      </c>
      <c r="AR24" s="275" t="n">
        <v>30349.58</v>
      </c>
      <c r="AS24" s="275" t="n">
        <v>28276.42</v>
      </c>
      <c r="AT24" s="275" t="n">
        <v>28182.75</v>
      </c>
      <c r="AU24" s="275" t="n">
        <v>28078.67</v>
      </c>
      <c r="AV24" s="275" t="n">
        <v>32350.33</v>
      </c>
      <c r="AW24" s="275" t="n">
        <v>31492.67</v>
      </c>
      <c r="AX24" s="275" t="n">
        <v>27855</v>
      </c>
      <c r="AY24" s="275" t="n">
        <v>30200</v>
      </c>
      <c r="AZ24" s="275" t="n">
        <v>37716</v>
      </c>
      <c r="BA24" s="276" t="n">
        <v>27163.42</v>
      </c>
      <c r="BB24" s="276" t="n">
        <v>28130.08</v>
      </c>
      <c r="BC24" s="275" t="n">
        <v>28515</v>
      </c>
      <c r="BD24" s="275" t="n">
        <v>27166</v>
      </c>
      <c r="BE24" s="276" t="n">
        <v>28761.67</v>
      </c>
      <c r="BF24" s="275" t="n">
        <v>24918</v>
      </c>
      <c r="BG24" s="275" t="n">
        <v>23195</v>
      </c>
      <c r="BH24" s="275" t="n">
        <v>25189</v>
      </c>
      <c r="BI24" s="275"/>
      <c r="BJ24" s="275" t="n">
        <v>26259</v>
      </c>
      <c r="BK24" s="275" t="n">
        <v>25079</v>
      </c>
      <c r="BL24" s="275" t="n">
        <v>24908</v>
      </c>
      <c r="BM24" s="275" t="n">
        <v>25649</v>
      </c>
      <c r="BN24" s="275" t="n">
        <v>24821</v>
      </c>
      <c r="BO24" s="275" t="n">
        <v>23789</v>
      </c>
      <c r="BP24" s="275" t="n">
        <v>22669</v>
      </c>
      <c r="BQ24" s="275" t="n">
        <v>25434</v>
      </c>
      <c r="BR24" s="275" t="n">
        <v>27562</v>
      </c>
      <c r="BS24" s="275" t="n">
        <v>27943</v>
      </c>
      <c r="BT24" s="275" t="n">
        <v>26816</v>
      </c>
      <c r="BU24" s="275" t="n">
        <v>26532</v>
      </c>
      <c r="BV24" s="275" t="n">
        <v>25052.5</v>
      </c>
      <c r="BW24" s="275" t="n">
        <v>26000</v>
      </c>
    </row>
    <row r="25" customFormat="false" ht="12.75" hidden="false" customHeight="false" outlineLevel="0" collapsed="false">
      <c r="A25" s="273" t="s">
        <v>33</v>
      </c>
      <c r="B25" s="274" t="n">
        <v>28441.4</v>
      </c>
      <c r="C25" s="274" t="n">
        <v>25964.42</v>
      </c>
      <c r="D25" s="274" t="n">
        <v>28251.5</v>
      </c>
      <c r="E25" s="274" t="n">
        <v>29665.75</v>
      </c>
      <c r="F25" s="274" t="n">
        <v>29689.58</v>
      </c>
      <c r="G25" s="274" t="n">
        <v>27979.58</v>
      </c>
      <c r="H25" s="274" t="n">
        <v>27039.25</v>
      </c>
      <c r="I25" s="274" t="n">
        <v>27995.75</v>
      </c>
      <c r="J25" s="275" t="n">
        <v>27843.83</v>
      </c>
      <c r="K25" s="275" t="n">
        <v>30980.5</v>
      </c>
      <c r="L25" s="275" t="n">
        <v>30027</v>
      </c>
      <c r="M25" s="275" t="n">
        <v>28682</v>
      </c>
      <c r="N25" s="278" t="n">
        <v>26614.17</v>
      </c>
      <c r="O25" s="275" t="n">
        <v>30588.2</v>
      </c>
      <c r="P25" s="275" t="n">
        <v>32528.58</v>
      </c>
      <c r="Q25" s="275" t="n">
        <v>29781.25</v>
      </c>
      <c r="R25" s="275" t="n">
        <v>28401</v>
      </c>
      <c r="S25" s="275" t="n">
        <v>25528.58</v>
      </c>
      <c r="T25" s="275" t="n">
        <v>28302.75</v>
      </c>
      <c r="U25" s="275" t="n">
        <v>27476.25</v>
      </c>
      <c r="V25" s="275" t="n">
        <v>29667.92</v>
      </c>
      <c r="W25" s="275" t="n">
        <v>28577.42</v>
      </c>
      <c r="X25" s="275" t="n">
        <v>27159</v>
      </c>
      <c r="Y25" s="275" t="n">
        <v>26370.17</v>
      </c>
      <c r="Z25" s="275" t="n">
        <v>28579.67</v>
      </c>
      <c r="AA25" s="275" t="n">
        <v>30517</v>
      </c>
      <c r="AB25" s="275" t="n">
        <v>30053</v>
      </c>
      <c r="AC25" s="275" t="n">
        <v>28804.25</v>
      </c>
      <c r="AD25" s="275" t="n">
        <v>28669.67</v>
      </c>
      <c r="AE25" s="275" t="n">
        <v>29021.25</v>
      </c>
      <c r="AF25" s="275" t="n">
        <v>27490</v>
      </c>
      <c r="AG25" s="275" t="n">
        <v>26240.67</v>
      </c>
      <c r="AH25" s="275" t="n">
        <v>27528</v>
      </c>
      <c r="AI25" s="275" t="n">
        <v>26664</v>
      </c>
      <c r="AJ25" s="275" t="n">
        <v>27301</v>
      </c>
      <c r="AK25" s="275" t="n">
        <v>27662.25</v>
      </c>
      <c r="AL25" s="275" t="n">
        <v>26579.42</v>
      </c>
      <c r="AM25" s="275" t="n">
        <v>26441.33</v>
      </c>
      <c r="AN25" s="275" t="n">
        <v>26653.08</v>
      </c>
      <c r="AO25" s="275" t="n">
        <v>25957</v>
      </c>
      <c r="AP25" s="275" t="n">
        <v>26814.25</v>
      </c>
      <c r="AQ25" s="275" t="n">
        <v>24976</v>
      </c>
      <c r="AR25" s="275" t="n">
        <v>27712.92</v>
      </c>
      <c r="AS25" s="275" t="n">
        <v>26295.5</v>
      </c>
      <c r="AT25" s="275" t="n">
        <v>26711.42</v>
      </c>
      <c r="AU25" s="275" t="n">
        <v>26332.83</v>
      </c>
      <c r="AV25" s="275" t="n">
        <v>29799.25</v>
      </c>
      <c r="AW25" s="275" t="n">
        <v>29038.92</v>
      </c>
      <c r="AX25" s="275" t="n">
        <v>26420</v>
      </c>
      <c r="AY25" s="275" t="n">
        <v>27900</v>
      </c>
      <c r="AZ25" s="275" t="n">
        <v>25606</v>
      </c>
      <c r="BA25" s="276" t="n">
        <v>25447</v>
      </c>
      <c r="BB25" s="276" t="n">
        <v>26048.67</v>
      </c>
      <c r="BC25" s="275" t="n">
        <v>25895</v>
      </c>
      <c r="BD25" s="275" t="n">
        <v>24434</v>
      </c>
      <c r="BE25" s="276" t="n">
        <v>26283.67</v>
      </c>
      <c r="BF25" s="275" t="n">
        <v>24170</v>
      </c>
      <c r="BG25" s="275" t="n">
        <v>22669</v>
      </c>
      <c r="BH25" s="275" t="n">
        <v>23224</v>
      </c>
      <c r="BI25" s="275" t="n">
        <v>23320</v>
      </c>
      <c r="BJ25" s="275" t="n">
        <v>23088</v>
      </c>
      <c r="BK25" s="275" t="n">
        <v>23257</v>
      </c>
      <c r="BL25" s="275" t="n">
        <v>23553</v>
      </c>
      <c r="BM25" s="275" t="n">
        <v>24832</v>
      </c>
      <c r="BN25" s="275" t="n">
        <v>22765</v>
      </c>
      <c r="BO25" s="275" t="n">
        <v>20911</v>
      </c>
      <c r="BP25" s="275" t="n">
        <v>21081</v>
      </c>
      <c r="BQ25" s="275" t="n">
        <v>23785</v>
      </c>
      <c r="BR25" s="275" t="n">
        <v>25875</v>
      </c>
      <c r="BS25" s="275" t="n">
        <v>25571</v>
      </c>
      <c r="BT25" s="275" t="n">
        <v>24667</v>
      </c>
      <c r="BU25" s="275" t="n">
        <v>22763</v>
      </c>
      <c r="BV25" s="275" t="n">
        <v>23246.5</v>
      </c>
      <c r="BW25" s="275" t="n">
        <v>23669</v>
      </c>
    </row>
  </sheetData>
  <conditionalFormatting sqref="B2:I25">
    <cfRule type="cellIs" priority="2" operator="equal" aboveAverage="0" equalAverage="0" bottom="0" percent="0" rank="0" text="" dxfId="37">
      <formula>B$35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6" width="19.14"/>
    <col collapsed="false" customWidth="true" hidden="false" outlineLevel="0" max="25" min="2" style="276" width="9.28"/>
    <col collapsed="false" customWidth="false" hidden="false" outlineLevel="0" max="257" min="26" style="276" width="9.14"/>
  </cols>
  <sheetData>
    <row r="1" customFormat="false" ht="13.5" hidden="false" customHeight="false" outlineLevel="0" collapsed="false">
      <c r="A1" s="279" t="n">
        <f aca="false">+'Morning Report'!K92</f>
        <v>45926</v>
      </c>
      <c r="B1" s="45" t="s">
        <v>175</v>
      </c>
      <c r="C1" s="45" t="s">
        <v>176</v>
      </c>
      <c r="D1" s="45" t="s">
        <v>177</v>
      </c>
      <c r="E1" s="45" t="s">
        <v>178</v>
      </c>
      <c r="F1" s="45" t="s">
        <v>179</v>
      </c>
      <c r="G1" s="45" t="s">
        <v>180</v>
      </c>
      <c r="H1" s="45" t="s">
        <v>181</v>
      </c>
      <c r="I1" s="45" t="s">
        <v>182</v>
      </c>
      <c r="J1" s="45" t="s">
        <v>183</v>
      </c>
      <c r="K1" s="45" t="s">
        <v>184</v>
      </c>
      <c r="L1" s="45" t="s">
        <v>185</v>
      </c>
      <c r="M1" s="45" t="s">
        <v>186</v>
      </c>
      <c r="N1" s="45" t="s">
        <v>187</v>
      </c>
      <c r="O1" s="45" t="s">
        <v>188</v>
      </c>
      <c r="P1" s="45" t="s">
        <v>189</v>
      </c>
      <c r="Q1" s="45" t="s">
        <v>190</v>
      </c>
      <c r="R1" s="45" t="s">
        <v>191</v>
      </c>
      <c r="S1" s="45" t="s">
        <v>192</v>
      </c>
      <c r="T1" s="45" t="s">
        <v>193</v>
      </c>
      <c r="U1" s="45" t="s">
        <v>194</v>
      </c>
      <c r="V1" s="45" t="s">
        <v>195</v>
      </c>
      <c r="W1" s="45" t="s">
        <v>196</v>
      </c>
      <c r="X1" s="45" t="s">
        <v>197</v>
      </c>
      <c r="Y1" s="45" t="s">
        <v>198</v>
      </c>
    </row>
    <row r="2" customFormat="false" ht="12.75" hidden="false" customHeight="false" outlineLevel="0" collapsed="false">
      <c r="A2" s="280" t="s">
        <v>91</v>
      </c>
      <c r="B2" s="281" t="n">
        <f aca="false">+'Morning Report'!$K$93</f>
        <v>0</v>
      </c>
      <c r="C2" s="281" t="n">
        <f aca="false">+'Morning Report'!$K$93</f>
        <v>0</v>
      </c>
      <c r="D2" s="281" t="n">
        <f aca="false">+'Morning Report'!$K$93</f>
        <v>0</v>
      </c>
      <c r="E2" s="281" t="n">
        <f aca="false">+'Morning Report'!$K$93</f>
        <v>0</v>
      </c>
      <c r="F2" s="281" t="n">
        <f aca="false">+'Morning Report'!$K$93</f>
        <v>0</v>
      </c>
      <c r="G2" s="281" t="n">
        <f aca="false">+'Morning Report'!$K$93</f>
        <v>0</v>
      </c>
      <c r="H2" s="281" t="n">
        <f aca="false">+'Morning Report'!$K$93</f>
        <v>0</v>
      </c>
      <c r="I2" s="281" t="n">
        <f aca="false">+'Morning Report'!$K$93</f>
        <v>0</v>
      </c>
      <c r="J2" s="281" t="n">
        <f aca="false">+'Morning Report'!$K$93</f>
        <v>0</v>
      </c>
      <c r="K2" s="281" t="n">
        <f aca="false">+'Morning Report'!$K$93</f>
        <v>0</v>
      </c>
      <c r="L2" s="281" t="n">
        <f aca="false">+'Morning Report'!$K$93</f>
        <v>0</v>
      </c>
      <c r="M2" s="281" t="n">
        <f aca="false">+'Morning Report'!$K$93</f>
        <v>0</v>
      </c>
      <c r="N2" s="281" t="n">
        <f aca="false">+'Morning Report'!$K$93</f>
        <v>0</v>
      </c>
      <c r="O2" s="281" t="n">
        <f aca="false">+'Morning Report'!$K$93</f>
        <v>0</v>
      </c>
      <c r="P2" s="281" t="n">
        <f aca="false">+'Morning Report'!$K$93</f>
        <v>0</v>
      </c>
      <c r="Q2" s="281" t="n">
        <f aca="false">+'Morning Report'!$K$93</f>
        <v>0</v>
      </c>
      <c r="R2" s="281" t="n">
        <f aca="false">+'Morning Report'!$K$93</f>
        <v>0</v>
      </c>
      <c r="S2" s="281" t="n">
        <f aca="false">+'Morning Report'!$K$93</f>
        <v>0</v>
      </c>
      <c r="T2" s="281" t="n">
        <f aca="false">+'Morning Report'!$K$93</f>
        <v>0</v>
      </c>
      <c r="U2" s="281" t="n">
        <f aca="false">+'Morning Report'!$K$93</f>
        <v>0</v>
      </c>
      <c r="V2" s="281" t="n">
        <f aca="false">+'Morning Report'!$K$93</f>
        <v>0</v>
      </c>
      <c r="W2" s="281" t="n">
        <f aca="false">+'Morning Report'!$K$93</f>
        <v>0</v>
      </c>
      <c r="X2" s="281" t="n">
        <f aca="false">+'Morning Report'!$K$93</f>
        <v>0</v>
      </c>
      <c r="Y2" s="282" t="n">
        <f aca="false">+'Morning Report'!$K$93</f>
        <v>0</v>
      </c>
    </row>
    <row r="3" customFormat="false" ht="12.75" hidden="false" customHeight="false" outlineLevel="0" collapsed="false">
      <c r="A3" s="283" t="s">
        <v>69</v>
      </c>
      <c r="B3" s="45" t="e">
        <f aca="false">+'Morning Report'!$K$94</f>
        <v>#N/A</v>
      </c>
      <c r="C3" s="45" t="e">
        <f aca="false">+'Morning Report'!$K$94</f>
        <v>#N/A</v>
      </c>
      <c r="D3" s="45" t="e">
        <f aca="false">+'Morning Report'!$K$94</f>
        <v>#N/A</v>
      </c>
      <c r="E3" s="45" t="e">
        <f aca="false">+'Morning Report'!$K$94</f>
        <v>#N/A</v>
      </c>
      <c r="F3" s="45" t="e">
        <f aca="false">+'Morning Report'!$K$94</f>
        <v>#N/A</v>
      </c>
      <c r="G3" s="45" t="e">
        <f aca="false">+'Morning Report'!$K$94</f>
        <v>#N/A</v>
      </c>
      <c r="H3" s="45" t="e">
        <f aca="false">+'Morning Report'!$K$94</f>
        <v>#N/A</v>
      </c>
      <c r="I3" s="45" t="e">
        <f aca="false">+'Morning Report'!$K$94</f>
        <v>#N/A</v>
      </c>
      <c r="J3" s="45" t="e">
        <f aca="false">+'Morning Report'!$K$94</f>
        <v>#N/A</v>
      </c>
      <c r="K3" s="45" t="e">
        <f aca="false">+'Morning Report'!$K$94</f>
        <v>#N/A</v>
      </c>
      <c r="L3" s="45" t="e">
        <f aca="false">+'Morning Report'!$K$94</f>
        <v>#N/A</v>
      </c>
      <c r="M3" s="45" t="e">
        <f aca="false">+'Morning Report'!$K$94</f>
        <v>#N/A</v>
      </c>
      <c r="N3" s="45" t="e">
        <f aca="false">+'Morning Report'!$K$94</f>
        <v>#N/A</v>
      </c>
      <c r="O3" s="45" t="e">
        <f aca="false">+'Morning Report'!$K$94</f>
        <v>#N/A</v>
      </c>
      <c r="P3" s="45" t="e">
        <f aca="false">+'Morning Report'!$K$94</f>
        <v>#N/A</v>
      </c>
      <c r="Q3" s="45" t="e">
        <f aca="false">+'Morning Report'!$K$94</f>
        <v>#N/A</v>
      </c>
      <c r="R3" s="45" t="e">
        <f aca="false">+'Morning Report'!$K$94</f>
        <v>#N/A</v>
      </c>
      <c r="S3" s="45" t="e">
        <f aca="false">+'Morning Report'!$K$94</f>
        <v>#N/A</v>
      </c>
      <c r="T3" s="45" t="e">
        <f aca="false">+'Morning Report'!$K$94</f>
        <v>#N/A</v>
      </c>
      <c r="U3" s="45" t="e">
        <f aca="false">+'Morning Report'!$K$94</f>
        <v>#N/A</v>
      </c>
      <c r="V3" s="45" t="e">
        <f aca="false">+'Morning Report'!$K$94</f>
        <v>#N/A</v>
      </c>
      <c r="W3" s="45" t="e">
        <f aca="false">+'Morning Report'!$K$94</f>
        <v>#N/A</v>
      </c>
      <c r="X3" s="45" t="e">
        <f aca="false">+'Morning Report'!$K$94</f>
        <v>#N/A</v>
      </c>
      <c r="Y3" s="284" t="e">
        <f aca="false">+'Morning Report'!$K$94</f>
        <v>#N/A</v>
      </c>
    </row>
    <row r="4" customFormat="false" ht="12.75" hidden="false" customHeight="false" outlineLevel="0" collapsed="false">
      <c r="A4" s="283" t="s">
        <v>70</v>
      </c>
      <c r="B4" s="45" t="e">
        <f aca="false">+'Morning Report'!$K$95</f>
        <v>#N/A</v>
      </c>
      <c r="C4" s="45" t="e">
        <f aca="false">+'Morning Report'!$K$95</f>
        <v>#N/A</v>
      </c>
      <c r="D4" s="45" t="e">
        <f aca="false">+'Morning Report'!$K$95</f>
        <v>#N/A</v>
      </c>
      <c r="E4" s="45" t="e">
        <f aca="false">+'Morning Report'!$K$95</f>
        <v>#N/A</v>
      </c>
      <c r="F4" s="45" t="e">
        <f aca="false">+'Morning Report'!$K$95</f>
        <v>#N/A</v>
      </c>
      <c r="G4" s="45" t="e">
        <f aca="false">+'Morning Report'!$K$95</f>
        <v>#N/A</v>
      </c>
      <c r="H4" s="45" t="e">
        <f aca="false">+'Morning Report'!$K$95</f>
        <v>#N/A</v>
      </c>
      <c r="I4" s="45" t="e">
        <f aca="false">+'Morning Report'!$K$95</f>
        <v>#N/A</v>
      </c>
      <c r="J4" s="45" t="e">
        <f aca="false">+'Morning Report'!$K$95</f>
        <v>#N/A</v>
      </c>
      <c r="K4" s="45" t="e">
        <f aca="false">+'Morning Report'!$K$95</f>
        <v>#N/A</v>
      </c>
      <c r="L4" s="45" t="e">
        <f aca="false">+'Morning Report'!$K$95</f>
        <v>#N/A</v>
      </c>
      <c r="M4" s="45" t="e">
        <f aca="false">+'Morning Report'!$K$95</f>
        <v>#N/A</v>
      </c>
      <c r="N4" s="45" t="e">
        <f aca="false">+'Morning Report'!$K$95</f>
        <v>#N/A</v>
      </c>
      <c r="O4" s="45" t="e">
        <f aca="false">+'Morning Report'!$K$95</f>
        <v>#N/A</v>
      </c>
      <c r="P4" s="45" t="e">
        <f aca="false">+'Morning Report'!$K$95</f>
        <v>#N/A</v>
      </c>
      <c r="Q4" s="45" t="e">
        <f aca="false">+'Morning Report'!$K$95</f>
        <v>#N/A</v>
      </c>
      <c r="R4" s="45" t="e">
        <f aca="false">+'Morning Report'!$K$95</f>
        <v>#N/A</v>
      </c>
      <c r="S4" s="45" t="e">
        <f aca="false">+'Morning Report'!$K$95</f>
        <v>#N/A</v>
      </c>
      <c r="T4" s="45" t="e">
        <f aca="false">+'Morning Report'!$K$95</f>
        <v>#N/A</v>
      </c>
      <c r="U4" s="45" t="e">
        <f aca="false">+'Morning Report'!$K$95</f>
        <v>#N/A</v>
      </c>
      <c r="V4" s="45" t="e">
        <f aca="false">+'Morning Report'!$K$95</f>
        <v>#N/A</v>
      </c>
      <c r="W4" s="45" t="e">
        <f aca="false">+'Morning Report'!$K$95</f>
        <v>#N/A</v>
      </c>
      <c r="X4" s="45" t="e">
        <f aca="false">+'Morning Report'!$K$95</f>
        <v>#N/A</v>
      </c>
      <c r="Y4" s="284" t="e">
        <f aca="false">+'Morning Report'!$K$95</f>
        <v>#N/A</v>
      </c>
    </row>
    <row r="5" customFormat="false" ht="12.75" hidden="false" customHeight="false" outlineLevel="0" collapsed="false">
      <c r="A5" s="283" t="s">
        <v>71</v>
      </c>
      <c r="B5" s="45" t="e">
        <f aca="false">+'Morning Report'!$K$96</f>
        <v>#N/A</v>
      </c>
      <c r="C5" s="45" t="e">
        <f aca="false">+'Morning Report'!$K$96</f>
        <v>#N/A</v>
      </c>
      <c r="D5" s="45" t="e">
        <f aca="false">+'Morning Report'!$K$96</f>
        <v>#N/A</v>
      </c>
      <c r="E5" s="45" t="e">
        <f aca="false">+'Morning Report'!$K$96</f>
        <v>#N/A</v>
      </c>
      <c r="F5" s="45" t="e">
        <f aca="false">+'Morning Report'!$K$96</f>
        <v>#N/A</v>
      </c>
      <c r="G5" s="45" t="e">
        <f aca="false">+'Morning Report'!$K$96</f>
        <v>#N/A</v>
      </c>
      <c r="H5" s="45" t="e">
        <f aca="false">+'Morning Report'!$K$96</f>
        <v>#N/A</v>
      </c>
      <c r="I5" s="45" t="e">
        <f aca="false">+'Morning Report'!$K$96</f>
        <v>#N/A</v>
      </c>
      <c r="J5" s="45" t="e">
        <f aca="false">+'Morning Report'!$K$96</f>
        <v>#N/A</v>
      </c>
      <c r="K5" s="45" t="e">
        <f aca="false">+'Morning Report'!$K$96</f>
        <v>#N/A</v>
      </c>
      <c r="L5" s="45" t="e">
        <f aca="false">+'Morning Report'!$K$96</f>
        <v>#N/A</v>
      </c>
      <c r="M5" s="45" t="e">
        <f aca="false">+'Morning Report'!$K$96</f>
        <v>#N/A</v>
      </c>
      <c r="N5" s="45" t="e">
        <f aca="false">+'Morning Report'!$K$96</f>
        <v>#N/A</v>
      </c>
      <c r="O5" s="45" t="e">
        <f aca="false">+'Morning Report'!$K$96</f>
        <v>#N/A</v>
      </c>
      <c r="P5" s="45" t="e">
        <f aca="false">+'Morning Report'!$K$96</f>
        <v>#N/A</v>
      </c>
      <c r="Q5" s="45" t="e">
        <f aca="false">+'Morning Report'!$K$96</f>
        <v>#N/A</v>
      </c>
      <c r="R5" s="45" t="e">
        <f aca="false">+'Morning Report'!$K$96</f>
        <v>#N/A</v>
      </c>
      <c r="S5" s="45" t="e">
        <f aca="false">+'Morning Report'!$K$96</f>
        <v>#N/A</v>
      </c>
      <c r="T5" s="45" t="e">
        <f aca="false">+'Morning Report'!$K$96</f>
        <v>#N/A</v>
      </c>
      <c r="U5" s="45" t="e">
        <f aca="false">+'Morning Report'!$K$96</f>
        <v>#N/A</v>
      </c>
      <c r="V5" s="45" t="e">
        <f aca="false">+'Morning Report'!$K$96</f>
        <v>#N/A</v>
      </c>
      <c r="W5" s="45" t="e">
        <f aca="false">+'Morning Report'!$K$96</f>
        <v>#N/A</v>
      </c>
      <c r="X5" s="45" t="e">
        <f aca="false">+'Morning Report'!$K$96</f>
        <v>#N/A</v>
      </c>
      <c r="Y5" s="284" t="e">
        <f aca="false">+'Morning Report'!$K$96</f>
        <v>#N/A</v>
      </c>
    </row>
    <row r="6" customFormat="false" ht="12.75" hidden="false" customHeight="false" outlineLevel="0" collapsed="false">
      <c r="A6" s="283" t="s">
        <v>72</v>
      </c>
      <c r="B6" s="45" t="e">
        <f aca="false">+'Morning Report'!$K$97</f>
        <v>#N/A</v>
      </c>
      <c r="C6" s="45" t="e">
        <f aca="false">+'Morning Report'!$K$97</f>
        <v>#N/A</v>
      </c>
      <c r="D6" s="45" t="e">
        <f aca="false">+'Morning Report'!$K$97</f>
        <v>#N/A</v>
      </c>
      <c r="E6" s="45" t="e">
        <f aca="false">+'Morning Report'!$K$97</f>
        <v>#N/A</v>
      </c>
      <c r="F6" s="45" t="e">
        <f aca="false">+'Morning Report'!$K$97</f>
        <v>#N/A</v>
      </c>
      <c r="G6" s="45" t="e">
        <f aca="false">+'Morning Report'!$K$97</f>
        <v>#N/A</v>
      </c>
      <c r="H6" s="45" t="e">
        <f aca="false">+'Morning Report'!$K$97</f>
        <v>#N/A</v>
      </c>
      <c r="I6" s="45" t="e">
        <f aca="false">+'Morning Report'!$K$97</f>
        <v>#N/A</v>
      </c>
      <c r="J6" s="45" t="e">
        <f aca="false">+'Morning Report'!$K$97</f>
        <v>#N/A</v>
      </c>
      <c r="K6" s="45" t="e">
        <f aca="false">+'Morning Report'!$K$97</f>
        <v>#N/A</v>
      </c>
      <c r="L6" s="45" t="e">
        <f aca="false">+'Morning Report'!$K$97</f>
        <v>#N/A</v>
      </c>
      <c r="M6" s="45" t="e">
        <f aca="false">+'Morning Report'!$K$97</f>
        <v>#N/A</v>
      </c>
      <c r="N6" s="45" t="e">
        <f aca="false">+'Morning Report'!$K$97</f>
        <v>#N/A</v>
      </c>
      <c r="O6" s="45" t="e">
        <f aca="false">+'Morning Report'!$K$97</f>
        <v>#N/A</v>
      </c>
      <c r="P6" s="45" t="e">
        <f aca="false">+'Morning Report'!$K$97</f>
        <v>#N/A</v>
      </c>
      <c r="Q6" s="45" t="e">
        <f aca="false">+'Morning Report'!$K$97</f>
        <v>#N/A</v>
      </c>
      <c r="R6" s="45" t="e">
        <f aca="false">+'Morning Report'!$K$97</f>
        <v>#N/A</v>
      </c>
      <c r="S6" s="45" t="e">
        <f aca="false">+'Morning Report'!$K$97</f>
        <v>#N/A</v>
      </c>
      <c r="T6" s="45" t="e">
        <f aca="false">+'Morning Report'!$K$97</f>
        <v>#N/A</v>
      </c>
      <c r="U6" s="45" t="e">
        <f aca="false">+'Morning Report'!$K$97</f>
        <v>#N/A</v>
      </c>
      <c r="V6" s="45" t="e">
        <f aca="false">+'Morning Report'!$K$97</f>
        <v>#N/A</v>
      </c>
      <c r="W6" s="45" t="e">
        <f aca="false">+'Morning Report'!$K$97</f>
        <v>#N/A</v>
      </c>
      <c r="X6" s="45" t="e">
        <f aca="false">+'Morning Report'!$K$97</f>
        <v>#N/A</v>
      </c>
      <c r="Y6" s="284" t="e">
        <f aca="false">+'Morning Report'!$K$97</f>
        <v>#N/A</v>
      </c>
    </row>
    <row r="7" customFormat="false" ht="12.75" hidden="false" customHeight="false" outlineLevel="0" collapsed="false">
      <c r="A7" s="283" t="s">
        <v>73</v>
      </c>
      <c r="B7" s="45" t="n">
        <f aca="false">+'Morning Report'!$K$98</f>
        <v>5887</v>
      </c>
      <c r="C7" s="45" t="n">
        <f aca="false">+'Morning Report'!$K$98</f>
        <v>5887</v>
      </c>
      <c r="D7" s="45" t="n">
        <f aca="false">+'Morning Report'!$K$98</f>
        <v>5887</v>
      </c>
      <c r="E7" s="45" t="n">
        <f aca="false">+'Morning Report'!$K$98</f>
        <v>5887</v>
      </c>
      <c r="F7" s="45" t="n">
        <f aca="false">+'Morning Report'!$K$98</f>
        <v>5887</v>
      </c>
      <c r="G7" s="45" t="n">
        <f aca="false">+'Morning Report'!$K$98</f>
        <v>5887</v>
      </c>
      <c r="H7" s="45" t="n">
        <f aca="false">+'Morning Report'!$K$98</f>
        <v>5887</v>
      </c>
      <c r="I7" s="45" t="n">
        <f aca="false">+'Morning Report'!$K$98</f>
        <v>5887</v>
      </c>
      <c r="J7" s="45" t="n">
        <f aca="false">+'Morning Report'!$K$98</f>
        <v>5887</v>
      </c>
      <c r="K7" s="45" t="n">
        <f aca="false">+'Morning Report'!$K$98</f>
        <v>5887</v>
      </c>
      <c r="L7" s="45" t="n">
        <f aca="false">+'Morning Report'!$K$98</f>
        <v>5887</v>
      </c>
      <c r="M7" s="45" t="n">
        <f aca="false">+'Morning Report'!$K$98</f>
        <v>5887</v>
      </c>
      <c r="N7" s="45" t="n">
        <f aca="false">+'Morning Report'!$K$98</f>
        <v>5887</v>
      </c>
      <c r="O7" s="45" t="n">
        <f aca="false">+'Morning Report'!$K$98</f>
        <v>5887</v>
      </c>
      <c r="P7" s="45" t="n">
        <f aca="false">+'Morning Report'!$K$98</f>
        <v>5887</v>
      </c>
      <c r="Q7" s="45" t="n">
        <f aca="false">+'Morning Report'!$K$98</f>
        <v>5887</v>
      </c>
      <c r="R7" s="45" t="n">
        <f aca="false">+'Morning Report'!$K$98</f>
        <v>5887</v>
      </c>
      <c r="S7" s="45" t="n">
        <f aca="false">+'Morning Report'!$K$98</f>
        <v>5887</v>
      </c>
      <c r="T7" s="45" t="n">
        <f aca="false">+'Morning Report'!$K$98</f>
        <v>5887</v>
      </c>
      <c r="U7" s="45" t="n">
        <f aca="false">+'Morning Report'!$K$98</f>
        <v>5887</v>
      </c>
      <c r="V7" s="45" t="n">
        <f aca="false">+'Morning Report'!$K$98</f>
        <v>5887</v>
      </c>
      <c r="W7" s="45" t="n">
        <f aca="false">+'Morning Report'!$K$98</f>
        <v>5887</v>
      </c>
      <c r="X7" s="45" t="n">
        <f aca="false">+'Morning Report'!$K$98</f>
        <v>5887</v>
      </c>
      <c r="Y7" s="284" t="n">
        <f aca="false">+'Morning Report'!$K$98</f>
        <v>5887</v>
      </c>
    </row>
    <row r="8" customFormat="false" ht="12.75" hidden="false" customHeight="false" outlineLevel="0" collapsed="false">
      <c r="A8" s="283" t="s">
        <v>74</v>
      </c>
      <c r="B8" s="45" t="e">
        <f aca="false">+'Morning Report'!$K$99</f>
        <v>#N/A</v>
      </c>
      <c r="C8" s="45" t="e">
        <f aca="false">+'Morning Report'!$K$99</f>
        <v>#N/A</v>
      </c>
      <c r="D8" s="45" t="e">
        <f aca="false">+'Morning Report'!$K$99</f>
        <v>#N/A</v>
      </c>
      <c r="E8" s="45" t="e">
        <f aca="false">+'Morning Report'!$K$99</f>
        <v>#N/A</v>
      </c>
      <c r="F8" s="45" t="e">
        <f aca="false">+'Morning Report'!$K$99</f>
        <v>#N/A</v>
      </c>
      <c r="G8" s="45" t="e">
        <f aca="false">+'Morning Report'!$K$99</f>
        <v>#N/A</v>
      </c>
      <c r="H8" s="45" t="e">
        <f aca="false">+'Morning Report'!$K$99</f>
        <v>#N/A</v>
      </c>
      <c r="I8" s="45" t="e">
        <f aca="false">+'Morning Report'!$K$99</f>
        <v>#N/A</v>
      </c>
      <c r="J8" s="45" t="e">
        <f aca="false">+'Morning Report'!$K$99</f>
        <v>#N/A</v>
      </c>
      <c r="K8" s="45" t="e">
        <f aca="false">+'Morning Report'!$K$99</f>
        <v>#N/A</v>
      </c>
      <c r="L8" s="45" t="e">
        <f aca="false">+'Morning Report'!$K$99</f>
        <v>#N/A</v>
      </c>
      <c r="M8" s="45" t="e">
        <f aca="false">+'Morning Report'!$K$99</f>
        <v>#N/A</v>
      </c>
      <c r="N8" s="45" t="e">
        <f aca="false">+'Morning Report'!$K$99</f>
        <v>#N/A</v>
      </c>
      <c r="O8" s="45" t="e">
        <f aca="false">+'Morning Report'!$K$99</f>
        <v>#N/A</v>
      </c>
      <c r="P8" s="45" t="e">
        <f aca="false">+'Morning Report'!$K$99</f>
        <v>#N/A</v>
      </c>
      <c r="Q8" s="45" t="e">
        <f aca="false">+'Morning Report'!$K$99</f>
        <v>#N/A</v>
      </c>
      <c r="R8" s="45" t="e">
        <f aca="false">+'Morning Report'!$K$99</f>
        <v>#N/A</v>
      </c>
      <c r="S8" s="45" t="e">
        <f aca="false">+'Morning Report'!$K$99</f>
        <v>#N/A</v>
      </c>
      <c r="T8" s="45" t="e">
        <f aca="false">+'Morning Report'!$K$99</f>
        <v>#N/A</v>
      </c>
      <c r="U8" s="45" t="e">
        <f aca="false">+'Morning Report'!$K$99</f>
        <v>#N/A</v>
      </c>
      <c r="V8" s="45" t="e">
        <f aca="false">+'Morning Report'!$K$99</f>
        <v>#N/A</v>
      </c>
      <c r="W8" s="45" t="e">
        <f aca="false">+'Morning Report'!$K$99</f>
        <v>#N/A</v>
      </c>
      <c r="X8" s="45" t="e">
        <f aca="false">+'Morning Report'!$K$99</f>
        <v>#N/A</v>
      </c>
      <c r="Y8" s="284" t="e">
        <f aca="false">+'Morning Report'!$K$99</f>
        <v>#N/A</v>
      </c>
    </row>
    <row r="9" customFormat="false" ht="12.75" hidden="false" customHeight="false" outlineLevel="0" collapsed="false">
      <c r="A9" s="283" t="s">
        <v>75</v>
      </c>
      <c r="B9" s="45" t="n">
        <f aca="false">+'Morning Report'!$K$100</f>
        <v>5440</v>
      </c>
      <c r="C9" s="45" t="n">
        <f aca="false">+'Morning Report'!$K$100</f>
        <v>5440</v>
      </c>
      <c r="D9" s="45" t="n">
        <f aca="false">+'Morning Report'!$K$100</f>
        <v>5440</v>
      </c>
      <c r="E9" s="45" t="n">
        <f aca="false">+'Morning Report'!$K$100</f>
        <v>5440</v>
      </c>
      <c r="F9" s="45" t="n">
        <f aca="false">+'Morning Report'!$K$100</f>
        <v>5440</v>
      </c>
      <c r="G9" s="45" t="n">
        <f aca="false">+'Morning Report'!$K$100</f>
        <v>5440</v>
      </c>
      <c r="H9" s="45" t="n">
        <f aca="false">+'Morning Report'!$K$100</f>
        <v>5440</v>
      </c>
      <c r="I9" s="45" t="n">
        <f aca="false">+'Morning Report'!$K$100</f>
        <v>5440</v>
      </c>
      <c r="J9" s="45" t="n">
        <f aca="false">+'Morning Report'!$K$100</f>
        <v>5440</v>
      </c>
      <c r="K9" s="45" t="n">
        <f aca="false">+'Morning Report'!$K$100</f>
        <v>5440</v>
      </c>
      <c r="L9" s="45" t="n">
        <f aca="false">+'Morning Report'!$K$100</f>
        <v>5440</v>
      </c>
      <c r="M9" s="45" t="n">
        <f aca="false">+'Morning Report'!$K$100</f>
        <v>5440</v>
      </c>
      <c r="N9" s="45" t="n">
        <f aca="false">+'Morning Report'!$K$100</f>
        <v>5440</v>
      </c>
      <c r="O9" s="45" t="n">
        <f aca="false">+'Morning Report'!$K$100</f>
        <v>5440</v>
      </c>
      <c r="P9" s="45" t="n">
        <f aca="false">+'Morning Report'!$K$100</f>
        <v>5440</v>
      </c>
      <c r="Q9" s="45" t="n">
        <f aca="false">+'Morning Report'!$K$100</f>
        <v>5440</v>
      </c>
      <c r="R9" s="45" t="n">
        <f aca="false">+'Morning Report'!$K$100</f>
        <v>5440</v>
      </c>
      <c r="S9" s="45" t="n">
        <f aca="false">+'Morning Report'!$K$100</f>
        <v>5440</v>
      </c>
      <c r="T9" s="45" t="n">
        <f aca="false">+'Morning Report'!$K$100</f>
        <v>5440</v>
      </c>
      <c r="U9" s="45" t="n">
        <f aca="false">+'Morning Report'!$K$100</f>
        <v>5440</v>
      </c>
      <c r="V9" s="45" t="n">
        <f aca="false">+'Morning Report'!$K$100</f>
        <v>5440</v>
      </c>
      <c r="W9" s="45" t="n">
        <f aca="false">+'Morning Report'!$K$100</f>
        <v>5440</v>
      </c>
      <c r="X9" s="45" t="n">
        <f aca="false">+'Morning Report'!$K$100</f>
        <v>5440</v>
      </c>
      <c r="Y9" s="284" t="n">
        <f aca="false">+'Morning Report'!$K$100</f>
        <v>5440</v>
      </c>
    </row>
    <row r="10" customFormat="false" ht="13.5" hidden="false" customHeight="false" outlineLevel="0" collapsed="false">
      <c r="A10" s="285" t="s">
        <v>76</v>
      </c>
      <c r="B10" s="286" t="n">
        <f aca="false">+'Morning Report'!$K$101</f>
        <v>0</v>
      </c>
      <c r="C10" s="286" t="n">
        <f aca="false">+'Morning Report'!$K$101</f>
        <v>0</v>
      </c>
      <c r="D10" s="286" t="n">
        <f aca="false">+'Morning Report'!$K$101</f>
        <v>0</v>
      </c>
      <c r="E10" s="286" t="n">
        <f aca="false">+'Morning Report'!$K$101</f>
        <v>0</v>
      </c>
      <c r="F10" s="286" t="n">
        <f aca="false">+'Morning Report'!$K$101</f>
        <v>0</v>
      </c>
      <c r="G10" s="286" t="n">
        <f aca="false">+'Morning Report'!$K$101</f>
        <v>0</v>
      </c>
      <c r="H10" s="286" t="n">
        <f aca="false">+'Morning Report'!$K$101</f>
        <v>0</v>
      </c>
      <c r="I10" s="286" t="n">
        <f aca="false">+'Morning Report'!$K$101</f>
        <v>0</v>
      </c>
      <c r="J10" s="286" t="n">
        <f aca="false">+'Morning Report'!$K$101</f>
        <v>0</v>
      </c>
      <c r="K10" s="286" t="n">
        <f aca="false">+'Morning Report'!$K$101</f>
        <v>0</v>
      </c>
      <c r="L10" s="286" t="n">
        <f aca="false">+'Morning Report'!$K$101</f>
        <v>0</v>
      </c>
      <c r="M10" s="286" t="n">
        <f aca="false">+'Morning Report'!$K$101</f>
        <v>0</v>
      </c>
      <c r="N10" s="286" t="n">
        <f aca="false">+'Morning Report'!$K$101</f>
        <v>0</v>
      </c>
      <c r="O10" s="286" t="n">
        <f aca="false">+'Morning Report'!$K$101</f>
        <v>0</v>
      </c>
      <c r="P10" s="286" t="n">
        <f aca="false">+'Morning Report'!$K$101</f>
        <v>0</v>
      </c>
      <c r="Q10" s="286" t="n">
        <f aca="false">+'Morning Report'!$K$101</f>
        <v>0</v>
      </c>
      <c r="R10" s="286" t="n">
        <f aca="false">+'Morning Report'!$K$101</f>
        <v>0</v>
      </c>
      <c r="S10" s="286" t="n">
        <f aca="false">+'Morning Report'!$K$101</f>
        <v>0</v>
      </c>
      <c r="T10" s="286" t="n">
        <f aca="false">+'Morning Report'!$K$101</f>
        <v>0</v>
      </c>
      <c r="U10" s="286" t="n">
        <f aca="false">+'Morning Report'!$K$101</f>
        <v>0</v>
      </c>
      <c r="V10" s="286" t="n">
        <f aca="false">+'Morning Report'!$K$101</f>
        <v>0</v>
      </c>
      <c r="W10" s="286" t="n">
        <f aca="false">+'Morning Report'!$K$101</f>
        <v>0</v>
      </c>
      <c r="X10" s="286" t="n">
        <f aca="false">+'Morning Report'!$K$101</f>
        <v>0</v>
      </c>
      <c r="Y10" s="287" t="n">
        <f aca="false">+'Morning Report'!$K$101</f>
        <v>0</v>
      </c>
    </row>
    <row r="11" customFormat="false" ht="12.75" hidden="false" customHeight="false" outlineLevel="0" collapsed="false">
      <c r="A11" s="62"/>
      <c r="B11" s="45"/>
      <c r="C11" s="45"/>
      <c r="D11" s="45"/>
      <c r="E11" s="45"/>
      <c r="F11" s="45"/>
      <c r="G11" s="45"/>
      <c r="H11" s="45"/>
      <c r="I11" s="62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62"/>
      <c r="Y11" s="62"/>
    </row>
    <row r="12" customFormat="false" ht="13.5" hidden="false" customHeight="false" outlineLevel="0" collapsed="false">
      <c r="A12" s="279" t="n">
        <f aca="false">+'Morning Report'!L92</f>
        <v>45927</v>
      </c>
      <c r="B12" s="45" t="s">
        <v>175</v>
      </c>
      <c r="C12" s="45" t="s">
        <v>176</v>
      </c>
      <c r="D12" s="45" t="s">
        <v>177</v>
      </c>
      <c r="E12" s="45" t="s">
        <v>178</v>
      </c>
      <c r="F12" s="45" t="s">
        <v>179</v>
      </c>
      <c r="G12" s="45" t="s">
        <v>180</v>
      </c>
      <c r="H12" s="45" t="s">
        <v>181</v>
      </c>
      <c r="I12" s="45" t="s">
        <v>182</v>
      </c>
      <c r="J12" s="45" t="s">
        <v>183</v>
      </c>
      <c r="K12" s="45" t="s">
        <v>184</v>
      </c>
      <c r="L12" s="45" t="s">
        <v>185</v>
      </c>
      <c r="M12" s="45" t="s">
        <v>186</v>
      </c>
      <c r="N12" s="45" t="s">
        <v>187</v>
      </c>
      <c r="O12" s="45" t="s">
        <v>188</v>
      </c>
      <c r="P12" s="45" t="s">
        <v>189</v>
      </c>
      <c r="Q12" s="45" t="s">
        <v>190</v>
      </c>
      <c r="R12" s="45" t="s">
        <v>191</v>
      </c>
      <c r="S12" s="45" t="s">
        <v>192</v>
      </c>
      <c r="T12" s="45" t="s">
        <v>193</v>
      </c>
      <c r="U12" s="45" t="s">
        <v>194</v>
      </c>
      <c r="V12" s="45" t="s">
        <v>195</v>
      </c>
      <c r="W12" s="45" t="s">
        <v>196</v>
      </c>
      <c r="X12" s="45" t="s">
        <v>197</v>
      </c>
      <c r="Y12" s="45" t="s">
        <v>198</v>
      </c>
    </row>
    <row r="13" customFormat="false" ht="12.75" hidden="false" customHeight="false" outlineLevel="0" collapsed="false">
      <c r="A13" s="288" t="s">
        <v>91</v>
      </c>
      <c r="B13" s="281" t="n">
        <f aca="false">+'Morning Report'!$L$93</f>
        <v>0</v>
      </c>
      <c r="C13" s="281" t="n">
        <f aca="false">+'Morning Report'!$L$93</f>
        <v>0</v>
      </c>
      <c r="D13" s="281" t="n">
        <f aca="false">+'Morning Report'!$L$93</f>
        <v>0</v>
      </c>
      <c r="E13" s="281" t="n">
        <f aca="false">+'Morning Report'!$L$93</f>
        <v>0</v>
      </c>
      <c r="F13" s="281" t="n">
        <f aca="false">+'Morning Report'!$L$93</f>
        <v>0</v>
      </c>
      <c r="G13" s="281" t="n">
        <f aca="false">+'Morning Report'!$L$93</f>
        <v>0</v>
      </c>
      <c r="H13" s="281" t="n">
        <f aca="false">+'Morning Report'!$L$93</f>
        <v>0</v>
      </c>
      <c r="I13" s="281" t="n">
        <f aca="false">+'Morning Report'!$L$93</f>
        <v>0</v>
      </c>
      <c r="J13" s="281" t="n">
        <f aca="false">+'Morning Report'!$L$93</f>
        <v>0</v>
      </c>
      <c r="K13" s="281" t="n">
        <f aca="false">+'Morning Report'!$L$93</f>
        <v>0</v>
      </c>
      <c r="L13" s="281" t="n">
        <f aca="false">+'Morning Report'!$L$93</f>
        <v>0</v>
      </c>
      <c r="M13" s="281" t="n">
        <f aca="false">+'Morning Report'!$L$93</f>
        <v>0</v>
      </c>
      <c r="N13" s="281" t="n">
        <f aca="false">+'Morning Report'!$L$93</f>
        <v>0</v>
      </c>
      <c r="O13" s="281" t="n">
        <f aca="false">+'Morning Report'!$L$93</f>
        <v>0</v>
      </c>
      <c r="P13" s="281" t="n">
        <f aca="false">+'Morning Report'!$L$93</f>
        <v>0</v>
      </c>
      <c r="Q13" s="281" t="n">
        <f aca="false">+'Morning Report'!$L$93</f>
        <v>0</v>
      </c>
      <c r="R13" s="281" t="n">
        <f aca="false">+'Morning Report'!$L$93</f>
        <v>0</v>
      </c>
      <c r="S13" s="281" t="n">
        <f aca="false">+'Morning Report'!$L$93</f>
        <v>0</v>
      </c>
      <c r="T13" s="281" t="n">
        <f aca="false">+'Morning Report'!$L$93</f>
        <v>0</v>
      </c>
      <c r="U13" s="281" t="n">
        <f aca="false">+'Morning Report'!$L$93</f>
        <v>0</v>
      </c>
      <c r="V13" s="281" t="n">
        <f aca="false">+'Morning Report'!$L$93</f>
        <v>0</v>
      </c>
      <c r="W13" s="281" t="n">
        <f aca="false">+'Morning Report'!$L$93</f>
        <v>0</v>
      </c>
      <c r="X13" s="281" t="n">
        <f aca="false">+'Morning Report'!$L$93</f>
        <v>0</v>
      </c>
      <c r="Y13" s="282" t="n">
        <f aca="false">+'Morning Report'!$L$93</f>
        <v>0</v>
      </c>
    </row>
    <row r="14" customFormat="false" ht="12.75" hidden="false" customHeight="false" outlineLevel="0" collapsed="false">
      <c r="A14" s="283" t="s">
        <v>69</v>
      </c>
      <c r="B14" s="45" t="e">
        <f aca="false">+'Morning Report'!$L$94</f>
        <v>#N/A</v>
      </c>
      <c r="C14" s="45" t="e">
        <f aca="false">+'Morning Report'!$L$94</f>
        <v>#N/A</v>
      </c>
      <c r="D14" s="45" t="e">
        <f aca="false">+'Morning Report'!$L$94</f>
        <v>#N/A</v>
      </c>
      <c r="E14" s="45" t="e">
        <f aca="false">+'Morning Report'!$L$94</f>
        <v>#N/A</v>
      </c>
      <c r="F14" s="45" t="e">
        <f aca="false">+'Morning Report'!$L$94</f>
        <v>#N/A</v>
      </c>
      <c r="G14" s="45" t="e">
        <f aca="false">+'Morning Report'!$L$94</f>
        <v>#N/A</v>
      </c>
      <c r="H14" s="45" t="e">
        <f aca="false">+'Morning Report'!$L$94</f>
        <v>#N/A</v>
      </c>
      <c r="I14" s="45" t="e">
        <f aca="false">+'Morning Report'!$L$94</f>
        <v>#N/A</v>
      </c>
      <c r="J14" s="45" t="e">
        <f aca="false">+'Morning Report'!$L$94</f>
        <v>#N/A</v>
      </c>
      <c r="K14" s="45" t="e">
        <f aca="false">+'Morning Report'!$L$94</f>
        <v>#N/A</v>
      </c>
      <c r="L14" s="45" t="e">
        <f aca="false">+'Morning Report'!$L$94</f>
        <v>#N/A</v>
      </c>
      <c r="M14" s="45" t="e">
        <f aca="false">+'Morning Report'!$L$94</f>
        <v>#N/A</v>
      </c>
      <c r="N14" s="45" t="e">
        <f aca="false">+'Morning Report'!$L$94</f>
        <v>#N/A</v>
      </c>
      <c r="O14" s="45" t="e">
        <f aca="false">+'Morning Report'!$L$94</f>
        <v>#N/A</v>
      </c>
      <c r="P14" s="45" t="e">
        <f aca="false">+'Morning Report'!$L$94</f>
        <v>#N/A</v>
      </c>
      <c r="Q14" s="45" t="e">
        <f aca="false">+'Morning Report'!$L$94</f>
        <v>#N/A</v>
      </c>
      <c r="R14" s="45" t="e">
        <f aca="false">+'Morning Report'!$L$94</f>
        <v>#N/A</v>
      </c>
      <c r="S14" s="45" t="e">
        <f aca="false">+'Morning Report'!$L$94</f>
        <v>#N/A</v>
      </c>
      <c r="T14" s="45" t="e">
        <f aca="false">+'Morning Report'!$L$94</f>
        <v>#N/A</v>
      </c>
      <c r="U14" s="45" t="e">
        <f aca="false">+'Morning Report'!$L$94</f>
        <v>#N/A</v>
      </c>
      <c r="V14" s="45" t="e">
        <f aca="false">+'Morning Report'!$L$94</f>
        <v>#N/A</v>
      </c>
      <c r="W14" s="45" t="e">
        <f aca="false">+'Morning Report'!$L$94</f>
        <v>#N/A</v>
      </c>
      <c r="X14" s="45" t="e">
        <f aca="false">+'Morning Report'!$L$94</f>
        <v>#N/A</v>
      </c>
      <c r="Y14" s="284" t="e">
        <f aca="false">+'Morning Report'!$L$94</f>
        <v>#N/A</v>
      </c>
    </row>
    <row r="15" customFormat="false" ht="12.75" hidden="false" customHeight="false" outlineLevel="0" collapsed="false">
      <c r="A15" s="283" t="s">
        <v>70</v>
      </c>
      <c r="B15" s="45" t="e">
        <f aca="false">+'Morning Report'!$L$95</f>
        <v>#N/A</v>
      </c>
      <c r="C15" s="45" t="e">
        <f aca="false">+'Morning Report'!$L$95</f>
        <v>#N/A</v>
      </c>
      <c r="D15" s="45" t="e">
        <f aca="false">+'Morning Report'!$L$95</f>
        <v>#N/A</v>
      </c>
      <c r="E15" s="45" t="e">
        <f aca="false">+'Morning Report'!$L$95</f>
        <v>#N/A</v>
      </c>
      <c r="F15" s="45" t="e">
        <f aca="false">+'Morning Report'!$L$95</f>
        <v>#N/A</v>
      </c>
      <c r="G15" s="45" t="e">
        <f aca="false">+'Morning Report'!$L$95</f>
        <v>#N/A</v>
      </c>
      <c r="H15" s="45" t="e">
        <f aca="false">+'Morning Report'!$L$95</f>
        <v>#N/A</v>
      </c>
      <c r="I15" s="45" t="e">
        <f aca="false">+'Morning Report'!$L$95</f>
        <v>#N/A</v>
      </c>
      <c r="J15" s="45" t="e">
        <f aca="false">+'Morning Report'!$L$95</f>
        <v>#N/A</v>
      </c>
      <c r="K15" s="45" t="e">
        <f aca="false">+'Morning Report'!$L$95</f>
        <v>#N/A</v>
      </c>
      <c r="L15" s="45" t="e">
        <f aca="false">+'Morning Report'!$L$95</f>
        <v>#N/A</v>
      </c>
      <c r="M15" s="45" t="e">
        <f aca="false">+'Morning Report'!$L$95</f>
        <v>#N/A</v>
      </c>
      <c r="N15" s="45" t="e">
        <f aca="false">+'Morning Report'!$L$95</f>
        <v>#N/A</v>
      </c>
      <c r="O15" s="45" t="e">
        <f aca="false">+'Morning Report'!$L$95</f>
        <v>#N/A</v>
      </c>
      <c r="P15" s="45" t="e">
        <f aca="false">+'Morning Report'!$L$95</f>
        <v>#N/A</v>
      </c>
      <c r="Q15" s="45" t="e">
        <f aca="false">+'Morning Report'!$L$95</f>
        <v>#N/A</v>
      </c>
      <c r="R15" s="45" t="e">
        <f aca="false">+'Morning Report'!$L$95</f>
        <v>#N/A</v>
      </c>
      <c r="S15" s="45" t="e">
        <f aca="false">+'Morning Report'!$L$95</f>
        <v>#N/A</v>
      </c>
      <c r="T15" s="45" t="e">
        <f aca="false">+'Morning Report'!$L$95</f>
        <v>#N/A</v>
      </c>
      <c r="U15" s="45" t="e">
        <f aca="false">+'Morning Report'!$L$95</f>
        <v>#N/A</v>
      </c>
      <c r="V15" s="45" t="e">
        <f aca="false">+'Morning Report'!$L$95</f>
        <v>#N/A</v>
      </c>
      <c r="W15" s="45" t="e">
        <f aca="false">+'Morning Report'!$L$95</f>
        <v>#N/A</v>
      </c>
      <c r="X15" s="45" t="e">
        <f aca="false">+'Morning Report'!$L$95</f>
        <v>#N/A</v>
      </c>
      <c r="Y15" s="284" t="e">
        <f aca="false">+'Morning Report'!$L$95</f>
        <v>#N/A</v>
      </c>
    </row>
    <row r="16" customFormat="false" ht="12.75" hidden="false" customHeight="false" outlineLevel="0" collapsed="false">
      <c r="A16" s="283" t="s">
        <v>71</v>
      </c>
      <c r="B16" s="45" t="e">
        <f aca="false">+'Morning Report'!$L$96</f>
        <v>#N/A</v>
      </c>
      <c r="C16" s="45" t="e">
        <f aca="false">+'Morning Report'!$L$96</f>
        <v>#N/A</v>
      </c>
      <c r="D16" s="45" t="e">
        <f aca="false">+'Morning Report'!$L$96</f>
        <v>#N/A</v>
      </c>
      <c r="E16" s="45" t="e">
        <f aca="false">+'Morning Report'!$L$96</f>
        <v>#N/A</v>
      </c>
      <c r="F16" s="45" t="e">
        <f aca="false">+'Morning Report'!$L$96</f>
        <v>#N/A</v>
      </c>
      <c r="G16" s="45" t="e">
        <f aca="false">+'Morning Report'!$L$96</f>
        <v>#N/A</v>
      </c>
      <c r="H16" s="45" t="e">
        <f aca="false">+'Morning Report'!$L$96</f>
        <v>#N/A</v>
      </c>
      <c r="I16" s="45" t="e">
        <f aca="false">+'Morning Report'!$L$96</f>
        <v>#N/A</v>
      </c>
      <c r="J16" s="45" t="e">
        <f aca="false">+'Morning Report'!$L$96</f>
        <v>#N/A</v>
      </c>
      <c r="K16" s="45" t="e">
        <f aca="false">+'Morning Report'!$L$96</f>
        <v>#N/A</v>
      </c>
      <c r="L16" s="45" t="e">
        <f aca="false">+'Morning Report'!$L$96</f>
        <v>#N/A</v>
      </c>
      <c r="M16" s="45" t="e">
        <f aca="false">+'Morning Report'!$L$96</f>
        <v>#N/A</v>
      </c>
      <c r="N16" s="45" t="e">
        <f aca="false">+'Morning Report'!$L$96</f>
        <v>#N/A</v>
      </c>
      <c r="O16" s="45" t="e">
        <f aca="false">+'Morning Report'!$L$96</f>
        <v>#N/A</v>
      </c>
      <c r="P16" s="45" t="e">
        <f aca="false">+'Morning Report'!$L$96</f>
        <v>#N/A</v>
      </c>
      <c r="Q16" s="45" t="e">
        <f aca="false">+'Morning Report'!$L$96</f>
        <v>#N/A</v>
      </c>
      <c r="R16" s="45" t="e">
        <f aca="false">+'Morning Report'!$L$96</f>
        <v>#N/A</v>
      </c>
      <c r="S16" s="45" t="e">
        <f aca="false">+'Morning Report'!$L$96</f>
        <v>#N/A</v>
      </c>
      <c r="T16" s="45" t="e">
        <f aca="false">+'Morning Report'!$L$96</f>
        <v>#N/A</v>
      </c>
      <c r="U16" s="45" t="e">
        <f aca="false">+'Morning Report'!$L$96</f>
        <v>#N/A</v>
      </c>
      <c r="V16" s="45" t="e">
        <f aca="false">+'Morning Report'!$L$96</f>
        <v>#N/A</v>
      </c>
      <c r="W16" s="45" t="e">
        <f aca="false">+'Morning Report'!$L$96</f>
        <v>#N/A</v>
      </c>
      <c r="X16" s="45" t="e">
        <f aca="false">+'Morning Report'!$L$96</f>
        <v>#N/A</v>
      </c>
      <c r="Y16" s="284" t="e">
        <f aca="false">+'Morning Report'!$L$96</f>
        <v>#N/A</v>
      </c>
    </row>
    <row r="17" customFormat="false" ht="12.75" hidden="false" customHeight="false" outlineLevel="0" collapsed="false">
      <c r="A17" s="283" t="s">
        <v>72</v>
      </c>
      <c r="B17" s="45" t="e">
        <f aca="false">+'Morning Report'!$L$97</f>
        <v>#N/A</v>
      </c>
      <c r="C17" s="45" t="e">
        <f aca="false">+'Morning Report'!$L$97</f>
        <v>#N/A</v>
      </c>
      <c r="D17" s="45" t="e">
        <f aca="false">+'Morning Report'!$L$97</f>
        <v>#N/A</v>
      </c>
      <c r="E17" s="45" t="e">
        <f aca="false">+'Morning Report'!$L$97</f>
        <v>#N/A</v>
      </c>
      <c r="F17" s="45" t="e">
        <f aca="false">+'Morning Report'!$L$97</f>
        <v>#N/A</v>
      </c>
      <c r="G17" s="45" t="e">
        <f aca="false">+'Morning Report'!$L$97</f>
        <v>#N/A</v>
      </c>
      <c r="H17" s="45" t="e">
        <f aca="false">+'Morning Report'!$L$97</f>
        <v>#N/A</v>
      </c>
      <c r="I17" s="45" t="e">
        <f aca="false">+'Morning Report'!$L$97</f>
        <v>#N/A</v>
      </c>
      <c r="J17" s="45" t="e">
        <f aca="false">+'Morning Report'!$L$97</f>
        <v>#N/A</v>
      </c>
      <c r="K17" s="45" t="e">
        <f aca="false">+'Morning Report'!$L$97</f>
        <v>#N/A</v>
      </c>
      <c r="L17" s="45" t="e">
        <f aca="false">+'Morning Report'!$L$97</f>
        <v>#N/A</v>
      </c>
      <c r="M17" s="45" t="e">
        <f aca="false">+'Morning Report'!$L$97</f>
        <v>#N/A</v>
      </c>
      <c r="N17" s="45" t="e">
        <f aca="false">+'Morning Report'!$L$97</f>
        <v>#N/A</v>
      </c>
      <c r="O17" s="45" t="e">
        <f aca="false">+'Morning Report'!$L$97</f>
        <v>#N/A</v>
      </c>
      <c r="P17" s="45" t="e">
        <f aca="false">+'Morning Report'!$L$97</f>
        <v>#N/A</v>
      </c>
      <c r="Q17" s="45" t="e">
        <f aca="false">+'Morning Report'!$L$97</f>
        <v>#N/A</v>
      </c>
      <c r="R17" s="45" t="e">
        <f aca="false">+'Morning Report'!$L$97</f>
        <v>#N/A</v>
      </c>
      <c r="S17" s="45" t="e">
        <f aca="false">+'Morning Report'!$L$97</f>
        <v>#N/A</v>
      </c>
      <c r="T17" s="45" t="e">
        <f aca="false">+'Morning Report'!$L$97</f>
        <v>#N/A</v>
      </c>
      <c r="U17" s="45" t="e">
        <f aca="false">+'Morning Report'!$L$97</f>
        <v>#N/A</v>
      </c>
      <c r="V17" s="45" t="e">
        <f aca="false">+'Morning Report'!$L$97</f>
        <v>#N/A</v>
      </c>
      <c r="W17" s="45" t="e">
        <f aca="false">+'Morning Report'!$L$97</f>
        <v>#N/A</v>
      </c>
      <c r="X17" s="45" t="e">
        <f aca="false">+'Morning Report'!$L$97</f>
        <v>#N/A</v>
      </c>
      <c r="Y17" s="284" t="e">
        <f aca="false">+'Morning Report'!$L$97</f>
        <v>#N/A</v>
      </c>
    </row>
    <row r="18" customFormat="false" ht="12.75" hidden="false" customHeight="false" outlineLevel="0" collapsed="false">
      <c r="A18" s="283" t="s">
        <v>73</v>
      </c>
      <c r="B18" s="45" t="n">
        <f aca="false">+'Morning Report'!$L$98</f>
        <v>5887</v>
      </c>
      <c r="C18" s="45" t="n">
        <f aca="false">+'Morning Report'!$L$98</f>
        <v>5887</v>
      </c>
      <c r="D18" s="45" t="n">
        <f aca="false">+'Morning Report'!$L$98</f>
        <v>5887</v>
      </c>
      <c r="E18" s="45" t="n">
        <f aca="false">+'Morning Report'!$L$98</f>
        <v>5887</v>
      </c>
      <c r="F18" s="45" t="n">
        <f aca="false">+'Morning Report'!$L$98</f>
        <v>5887</v>
      </c>
      <c r="G18" s="45" t="n">
        <f aca="false">+'Morning Report'!$L$98</f>
        <v>5887</v>
      </c>
      <c r="H18" s="45" t="n">
        <f aca="false">+'Morning Report'!$L$98</f>
        <v>5887</v>
      </c>
      <c r="I18" s="45" t="n">
        <f aca="false">+'Morning Report'!$L$98</f>
        <v>5887</v>
      </c>
      <c r="J18" s="45" t="n">
        <f aca="false">+'Morning Report'!$L$98</f>
        <v>5887</v>
      </c>
      <c r="K18" s="45" t="n">
        <f aca="false">+'Morning Report'!$L$98</f>
        <v>5887</v>
      </c>
      <c r="L18" s="45" t="n">
        <f aca="false">+'Morning Report'!$L$98</f>
        <v>5887</v>
      </c>
      <c r="M18" s="45" t="n">
        <f aca="false">+'Morning Report'!$L$98</f>
        <v>5887</v>
      </c>
      <c r="N18" s="45" t="n">
        <f aca="false">+'Morning Report'!$L$98</f>
        <v>5887</v>
      </c>
      <c r="O18" s="45" t="n">
        <f aca="false">+'Morning Report'!$L$98</f>
        <v>5887</v>
      </c>
      <c r="P18" s="45" t="n">
        <f aca="false">+'Morning Report'!$L$98</f>
        <v>5887</v>
      </c>
      <c r="Q18" s="45" t="n">
        <f aca="false">+'Morning Report'!$L$98</f>
        <v>5887</v>
      </c>
      <c r="R18" s="45" t="n">
        <f aca="false">+'Morning Report'!$L$98</f>
        <v>5887</v>
      </c>
      <c r="S18" s="45" t="n">
        <f aca="false">+'Morning Report'!$L$98</f>
        <v>5887</v>
      </c>
      <c r="T18" s="45" t="n">
        <f aca="false">+'Morning Report'!$L$98</f>
        <v>5887</v>
      </c>
      <c r="U18" s="45" t="n">
        <f aca="false">+'Morning Report'!$L$98</f>
        <v>5887</v>
      </c>
      <c r="V18" s="45" t="n">
        <f aca="false">+'Morning Report'!$L$98</f>
        <v>5887</v>
      </c>
      <c r="W18" s="45" t="n">
        <f aca="false">+'Morning Report'!$L$98</f>
        <v>5887</v>
      </c>
      <c r="X18" s="45" t="n">
        <f aca="false">+'Morning Report'!$L$98</f>
        <v>5887</v>
      </c>
      <c r="Y18" s="284" t="n">
        <f aca="false">+'Morning Report'!$L$98</f>
        <v>5887</v>
      </c>
    </row>
    <row r="19" customFormat="false" ht="12.75" hidden="false" customHeight="false" outlineLevel="0" collapsed="false">
      <c r="A19" s="283" t="s">
        <v>74</v>
      </c>
      <c r="B19" s="45" t="e">
        <f aca="false">+'Morning Report'!$L$99</f>
        <v>#N/A</v>
      </c>
      <c r="C19" s="45" t="e">
        <f aca="false">+'Morning Report'!$L$99</f>
        <v>#N/A</v>
      </c>
      <c r="D19" s="45" t="e">
        <f aca="false">+'Morning Report'!$L$99</f>
        <v>#N/A</v>
      </c>
      <c r="E19" s="45" t="e">
        <f aca="false">+'Morning Report'!$L$99</f>
        <v>#N/A</v>
      </c>
      <c r="F19" s="45" t="e">
        <f aca="false">+'Morning Report'!$L$99</f>
        <v>#N/A</v>
      </c>
      <c r="G19" s="45" t="e">
        <f aca="false">+'Morning Report'!$L$99</f>
        <v>#N/A</v>
      </c>
      <c r="H19" s="45" t="e">
        <f aca="false">+'Morning Report'!$L$99</f>
        <v>#N/A</v>
      </c>
      <c r="I19" s="45" t="e">
        <f aca="false">+'Morning Report'!$L$99</f>
        <v>#N/A</v>
      </c>
      <c r="J19" s="45" t="e">
        <f aca="false">+'Morning Report'!$L$99</f>
        <v>#N/A</v>
      </c>
      <c r="K19" s="45" t="e">
        <f aca="false">+'Morning Report'!$L$99</f>
        <v>#N/A</v>
      </c>
      <c r="L19" s="45" t="e">
        <f aca="false">+'Morning Report'!$L$99</f>
        <v>#N/A</v>
      </c>
      <c r="M19" s="45" t="e">
        <f aca="false">+'Morning Report'!$L$99</f>
        <v>#N/A</v>
      </c>
      <c r="N19" s="45" t="e">
        <f aca="false">+'Morning Report'!$L$99</f>
        <v>#N/A</v>
      </c>
      <c r="O19" s="45" t="e">
        <f aca="false">+'Morning Report'!$L$99</f>
        <v>#N/A</v>
      </c>
      <c r="P19" s="45" t="e">
        <f aca="false">+'Morning Report'!$L$99</f>
        <v>#N/A</v>
      </c>
      <c r="Q19" s="45" t="e">
        <f aca="false">+'Morning Report'!$L$99</f>
        <v>#N/A</v>
      </c>
      <c r="R19" s="45" t="e">
        <f aca="false">+'Morning Report'!$L$99</f>
        <v>#N/A</v>
      </c>
      <c r="S19" s="45" t="e">
        <f aca="false">+'Morning Report'!$L$99</f>
        <v>#N/A</v>
      </c>
      <c r="T19" s="45" t="e">
        <f aca="false">+'Morning Report'!$L$99</f>
        <v>#N/A</v>
      </c>
      <c r="U19" s="45" t="e">
        <f aca="false">+'Morning Report'!$L$99</f>
        <v>#N/A</v>
      </c>
      <c r="V19" s="45" t="e">
        <f aca="false">+'Morning Report'!$L$99</f>
        <v>#N/A</v>
      </c>
      <c r="W19" s="45" t="e">
        <f aca="false">+'Morning Report'!$L$99</f>
        <v>#N/A</v>
      </c>
      <c r="X19" s="45" t="e">
        <f aca="false">+'Morning Report'!$L$99</f>
        <v>#N/A</v>
      </c>
      <c r="Y19" s="284" t="e">
        <f aca="false">+'Morning Report'!$L$99</f>
        <v>#N/A</v>
      </c>
    </row>
    <row r="20" customFormat="false" ht="12.75" hidden="false" customHeight="false" outlineLevel="0" collapsed="false">
      <c r="A20" s="283" t="s">
        <v>75</v>
      </c>
      <c r="B20" s="45" t="n">
        <f aca="false">+'Morning Report'!$L$100</f>
        <v>5440</v>
      </c>
      <c r="C20" s="45" t="n">
        <f aca="false">+'Morning Report'!$L$100</f>
        <v>5440</v>
      </c>
      <c r="D20" s="45" t="n">
        <f aca="false">+'Morning Report'!$L$100</f>
        <v>5440</v>
      </c>
      <c r="E20" s="45" t="n">
        <f aca="false">+'Morning Report'!$L$100</f>
        <v>5440</v>
      </c>
      <c r="F20" s="45" t="n">
        <f aca="false">+'Morning Report'!$L$100</f>
        <v>5440</v>
      </c>
      <c r="G20" s="45" t="n">
        <f aca="false">+'Morning Report'!$L$100</f>
        <v>5440</v>
      </c>
      <c r="H20" s="45" t="n">
        <f aca="false">+'Morning Report'!$L$100</f>
        <v>5440</v>
      </c>
      <c r="I20" s="45" t="n">
        <f aca="false">+'Morning Report'!$L$100</f>
        <v>5440</v>
      </c>
      <c r="J20" s="45" t="n">
        <f aca="false">+'Morning Report'!$L$100</f>
        <v>5440</v>
      </c>
      <c r="K20" s="45" t="n">
        <f aca="false">+'Morning Report'!$L$100</f>
        <v>5440</v>
      </c>
      <c r="L20" s="45" t="n">
        <f aca="false">+'Morning Report'!$L$100</f>
        <v>5440</v>
      </c>
      <c r="M20" s="45" t="n">
        <f aca="false">+'Morning Report'!$L$100</f>
        <v>5440</v>
      </c>
      <c r="N20" s="45" t="n">
        <f aca="false">+'Morning Report'!$L$100</f>
        <v>5440</v>
      </c>
      <c r="O20" s="45" t="n">
        <f aca="false">+'Morning Report'!$L$100</f>
        <v>5440</v>
      </c>
      <c r="P20" s="45" t="n">
        <f aca="false">+'Morning Report'!$L$100</f>
        <v>5440</v>
      </c>
      <c r="Q20" s="45" t="n">
        <f aca="false">+'Morning Report'!$L$100</f>
        <v>5440</v>
      </c>
      <c r="R20" s="45" t="n">
        <f aca="false">+'Morning Report'!$L$100</f>
        <v>5440</v>
      </c>
      <c r="S20" s="45" t="n">
        <f aca="false">+'Morning Report'!$L$100</f>
        <v>5440</v>
      </c>
      <c r="T20" s="45" t="n">
        <f aca="false">+'Morning Report'!$L$100</f>
        <v>5440</v>
      </c>
      <c r="U20" s="45" t="n">
        <f aca="false">+'Morning Report'!$L$100</f>
        <v>5440</v>
      </c>
      <c r="V20" s="45" t="n">
        <f aca="false">+'Morning Report'!$L$100</f>
        <v>5440</v>
      </c>
      <c r="W20" s="45" t="n">
        <f aca="false">+'Morning Report'!$L$100</f>
        <v>5440</v>
      </c>
      <c r="X20" s="45" t="n">
        <f aca="false">+'Morning Report'!$L$100</f>
        <v>5440</v>
      </c>
      <c r="Y20" s="284" t="n">
        <f aca="false">+'Morning Report'!$L$100</f>
        <v>5440</v>
      </c>
    </row>
    <row r="21" customFormat="false" ht="13.5" hidden="false" customHeight="false" outlineLevel="0" collapsed="false">
      <c r="A21" s="285" t="s">
        <v>76</v>
      </c>
      <c r="B21" s="286" t="n">
        <f aca="false">+'Morning Report'!$L$101</f>
        <v>0</v>
      </c>
      <c r="C21" s="286" t="n">
        <f aca="false">+'Morning Report'!$L$101</f>
        <v>0</v>
      </c>
      <c r="D21" s="286" t="n">
        <f aca="false">+'Morning Report'!$L$101</f>
        <v>0</v>
      </c>
      <c r="E21" s="286" t="n">
        <f aca="false">+'Morning Report'!$L$101</f>
        <v>0</v>
      </c>
      <c r="F21" s="286" t="n">
        <f aca="false">+'Morning Report'!$L$101</f>
        <v>0</v>
      </c>
      <c r="G21" s="286" t="n">
        <f aca="false">+'Morning Report'!$L$101</f>
        <v>0</v>
      </c>
      <c r="H21" s="286" t="n">
        <f aca="false">+'Morning Report'!$L$101</f>
        <v>0</v>
      </c>
      <c r="I21" s="286" t="n">
        <f aca="false">+'Morning Report'!$L$101</f>
        <v>0</v>
      </c>
      <c r="J21" s="286" t="n">
        <f aca="false">+'Morning Report'!$L$101</f>
        <v>0</v>
      </c>
      <c r="K21" s="286" t="n">
        <f aca="false">+'Morning Report'!$L$101</f>
        <v>0</v>
      </c>
      <c r="L21" s="286" t="n">
        <f aca="false">+'Morning Report'!$L$101</f>
        <v>0</v>
      </c>
      <c r="M21" s="286" t="n">
        <f aca="false">+'Morning Report'!$L$101</f>
        <v>0</v>
      </c>
      <c r="N21" s="286" t="n">
        <f aca="false">+'Morning Report'!$L$101</f>
        <v>0</v>
      </c>
      <c r="O21" s="286" t="n">
        <f aca="false">+'Morning Report'!$L$101</f>
        <v>0</v>
      </c>
      <c r="P21" s="286" t="n">
        <f aca="false">+'Morning Report'!$L$101</f>
        <v>0</v>
      </c>
      <c r="Q21" s="286" t="n">
        <f aca="false">+'Morning Report'!$L$101</f>
        <v>0</v>
      </c>
      <c r="R21" s="286" t="n">
        <f aca="false">+'Morning Report'!$L$101</f>
        <v>0</v>
      </c>
      <c r="S21" s="286" t="n">
        <f aca="false">+'Morning Report'!$L$101</f>
        <v>0</v>
      </c>
      <c r="T21" s="286" t="n">
        <f aca="false">+'Morning Report'!$L$101</f>
        <v>0</v>
      </c>
      <c r="U21" s="286" t="n">
        <f aca="false">+'Morning Report'!$L$101</f>
        <v>0</v>
      </c>
      <c r="V21" s="286" t="n">
        <f aca="false">+'Morning Report'!$L$101</f>
        <v>0</v>
      </c>
      <c r="W21" s="286" t="n">
        <f aca="false">+'Morning Report'!$L$101</f>
        <v>0</v>
      </c>
      <c r="X21" s="286" t="n">
        <f aca="false">+'Morning Report'!$L$101</f>
        <v>0</v>
      </c>
      <c r="Y21" s="287" t="n">
        <f aca="false">+'Morning Report'!$L$101</f>
        <v>0</v>
      </c>
    </row>
    <row r="22" customFormat="false" ht="12.75" hidden="false" customHeight="false" outlineLevel="0" collapsed="false">
      <c r="A22" s="62"/>
      <c r="B22" s="45"/>
      <c r="C22" s="45"/>
      <c r="D22" s="45"/>
      <c r="E22" s="45"/>
      <c r="F22" s="45"/>
      <c r="G22" s="45"/>
      <c r="H22" s="45"/>
      <c r="I22" s="62"/>
      <c r="J22" s="289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62"/>
      <c r="Y22" s="62"/>
    </row>
    <row r="23" customFormat="false" ht="13.5" hidden="false" customHeight="false" outlineLevel="0" collapsed="false">
      <c r="A23" s="279" t="n">
        <f aca="false">+'Morning Report'!M6</f>
        <v>45928</v>
      </c>
      <c r="B23" s="45" t="s">
        <v>175</v>
      </c>
      <c r="C23" s="45" t="s">
        <v>176</v>
      </c>
      <c r="D23" s="45" t="s">
        <v>177</v>
      </c>
      <c r="E23" s="45" t="s">
        <v>178</v>
      </c>
      <c r="F23" s="45" t="s">
        <v>179</v>
      </c>
      <c r="G23" s="45" t="s">
        <v>180</v>
      </c>
      <c r="H23" s="45" t="s">
        <v>181</v>
      </c>
      <c r="I23" s="45" t="s">
        <v>182</v>
      </c>
      <c r="J23" s="45" t="s">
        <v>183</v>
      </c>
      <c r="K23" s="45" t="s">
        <v>184</v>
      </c>
      <c r="L23" s="45" t="s">
        <v>185</v>
      </c>
      <c r="M23" s="45" t="s">
        <v>186</v>
      </c>
      <c r="N23" s="45" t="s">
        <v>187</v>
      </c>
      <c r="O23" s="45" t="s">
        <v>188</v>
      </c>
      <c r="P23" s="45" t="s">
        <v>189</v>
      </c>
      <c r="Q23" s="45" t="s">
        <v>190</v>
      </c>
      <c r="R23" s="45" t="s">
        <v>191</v>
      </c>
      <c r="S23" s="45" t="s">
        <v>192</v>
      </c>
      <c r="T23" s="45" t="s">
        <v>193</v>
      </c>
      <c r="U23" s="45" t="s">
        <v>194</v>
      </c>
      <c r="V23" s="45" t="s">
        <v>195</v>
      </c>
      <c r="W23" s="45" t="s">
        <v>196</v>
      </c>
      <c r="X23" s="45" t="s">
        <v>197</v>
      </c>
      <c r="Y23" s="45" t="s">
        <v>198</v>
      </c>
    </row>
    <row r="24" customFormat="false" ht="12.75" hidden="false" customHeight="false" outlineLevel="0" collapsed="false">
      <c r="A24" s="288" t="s">
        <v>91</v>
      </c>
      <c r="B24" s="281" t="n">
        <f aca="false">+'Morning Report'!$M$93</f>
        <v>0</v>
      </c>
      <c r="C24" s="281" t="n">
        <f aca="false">+'Morning Report'!$M$93</f>
        <v>0</v>
      </c>
      <c r="D24" s="281" t="n">
        <f aca="false">+'Morning Report'!$M$93</f>
        <v>0</v>
      </c>
      <c r="E24" s="281" t="n">
        <f aca="false">+'Morning Report'!$M$93</f>
        <v>0</v>
      </c>
      <c r="F24" s="281" t="n">
        <f aca="false">+'Morning Report'!$M$93</f>
        <v>0</v>
      </c>
      <c r="G24" s="281" t="n">
        <f aca="false">+'Morning Report'!$M$93</f>
        <v>0</v>
      </c>
      <c r="H24" s="281" t="n">
        <f aca="false">+'Morning Report'!$M$93</f>
        <v>0</v>
      </c>
      <c r="I24" s="281" t="n">
        <f aca="false">+'Morning Report'!$M$93</f>
        <v>0</v>
      </c>
      <c r="J24" s="281" t="n">
        <f aca="false">+'Morning Report'!$M$93</f>
        <v>0</v>
      </c>
      <c r="K24" s="281" t="n">
        <f aca="false">+'Morning Report'!$M$93</f>
        <v>0</v>
      </c>
      <c r="L24" s="281" t="n">
        <f aca="false">+'Morning Report'!$M$93</f>
        <v>0</v>
      </c>
      <c r="M24" s="281" t="n">
        <f aca="false">+'Morning Report'!$M$93</f>
        <v>0</v>
      </c>
      <c r="N24" s="281" t="n">
        <f aca="false">+'Morning Report'!$M$93</f>
        <v>0</v>
      </c>
      <c r="O24" s="281" t="n">
        <f aca="false">+'Morning Report'!$M$93</f>
        <v>0</v>
      </c>
      <c r="P24" s="281" t="n">
        <f aca="false">+'Morning Report'!$M$93</f>
        <v>0</v>
      </c>
      <c r="Q24" s="281" t="n">
        <f aca="false">+'Morning Report'!$M$93</f>
        <v>0</v>
      </c>
      <c r="R24" s="281" t="n">
        <f aca="false">+'Morning Report'!$M$93</f>
        <v>0</v>
      </c>
      <c r="S24" s="281" t="n">
        <f aca="false">+'Morning Report'!$M$93</f>
        <v>0</v>
      </c>
      <c r="T24" s="281" t="n">
        <f aca="false">+'Morning Report'!$M$93</f>
        <v>0</v>
      </c>
      <c r="U24" s="281" t="n">
        <f aca="false">+'Morning Report'!$M$93</f>
        <v>0</v>
      </c>
      <c r="V24" s="281" t="n">
        <f aca="false">+'Morning Report'!$M$93</f>
        <v>0</v>
      </c>
      <c r="W24" s="281" t="n">
        <f aca="false">+'Morning Report'!$M$93</f>
        <v>0</v>
      </c>
      <c r="X24" s="281" t="n">
        <f aca="false">+'Morning Report'!$M$93</f>
        <v>0</v>
      </c>
      <c r="Y24" s="282" t="n">
        <f aca="false">+'Morning Report'!$M$93</f>
        <v>0</v>
      </c>
    </row>
    <row r="25" customFormat="false" ht="12.75" hidden="false" customHeight="false" outlineLevel="0" collapsed="false">
      <c r="A25" s="283" t="s">
        <v>69</v>
      </c>
      <c r="B25" s="45" t="e">
        <f aca="false">+'Morning Report'!$M$94</f>
        <v>#N/A</v>
      </c>
      <c r="C25" s="45" t="e">
        <f aca="false">+'Morning Report'!$M$94</f>
        <v>#N/A</v>
      </c>
      <c r="D25" s="45" t="e">
        <f aca="false">+'Morning Report'!$M$94</f>
        <v>#N/A</v>
      </c>
      <c r="E25" s="45" t="e">
        <f aca="false">+'Morning Report'!$M$94</f>
        <v>#N/A</v>
      </c>
      <c r="F25" s="45" t="e">
        <f aca="false">+'Morning Report'!$M$94</f>
        <v>#N/A</v>
      </c>
      <c r="G25" s="45" t="e">
        <f aca="false">+'Morning Report'!$M$94</f>
        <v>#N/A</v>
      </c>
      <c r="H25" s="45" t="e">
        <f aca="false">+'Morning Report'!$M$94</f>
        <v>#N/A</v>
      </c>
      <c r="I25" s="45" t="e">
        <f aca="false">+'Morning Report'!$M$94</f>
        <v>#N/A</v>
      </c>
      <c r="J25" s="45" t="e">
        <f aca="false">+'Morning Report'!$M$94</f>
        <v>#N/A</v>
      </c>
      <c r="K25" s="45" t="e">
        <f aca="false">+'Morning Report'!$M$94</f>
        <v>#N/A</v>
      </c>
      <c r="L25" s="45" t="e">
        <f aca="false">+'Morning Report'!$M$94</f>
        <v>#N/A</v>
      </c>
      <c r="M25" s="45" t="e">
        <f aca="false">+'Morning Report'!$M$94</f>
        <v>#N/A</v>
      </c>
      <c r="N25" s="45" t="e">
        <f aca="false">+'Morning Report'!$M$94</f>
        <v>#N/A</v>
      </c>
      <c r="O25" s="45" t="e">
        <f aca="false">+'Morning Report'!$M$94</f>
        <v>#N/A</v>
      </c>
      <c r="P25" s="45" t="e">
        <f aca="false">+'Morning Report'!$M$94</f>
        <v>#N/A</v>
      </c>
      <c r="Q25" s="45" t="e">
        <f aca="false">+'Morning Report'!$M$94</f>
        <v>#N/A</v>
      </c>
      <c r="R25" s="45" t="e">
        <f aca="false">+'Morning Report'!$M$94</f>
        <v>#N/A</v>
      </c>
      <c r="S25" s="45" t="e">
        <f aca="false">+'Morning Report'!$M$94</f>
        <v>#N/A</v>
      </c>
      <c r="T25" s="45" t="e">
        <f aca="false">+'Morning Report'!$M$94</f>
        <v>#N/A</v>
      </c>
      <c r="U25" s="45" t="e">
        <f aca="false">+'Morning Report'!$M$94</f>
        <v>#N/A</v>
      </c>
      <c r="V25" s="45" t="e">
        <f aca="false">+'Morning Report'!$M$94</f>
        <v>#N/A</v>
      </c>
      <c r="W25" s="45" t="e">
        <f aca="false">+'Morning Report'!$M$94</f>
        <v>#N/A</v>
      </c>
      <c r="X25" s="45" t="e">
        <f aca="false">+'Morning Report'!$M$94</f>
        <v>#N/A</v>
      </c>
      <c r="Y25" s="284" t="e">
        <f aca="false">+'Morning Report'!$M$94</f>
        <v>#N/A</v>
      </c>
    </row>
    <row r="26" customFormat="false" ht="12.75" hidden="false" customHeight="false" outlineLevel="0" collapsed="false">
      <c r="A26" s="283" t="s">
        <v>70</v>
      </c>
      <c r="B26" s="45" t="e">
        <f aca="false">+'Morning Report'!$M$95</f>
        <v>#N/A</v>
      </c>
      <c r="C26" s="45" t="e">
        <f aca="false">+'Morning Report'!$M$95</f>
        <v>#N/A</v>
      </c>
      <c r="D26" s="45" t="e">
        <f aca="false">+'Morning Report'!$M$95</f>
        <v>#N/A</v>
      </c>
      <c r="E26" s="45" t="e">
        <f aca="false">+'Morning Report'!$M$95</f>
        <v>#N/A</v>
      </c>
      <c r="F26" s="45" t="e">
        <f aca="false">+'Morning Report'!$M$95</f>
        <v>#N/A</v>
      </c>
      <c r="G26" s="45" t="e">
        <f aca="false">+'Morning Report'!$M$95</f>
        <v>#N/A</v>
      </c>
      <c r="H26" s="45" t="e">
        <f aca="false">+'Morning Report'!$M$95</f>
        <v>#N/A</v>
      </c>
      <c r="I26" s="45" t="e">
        <f aca="false">+'Morning Report'!$M$95</f>
        <v>#N/A</v>
      </c>
      <c r="J26" s="45" t="e">
        <f aca="false">+'Morning Report'!$M$95</f>
        <v>#N/A</v>
      </c>
      <c r="K26" s="45" t="e">
        <f aca="false">+'Morning Report'!$M$95</f>
        <v>#N/A</v>
      </c>
      <c r="L26" s="45" t="e">
        <f aca="false">+'Morning Report'!$M$95</f>
        <v>#N/A</v>
      </c>
      <c r="M26" s="45" t="e">
        <f aca="false">+'Morning Report'!$M$95</f>
        <v>#N/A</v>
      </c>
      <c r="N26" s="45" t="e">
        <f aca="false">+'Morning Report'!$M$95</f>
        <v>#N/A</v>
      </c>
      <c r="O26" s="45" t="e">
        <f aca="false">+'Morning Report'!$M$95</f>
        <v>#N/A</v>
      </c>
      <c r="P26" s="45" t="e">
        <f aca="false">+'Morning Report'!$M$95</f>
        <v>#N/A</v>
      </c>
      <c r="Q26" s="45" t="e">
        <f aca="false">+'Morning Report'!$M$95</f>
        <v>#N/A</v>
      </c>
      <c r="R26" s="45" t="e">
        <f aca="false">+'Morning Report'!$M$95</f>
        <v>#N/A</v>
      </c>
      <c r="S26" s="45" t="e">
        <f aca="false">+'Morning Report'!$M$95</f>
        <v>#N/A</v>
      </c>
      <c r="T26" s="45" t="e">
        <f aca="false">+'Morning Report'!$M$95</f>
        <v>#N/A</v>
      </c>
      <c r="U26" s="45" t="e">
        <f aca="false">+'Morning Report'!$M$95</f>
        <v>#N/A</v>
      </c>
      <c r="V26" s="45" t="e">
        <f aca="false">+'Morning Report'!$M$95</f>
        <v>#N/A</v>
      </c>
      <c r="W26" s="45" t="e">
        <f aca="false">+'Morning Report'!$M$95</f>
        <v>#N/A</v>
      </c>
      <c r="X26" s="45" t="e">
        <f aca="false">+'Morning Report'!$M$95</f>
        <v>#N/A</v>
      </c>
      <c r="Y26" s="284" t="e">
        <f aca="false">+'Morning Report'!$M$95</f>
        <v>#N/A</v>
      </c>
    </row>
    <row r="27" customFormat="false" ht="12.75" hidden="false" customHeight="false" outlineLevel="0" collapsed="false">
      <c r="A27" s="283" t="s">
        <v>71</v>
      </c>
      <c r="B27" s="45" t="e">
        <f aca="false">+'Morning Report'!$M$96</f>
        <v>#N/A</v>
      </c>
      <c r="C27" s="45" t="e">
        <f aca="false">+'Morning Report'!$M$96</f>
        <v>#N/A</v>
      </c>
      <c r="D27" s="45" t="e">
        <f aca="false">+'Morning Report'!$M$96</f>
        <v>#N/A</v>
      </c>
      <c r="E27" s="45" t="e">
        <f aca="false">+'Morning Report'!$M$96</f>
        <v>#N/A</v>
      </c>
      <c r="F27" s="45" t="e">
        <f aca="false">+'Morning Report'!$M$96</f>
        <v>#N/A</v>
      </c>
      <c r="G27" s="45" t="e">
        <f aca="false">+'Morning Report'!$M$96</f>
        <v>#N/A</v>
      </c>
      <c r="H27" s="45" t="e">
        <f aca="false">+'Morning Report'!$M$96</f>
        <v>#N/A</v>
      </c>
      <c r="I27" s="45" t="e">
        <f aca="false">+'Morning Report'!$M$96</f>
        <v>#N/A</v>
      </c>
      <c r="J27" s="45" t="e">
        <f aca="false">+'Morning Report'!$M$96</f>
        <v>#N/A</v>
      </c>
      <c r="K27" s="45" t="e">
        <f aca="false">+'Morning Report'!$M$96</f>
        <v>#N/A</v>
      </c>
      <c r="L27" s="45" t="e">
        <f aca="false">+'Morning Report'!$M$96</f>
        <v>#N/A</v>
      </c>
      <c r="M27" s="45" t="e">
        <f aca="false">+'Morning Report'!$M$96</f>
        <v>#N/A</v>
      </c>
      <c r="N27" s="45" t="e">
        <f aca="false">+'Morning Report'!$M$96</f>
        <v>#N/A</v>
      </c>
      <c r="O27" s="45" t="e">
        <f aca="false">+'Morning Report'!$M$96</f>
        <v>#N/A</v>
      </c>
      <c r="P27" s="45" t="e">
        <f aca="false">+'Morning Report'!$M$96</f>
        <v>#N/A</v>
      </c>
      <c r="Q27" s="45" t="e">
        <f aca="false">+'Morning Report'!$M$96</f>
        <v>#N/A</v>
      </c>
      <c r="R27" s="45" t="e">
        <f aca="false">+'Morning Report'!$M$96</f>
        <v>#N/A</v>
      </c>
      <c r="S27" s="45" t="e">
        <f aca="false">+'Morning Report'!$M$96</f>
        <v>#N/A</v>
      </c>
      <c r="T27" s="45" t="e">
        <f aca="false">+'Morning Report'!$M$96</f>
        <v>#N/A</v>
      </c>
      <c r="U27" s="45" t="e">
        <f aca="false">+'Morning Report'!$M$96</f>
        <v>#N/A</v>
      </c>
      <c r="V27" s="45" t="e">
        <f aca="false">+'Morning Report'!$M$96</f>
        <v>#N/A</v>
      </c>
      <c r="W27" s="45" t="e">
        <f aca="false">+'Morning Report'!$M$96</f>
        <v>#N/A</v>
      </c>
      <c r="X27" s="45" t="e">
        <f aca="false">+'Morning Report'!$M$96</f>
        <v>#N/A</v>
      </c>
      <c r="Y27" s="284" t="e">
        <f aca="false">+'Morning Report'!$M$96</f>
        <v>#N/A</v>
      </c>
    </row>
    <row r="28" customFormat="false" ht="12.75" hidden="false" customHeight="false" outlineLevel="0" collapsed="false">
      <c r="A28" s="283" t="s">
        <v>72</v>
      </c>
      <c r="B28" s="45" t="e">
        <f aca="false">+'Morning Report'!$M$97</f>
        <v>#N/A</v>
      </c>
      <c r="C28" s="45" t="e">
        <f aca="false">+'Morning Report'!$M$97</f>
        <v>#N/A</v>
      </c>
      <c r="D28" s="45" t="e">
        <f aca="false">+'Morning Report'!$M$97</f>
        <v>#N/A</v>
      </c>
      <c r="E28" s="45" t="e">
        <f aca="false">+'Morning Report'!$M$97</f>
        <v>#N/A</v>
      </c>
      <c r="F28" s="45" t="e">
        <f aca="false">+'Morning Report'!$M$97</f>
        <v>#N/A</v>
      </c>
      <c r="G28" s="45" t="e">
        <f aca="false">+'Morning Report'!$M$97</f>
        <v>#N/A</v>
      </c>
      <c r="H28" s="45" t="e">
        <f aca="false">+'Morning Report'!$M$97</f>
        <v>#N/A</v>
      </c>
      <c r="I28" s="45" t="e">
        <f aca="false">+'Morning Report'!$M$97</f>
        <v>#N/A</v>
      </c>
      <c r="J28" s="45" t="e">
        <f aca="false">+'Morning Report'!$M$97</f>
        <v>#N/A</v>
      </c>
      <c r="K28" s="45" t="e">
        <f aca="false">+'Morning Report'!$M$97</f>
        <v>#N/A</v>
      </c>
      <c r="L28" s="45" t="e">
        <f aca="false">+'Morning Report'!$M$97</f>
        <v>#N/A</v>
      </c>
      <c r="M28" s="45" t="e">
        <f aca="false">+'Morning Report'!$M$97</f>
        <v>#N/A</v>
      </c>
      <c r="N28" s="45" t="e">
        <f aca="false">+'Morning Report'!$M$97</f>
        <v>#N/A</v>
      </c>
      <c r="O28" s="45" t="e">
        <f aca="false">+'Morning Report'!$M$97</f>
        <v>#N/A</v>
      </c>
      <c r="P28" s="45" t="e">
        <f aca="false">+'Morning Report'!$M$97</f>
        <v>#N/A</v>
      </c>
      <c r="Q28" s="45" t="e">
        <f aca="false">+'Morning Report'!$M$97</f>
        <v>#N/A</v>
      </c>
      <c r="R28" s="45" t="e">
        <f aca="false">+'Morning Report'!$M$97</f>
        <v>#N/A</v>
      </c>
      <c r="S28" s="45" t="e">
        <f aca="false">+'Morning Report'!$M$97</f>
        <v>#N/A</v>
      </c>
      <c r="T28" s="45" t="e">
        <f aca="false">+'Morning Report'!$M$97</f>
        <v>#N/A</v>
      </c>
      <c r="U28" s="45" t="e">
        <f aca="false">+'Morning Report'!$M$97</f>
        <v>#N/A</v>
      </c>
      <c r="V28" s="45" t="e">
        <f aca="false">+'Morning Report'!$M$97</f>
        <v>#N/A</v>
      </c>
      <c r="W28" s="45" t="e">
        <f aca="false">+'Morning Report'!$M$97</f>
        <v>#N/A</v>
      </c>
      <c r="X28" s="45" t="e">
        <f aca="false">+'Morning Report'!$M$97</f>
        <v>#N/A</v>
      </c>
      <c r="Y28" s="284" t="e">
        <f aca="false">+'Morning Report'!$M$97</f>
        <v>#N/A</v>
      </c>
    </row>
    <row r="29" customFormat="false" ht="12.75" hidden="false" customHeight="false" outlineLevel="0" collapsed="false">
      <c r="A29" s="283" t="s">
        <v>73</v>
      </c>
      <c r="B29" s="45" t="n">
        <f aca="false">+'Morning Report'!$M$98</f>
        <v>5887</v>
      </c>
      <c r="C29" s="45" t="n">
        <f aca="false">+'Morning Report'!$M$98</f>
        <v>5887</v>
      </c>
      <c r="D29" s="45" t="n">
        <f aca="false">+'Morning Report'!$M$98</f>
        <v>5887</v>
      </c>
      <c r="E29" s="45" t="n">
        <f aca="false">+'Morning Report'!$M$98</f>
        <v>5887</v>
      </c>
      <c r="F29" s="45" t="n">
        <f aca="false">+'Morning Report'!$M$98</f>
        <v>5887</v>
      </c>
      <c r="G29" s="45" t="n">
        <f aca="false">+'Morning Report'!$M$98</f>
        <v>5887</v>
      </c>
      <c r="H29" s="45" t="n">
        <f aca="false">+'Morning Report'!$M$98</f>
        <v>5887</v>
      </c>
      <c r="I29" s="45" t="n">
        <f aca="false">+'Morning Report'!$M$98</f>
        <v>5887</v>
      </c>
      <c r="J29" s="45" t="n">
        <f aca="false">+'Morning Report'!$M$98</f>
        <v>5887</v>
      </c>
      <c r="K29" s="45" t="n">
        <f aca="false">+'Morning Report'!$M$98</f>
        <v>5887</v>
      </c>
      <c r="L29" s="45" t="n">
        <f aca="false">+'Morning Report'!$M$98</f>
        <v>5887</v>
      </c>
      <c r="M29" s="45" t="n">
        <f aca="false">+'Morning Report'!$M$98</f>
        <v>5887</v>
      </c>
      <c r="N29" s="45" t="n">
        <f aca="false">+'Morning Report'!$M$98</f>
        <v>5887</v>
      </c>
      <c r="O29" s="45" t="n">
        <f aca="false">+'Morning Report'!$M$98</f>
        <v>5887</v>
      </c>
      <c r="P29" s="45" t="n">
        <f aca="false">+'Morning Report'!$M$98</f>
        <v>5887</v>
      </c>
      <c r="Q29" s="45" t="n">
        <f aca="false">+'Morning Report'!$M$98</f>
        <v>5887</v>
      </c>
      <c r="R29" s="45" t="n">
        <f aca="false">+'Morning Report'!$M$98</f>
        <v>5887</v>
      </c>
      <c r="S29" s="45" t="n">
        <f aca="false">+'Morning Report'!$M$98</f>
        <v>5887</v>
      </c>
      <c r="T29" s="45" t="n">
        <f aca="false">+'Morning Report'!$M$98</f>
        <v>5887</v>
      </c>
      <c r="U29" s="45" t="n">
        <f aca="false">+'Morning Report'!$M$98</f>
        <v>5887</v>
      </c>
      <c r="V29" s="45" t="n">
        <f aca="false">+'Morning Report'!$M$98</f>
        <v>5887</v>
      </c>
      <c r="W29" s="45" t="n">
        <f aca="false">+'Morning Report'!$M$98</f>
        <v>5887</v>
      </c>
      <c r="X29" s="45" t="n">
        <f aca="false">+'Morning Report'!$M$98</f>
        <v>5887</v>
      </c>
      <c r="Y29" s="284" t="n">
        <f aca="false">+'Morning Report'!$M$98</f>
        <v>5887</v>
      </c>
    </row>
    <row r="30" customFormat="false" ht="12.75" hidden="false" customHeight="false" outlineLevel="0" collapsed="false">
      <c r="A30" s="283" t="s">
        <v>74</v>
      </c>
      <c r="B30" s="45" t="e">
        <f aca="false">+'Morning Report'!$M$99</f>
        <v>#N/A</v>
      </c>
      <c r="C30" s="45" t="e">
        <f aca="false">+'Morning Report'!$M$99</f>
        <v>#N/A</v>
      </c>
      <c r="D30" s="45" t="e">
        <f aca="false">+'Morning Report'!$M$99</f>
        <v>#N/A</v>
      </c>
      <c r="E30" s="45" t="e">
        <f aca="false">+'Morning Report'!$M$99</f>
        <v>#N/A</v>
      </c>
      <c r="F30" s="45" t="e">
        <f aca="false">+'Morning Report'!$M$99</f>
        <v>#N/A</v>
      </c>
      <c r="G30" s="45" t="e">
        <f aca="false">+'Morning Report'!$M$99</f>
        <v>#N/A</v>
      </c>
      <c r="H30" s="45" t="e">
        <f aca="false">+'Morning Report'!$M$99</f>
        <v>#N/A</v>
      </c>
      <c r="I30" s="45" t="e">
        <f aca="false">+'Morning Report'!$M$99</f>
        <v>#N/A</v>
      </c>
      <c r="J30" s="45" t="e">
        <f aca="false">+'Morning Report'!$M$99</f>
        <v>#N/A</v>
      </c>
      <c r="K30" s="45" t="e">
        <f aca="false">+'Morning Report'!$M$99</f>
        <v>#N/A</v>
      </c>
      <c r="L30" s="45" t="e">
        <f aca="false">+'Morning Report'!$M$99</f>
        <v>#N/A</v>
      </c>
      <c r="M30" s="45" t="e">
        <f aca="false">+'Morning Report'!$M$99</f>
        <v>#N/A</v>
      </c>
      <c r="N30" s="45" t="e">
        <f aca="false">+'Morning Report'!$M$99</f>
        <v>#N/A</v>
      </c>
      <c r="O30" s="45" t="e">
        <f aca="false">+'Morning Report'!$M$99</f>
        <v>#N/A</v>
      </c>
      <c r="P30" s="45" t="e">
        <f aca="false">+'Morning Report'!$M$99</f>
        <v>#N/A</v>
      </c>
      <c r="Q30" s="45" t="e">
        <f aca="false">+'Morning Report'!$M$99</f>
        <v>#N/A</v>
      </c>
      <c r="R30" s="45" t="e">
        <f aca="false">+'Morning Report'!$M$99</f>
        <v>#N/A</v>
      </c>
      <c r="S30" s="45" t="e">
        <f aca="false">+'Morning Report'!$M$99</f>
        <v>#N/A</v>
      </c>
      <c r="T30" s="45" t="e">
        <f aca="false">+'Morning Report'!$M$99</f>
        <v>#N/A</v>
      </c>
      <c r="U30" s="45" t="e">
        <f aca="false">+'Morning Report'!$M$99</f>
        <v>#N/A</v>
      </c>
      <c r="V30" s="45" t="e">
        <f aca="false">+'Morning Report'!$M$99</f>
        <v>#N/A</v>
      </c>
      <c r="W30" s="45" t="e">
        <f aca="false">+'Morning Report'!$M$99</f>
        <v>#N/A</v>
      </c>
      <c r="X30" s="45" t="e">
        <f aca="false">+'Morning Report'!$M$99</f>
        <v>#N/A</v>
      </c>
      <c r="Y30" s="284" t="e">
        <f aca="false">+'Morning Report'!$M$99</f>
        <v>#N/A</v>
      </c>
    </row>
    <row r="31" customFormat="false" ht="12.75" hidden="false" customHeight="false" outlineLevel="0" collapsed="false">
      <c r="A31" s="283" t="s">
        <v>75</v>
      </c>
      <c r="B31" s="45" t="n">
        <f aca="false">+'Morning Report'!$M$100</f>
        <v>5440</v>
      </c>
      <c r="C31" s="45" t="n">
        <f aca="false">+'Morning Report'!$M$100</f>
        <v>5440</v>
      </c>
      <c r="D31" s="45" t="n">
        <f aca="false">+'Morning Report'!$M$100</f>
        <v>5440</v>
      </c>
      <c r="E31" s="45" t="n">
        <f aca="false">+'Morning Report'!$M$100</f>
        <v>5440</v>
      </c>
      <c r="F31" s="45" t="n">
        <f aca="false">+'Morning Report'!$M$100</f>
        <v>5440</v>
      </c>
      <c r="G31" s="45" t="n">
        <f aca="false">+'Morning Report'!$M$100</f>
        <v>5440</v>
      </c>
      <c r="H31" s="45" t="n">
        <f aca="false">+'Morning Report'!$M$100</f>
        <v>5440</v>
      </c>
      <c r="I31" s="45" t="n">
        <f aca="false">+'Morning Report'!$M$100</f>
        <v>5440</v>
      </c>
      <c r="J31" s="45" t="n">
        <f aca="false">+'Morning Report'!$M$100</f>
        <v>5440</v>
      </c>
      <c r="K31" s="45" t="n">
        <f aca="false">+'Morning Report'!$M$100</f>
        <v>5440</v>
      </c>
      <c r="L31" s="45" t="n">
        <f aca="false">+'Morning Report'!$M$100</f>
        <v>5440</v>
      </c>
      <c r="M31" s="45" t="n">
        <f aca="false">+'Morning Report'!$M$100</f>
        <v>5440</v>
      </c>
      <c r="N31" s="45" t="n">
        <f aca="false">+'Morning Report'!$M$100</f>
        <v>5440</v>
      </c>
      <c r="O31" s="45" t="n">
        <f aca="false">+'Morning Report'!$M$100</f>
        <v>5440</v>
      </c>
      <c r="P31" s="45" t="n">
        <f aca="false">+'Morning Report'!$M$100</f>
        <v>5440</v>
      </c>
      <c r="Q31" s="45" t="n">
        <f aca="false">+'Morning Report'!$M$100</f>
        <v>5440</v>
      </c>
      <c r="R31" s="45" t="n">
        <f aca="false">+'Morning Report'!$M$100</f>
        <v>5440</v>
      </c>
      <c r="S31" s="45" t="n">
        <f aca="false">+'Morning Report'!$M$100</f>
        <v>5440</v>
      </c>
      <c r="T31" s="45" t="n">
        <f aca="false">+'Morning Report'!$M$100</f>
        <v>5440</v>
      </c>
      <c r="U31" s="45" t="n">
        <f aca="false">+'Morning Report'!$M$100</f>
        <v>5440</v>
      </c>
      <c r="V31" s="45" t="n">
        <f aca="false">+'Morning Report'!$M$100</f>
        <v>5440</v>
      </c>
      <c r="W31" s="45" t="n">
        <f aca="false">+'Morning Report'!$M$100</f>
        <v>5440</v>
      </c>
      <c r="X31" s="45" t="n">
        <f aca="false">+'Morning Report'!$M$100</f>
        <v>5440</v>
      </c>
      <c r="Y31" s="284" t="n">
        <f aca="false">+'Morning Report'!$M$100</f>
        <v>5440</v>
      </c>
    </row>
    <row r="32" customFormat="false" ht="13.5" hidden="false" customHeight="false" outlineLevel="0" collapsed="false">
      <c r="A32" s="285" t="s">
        <v>76</v>
      </c>
      <c r="B32" s="286" t="n">
        <f aca="false">+'Morning Report'!$M$101</f>
        <v>0</v>
      </c>
      <c r="C32" s="286" t="n">
        <f aca="false">+'Morning Report'!$M$101</f>
        <v>0</v>
      </c>
      <c r="D32" s="286" t="n">
        <f aca="false">+'Morning Report'!$M$101</f>
        <v>0</v>
      </c>
      <c r="E32" s="286" t="n">
        <f aca="false">+'Morning Report'!$M$101</f>
        <v>0</v>
      </c>
      <c r="F32" s="286" t="n">
        <f aca="false">+'Morning Report'!$M$101</f>
        <v>0</v>
      </c>
      <c r="G32" s="286" t="n">
        <f aca="false">+'Morning Report'!$M$101</f>
        <v>0</v>
      </c>
      <c r="H32" s="286" t="n">
        <f aca="false">+'Morning Report'!$M$101</f>
        <v>0</v>
      </c>
      <c r="I32" s="286" t="n">
        <f aca="false">+'Morning Report'!$M$101</f>
        <v>0</v>
      </c>
      <c r="J32" s="286" t="n">
        <f aca="false">+'Morning Report'!$M$101</f>
        <v>0</v>
      </c>
      <c r="K32" s="286" t="n">
        <f aca="false">+'Morning Report'!$M$101</f>
        <v>0</v>
      </c>
      <c r="L32" s="286" t="n">
        <f aca="false">+'Morning Report'!$M$101</f>
        <v>0</v>
      </c>
      <c r="M32" s="286" t="n">
        <f aca="false">+'Morning Report'!$M$101</f>
        <v>0</v>
      </c>
      <c r="N32" s="286" t="n">
        <f aca="false">+'Morning Report'!$M$101</f>
        <v>0</v>
      </c>
      <c r="O32" s="286" t="n">
        <f aca="false">+'Morning Report'!$M$101</f>
        <v>0</v>
      </c>
      <c r="P32" s="286" t="n">
        <f aca="false">+'Morning Report'!$M$101</f>
        <v>0</v>
      </c>
      <c r="Q32" s="286" t="n">
        <f aca="false">+'Morning Report'!$M$101</f>
        <v>0</v>
      </c>
      <c r="R32" s="286" t="n">
        <f aca="false">+'Morning Report'!$M$101</f>
        <v>0</v>
      </c>
      <c r="S32" s="286" t="n">
        <f aca="false">+'Morning Report'!$M$101</f>
        <v>0</v>
      </c>
      <c r="T32" s="286" t="n">
        <f aca="false">+'Morning Report'!$M$101</f>
        <v>0</v>
      </c>
      <c r="U32" s="286" t="n">
        <f aca="false">+'Morning Report'!$M$101</f>
        <v>0</v>
      </c>
      <c r="V32" s="286" t="n">
        <f aca="false">+'Morning Report'!$M$101</f>
        <v>0</v>
      </c>
      <c r="W32" s="286" t="n">
        <f aca="false">+'Morning Report'!$M$101</f>
        <v>0</v>
      </c>
      <c r="X32" s="286" t="n">
        <f aca="false">+'Morning Report'!$M$101</f>
        <v>0</v>
      </c>
      <c r="Y32" s="287" t="n">
        <f aca="false">+'Morning Report'!$M$101</f>
        <v>0</v>
      </c>
    </row>
    <row r="33" customFormat="false" ht="12.75" hidden="false" customHeight="false" outlineLevel="0" collapsed="false">
      <c r="A33" s="62"/>
      <c r="B33" s="45"/>
      <c r="C33" s="45"/>
      <c r="D33" s="45"/>
      <c r="E33" s="45"/>
      <c r="F33" s="45"/>
      <c r="G33" s="45"/>
      <c r="H33" s="45"/>
      <c r="I33" s="62"/>
      <c r="J33" s="289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62"/>
      <c r="Y33" s="62"/>
    </row>
    <row r="34" customFormat="false" ht="13.5" hidden="false" customHeight="false" outlineLevel="0" collapsed="false">
      <c r="A34" s="279" t="n">
        <f aca="false">+'Morning Report'!N92</f>
        <v>45929</v>
      </c>
      <c r="B34" s="45"/>
      <c r="C34" s="45"/>
      <c r="D34" s="45"/>
      <c r="E34" s="45"/>
      <c r="F34" s="45"/>
      <c r="G34" s="45"/>
      <c r="H34" s="45"/>
      <c r="I34" s="62"/>
      <c r="J34" s="289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62"/>
      <c r="Y34" s="62"/>
    </row>
    <row r="35" customFormat="false" ht="12.75" hidden="false" customHeight="false" outlineLevel="0" collapsed="false">
      <c r="A35" s="290" t="s">
        <v>91</v>
      </c>
      <c r="B35" s="281" t="n">
        <f aca="false">+'Morning Report'!$N$93</f>
        <v>0</v>
      </c>
      <c r="C35" s="281" t="n">
        <f aca="false">+'Morning Report'!$N$93</f>
        <v>0</v>
      </c>
      <c r="D35" s="281" t="n">
        <f aca="false">+'Morning Report'!$N$93</f>
        <v>0</v>
      </c>
      <c r="E35" s="281" t="n">
        <f aca="false">+'Morning Report'!$N$93</f>
        <v>0</v>
      </c>
      <c r="F35" s="281" t="n">
        <f aca="false">+'Morning Report'!$N$93</f>
        <v>0</v>
      </c>
      <c r="G35" s="281" t="n">
        <f aca="false">+'Morning Report'!$N$93</f>
        <v>0</v>
      </c>
      <c r="H35" s="281" t="n">
        <f aca="false">+'Morning Report'!$N$93</f>
        <v>0</v>
      </c>
      <c r="I35" s="281" t="n">
        <f aca="false">+'Morning Report'!$N$93</f>
        <v>0</v>
      </c>
      <c r="J35" s="281" t="n">
        <f aca="false">+'Morning Report'!$N$93</f>
        <v>0</v>
      </c>
      <c r="K35" s="281" t="n">
        <f aca="false">+'Morning Report'!$N$93</f>
        <v>0</v>
      </c>
      <c r="L35" s="281" t="n">
        <f aca="false">+'Morning Report'!$N$93</f>
        <v>0</v>
      </c>
      <c r="M35" s="281" t="n">
        <f aca="false">+'Morning Report'!$N$93</f>
        <v>0</v>
      </c>
      <c r="N35" s="281" t="n">
        <f aca="false">+'Morning Report'!$N$93</f>
        <v>0</v>
      </c>
      <c r="O35" s="281" t="n">
        <f aca="false">+'Morning Report'!$N$93</f>
        <v>0</v>
      </c>
      <c r="P35" s="281" t="n">
        <f aca="false">+'Morning Report'!$N$93</f>
        <v>0</v>
      </c>
      <c r="Q35" s="281" t="n">
        <f aca="false">+'Morning Report'!$N$93</f>
        <v>0</v>
      </c>
      <c r="R35" s="281" t="n">
        <f aca="false">+'Morning Report'!$N$93</f>
        <v>0</v>
      </c>
      <c r="S35" s="281" t="n">
        <f aca="false">+'Morning Report'!$N$93</f>
        <v>0</v>
      </c>
      <c r="T35" s="281" t="n">
        <f aca="false">+'Morning Report'!$N$93</f>
        <v>0</v>
      </c>
      <c r="U35" s="281" t="n">
        <f aca="false">+'Morning Report'!$N$93</f>
        <v>0</v>
      </c>
      <c r="V35" s="281" t="n">
        <f aca="false">+'Morning Report'!$N$93</f>
        <v>0</v>
      </c>
      <c r="W35" s="281" t="n">
        <f aca="false">+'Morning Report'!$N$93</f>
        <v>0</v>
      </c>
      <c r="X35" s="281" t="n">
        <f aca="false">+'Morning Report'!$N$93</f>
        <v>0</v>
      </c>
      <c r="Y35" s="281" t="n">
        <f aca="false">+'Morning Report'!$N$93</f>
        <v>0</v>
      </c>
    </row>
    <row r="36" customFormat="false" ht="12.75" hidden="false" customHeight="false" outlineLevel="0" collapsed="false">
      <c r="A36" s="283" t="s">
        <v>69</v>
      </c>
      <c r="B36" s="45" t="e">
        <f aca="false">+'Morning Report'!$N$94</f>
        <v>#N/A</v>
      </c>
      <c r="C36" s="45" t="e">
        <f aca="false">+'Morning Report'!$N$94</f>
        <v>#N/A</v>
      </c>
      <c r="D36" s="45" t="e">
        <f aca="false">+'Morning Report'!$N$94</f>
        <v>#N/A</v>
      </c>
      <c r="E36" s="45" t="e">
        <f aca="false">+'Morning Report'!$N$94</f>
        <v>#N/A</v>
      </c>
      <c r="F36" s="45" t="e">
        <f aca="false">+'Morning Report'!$N$94</f>
        <v>#N/A</v>
      </c>
      <c r="G36" s="45" t="e">
        <f aca="false">+'Morning Report'!$N$94</f>
        <v>#N/A</v>
      </c>
      <c r="H36" s="45" t="e">
        <f aca="false">+'Morning Report'!$N$94</f>
        <v>#N/A</v>
      </c>
      <c r="I36" s="45" t="e">
        <f aca="false">+'Morning Report'!$N$94</f>
        <v>#N/A</v>
      </c>
      <c r="J36" s="45" t="e">
        <f aca="false">+'Morning Report'!$N$94</f>
        <v>#N/A</v>
      </c>
      <c r="K36" s="45" t="e">
        <f aca="false">+'Morning Report'!$N$94</f>
        <v>#N/A</v>
      </c>
      <c r="L36" s="45" t="e">
        <f aca="false">+'Morning Report'!$N$94</f>
        <v>#N/A</v>
      </c>
      <c r="M36" s="45" t="e">
        <f aca="false">+'Morning Report'!$N$94</f>
        <v>#N/A</v>
      </c>
      <c r="N36" s="45" t="e">
        <f aca="false">+'Morning Report'!$N$94</f>
        <v>#N/A</v>
      </c>
      <c r="O36" s="45" t="e">
        <f aca="false">+'Morning Report'!$N$94</f>
        <v>#N/A</v>
      </c>
      <c r="P36" s="45" t="e">
        <f aca="false">+'Morning Report'!$N$94</f>
        <v>#N/A</v>
      </c>
      <c r="Q36" s="45" t="e">
        <f aca="false">+'Morning Report'!$N$94</f>
        <v>#N/A</v>
      </c>
      <c r="R36" s="45" t="e">
        <f aca="false">+'Morning Report'!$N$94</f>
        <v>#N/A</v>
      </c>
      <c r="S36" s="45" t="e">
        <f aca="false">+'Morning Report'!$N$94</f>
        <v>#N/A</v>
      </c>
      <c r="T36" s="45" t="e">
        <f aca="false">+'Morning Report'!$N$94</f>
        <v>#N/A</v>
      </c>
      <c r="U36" s="45" t="e">
        <f aca="false">+'Morning Report'!$N$94</f>
        <v>#N/A</v>
      </c>
      <c r="V36" s="45" t="e">
        <f aca="false">+'Morning Report'!$N$94</f>
        <v>#N/A</v>
      </c>
      <c r="W36" s="45" t="e">
        <f aca="false">+'Morning Report'!$N$94</f>
        <v>#N/A</v>
      </c>
      <c r="X36" s="45" t="e">
        <f aca="false">+'Morning Report'!$N$94</f>
        <v>#N/A</v>
      </c>
      <c r="Y36" s="284" t="e">
        <f aca="false">+'Morning Report'!$N$94</f>
        <v>#N/A</v>
      </c>
    </row>
    <row r="37" customFormat="false" ht="12.75" hidden="false" customHeight="false" outlineLevel="0" collapsed="false">
      <c r="A37" s="283" t="s">
        <v>70</v>
      </c>
      <c r="B37" s="45" t="e">
        <f aca="false">+'Morning Report'!$N$95</f>
        <v>#N/A</v>
      </c>
      <c r="C37" s="45" t="e">
        <f aca="false">+'Morning Report'!$N$95</f>
        <v>#N/A</v>
      </c>
      <c r="D37" s="45" t="e">
        <f aca="false">+'Morning Report'!$N$95</f>
        <v>#N/A</v>
      </c>
      <c r="E37" s="45" t="e">
        <f aca="false">+'Morning Report'!$N$95</f>
        <v>#N/A</v>
      </c>
      <c r="F37" s="45" t="e">
        <f aca="false">+'Morning Report'!$N$95</f>
        <v>#N/A</v>
      </c>
      <c r="G37" s="45" t="e">
        <f aca="false">+'Morning Report'!$N$95</f>
        <v>#N/A</v>
      </c>
      <c r="H37" s="45" t="e">
        <f aca="false">+'Morning Report'!$N$95</f>
        <v>#N/A</v>
      </c>
      <c r="I37" s="45" t="e">
        <f aca="false">+'Morning Report'!$N$95</f>
        <v>#N/A</v>
      </c>
      <c r="J37" s="45" t="e">
        <f aca="false">+'Morning Report'!$N$95</f>
        <v>#N/A</v>
      </c>
      <c r="K37" s="45" t="e">
        <f aca="false">+'Morning Report'!$N$95</f>
        <v>#N/A</v>
      </c>
      <c r="L37" s="45" t="e">
        <f aca="false">+'Morning Report'!$N$95</f>
        <v>#N/A</v>
      </c>
      <c r="M37" s="45" t="e">
        <f aca="false">+'Morning Report'!$N$95</f>
        <v>#N/A</v>
      </c>
      <c r="N37" s="45" t="e">
        <f aca="false">+'Morning Report'!$N$95</f>
        <v>#N/A</v>
      </c>
      <c r="O37" s="45" t="e">
        <f aca="false">+'Morning Report'!$N$95</f>
        <v>#N/A</v>
      </c>
      <c r="P37" s="45" t="e">
        <f aca="false">+'Morning Report'!$N$95</f>
        <v>#N/A</v>
      </c>
      <c r="Q37" s="45" t="e">
        <f aca="false">+'Morning Report'!$N$95</f>
        <v>#N/A</v>
      </c>
      <c r="R37" s="45" t="e">
        <f aca="false">+'Morning Report'!$N$95</f>
        <v>#N/A</v>
      </c>
      <c r="S37" s="45" t="e">
        <f aca="false">+'Morning Report'!$N$95</f>
        <v>#N/A</v>
      </c>
      <c r="T37" s="45" t="e">
        <f aca="false">+'Morning Report'!$N$95</f>
        <v>#N/A</v>
      </c>
      <c r="U37" s="45" t="e">
        <f aca="false">+'Morning Report'!$N$95</f>
        <v>#N/A</v>
      </c>
      <c r="V37" s="45" t="e">
        <f aca="false">+'Morning Report'!$N$95</f>
        <v>#N/A</v>
      </c>
      <c r="W37" s="45" t="e">
        <f aca="false">+'Morning Report'!$N$95</f>
        <v>#N/A</v>
      </c>
      <c r="X37" s="45" t="e">
        <f aca="false">+'Morning Report'!$N$95</f>
        <v>#N/A</v>
      </c>
      <c r="Y37" s="284" t="e">
        <f aca="false">+'Morning Report'!$N$95</f>
        <v>#N/A</v>
      </c>
    </row>
    <row r="38" customFormat="false" ht="12.75" hidden="false" customHeight="false" outlineLevel="0" collapsed="false">
      <c r="A38" s="283" t="s">
        <v>71</v>
      </c>
      <c r="B38" s="45" t="e">
        <f aca="false">+'Morning Report'!$N$96</f>
        <v>#N/A</v>
      </c>
      <c r="C38" s="45" t="e">
        <f aca="false">+'Morning Report'!$N$96</f>
        <v>#N/A</v>
      </c>
      <c r="D38" s="45" t="e">
        <f aca="false">+'Morning Report'!$N$96</f>
        <v>#N/A</v>
      </c>
      <c r="E38" s="45" t="e">
        <f aca="false">+'Morning Report'!$N$96</f>
        <v>#N/A</v>
      </c>
      <c r="F38" s="45" t="e">
        <f aca="false">+'Morning Report'!$N$96</f>
        <v>#N/A</v>
      </c>
      <c r="G38" s="45" t="e">
        <f aca="false">+'Morning Report'!$N$96</f>
        <v>#N/A</v>
      </c>
      <c r="H38" s="45" t="e">
        <f aca="false">+'Morning Report'!$N$96</f>
        <v>#N/A</v>
      </c>
      <c r="I38" s="45" t="e">
        <f aca="false">+'Morning Report'!$N$96</f>
        <v>#N/A</v>
      </c>
      <c r="J38" s="45" t="e">
        <f aca="false">+'Morning Report'!$N$96</f>
        <v>#N/A</v>
      </c>
      <c r="K38" s="45" t="e">
        <f aca="false">+'Morning Report'!$N$96</f>
        <v>#N/A</v>
      </c>
      <c r="L38" s="45" t="e">
        <f aca="false">+'Morning Report'!$N$96</f>
        <v>#N/A</v>
      </c>
      <c r="M38" s="45" t="e">
        <f aca="false">+'Morning Report'!$N$96</f>
        <v>#N/A</v>
      </c>
      <c r="N38" s="45" t="e">
        <f aca="false">+'Morning Report'!$N$96</f>
        <v>#N/A</v>
      </c>
      <c r="O38" s="45" t="e">
        <f aca="false">+'Morning Report'!$N$96</f>
        <v>#N/A</v>
      </c>
      <c r="P38" s="45" t="e">
        <f aca="false">+'Morning Report'!$N$96</f>
        <v>#N/A</v>
      </c>
      <c r="Q38" s="45" t="e">
        <f aca="false">+'Morning Report'!$N$96</f>
        <v>#N/A</v>
      </c>
      <c r="R38" s="45" t="e">
        <f aca="false">+'Morning Report'!$N$96</f>
        <v>#N/A</v>
      </c>
      <c r="S38" s="45" t="e">
        <f aca="false">+'Morning Report'!$N$96</f>
        <v>#N/A</v>
      </c>
      <c r="T38" s="45" t="e">
        <f aca="false">+'Morning Report'!$N$96</f>
        <v>#N/A</v>
      </c>
      <c r="U38" s="45" t="e">
        <f aca="false">+'Morning Report'!$N$96</f>
        <v>#N/A</v>
      </c>
      <c r="V38" s="45" t="e">
        <f aca="false">+'Morning Report'!$N$96</f>
        <v>#N/A</v>
      </c>
      <c r="W38" s="45" t="e">
        <f aca="false">+'Morning Report'!$N$96</f>
        <v>#N/A</v>
      </c>
      <c r="X38" s="45" t="e">
        <f aca="false">+'Morning Report'!$N$96</f>
        <v>#N/A</v>
      </c>
      <c r="Y38" s="284" t="e">
        <f aca="false">+'Morning Report'!$N$96</f>
        <v>#N/A</v>
      </c>
    </row>
    <row r="39" customFormat="false" ht="12.75" hidden="false" customHeight="false" outlineLevel="0" collapsed="false">
      <c r="A39" s="283" t="s">
        <v>72</v>
      </c>
      <c r="B39" s="45" t="e">
        <f aca="false">+'Morning Report'!$N$97</f>
        <v>#N/A</v>
      </c>
      <c r="C39" s="45" t="e">
        <f aca="false">+'Morning Report'!$N$97</f>
        <v>#N/A</v>
      </c>
      <c r="D39" s="45" t="e">
        <f aca="false">+'Morning Report'!$N$97</f>
        <v>#N/A</v>
      </c>
      <c r="E39" s="45" t="e">
        <f aca="false">+'Morning Report'!$N$97</f>
        <v>#N/A</v>
      </c>
      <c r="F39" s="45" t="e">
        <f aca="false">+'Morning Report'!$N$97</f>
        <v>#N/A</v>
      </c>
      <c r="G39" s="45" t="e">
        <f aca="false">+'Morning Report'!$N$97</f>
        <v>#N/A</v>
      </c>
      <c r="H39" s="45" t="e">
        <f aca="false">+'Morning Report'!$N$97</f>
        <v>#N/A</v>
      </c>
      <c r="I39" s="45" t="e">
        <f aca="false">+'Morning Report'!$N$97</f>
        <v>#N/A</v>
      </c>
      <c r="J39" s="45" t="e">
        <f aca="false">+'Morning Report'!$N$97</f>
        <v>#N/A</v>
      </c>
      <c r="K39" s="45" t="e">
        <f aca="false">+'Morning Report'!$N$97</f>
        <v>#N/A</v>
      </c>
      <c r="L39" s="45" t="e">
        <f aca="false">+'Morning Report'!$N$97</f>
        <v>#N/A</v>
      </c>
      <c r="M39" s="45" t="e">
        <f aca="false">+'Morning Report'!$N$97</f>
        <v>#N/A</v>
      </c>
      <c r="N39" s="45" t="e">
        <f aca="false">+'Morning Report'!$N$97</f>
        <v>#N/A</v>
      </c>
      <c r="O39" s="45" t="e">
        <f aca="false">+'Morning Report'!$N$97</f>
        <v>#N/A</v>
      </c>
      <c r="P39" s="45" t="e">
        <f aca="false">+'Morning Report'!$N$97</f>
        <v>#N/A</v>
      </c>
      <c r="Q39" s="45" t="e">
        <f aca="false">+'Morning Report'!$N$97</f>
        <v>#N/A</v>
      </c>
      <c r="R39" s="45" t="e">
        <f aca="false">+'Morning Report'!$N$97</f>
        <v>#N/A</v>
      </c>
      <c r="S39" s="45" t="e">
        <f aca="false">+'Morning Report'!$N$97</f>
        <v>#N/A</v>
      </c>
      <c r="T39" s="45" t="e">
        <f aca="false">+'Morning Report'!$N$97</f>
        <v>#N/A</v>
      </c>
      <c r="U39" s="45" t="e">
        <f aca="false">+'Morning Report'!$N$97</f>
        <v>#N/A</v>
      </c>
      <c r="V39" s="45" t="e">
        <f aca="false">+'Morning Report'!$N$97</f>
        <v>#N/A</v>
      </c>
      <c r="W39" s="45" t="e">
        <f aca="false">+'Morning Report'!$N$97</f>
        <v>#N/A</v>
      </c>
      <c r="X39" s="45" t="e">
        <f aca="false">+'Morning Report'!$N$97</f>
        <v>#N/A</v>
      </c>
      <c r="Y39" s="284" t="e">
        <f aca="false">+'Morning Report'!$N$97</f>
        <v>#N/A</v>
      </c>
    </row>
    <row r="40" customFormat="false" ht="12.75" hidden="false" customHeight="false" outlineLevel="0" collapsed="false">
      <c r="A40" s="283" t="s">
        <v>73</v>
      </c>
      <c r="B40" s="45" t="n">
        <f aca="false">+'Morning Report'!$N$98</f>
        <v>5887</v>
      </c>
      <c r="C40" s="45" t="n">
        <f aca="false">+'Morning Report'!$N$98</f>
        <v>5887</v>
      </c>
      <c r="D40" s="45" t="n">
        <f aca="false">+'Morning Report'!$N$98</f>
        <v>5887</v>
      </c>
      <c r="E40" s="45" t="n">
        <f aca="false">+'Morning Report'!$N$98</f>
        <v>5887</v>
      </c>
      <c r="F40" s="45" t="n">
        <f aca="false">+'Morning Report'!$N$98</f>
        <v>5887</v>
      </c>
      <c r="G40" s="45" t="n">
        <f aca="false">+'Morning Report'!$N$98</f>
        <v>5887</v>
      </c>
      <c r="H40" s="45" t="n">
        <f aca="false">+'Morning Report'!$N$98</f>
        <v>5887</v>
      </c>
      <c r="I40" s="45" t="n">
        <f aca="false">+'Morning Report'!$N$98</f>
        <v>5887</v>
      </c>
      <c r="J40" s="45" t="n">
        <f aca="false">+'Morning Report'!$N$98</f>
        <v>5887</v>
      </c>
      <c r="K40" s="45" t="n">
        <f aca="false">+'Morning Report'!$N$98</f>
        <v>5887</v>
      </c>
      <c r="L40" s="45" t="n">
        <f aca="false">+'Morning Report'!$N$98</f>
        <v>5887</v>
      </c>
      <c r="M40" s="45" t="n">
        <f aca="false">+'Morning Report'!$N$98</f>
        <v>5887</v>
      </c>
      <c r="N40" s="45" t="n">
        <f aca="false">+'Morning Report'!$N$98</f>
        <v>5887</v>
      </c>
      <c r="O40" s="45" t="n">
        <f aca="false">+'Morning Report'!$N$98</f>
        <v>5887</v>
      </c>
      <c r="P40" s="45" t="n">
        <f aca="false">+'Morning Report'!$N$98</f>
        <v>5887</v>
      </c>
      <c r="Q40" s="45" t="n">
        <f aca="false">+'Morning Report'!$N$98</f>
        <v>5887</v>
      </c>
      <c r="R40" s="45" t="n">
        <f aca="false">+'Morning Report'!$N$98</f>
        <v>5887</v>
      </c>
      <c r="S40" s="45" t="n">
        <f aca="false">+'Morning Report'!$N$98</f>
        <v>5887</v>
      </c>
      <c r="T40" s="45" t="n">
        <f aca="false">+'Morning Report'!$N$98</f>
        <v>5887</v>
      </c>
      <c r="U40" s="45" t="n">
        <f aca="false">+'Morning Report'!$N$98</f>
        <v>5887</v>
      </c>
      <c r="V40" s="45" t="n">
        <f aca="false">+'Morning Report'!$N$98</f>
        <v>5887</v>
      </c>
      <c r="W40" s="45" t="n">
        <f aca="false">+'Morning Report'!$N$98</f>
        <v>5887</v>
      </c>
      <c r="X40" s="45" t="n">
        <f aca="false">+'Morning Report'!$N$98</f>
        <v>5887</v>
      </c>
      <c r="Y40" s="284" t="n">
        <f aca="false">+'Morning Report'!$N$98</f>
        <v>5887</v>
      </c>
    </row>
    <row r="41" customFormat="false" ht="12.75" hidden="false" customHeight="false" outlineLevel="0" collapsed="false">
      <c r="A41" s="283" t="s">
        <v>74</v>
      </c>
      <c r="B41" s="45" t="e">
        <f aca="false">+'Morning Report'!$N$99</f>
        <v>#N/A</v>
      </c>
      <c r="C41" s="45" t="e">
        <f aca="false">+'Morning Report'!$N$99</f>
        <v>#N/A</v>
      </c>
      <c r="D41" s="45" t="e">
        <f aca="false">+'Morning Report'!$N$99</f>
        <v>#N/A</v>
      </c>
      <c r="E41" s="45" t="e">
        <f aca="false">+'Morning Report'!$N$99</f>
        <v>#N/A</v>
      </c>
      <c r="F41" s="45" t="e">
        <f aca="false">+'Morning Report'!$N$99</f>
        <v>#N/A</v>
      </c>
      <c r="G41" s="45" t="e">
        <f aca="false">+'Morning Report'!$N$99</f>
        <v>#N/A</v>
      </c>
      <c r="H41" s="45" t="e">
        <f aca="false">+'Morning Report'!$N$99</f>
        <v>#N/A</v>
      </c>
      <c r="I41" s="45" t="e">
        <f aca="false">+'Morning Report'!$N$99</f>
        <v>#N/A</v>
      </c>
      <c r="J41" s="45" t="e">
        <f aca="false">+'Morning Report'!$N$99</f>
        <v>#N/A</v>
      </c>
      <c r="K41" s="45" t="e">
        <f aca="false">+'Morning Report'!$N$99</f>
        <v>#N/A</v>
      </c>
      <c r="L41" s="45" t="e">
        <f aca="false">+'Morning Report'!$N$99</f>
        <v>#N/A</v>
      </c>
      <c r="M41" s="45" t="e">
        <f aca="false">+'Morning Report'!$N$99</f>
        <v>#N/A</v>
      </c>
      <c r="N41" s="45" t="e">
        <f aca="false">+'Morning Report'!$N$99</f>
        <v>#N/A</v>
      </c>
      <c r="O41" s="45" t="e">
        <f aca="false">+'Morning Report'!$N$99</f>
        <v>#N/A</v>
      </c>
      <c r="P41" s="45" t="e">
        <f aca="false">+'Morning Report'!$N$99</f>
        <v>#N/A</v>
      </c>
      <c r="Q41" s="45" t="e">
        <f aca="false">+'Morning Report'!$N$99</f>
        <v>#N/A</v>
      </c>
      <c r="R41" s="45" t="e">
        <f aca="false">+'Morning Report'!$N$99</f>
        <v>#N/A</v>
      </c>
      <c r="S41" s="45" t="e">
        <f aca="false">+'Morning Report'!$N$99</f>
        <v>#N/A</v>
      </c>
      <c r="T41" s="45" t="e">
        <f aca="false">+'Morning Report'!$N$99</f>
        <v>#N/A</v>
      </c>
      <c r="U41" s="45" t="e">
        <f aca="false">+'Morning Report'!$N$99</f>
        <v>#N/A</v>
      </c>
      <c r="V41" s="45" t="e">
        <f aca="false">+'Morning Report'!$N$99</f>
        <v>#N/A</v>
      </c>
      <c r="W41" s="45" t="e">
        <f aca="false">+'Morning Report'!$N$99</f>
        <v>#N/A</v>
      </c>
      <c r="X41" s="45" t="e">
        <f aca="false">+'Morning Report'!$N$99</f>
        <v>#N/A</v>
      </c>
      <c r="Y41" s="284" t="e">
        <f aca="false">+'Morning Report'!$N$99</f>
        <v>#N/A</v>
      </c>
    </row>
    <row r="42" customFormat="false" ht="12.75" hidden="false" customHeight="false" outlineLevel="0" collapsed="false">
      <c r="A42" s="283" t="s">
        <v>75</v>
      </c>
      <c r="B42" s="45" t="n">
        <f aca="false">+'Morning Report'!$N$100</f>
        <v>5440</v>
      </c>
      <c r="C42" s="45" t="n">
        <f aca="false">+'Morning Report'!$N$100</f>
        <v>5440</v>
      </c>
      <c r="D42" s="45" t="n">
        <f aca="false">+'Morning Report'!$N$100</f>
        <v>5440</v>
      </c>
      <c r="E42" s="45" t="n">
        <f aca="false">+'Morning Report'!$N$100</f>
        <v>5440</v>
      </c>
      <c r="F42" s="45" t="n">
        <f aca="false">+'Morning Report'!$N$100</f>
        <v>5440</v>
      </c>
      <c r="G42" s="45" t="n">
        <f aca="false">+'Morning Report'!$N$100</f>
        <v>5440</v>
      </c>
      <c r="H42" s="45" t="n">
        <f aca="false">+'Morning Report'!$N$100</f>
        <v>5440</v>
      </c>
      <c r="I42" s="45" t="n">
        <f aca="false">+'Morning Report'!$N$100</f>
        <v>5440</v>
      </c>
      <c r="J42" s="45" t="n">
        <f aca="false">+'Morning Report'!$N$100</f>
        <v>5440</v>
      </c>
      <c r="K42" s="45" t="n">
        <f aca="false">+'Morning Report'!$N$100</f>
        <v>5440</v>
      </c>
      <c r="L42" s="45" t="n">
        <f aca="false">+'Morning Report'!$N$100</f>
        <v>5440</v>
      </c>
      <c r="M42" s="45" t="n">
        <f aca="false">+'Morning Report'!$N$100</f>
        <v>5440</v>
      </c>
      <c r="N42" s="45" t="n">
        <f aca="false">+'Morning Report'!$N$100</f>
        <v>5440</v>
      </c>
      <c r="O42" s="45" t="n">
        <f aca="false">+'Morning Report'!$N$100</f>
        <v>5440</v>
      </c>
      <c r="P42" s="45" t="n">
        <f aca="false">+'Morning Report'!$N$100</f>
        <v>5440</v>
      </c>
      <c r="Q42" s="45" t="n">
        <f aca="false">+'Morning Report'!$N$100</f>
        <v>5440</v>
      </c>
      <c r="R42" s="45" t="n">
        <f aca="false">+'Morning Report'!$N$100</f>
        <v>5440</v>
      </c>
      <c r="S42" s="45" t="n">
        <f aca="false">+'Morning Report'!$N$100</f>
        <v>5440</v>
      </c>
      <c r="T42" s="45" t="n">
        <f aca="false">+'Morning Report'!$N$100</f>
        <v>5440</v>
      </c>
      <c r="U42" s="45" t="n">
        <f aca="false">+'Morning Report'!$N$100</f>
        <v>5440</v>
      </c>
      <c r="V42" s="45" t="n">
        <f aca="false">+'Morning Report'!$N$100</f>
        <v>5440</v>
      </c>
      <c r="W42" s="45" t="n">
        <f aca="false">+'Morning Report'!$N$100</f>
        <v>5440</v>
      </c>
      <c r="X42" s="45" t="n">
        <f aca="false">+'Morning Report'!$N$100</f>
        <v>5440</v>
      </c>
      <c r="Y42" s="284" t="n">
        <f aca="false">+'Morning Report'!$N$100</f>
        <v>5440</v>
      </c>
    </row>
    <row r="43" customFormat="false" ht="13.5" hidden="false" customHeight="false" outlineLevel="0" collapsed="false">
      <c r="A43" s="285" t="s">
        <v>76</v>
      </c>
      <c r="B43" s="286" t="n">
        <f aca="false">+'Morning Report'!$N$101</f>
        <v>0</v>
      </c>
      <c r="C43" s="286" t="n">
        <f aca="false">+'Morning Report'!$N$101</f>
        <v>0</v>
      </c>
      <c r="D43" s="286" t="n">
        <f aca="false">+'Morning Report'!$N$101</f>
        <v>0</v>
      </c>
      <c r="E43" s="286" t="n">
        <f aca="false">+'Morning Report'!$N$101</f>
        <v>0</v>
      </c>
      <c r="F43" s="286" t="n">
        <f aca="false">+'Morning Report'!$N$101</f>
        <v>0</v>
      </c>
      <c r="G43" s="286" t="n">
        <f aca="false">+'Morning Report'!$N$101</f>
        <v>0</v>
      </c>
      <c r="H43" s="286" t="n">
        <f aca="false">+'Morning Report'!$N$101</f>
        <v>0</v>
      </c>
      <c r="I43" s="286" t="n">
        <f aca="false">+'Morning Report'!$N$101</f>
        <v>0</v>
      </c>
      <c r="J43" s="286" t="n">
        <f aca="false">+'Morning Report'!$N$101</f>
        <v>0</v>
      </c>
      <c r="K43" s="286" t="n">
        <f aca="false">+'Morning Report'!$N$101</f>
        <v>0</v>
      </c>
      <c r="L43" s="286" t="n">
        <f aca="false">+'Morning Report'!$N$101</f>
        <v>0</v>
      </c>
      <c r="M43" s="286" t="n">
        <f aca="false">+'Morning Report'!$N$101</f>
        <v>0</v>
      </c>
      <c r="N43" s="286" t="n">
        <f aca="false">+'Morning Report'!$N$101</f>
        <v>0</v>
      </c>
      <c r="O43" s="286" t="n">
        <f aca="false">+'Morning Report'!$N$101</f>
        <v>0</v>
      </c>
      <c r="P43" s="286" t="n">
        <f aca="false">+'Morning Report'!$N$101</f>
        <v>0</v>
      </c>
      <c r="Q43" s="286" t="n">
        <f aca="false">+'Morning Report'!$N$101</f>
        <v>0</v>
      </c>
      <c r="R43" s="286" t="n">
        <f aca="false">+'Morning Report'!$N$101</f>
        <v>0</v>
      </c>
      <c r="S43" s="286" t="n">
        <f aca="false">+'Morning Report'!$N$101</f>
        <v>0</v>
      </c>
      <c r="T43" s="286" t="n">
        <f aca="false">+'Morning Report'!$N$101</f>
        <v>0</v>
      </c>
      <c r="U43" s="286" t="n">
        <f aca="false">+'Morning Report'!$N$101</f>
        <v>0</v>
      </c>
      <c r="V43" s="286" t="n">
        <f aca="false">+'Morning Report'!$N$101</f>
        <v>0</v>
      </c>
      <c r="W43" s="286" t="n">
        <f aca="false">+'Morning Report'!$N$101</f>
        <v>0</v>
      </c>
      <c r="X43" s="286" t="n">
        <f aca="false">+'Morning Report'!$N$101</f>
        <v>0</v>
      </c>
      <c r="Y43" s="287" t="n">
        <f aca="false">+'Morning Report'!$N$101</f>
        <v>0</v>
      </c>
    </row>
    <row r="44" customFormat="false" ht="12.75" hidden="false" customHeight="false" outlineLevel="0" collapsed="false">
      <c r="A44" s="55"/>
      <c r="B44" s="45"/>
      <c r="C44" s="45"/>
      <c r="D44" s="45"/>
      <c r="E44" s="45"/>
      <c r="F44" s="45"/>
      <c r="G44" s="45"/>
      <c r="H44" s="45"/>
      <c r="I44" s="62"/>
      <c r="J44" s="289"/>
      <c r="K44" s="45"/>
      <c r="L44" s="45"/>
    </row>
    <row r="45" customFormat="false" ht="13.5" hidden="false" customHeight="false" outlineLevel="0" collapsed="false">
      <c r="A45" s="279" t="n">
        <f aca="false">+'Morning Report'!O92</f>
        <v>45930</v>
      </c>
      <c r="B45" s="45"/>
      <c r="C45" s="45"/>
      <c r="D45" s="45"/>
      <c r="E45" s="45"/>
      <c r="F45" s="45"/>
      <c r="G45" s="45"/>
      <c r="H45" s="45"/>
      <c r="I45" s="62"/>
      <c r="J45" s="289"/>
      <c r="K45" s="45"/>
      <c r="L45" s="45"/>
    </row>
    <row r="46" customFormat="false" ht="12.75" hidden="false" customHeight="false" outlineLevel="0" collapsed="false">
      <c r="A46" s="290" t="s">
        <v>91</v>
      </c>
      <c r="B46" s="281" t="n">
        <f aca="false">+'Morning Report'!$O$93</f>
        <v>0</v>
      </c>
      <c r="C46" s="281" t="n">
        <f aca="false">+'Morning Report'!$O$93</f>
        <v>0</v>
      </c>
      <c r="D46" s="281" t="n">
        <f aca="false">+'Morning Report'!$O$93</f>
        <v>0</v>
      </c>
      <c r="E46" s="281" t="n">
        <f aca="false">+'Morning Report'!$O$93</f>
        <v>0</v>
      </c>
      <c r="F46" s="281" t="n">
        <f aca="false">+'Morning Report'!$O$93</f>
        <v>0</v>
      </c>
      <c r="G46" s="281" t="n">
        <f aca="false">+'Morning Report'!$O$93</f>
        <v>0</v>
      </c>
      <c r="H46" s="281" t="n">
        <f aca="false">+'Morning Report'!$O$93</f>
        <v>0</v>
      </c>
      <c r="I46" s="281" t="n">
        <f aca="false">+'Morning Report'!$O$93</f>
        <v>0</v>
      </c>
      <c r="J46" s="281" t="n">
        <f aca="false">+'Morning Report'!$O$93</f>
        <v>0</v>
      </c>
      <c r="K46" s="281" t="n">
        <f aca="false">+'Morning Report'!$O$93</f>
        <v>0</v>
      </c>
      <c r="L46" s="281" t="n">
        <f aca="false">+'Morning Report'!$O$93</f>
        <v>0</v>
      </c>
      <c r="M46" s="281" t="n">
        <f aca="false">+'Morning Report'!$O$93</f>
        <v>0</v>
      </c>
      <c r="N46" s="281" t="n">
        <f aca="false">+'Morning Report'!$O$93</f>
        <v>0</v>
      </c>
      <c r="O46" s="281" t="n">
        <f aca="false">+'Morning Report'!$O$93</f>
        <v>0</v>
      </c>
      <c r="P46" s="281" t="n">
        <f aca="false">+'Morning Report'!$O$93</f>
        <v>0</v>
      </c>
      <c r="Q46" s="281" t="n">
        <f aca="false">+'Morning Report'!$O$93</f>
        <v>0</v>
      </c>
      <c r="R46" s="281" t="n">
        <f aca="false">+'Morning Report'!$O$93</f>
        <v>0</v>
      </c>
      <c r="S46" s="281" t="n">
        <f aca="false">+'Morning Report'!$O$93</f>
        <v>0</v>
      </c>
      <c r="T46" s="281" t="n">
        <f aca="false">+'Morning Report'!$O$93</f>
        <v>0</v>
      </c>
      <c r="U46" s="281" t="n">
        <f aca="false">+'Morning Report'!$O$93</f>
        <v>0</v>
      </c>
      <c r="V46" s="281" t="n">
        <f aca="false">+'Morning Report'!$O$93</f>
        <v>0</v>
      </c>
      <c r="W46" s="281" t="n">
        <f aca="false">+'Morning Report'!$O$93</f>
        <v>0</v>
      </c>
      <c r="X46" s="281" t="n">
        <f aca="false">+'Morning Report'!$O$93</f>
        <v>0</v>
      </c>
      <c r="Y46" s="281" t="n">
        <f aca="false">+'Morning Report'!$O$93</f>
        <v>0</v>
      </c>
    </row>
    <row r="47" customFormat="false" ht="12.75" hidden="false" customHeight="false" outlineLevel="0" collapsed="false">
      <c r="A47" s="283" t="s">
        <v>69</v>
      </c>
      <c r="B47" s="45" t="e">
        <f aca="false">+'Morning Report'!$O$94</f>
        <v>#N/A</v>
      </c>
      <c r="C47" s="45" t="e">
        <f aca="false">+'Morning Report'!$O$94</f>
        <v>#N/A</v>
      </c>
      <c r="D47" s="45" t="e">
        <f aca="false">+'Morning Report'!$O$94</f>
        <v>#N/A</v>
      </c>
      <c r="E47" s="45" t="e">
        <f aca="false">+'Morning Report'!$O$94</f>
        <v>#N/A</v>
      </c>
      <c r="F47" s="45" t="e">
        <f aca="false">+'Morning Report'!$O$94</f>
        <v>#N/A</v>
      </c>
      <c r="G47" s="45" t="e">
        <f aca="false">+'Morning Report'!$O$94</f>
        <v>#N/A</v>
      </c>
      <c r="H47" s="45" t="e">
        <f aca="false">+'Morning Report'!$O$94</f>
        <v>#N/A</v>
      </c>
      <c r="I47" s="45" t="e">
        <f aca="false">+'Morning Report'!$O$94</f>
        <v>#N/A</v>
      </c>
      <c r="J47" s="45" t="e">
        <f aca="false">+'Morning Report'!$O$94</f>
        <v>#N/A</v>
      </c>
      <c r="K47" s="45" t="e">
        <f aca="false">+'Morning Report'!$O$94</f>
        <v>#N/A</v>
      </c>
      <c r="L47" s="45" t="e">
        <f aca="false">+'Morning Report'!$O$94</f>
        <v>#N/A</v>
      </c>
      <c r="M47" s="45" t="e">
        <f aca="false">+'Morning Report'!$O$94</f>
        <v>#N/A</v>
      </c>
      <c r="N47" s="45" t="e">
        <f aca="false">+'Morning Report'!$O$94</f>
        <v>#N/A</v>
      </c>
      <c r="O47" s="45" t="e">
        <f aca="false">+'Morning Report'!$O$94</f>
        <v>#N/A</v>
      </c>
      <c r="P47" s="45" t="e">
        <f aca="false">+'Morning Report'!$O$94</f>
        <v>#N/A</v>
      </c>
      <c r="Q47" s="45" t="e">
        <f aca="false">+'Morning Report'!$O$94</f>
        <v>#N/A</v>
      </c>
      <c r="R47" s="45" t="e">
        <f aca="false">+'Morning Report'!$O$94</f>
        <v>#N/A</v>
      </c>
      <c r="S47" s="45" t="e">
        <f aca="false">+'Morning Report'!$O$94</f>
        <v>#N/A</v>
      </c>
      <c r="T47" s="45" t="e">
        <f aca="false">+'Morning Report'!$O$94</f>
        <v>#N/A</v>
      </c>
      <c r="U47" s="45" t="e">
        <f aca="false">+'Morning Report'!$O$94</f>
        <v>#N/A</v>
      </c>
      <c r="V47" s="45" t="e">
        <f aca="false">+'Morning Report'!$O$94</f>
        <v>#N/A</v>
      </c>
      <c r="W47" s="45" t="e">
        <f aca="false">+'Morning Report'!$O$94</f>
        <v>#N/A</v>
      </c>
      <c r="X47" s="45" t="e">
        <f aca="false">+'Morning Report'!$O$94</f>
        <v>#N/A</v>
      </c>
      <c r="Y47" s="284" t="e">
        <f aca="false">+'Morning Report'!$O$94</f>
        <v>#N/A</v>
      </c>
    </row>
    <row r="48" customFormat="false" ht="12.75" hidden="false" customHeight="false" outlineLevel="0" collapsed="false">
      <c r="A48" s="283" t="s">
        <v>70</v>
      </c>
      <c r="B48" s="45" t="e">
        <f aca="false">+'Morning Report'!$O$95</f>
        <v>#N/A</v>
      </c>
      <c r="C48" s="45" t="e">
        <f aca="false">+'Morning Report'!$O$95</f>
        <v>#N/A</v>
      </c>
      <c r="D48" s="45" t="e">
        <f aca="false">+'Morning Report'!$O$95</f>
        <v>#N/A</v>
      </c>
      <c r="E48" s="45" t="e">
        <f aca="false">+'Morning Report'!$O$95</f>
        <v>#N/A</v>
      </c>
      <c r="F48" s="45" t="e">
        <f aca="false">+'Morning Report'!$O$95</f>
        <v>#N/A</v>
      </c>
      <c r="G48" s="45" t="e">
        <f aca="false">+'Morning Report'!$O$95</f>
        <v>#N/A</v>
      </c>
      <c r="H48" s="45" t="e">
        <f aca="false">+'Morning Report'!$O$95</f>
        <v>#N/A</v>
      </c>
      <c r="I48" s="45" t="e">
        <f aca="false">+'Morning Report'!$O$95</f>
        <v>#N/A</v>
      </c>
      <c r="J48" s="45" t="e">
        <f aca="false">+'Morning Report'!$O$95</f>
        <v>#N/A</v>
      </c>
      <c r="K48" s="45" t="e">
        <f aca="false">+'Morning Report'!$O$95</f>
        <v>#N/A</v>
      </c>
      <c r="L48" s="45" t="e">
        <f aca="false">+'Morning Report'!$O$95</f>
        <v>#N/A</v>
      </c>
      <c r="M48" s="45" t="e">
        <f aca="false">+'Morning Report'!$O$95</f>
        <v>#N/A</v>
      </c>
      <c r="N48" s="45" t="e">
        <f aca="false">+'Morning Report'!$O$95</f>
        <v>#N/A</v>
      </c>
      <c r="O48" s="45" t="e">
        <f aca="false">+'Morning Report'!$O$95</f>
        <v>#N/A</v>
      </c>
      <c r="P48" s="45" t="e">
        <f aca="false">+'Morning Report'!$O$95</f>
        <v>#N/A</v>
      </c>
      <c r="Q48" s="45" t="e">
        <f aca="false">+'Morning Report'!$O$95</f>
        <v>#N/A</v>
      </c>
      <c r="R48" s="45" t="e">
        <f aca="false">+'Morning Report'!$O$95</f>
        <v>#N/A</v>
      </c>
      <c r="S48" s="45" t="e">
        <f aca="false">+'Morning Report'!$O$95</f>
        <v>#N/A</v>
      </c>
      <c r="T48" s="45" t="e">
        <f aca="false">+'Morning Report'!$O$95</f>
        <v>#N/A</v>
      </c>
      <c r="U48" s="45" t="e">
        <f aca="false">+'Morning Report'!$O$95</f>
        <v>#N/A</v>
      </c>
      <c r="V48" s="45" t="e">
        <f aca="false">+'Morning Report'!$O$95</f>
        <v>#N/A</v>
      </c>
      <c r="W48" s="45" t="e">
        <f aca="false">+'Morning Report'!$O$95</f>
        <v>#N/A</v>
      </c>
      <c r="X48" s="45" t="e">
        <f aca="false">+'Morning Report'!$O$95</f>
        <v>#N/A</v>
      </c>
      <c r="Y48" s="284" t="e">
        <f aca="false">+'Morning Report'!$O$95</f>
        <v>#N/A</v>
      </c>
    </row>
    <row r="49" customFormat="false" ht="12.75" hidden="false" customHeight="false" outlineLevel="0" collapsed="false">
      <c r="A49" s="283" t="s">
        <v>71</v>
      </c>
      <c r="B49" s="45" t="e">
        <f aca="false">+'Morning Report'!$O$96</f>
        <v>#N/A</v>
      </c>
      <c r="C49" s="45" t="e">
        <f aca="false">+'Morning Report'!$O$96</f>
        <v>#N/A</v>
      </c>
      <c r="D49" s="45" t="e">
        <f aca="false">+'Morning Report'!$O$96</f>
        <v>#N/A</v>
      </c>
      <c r="E49" s="45" t="e">
        <f aca="false">+'Morning Report'!$O$96</f>
        <v>#N/A</v>
      </c>
      <c r="F49" s="45" t="e">
        <f aca="false">+'Morning Report'!$O$96</f>
        <v>#N/A</v>
      </c>
      <c r="G49" s="45" t="e">
        <f aca="false">+'Morning Report'!$O$96</f>
        <v>#N/A</v>
      </c>
      <c r="H49" s="45" t="e">
        <f aca="false">+'Morning Report'!$O$96</f>
        <v>#N/A</v>
      </c>
      <c r="I49" s="45" t="e">
        <f aca="false">+'Morning Report'!$O$96</f>
        <v>#N/A</v>
      </c>
      <c r="J49" s="45" t="e">
        <f aca="false">+'Morning Report'!$O$96</f>
        <v>#N/A</v>
      </c>
      <c r="K49" s="45" t="e">
        <f aca="false">+'Morning Report'!$O$96</f>
        <v>#N/A</v>
      </c>
      <c r="L49" s="45" t="e">
        <f aca="false">+'Morning Report'!$O$96</f>
        <v>#N/A</v>
      </c>
      <c r="M49" s="45" t="e">
        <f aca="false">+'Morning Report'!$O$96</f>
        <v>#N/A</v>
      </c>
      <c r="N49" s="45" t="e">
        <f aca="false">+'Morning Report'!$O$96</f>
        <v>#N/A</v>
      </c>
      <c r="O49" s="45" t="e">
        <f aca="false">+'Morning Report'!$O$96</f>
        <v>#N/A</v>
      </c>
      <c r="P49" s="45" t="e">
        <f aca="false">+'Morning Report'!$O$96</f>
        <v>#N/A</v>
      </c>
      <c r="Q49" s="45" t="e">
        <f aca="false">+'Morning Report'!$O$96</f>
        <v>#N/A</v>
      </c>
      <c r="R49" s="45" t="e">
        <f aca="false">+'Morning Report'!$O$96</f>
        <v>#N/A</v>
      </c>
      <c r="S49" s="45" t="e">
        <f aca="false">+'Morning Report'!$O$96</f>
        <v>#N/A</v>
      </c>
      <c r="T49" s="45" t="e">
        <f aca="false">+'Morning Report'!$O$96</f>
        <v>#N/A</v>
      </c>
      <c r="U49" s="45" t="e">
        <f aca="false">+'Morning Report'!$O$96</f>
        <v>#N/A</v>
      </c>
      <c r="V49" s="45" t="e">
        <f aca="false">+'Morning Report'!$O$96</f>
        <v>#N/A</v>
      </c>
      <c r="W49" s="45" t="e">
        <f aca="false">+'Morning Report'!$O$96</f>
        <v>#N/A</v>
      </c>
      <c r="X49" s="45" t="e">
        <f aca="false">+'Morning Report'!$O$96</f>
        <v>#N/A</v>
      </c>
      <c r="Y49" s="284" t="e">
        <f aca="false">+'Morning Report'!$O$96</f>
        <v>#N/A</v>
      </c>
    </row>
    <row r="50" customFormat="false" ht="12.75" hidden="false" customHeight="false" outlineLevel="0" collapsed="false">
      <c r="A50" s="283" t="s">
        <v>72</v>
      </c>
      <c r="B50" s="45" t="e">
        <f aca="false">+'Morning Report'!$O$97</f>
        <v>#N/A</v>
      </c>
      <c r="C50" s="45" t="e">
        <f aca="false">+'Morning Report'!$O$97</f>
        <v>#N/A</v>
      </c>
      <c r="D50" s="45" t="e">
        <f aca="false">+'Morning Report'!$O$97</f>
        <v>#N/A</v>
      </c>
      <c r="E50" s="45" t="e">
        <f aca="false">+'Morning Report'!$O$97</f>
        <v>#N/A</v>
      </c>
      <c r="F50" s="45" t="e">
        <f aca="false">+'Morning Report'!$O$97</f>
        <v>#N/A</v>
      </c>
      <c r="G50" s="45" t="e">
        <f aca="false">+'Morning Report'!$O$97</f>
        <v>#N/A</v>
      </c>
      <c r="H50" s="45" t="e">
        <f aca="false">+'Morning Report'!$O$97</f>
        <v>#N/A</v>
      </c>
      <c r="I50" s="45" t="e">
        <f aca="false">+'Morning Report'!$O$97</f>
        <v>#N/A</v>
      </c>
      <c r="J50" s="45" t="e">
        <f aca="false">+'Morning Report'!$O$97</f>
        <v>#N/A</v>
      </c>
      <c r="K50" s="45" t="e">
        <f aca="false">+'Morning Report'!$O$97</f>
        <v>#N/A</v>
      </c>
      <c r="L50" s="45" t="e">
        <f aca="false">+'Morning Report'!$O$97</f>
        <v>#N/A</v>
      </c>
      <c r="M50" s="45" t="e">
        <f aca="false">+'Morning Report'!$O$97</f>
        <v>#N/A</v>
      </c>
      <c r="N50" s="45" t="e">
        <f aca="false">+'Morning Report'!$O$97</f>
        <v>#N/A</v>
      </c>
      <c r="O50" s="45" t="e">
        <f aca="false">+'Morning Report'!$O$97</f>
        <v>#N/A</v>
      </c>
      <c r="P50" s="45" t="e">
        <f aca="false">+'Morning Report'!$O$97</f>
        <v>#N/A</v>
      </c>
      <c r="Q50" s="45" t="e">
        <f aca="false">+'Morning Report'!$O$97</f>
        <v>#N/A</v>
      </c>
      <c r="R50" s="45" t="e">
        <f aca="false">+'Morning Report'!$O$97</f>
        <v>#N/A</v>
      </c>
      <c r="S50" s="45" t="e">
        <f aca="false">+'Morning Report'!$O$97</f>
        <v>#N/A</v>
      </c>
      <c r="T50" s="45" t="e">
        <f aca="false">+'Morning Report'!$O$97</f>
        <v>#N/A</v>
      </c>
      <c r="U50" s="45" t="e">
        <f aca="false">+'Morning Report'!$O$97</f>
        <v>#N/A</v>
      </c>
      <c r="V50" s="45" t="e">
        <f aca="false">+'Morning Report'!$O$97</f>
        <v>#N/A</v>
      </c>
      <c r="W50" s="45" t="e">
        <f aca="false">+'Morning Report'!$O$97</f>
        <v>#N/A</v>
      </c>
      <c r="X50" s="45" t="e">
        <f aca="false">+'Morning Report'!$O$97</f>
        <v>#N/A</v>
      </c>
      <c r="Y50" s="284" t="e">
        <f aca="false">+'Morning Report'!$O$97</f>
        <v>#N/A</v>
      </c>
    </row>
    <row r="51" customFormat="false" ht="12.75" hidden="false" customHeight="false" outlineLevel="0" collapsed="false">
      <c r="A51" s="283" t="s">
        <v>73</v>
      </c>
      <c r="B51" s="45" t="n">
        <f aca="false">+'Morning Report'!$O$98</f>
        <v>5887</v>
      </c>
      <c r="C51" s="45" t="n">
        <f aca="false">+'Morning Report'!$O$98</f>
        <v>5887</v>
      </c>
      <c r="D51" s="45" t="n">
        <f aca="false">+'Morning Report'!$O$98</f>
        <v>5887</v>
      </c>
      <c r="E51" s="45" t="n">
        <f aca="false">+'Morning Report'!$O$98</f>
        <v>5887</v>
      </c>
      <c r="F51" s="45" t="n">
        <f aca="false">+'Morning Report'!$O$98</f>
        <v>5887</v>
      </c>
      <c r="G51" s="45" t="n">
        <f aca="false">+'Morning Report'!$O$98</f>
        <v>5887</v>
      </c>
      <c r="H51" s="45" t="n">
        <f aca="false">+'Morning Report'!$O$98</f>
        <v>5887</v>
      </c>
      <c r="I51" s="45" t="n">
        <f aca="false">+'Morning Report'!$O$98</f>
        <v>5887</v>
      </c>
      <c r="J51" s="45" t="n">
        <f aca="false">+'Morning Report'!$O$98</f>
        <v>5887</v>
      </c>
      <c r="K51" s="45" t="n">
        <f aca="false">+'Morning Report'!$O$98</f>
        <v>5887</v>
      </c>
      <c r="L51" s="45" t="n">
        <f aca="false">+'Morning Report'!$O$98</f>
        <v>5887</v>
      </c>
      <c r="M51" s="45" t="n">
        <f aca="false">+'Morning Report'!$O$98</f>
        <v>5887</v>
      </c>
      <c r="N51" s="45" t="n">
        <f aca="false">+'Morning Report'!$O$98</f>
        <v>5887</v>
      </c>
      <c r="O51" s="45" t="n">
        <f aca="false">+'Morning Report'!$O$98</f>
        <v>5887</v>
      </c>
      <c r="P51" s="45" t="n">
        <f aca="false">+'Morning Report'!$O$98</f>
        <v>5887</v>
      </c>
      <c r="Q51" s="45" t="n">
        <f aca="false">+'Morning Report'!$O$98</f>
        <v>5887</v>
      </c>
      <c r="R51" s="45" t="n">
        <f aca="false">+'Morning Report'!$O$98</f>
        <v>5887</v>
      </c>
      <c r="S51" s="45" t="n">
        <f aca="false">+'Morning Report'!$O$98</f>
        <v>5887</v>
      </c>
      <c r="T51" s="45" t="n">
        <f aca="false">+'Morning Report'!$O$98</f>
        <v>5887</v>
      </c>
      <c r="U51" s="45" t="n">
        <f aca="false">+'Morning Report'!$O$98</f>
        <v>5887</v>
      </c>
      <c r="V51" s="45" t="n">
        <f aca="false">+'Morning Report'!$O$98</f>
        <v>5887</v>
      </c>
      <c r="W51" s="45" t="n">
        <f aca="false">+'Morning Report'!$O$98</f>
        <v>5887</v>
      </c>
      <c r="X51" s="45" t="n">
        <f aca="false">+'Morning Report'!$O$98</f>
        <v>5887</v>
      </c>
      <c r="Y51" s="284" t="n">
        <f aca="false">+'Morning Report'!$O$98</f>
        <v>5887</v>
      </c>
    </row>
    <row r="52" customFormat="false" ht="12.75" hidden="false" customHeight="false" outlineLevel="0" collapsed="false">
      <c r="A52" s="283" t="s">
        <v>74</v>
      </c>
      <c r="B52" s="45" t="e">
        <f aca="false">+'Morning Report'!$O$99</f>
        <v>#N/A</v>
      </c>
      <c r="C52" s="45" t="e">
        <f aca="false">+'Morning Report'!$O$99</f>
        <v>#N/A</v>
      </c>
      <c r="D52" s="45" t="e">
        <f aca="false">+'Morning Report'!$O$99</f>
        <v>#N/A</v>
      </c>
      <c r="E52" s="45" t="e">
        <f aca="false">+'Morning Report'!$O$99</f>
        <v>#N/A</v>
      </c>
      <c r="F52" s="45" t="e">
        <f aca="false">+'Morning Report'!$O$99</f>
        <v>#N/A</v>
      </c>
      <c r="G52" s="45" t="e">
        <f aca="false">+'Morning Report'!$O$99</f>
        <v>#N/A</v>
      </c>
      <c r="H52" s="45" t="e">
        <f aca="false">+'Morning Report'!$O$99</f>
        <v>#N/A</v>
      </c>
      <c r="I52" s="45" t="e">
        <f aca="false">+'Morning Report'!$O$99</f>
        <v>#N/A</v>
      </c>
      <c r="J52" s="45" t="e">
        <f aca="false">+'Morning Report'!$O$99</f>
        <v>#N/A</v>
      </c>
      <c r="K52" s="45" t="e">
        <f aca="false">+'Morning Report'!$O$99</f>
        <v>#N/A</v>
      </c>
      <c r="L52" s="45" t="e">
        <f aca="false">+'Morning Report'!$O$99</f>
        <v>#N/A</v>
      </c>
      <c r="M52" s="45" t="e">
        <f aca="false">+'Morning Report'!$O$99</f>
        <v>#N/A</v>
      </c>
      <c r="N52" s="45" t="e">
        <f aca="false">+'Morning Report'!$O$99</f>
        <v>#N/A</v>
      </c>
      <c r="O52" s="45" t="e">
        <f aca="false">+'Morning Report'!$O$99</f>
        <v>#N/A</v>
      </c>
      <c r="P52" s="45" t="e">
        <f aca="false">+'Morning Report'!$O$99</f>
        <v>#N/A</v>
      </c>
      <c r="Q52" s="45" t="e">
        <f aca="false">+'Morning Report'!$O$99</f>
        <v>#N/A</v>
      </c>
      <c r="R52" s="45" t="e">
        <f aca="false">+'Morning Report'!$O$99</f>
        <v>#N/A</v>
      </c>
      <c r="S52" s="45" t="e">
        <f aca="false">+'Morning Report'!$O$99</f>
        <v>#N/A</v>
      </c>
      <c r="T52" s="45" t="e">
        <f aca="false">+'Morning Report'!$O$99</f>
        <v>#N/A</v>
      </c>
      <c r="U52" s="45" t="e">
        <f aca="false">+'Morning Report'!$O$99</f>
        <v>#N/A</v>
      </c>
      <c r="V52" s="45" t="e">
        <f aca="false">+'Morning Report'!$O$99</f>
        <v>#N/A</v>
      </c>
      <c r="W52" s="45" t="e">
        <f aca="false">+'Morning Report'!$O$99</f>
        <v>#N/A</v>
      </c>
      <c r="X52" s="45" t="e">
        <f aca="false">+'Morning Report'!$O$99</f>
        <v>#N/A</v>
      </c>
      <c r="Y52" s="284" t="e">
        <f aca="false">+'Morning Report'!$O$99</f>
        <v>#N/A</v>
      </c>
    </row>
    <row r="53" customFormat="false" ht="12.75" hidden="false" customHeight="false" outlineLevel="0" collapsed="false">
      <c r="A53" s="283" t="s">
        <v>75</v>
      </c>
      <c r="B53" s="45" t="n">
        <f aca="false">+'Morning Report'!$O$100</f>
        <v>5440</v>
      </c>
      <c r="C53" s="45" t="n">
        <f aca="false">+'Morning Report'!$O$100</f>
        <v>5440</v>
      </c>
      <c r="D53" s="45" t="n">
        <f aca="false">+'Morning Report'!$O$100</f>
        <v>5440</v>
      </c>
      <c r="E53" s="45" t="n">
        <f aca="false">+'Morning Report'!$O$100</f>
        <v>5440</v>
      </c>
      <c r="F53" s="45" t="n">
        <f aca="false">+'Morning Report'!$O$100</f>
        <v>5440</v>
      </c>
      <c r="G53" s="45" t="n">
        <f aca="false">+'Morning Report'!$O$100</f>
        <v>5440</v>
      </c>
      <c r="H53" s="45" t="n">
        <f aca="false">+'Morning Report'!$O$100</f>
        <v>5440</v>
      </c>
      <c r="I53" s="45" t="n">
        <f aca="false">+'Morning Report'!$O$100</f>
        <v>5440</v>
      </c>
      <c r="J53" s="45" t="n">
        <f aca="false">+'Morning Report'!$O$100</f>
        <v>5440</v>
      </c>
      <c r="K53" s="45" t="n">
        <f aca="false">+'Morning Report'!$O$100</f>
        <v>5440</v>
      </c>
      <c r="L53" s="45" t="n">
        <f aca="false">+'Morning Report'!$O$100</f>
        <v>5440</v>
      </c>
      <c r="M53" s="45" t="n">
        <f aca="false">+'Morning Report'!$O$100</f>
        <v>5440</v>
      </c>
      <c r="N53" s="45" t="n">
        <f aca="false">+'Morning Report'!$O$100</f>
        <v>5440</v>
      </c>
      <c r="O53" s="45" t="n">
        <f aca="false">+'Morning Report'!$O$100</f>
        <v>5440</v>
      </c>
      <c r="P53" s="45" t="n">
        <f aca="false">+'Morning Report'!$O$100</f>
        <v>5440</v>
      </c>
      <c r="Q53" s="45" t="n">
        <f aca="false">+'Morning Report'!$O$100</f>
        <v>5440</v>
      </c>
      <c r="R53" s="45" t="n">
        <f aca="false">+'Morning Report'!$O$100</f>
        <v>5440</v>
      </c>
      <c r="S53" s="45" t="n">
        <f aca="false">+'Morning Report'!$O$100</f>
        <v>5440</v>
      </c>
      <c r="T53" s="45" t="n">
        <f aca="false">+'Morning Report'!$O$100</f>
        <v>5440</v>
      </c>
      <c r="U53" s="45" t="n">
        <f aca="false">+'Morning Report'!$O$100</f>
        <v>5440</v>
      </c>
      <c r="V53" s="45" t="n">
        <f aca="false">+'Morning Report'!$O$100</f>
        <v>5440</v>
      </c>
      <c r="W53" s="45" t="n">
        <f aca="false">+'Morning Report'!$O$100</f>
        <v>5440</v>
      </c>
      <c r="X53" s="45" t="n">
        <f aca="false">+'Morning Report'!$O$100</f>
        <v>5440</v>
      </c>
      <c r="Y53" s="284" t="n">
        <f aca="false">+'Morning Report'!$O$100</f>
        <v>5440</v>
      </c>
    </row>
    <row r="54" customFormat="false" ht="13.5" hidden="false" customHeight="false" outlineLevel="0" collapsed="false">
      <c r="A54" s="285" t="s">
        <v>76</v>
      </c>
      <c r="B54" s="286" t="n">
        <f aca="false">+'Morning Report'!$O$101</f>
        <v>0</v>
      </c>
      <c r="C54" s="286" t="n">
        <f aca="false">+'Morning Report'!$O$101</f>
        <v>0</v>
      </c>
      <c r="D54" s="286" t="n">
        <f aca="false">+'Morning Report'!$O$101</f>
        <v>0</v>
      </c>
      <c r="E54" s="286" t="n">
        <f aca="false">+'Morning Report'!$O$101</f>
        <v>0</v>
      </c>
      <c r="F54" s="286" t="n">
        <f aca="false">+'Morning Report'!$O$101</f>
        <v>0</v>
      </c>
      <c r="G54" s="286" t="n">
        <f aca="false">+'Morning Report'!$O$101</f>
        <v>0</v>
      </c>
      <c r="H54" s="286" t="n">
        <f aca="false">+'Morning Report'!$O$101</f>
        <v>0</v>
      </c>
      <c r="I54" s="286" t="n">
        <f aca="false">+'Morning Report'!$O$101</f>
        <v>0</v>
      </c>
      <c r="J54" s="286" t="n">
        <f aca="false">+'Morning Report'!$O$101</f>
        <v>0</v>
      </c>
      <c r="K54" s="286" t="n">
        <f aca="false">+'Morning Report'!$O$101</f>
        <v>0</v>
      </c>
      <c r="L54" s="286" t="n">
        <f aca="false">+'Morning Report'!$O$101</f>
        <v>0</v>
      </c>
      <c r="M54" s="286" t="n">
        <f aca="false">+'Morning Report'!$O$101</f>
        <v>0</v>
      </c>
      <c r="N54" s="286" t="n">
        <f aca="false">+'Morning Report'!$O$101</f>
        <v>0</v>
      </c>
      <c r="O54" s="286" t="n">
        <f aca="false">+'Morning Report'!$O$101</f>
        <v>0</v>
      </c>
      <c r="P54" s="286" t="n">
        <f aca="false">+'Morning Report'!$O$101</f>
        <v>0</v>
      </c>
      <c r="Q54" s="286" t="n">
        <f aca="false">+'Morning Report'!$O$101</f>
        <v>0</v>
      </c>
      <c r="R54" s="286" t="n">
        <f aca="false">+'Morning Report'!$O$101</f>
        <v>0</v>
      </c>
      <c r="S54" s="286" t="n">
        <f aca="false">+'Morning Report'!$O$101</f>
        <v>0</v>
      </c>
      <c r="T54" s="286" t="n">
        <f aca="false">+'Morning Report'!$O$101</f>
        <v>0</v>
      </c>
      <c r="U54" s="286" t="n">
        <f aca="false">+'Morning Report'!$O$101</f>
        <v>0</v>
      </c>
      <c r="V54" s="286" t="n">
        <f aca="false">+'Morning Report'!$O$101</f>
        <v>0</v>
      </c>
      <c r="W54" s="286" t="n">
        <f aca="false">+'Morning Report'!$O$101</f>
        <v>0</v>
      </c>
      <c r="X54" s="286" t="n">
        <f aca="false">+'Morning Report'!$O$101</f>
        <v>0</v>
      </c>
      <c r="Y54" s="287" t="n">
        <f aca="false">+'Morning Report'!$O$101</f>
        <v>0</v>
      </c>
    </row>
    <row r="56" customFormat="false" ht="13.5" hidden="false" customHeight="false" outlineLevel="0" collapsed="false">
      <c r="A56" s="279" t="n">
        <f aca="false">+'Morning Report'!P6</f>
        <v>45931</v>
      </c>
    </row>
    <row r="57" customFormat="false" ht="12.75" hidden="false" customHeight="false" outlineLevel="0" collapsed="false">
      <c r="A57" s="290" t="s">
        <v>91</v>
      </c>
      <c r="B57" s="281" t="n">
        <f aca="false">+'Morning Report'!$P$93</f>
        <v>0</v>
      </c>
      <c r="C57" s="281" t="n">
        <f aca="false">+'Morning Report'!$P$93</f>
        <v>0</v>
      </c>
      <c r="D57" s="281" t="n">
        <f aca="false">+'Morning Report'!$P$93</f>
        <v>0</v>
      </c>
      <c r="E57" s="281" t="n">
        <f aca="false">+'Morning Report'!$P$93</f>
        <v>0</v>
      </c>
      <c r="F57" s="281" t="n">
        <f aca="false">+'Morning Report'!$P$93</f>
        <v>0</v>
      </c>
      <c r="G57" s="281" t="n">
        <f aca="false">+'Morning Report'!$P$93</f>
        <v>0</v>
      </c>
      <c r="H57" s="281" t="n">
        <f aca="false">+'Morning Report'!$P$93</f>
        <v>0</v>
      </c>
      <c r="I57" s="281" t="n">
        <f aca="false">+'Morning Report'!$P$93</f>
        <v>0</v>
      </c>
      <c r="J57" s="281" t="n">
        <f aca="false">+'Morning Report'!$P$93</f>
        <v>0</v>
      </c>
      <c r="K57" s="281" t="n">
        <f aca="false">+'Morning Report'!$P$93</f>
        <v>0</v>
      </c>
      <c r="L57" s="281" t="n">
        <f aca="false">+'Morning Report'!$P$93</f>
        <v>0</v>
      </c>
      <c r="M57" s="281" t="n">
        <f aca="false">+'Morning Report'!$P$93</f>
        <v>0</v>
      </c>
      <c r="N57" s="281" t="n">
        <f aca="false">+'Morning Report'!$P$93</f>
        <v>0</v>
      </c>
      <c r="O57" s="281" t="n">
        <f aca="false">+'Morning Report'!$P$93</f>
        <v>0</v>
      </c>
      <c r="P57" s="281" t="n">
        <f aca="false">+'Morning Report'!$P$93</f>
        <v>0</v>
      </c>
      <c r="Q57" s="281" t="n">
        <f aca="false">+'Morning Report'!$P$93</f>
        <v>0</v>
      </c>
      <c r="R57" s="281" t="n">
        <f aca="false">+'Morning Report'!$P$93</f>
        <v>0</v>
      </c>
      <c r="S57" s="281" t="n">
        <f aca="false">+'Morning Report'!$P$93</f>
        <v>0</v>
      </c>
      <c r="T57" s="281" t="n">
        <f aca="false">+'Morning Report'!$P$93</f>
        <v>0</v>
      </c>
      <c r="U57" s="281" t="n">
        <f aca="false">+'Morning Report'!$P$93</f>
        <v>0</v>
      </c>
      <c r="V57" s="281" t="n">
        <f aca="false">+'Morning Report'!$P$93</f>
        <v>0</v>
      </c>
      <c r="W57" s="281" t="n">
        <f aca="false">+'Morning Report'!$P$93</f>
        <v>0</v>
      </c>
      <c r="X57" s="281" t="n">
        <f aca="false">+'Morning Report'!$P$93</f>
        <v>0</v>
      </c>
      <c r="Y57" s="281" t="n">
        <f aca="false">+'Morning Report'!$P$93</f>
        <v>0</v>
      </c>
    </row>
    <row r="58" customFormat="false" ht="12.75" hidden="false" customHeight="false" outlineLevel="0" collapsed="false">
      <c r="A58" s="283" t="s">
        <v>69</v>
      </c>
      <c r="B58" s="45" t="e">
        <f aca="false">+'Morning Report'!$P$94</f>
        <v>#N/A</v>
      </c>
      <c r="C58" s="45" t="e">
        <f aca="false">+'Morning Report'!$P$94</f>
        <v>#N/A</v>
      </c>
      <c r="D58" s="45" t="e">
        <f aca="false">+'Morning Report'!$P$94</f>
        <v>#N/A</v>
      </c>
      <c r="E58" s="45" t="e">
        <f aca="false">+'Morning Report'!$P$94</f>
        <v>#N/A</v>
      </c>
      <c r="F58" s="45" t="e">
        <f aca="false">+'Morning Report'!$P$94</f>
        <v>#N/A</v>
      </c>
      <c r="G58" s="45" t="e">
        <f aca="false">+'Morning Report'!$P$94</f>
        <v>#N/A</v>
      </c>
      <c r="H58" s="45" t="e">
        <f aca="false">+'Morning Report'!$P$94</f>
        <v>#N/A</v>
      </c>
      <c r="I58" s="45" t="e">
        <f aca="false">+'Morning Report'!$P$94</f>
        <v>#N/A</v>
      </c>
      <c r="J58" s="45" t="e">
        <f aca="false">+'Morning Report'!$P$94</f>
        <v>#N/A</v>
      </c>
      <c r="K58" s="45" t="e">
        <f aca="false">+'Morning Report'!$P$94</f>
        <v>#N/A</v>
      </c>
      <c r="L58" s="45" t="e">
        <f aca="false">+'Morning Report'!$P$94</f>
        <v>#N/A</v>
      </c>
      <c r="M58" s="45" t="e">
        <f aca="false">+'Morning Report'!$P$94</f>
        <v>#N/A</v>
      </c>
      <c r="N58" s="45" t="e">
        <f aca="false">+'Morning Report'!$P$94</f>
        <v>#N/A</v>
      </c>
      <c r="O58" s="45" t="e">
        <f aca="false">+'Morning Report'!$P$94</f>
        <v>#N/A</v>
      </c>
      <c r="P58" s="45" t="e">
        <f aca="false">+'Morning Report'!$P$94</f>
        <v>#N/A</v>
      </c>
      <c r="Q58" s="45" t="e">
        <f aca="false">+'Morning Report'!$P$94</f>
        <v>#N/A</v>
      </c>
      <c r="R58" s="45" t="e">
        <f aca="false">+'Morning Report'!$P$94</f>
        <v>#N/A</v>
      </c>
      <c r="S58" s="45" t="e">
        <f aca="false">+'Morning Report'!$P$94</f>
        <v>#N/A</v>
      </c>
      <c r="T58" s="45" t="e">
        <f aca="false">+'Morning Report'!$P$94</f>
        <v>#N/A</v>
      </c>
      <c r="U58" s="45" t="e">
        <f aca="false">+'Morning Report'!$P$94</f>
        <v>#N/A</v>
      </c>
      <c r="V58" s="45" t="e">
        <f aca="false">+'Morning Report'!$P$94</f>
        <v>#N/A</v>
      </c>
      <c r="W58" s="45" t="e">
        <f aca="false">+'Morning Report'!$P$94</f>
        <v>#N/A</v>
      </c>
      <c r="X58" s="45" t="e">
        <f aca="false">+'Morning Report'!$P$94</f>
        <v>#N/A</v>
      </c>
      <c r="Y58" s="45" t="e">
        <f aca="false">+'Morning Report'!$P$94</f>
        <v>#N/A</v>
      </c>
    </row>
    <row r="59" customFormat="false" ht="12.75" hidden="false" customHeight="false" outlineLevel="0" collapsed="false">
      <c r="A59" s="283" t="s">
        <v>70</v>
      </c>
      <c r="B59" s="45" t="e">
        <f aca="false">+'Morning Report'!$P$95</f>
        <v>#N/A</v>
      </c>
      <c r="C59" s="45" t="e">
        <f aca="false">+'Morning Report'!$P$95</f>
        <v>#N/A</v>
      </c>
      <c r="D59" s="45" t="e">
        <f aca="false">+'Morning Report'!$P$95</f>
        <v>#N/A</v>
      </c>
      <c r="E59" s="45" t="e">
        <f aca="false">+'Morning Report'!$P$95</f>
        <v>#N/A</v>
      </c>
      <c r="F59" s="45" t="e">
        <f aca="false">+'Morning Report'!$P$95</f>
        <v>#N/A</v>
      </c>
      <c r="G59" s="45" t="e">
        <f aca="false">+'Morning Report'!$P$95</f>
        <v>#N/A</v>
      </c>
      <c r="H59" s="45" t="e">
        <f aca="false">+'Morning Report'!$P$95</f>
        <v>#N/A</v>
      </c>
      <c r="I59" s="45" t="e">
        <f aca="false">+'Morning Report'!$P$95</f>
        <v>#N/A</v>
      </c>
      <c r="J59" s="45" t="e">
        <f aca="false">+'Morning Report'!$P$95</f>
        <v>#N/A</v>
      </c>
      <c r="K59" s="45" t="e">
        <f aca="false">+'Morning Report'!$P$95</f>
        <v>#N/A</v>
      </c>
      <c r="L59" s="45" t="e">
        <f aca="false">+'Morning Report'!$P$95</f>
        <v>#N/A</v>
      </c>
      <c r="M59" s="45" t="e">
        <f aca="false">+'Morning Report'!$P$95</f>
        <v>#N/A</v>
      </c>
      <c r="N59" s="45" t="e">
        <f aca="false">+'Morning Report'!$P$95</f>
        <v>#N/A</v>
      </c>
      <c r="O59" s="45" t="e">
        <f aca="false">+'Morning Report'!$P$95</f>
        <v>#N/A</v>
      </c>
      <c r="P59" s="45" t="e">
        <f aca="false">+'Morning Report'!$P$95</f>
        <v>#N/A</v>
      </c>
      <c r="Q59" s="45" t="e">
        <f aca="false">+'Morning Report'!$P$95</f>
        <v>#N/A</v>
      </c>
      <c r="R59" s="45" t="e">
        <f aca="false">+'Morning Report'!$P$95</f>
        <v>#N/A</v>
      </c>
      <c r="S59" s="45" t="e">
        <f aca="false">+'Morning Report'!$P$95</f>
        <v>#N/A</v>
      </c>
      <c r="T59" s="45" t="e">
        <f aca="false">+'Morning Report'!$P$95</f>
        <v>#N/A</v>
      </c>
      <c r="U59" s="45" t="e">
        <f aca="false">+'Morning Report'!$P$95</f>
        <v>#N/A</v>
      </c>
      <c r="V59" s="45" t="e">
        <f aca="false">+'Morning Report'!$P$95</f>
        <v>#N/A</v>
      </c>
      <c r="W59" s="45" t="e">
        <f aca="false">+'Morning Report'!$P$95</f>
        <v>#N/A</v>
      </c>
      <c r="X59" s="45" t="e">
        <f aca="false">+'Morning Report'!$P$95</f>
        <v>#N/A</v>
      </c>
      <c r="Y59" s="45" t="e">
        <f aca="false">+'Morning Report'!$P$95</f>
        <v>#N/A</v>
      </c>
    </row>
    <row r="60" customFormat="false" ht="12.75" hidden="false" customHeight="false" outlineLevel="0" collapsed="false">
      <c r="A60" s="283" t="s">
        <v>71</v>
      </c>
      <c r="B60" s="45" t="e">
        <f aca="false">+'Morning Report'!$P$96</f>
        <v>#N/A</v>
      </c>
      <c r="C60" s="45" t="e">
        <f aca="false">+'Morning Report'!$P$96</f>
        <v>#N/A</v>
      </c>
      <c r="D60" s="45" t="e">
        <f aca="false">+'Morning Report'!$P$96</f>
        <v>#N/A</v>
      </c>
      <c r="E60" s="45" t="e">
        <f aca="false">+'Morning Report'!$P$96</f>
        <v>#N/A</v>
      </c>
      <c r="F60" s="45" t="e">
        <f aca="false">+'Morning Report'!$P$96</f>
        <v>#N/A</v>
      </c>
      <c r="G60" s="45" t="e">
        <f aca="false">+'Morning Report'!$P$96</f>
        <v>#N/A</v>
      </c>
      <c r="H60" s="45" t="e">
        <f aca="false">+'Morning Report'!$P$96</f>
        <v>#N/A</v>
      </c>
      <c r="I60" s="45" t="e">
        <f aca="false">+'Morning Report'!$P$96</f>
        <v>#N/A</v>
      </c>
      <c r="J60" s="45" t="e">
        <f aca="false">+'Morning Report'!$P$96</f>
        <v>#N/A</v>
      </c>
      <c r="K60" s="45" t="e">
        <f aca="false">+'Morning Report'!$P$96</f>
        <v>#N/A</v>
      </c>
      <c r="L60" s="45" t="e">
        <f aca="false">+'Morning Report'!$P$96</f>
        <v>#N/A</v>
      </c>
      <c r="M60" s="45" t="e">
        <f aca="false">+'Morning Report'!$P$96</f>
        <v>#N/A</v>
      </c>
      <c r="N60" s="45" t="e">
        <f aca="false">+'Morning Report'!$P$96</f>
        <v>#N/A</v>
      </c>
      <c r="O60" s="45" t="e">
        <f aca="false">+'Morning Report'!$P$96</f>
        <v>#N/A</v>
      </c>
      <c r="P60" s="45" t="e">
        <f aca="false">+'Morning Report'!$P$96</f>
        <v>#N/A</v>
      </c>
      <c r="Q60" s="45" t="e">
        <f aca="false">+'Morning Report'!$P$96</f>
        <v>#N/A</v>
      </c>
      <c r="R60" s="45" t="e">
        <f aca="false">+'Morning Report'!$P$96</f>
        <v>#N/A</v>
      </c>
      <c r="S60" s="45" t="e">
        <f aca="false">+'Morning Report'!$P$96</f>
        <v>#N/A</v>
      </c>
      <c r="T60" s="45" t="e">
        <f aca="false">+'Morning Report'!$P$96</f>
        <v>#N/A</v>
      </c>
      <c r="U60" s="45" t="e">
        <f aca="false">+'Morning Report'!$P$96</f>
        <v>#N/A</v>
      </c>
      <c r="V60" s="45" t="e">
        <f aca="false">+'Morning Report'!$P$96</f>
        <v>#N/A</v>
      </c>
      <c r="W60" s="45" t="e">
        <f aca="false">+'Morning Report'!$P$96</f>
        <v>#N/A</v>
      </c>
      <c r="X60" s="45" t="e">
        <f aca="false">+'Morning Report'!$P$96</f>
        <v>#N/A</v>
      </c>
      <c r="Y60" s="45" t="e">
        <f aca="false">+'Morning Report'!$P$96</f>
        <v>#N/A</v>
      </c>
    </row>
    <row r="61" customFormat="false" ht="12.75" hidden="false" customHeight="false" outlineLevel="0" collapsed="false">
      <c r="A61" s="283" t="s">
        <v>72</v>
      </c>
      <c r="B61" s="45" t="e">
        <f aca="false">+'Morning Report'!$P$97</f>
        <v>#N/A</v>
      </c>
      <c r="C61" s="45" t="e">
        <f aca="false">+'Morning Report'!$P$97</f>
        <v>#N/A</v>
      </c>
      <c r="D61" s="45" t="e">
        <f aca="false">+'Morning Report'!$P$97</f>
        <v>#N/A</v>
      </c>
      <c r="E61" s="45" t="e">
        <f aca="false">+'Morning Report'!$P$97</f>
        <v>#N/A</v>
      </c>
      <c r="F61" s="45" t="e">
        <f aca="false">+'Morning Report'!$P$97</f>
        <v>#N/A</v>
      </c>
      <c r="G61" s="45" t="e">
        <f aca="false">+'Morning Report'!$P$97</f>
        <v>#N/A</v>
      </c>
      <c r="H61" s="45" t="e">
        <f aca="false">+'Morning Report'!$P$97</f>
        <v>#N/A</v>
      </c>
      <c r="I61" s="45" t="e">
        <f aca="false">+'Morning Report'!$P$97</f>
        <v>#N/A</v>
      </c>
      <c r="J61" s="45" t="e">
        <f aca="false">+'Morning Report'!$P$97</f>
        <v>#N/A</v>
      </c>
      <c r="K61" s="45" t="e">
        <f aca="false">+'Morning Report'!$P$97</f>
        <v>#N/A</v>
      </c>
      <c r="L61" s="45" t="e">
        <f aca="false">+'Morning Report'!$P$97</f>
        <v>#N/A</v>
      </c>
      <c r="M61" s="45" t="e">
        <f aca="false">+'Morning Report'!$P$97</f>
        <v>#N/A</v>
      </c>
      <c r="N61" s="45" t="e">
        <f aca="false">+'Morning Report'!$P$97</f>
        <v>#N/A</v>
      </c>
      <c r="O61" s="45" t="e">
        <f aca="false">+'Morning Report'!$P$97</f>
        <v>#N/A</v>
      </c>
      <c r="P61" s="45" t="e">
        <f aca="false">+'Morning Report'!$P$97</f>
        <v>#N/A</v>
      </c>
      <c r="Q61" s="45" t="e">
        <f aca="false">+'Morning Report'!$P$97</f>
        <v>#N/A</v>
      </c>
      <c r="R61" s="45" t="e">
        <f aca="false">+'Morning Report'!$P$97</f>
        <v>#N/A</v>
      </c>
      <c r="S61" s="45" t="e">
        <f aca="false">+'Morning Report'!$P$97</f>
        <v>#N/A</v>
      </c>
      <c r="T61" s="45" t="e">
        <f aca="false">+'Morning Report'!$P$97</f>
        <v>#N/A</v>
      </c>
      <c r="U61" s="45" t="e">
        <f aca="false">+'Morning Report'!$P$97</f>
        <v>#N/A</v>
      </c>
      <c r="V61" s="45" t="e">
        <f aca="false">+'Morning Report'!$P$97</f>
        <v>#N/A</v>
      </c>
      <c r="W61" s="45" t="e">
        <f aca="false">+'Morning Report'!$P$97</f>
        <v>#N/A</v>
      </c>
      <c r="X61" s="45" t="e">
        <f aca="false">+'Morning Report'!$P$97</f>
        <v>#N/A</v>
      </c>
      <c r="Y61" s="45" t="e">
        <f aca="false">+'Morning Report'!$P$97</f>
        <v>#N/A</v>
      </c>
    </row>
    <row r="62" customFormat="false" ht="12.75" hidden="false" customHeight="false" outlineLevel="0" collapsed="false">
      <c r="A62" s="283" t="s">
        <v>73</v>
      </c>
      <c r="B62" s="45" t="n">
        <f aca="false">+'Morning Report'!$P$98</f>
        <v>5887</v>
      </c>
      <c r="C62" s="45" t="n">
        <f aca="false">+'Morning Report'!$P$98</f>
        <v>5887</v>
      </c>
      <c r="D62" s="45" t="n">
        <f aca="false">+'Morning Report'!$P$98</f>
        <v>5887</v>
      </c>
      <c r="E62" s="45" t="n">
        <f aca="false">+'Morning Report'!$P$98</f>
        <v>5887</v>
      </c>
      <c r="F62" s="45" t="n">
        <f aca="false">+'Morning Report'!$P$98</f>
        <v>5887</v>
      </c>
      <c r="G62" s="45" t="n">
        <f aca="false">+'Morning Report'!$P$98</f>
        <v>5887</v>
      </c>
      <c r="H62" s="45" t="n">
        <f aca="false">+'Morning Report'!$P$98</f>
        <v>5887</v>
      </c>
      <c r="I62" s="45" t="n">
        <f aca="false">+'Morning Report'!$P$98</f>
        <v>5887</v>
      </c>
      <c r="J62" s="45" t="n">
        <f aca="false">+'Morning Report'!$P$98</f>
        <v>5887</v>
      </c>
      <c r="K62" s="45" t="n">
        <f aca="false">+'Morning Report'!$P$98</f>
        <v>5887</v>
      </c>
      <c r="L62" s="45" t="n">
        <f aca="false">+'Morning Report'!$P$98</f>
        <v>5887</v>
      </c>
      <c r="M62" s="45" t="n">
        <f aca="false">+'Morning Report'!$P$98</f>
        <v>5887</v>
      </c>
      <c r="N62" s="45" t="n">
        <f aca="false">+'Morning Report'!$P$98</f>
        <v>5887</v>
      </c>
      <c r="O62" s="45" t="n">
        <f aca="false">+'Morning Report'!$P$98</f>
        <v>5887</v>
      </c>
      <c r="P62" s="45" t="n">
        <f aca="false">+'Morning Report'!$P$98</f>
        <v>5887</v>
      </c>
      <c r="Q62" s="45" t="n">
        <f aca="false">+'Morning Report'!$P$98</f>
        <v>5887</v>
      </c>
      <c r="R62" s="45" t="n">
        <f aca="false">+'Morning Report'!$P$98</f>
        <v>5887</v>
      </c>
      <c r="S62" s="45" t="n">
        <f aca="false">+'Morning Report'!$P$98</f>
        <v>5887</v>
      </c>
      <c r="T62" s="45" t="n">
        <f aca="false">+'Morning Report'!$P$98</f>
        <v>5887</v>
      </c>
      <c r="U62" s="45" t="n">
        <f aca="false">+'Morning Report'!$P$98</f>
        <v>5887</v>
      </c>
      <c r="V62" s="45" t="n">
        <f aca="false">+'Morning Report'!$P$98</f>
        <v>5887</v>
      </c>
      <c r="W62" s="45" t="n">
        <f aca="false">+'Morning Report'!$P$98</f>
        <v>5887</v>
      </c>
      <c r="X62" s="45" t="n">
        <f aca="false">+'Morning Report'!$P$98</f>
        <v>5887</v>
      </c>
      <c r="Y62" s="45" t="n">
        <f aca="false">+'Morning Report'!$P$98</f>
        <v>5887</v>
      </c>
    </row>
    <row r="63" customFormat="false" ht="12.75" hidden="false" customHeight="false" outlineLevel="0" collapsed="false">
      <c r="A63" s="283" t="s">
        <v>74</v>
      </c>
      <c r="B63" s="45" t="e">
        <f aca="false">+'Morning Report'!$P$99</f>
        <v>#N/A</v>
      </c>
      <c r="C63" s="45" t="e">
        <f aca="false">+'Morning Report'!$P$99</f>
        <v>#N/A</v>
      </c>
      <c r="D63" s="45" t="e">
        <f aca="false">+'Morning Report'!$P$99</f>
        <v>#N/A</v>
      </c>
      <c r="E63" s="45" t="e">
        <f aca="false">+'Morning Report'!$P$99</f>
        <v>#N/A</v>
      </c>
      <c r="F63" s="45" t="e">
        <f aca="false">+'Morning Report'!$P$99</f>
        <v>#N/A</v>
      </c>
      <c r="G63" s="45" t="e">
        <f aca="false">+'Morning Report'!$P$99</f>
        <v>#N/A</v>
      </c>
      <c r="H63" s="45" t="e">
        <f aca="false">+'Morning Report'!$P$99</f>
        <v>#N/A</v>
      </c>
      <c r="I63" s="45" t="e">
        <f aca="false">+'Morning Report'!$P$99</f>
        <v>#N/A</v>
      </c>
      <c r="J63" s="45" t="e">
        <f aca="false">+'Morning Report'!$P$99</f>
        <v>#N/A</v>
      </c>
      <c r="K63" s="45" t="e">
        <f aca="false">+'Morning Report'!$P$99</f>
        <v>#N/A</v>
      </c>
      <c r="L63" s="45" t="e">
        <f aca="false">+'Morning Report'!$P$99</f>
        <v>#N/A</v>
      </c>
      <c r="M63" s="45" t="e">
        <f aca="false">+'Morning Report'!$P$99</f>
        <v>#N/A</v>
      </c>
      <c r="N63" s="45" t="e">
        <f aca="false">+'Morning Report'!$P$99</f>
        <v>#N/A</v>
      </c>
      <c r="O63" s="45" t="e">
        <f aca="false">+'Morning Report'!$P$99</f>
        <v>#N/A</v>
      </c>
      <c r="P63" s="45" t="e">
        <f aca="false">+'Morning Report'!$P$99</f>
        <v>#N/A</v>
      </c>
      <c r="Q63" s="45" t="e">
        <f aca="false">+'Morning Report'!$P$99</f>
        <v>#N/A</v>
      </c>
      <c r="R63" s="45" t="e">
        <f aca="false">+'Morning Report'!$P$99</f>
        <v>#N/A</v>
      </c>
      <c r="S63" s="45" t="e">
        <f aca="false">+'Morning Report'!$P$99</f>
        <v>#N/A</v>
      </c>
      <c r="T63" s="45" t="e">
        <f aca="false">+'Morning Report'!$P$99</f>
        <v>#N/A</v>
      </c>
      <c r="U63" s="45" t="e">
        <f aca="false">+'Morning Report'!$P$99</f>
        <v>#N/A</v>
      </c>
      <c r="V63" s="45" t="e">
        <f aca="false">+'Morning Report'!$P$99</f>
        <v>#N/A</v>
      </c>
      <c r="W63" s="45" t="e">
        <f aca="false">+'Morning Report'!$P$99</f>
        <v>#N/A</v>
      </c>
      <c r="X63" s="45" t="e">
        <f aca="false">+'Morning Report'!$P$99</f>
        <v>#N/A</v>
      </c>
      <c r="Y63" s="45" t="e">
        <f aca="false">+'Morning Report'!$P$99</f>
        <v>#N/A</v>
      </c>
    </row>
    <row r="64" customFormat="false" ht="12.75" hidden="false" customHeight="false" outlineLevel="0" collapsed="false">
      <c r="A64" s="283" t="s">
        <v>75</v>
      </c>
      <c r="B64" s="45" t="n">
        <f aca="false">+'Morning Report'!$P$100</f>
        <v>5440</v>
      </c>
      <c r="C64" s="45" t="n">
        <f aca="false">+'Morning Report'!$P$100</f>
        <v>5440</v>
      </c>
      <c r="D64" s="45" t="n">
        <f aca="false">+'Morning Report'!$P$100</f>
        <v>5440</v>
      </c>
      <c r="E64" s="45" t="n">
        <f aca="false">+'Morning Report'!$P$100</f>
        <v>5440</v>
      </c>
      <c r="F64" s="45" t="n">
        <f aca="false">+'Morning Report'!$P$100</f>
        <v>5440</v>
      </c>
      <c r="G64" s="45" t="n">
        <f aca="false">+'Morning Report'!$P$100</f>
        <v>5440</v>
      </c>
      <c r="H64" s="45" t="n">
        <f aca="false">+'Morning Report'!$P$100</f>
        <v>5440</v>
      </c>
      <c r="I64" s="45" t="n">
        <f aca="false">+'Morning Report'!$P$100</f>
        <v>5440</v>
      </c>
      <c r="J64" s="45" t="n">
        <f aca="false">+'Morning Report'!$P$100</f>
        <v>5440</v>
      </c>
      <c r="K64" s="45" t="n">
        <f aca="false">+'Morning Report'!$P$100</f>
        <v>5440</v>
      </c>
      <c r="L64" s="45" t="n">
        <f aca="false">+'Morning Report'!$P$100</f>
        <v>5440</v>
      </c>
      <c r="M64" s="45" t="n">
        <f aca="false">+'Morning Report'!$P$100</f>
        <v>5440</v>
      </c>
      <c r="N64" s="45" t="n">
        <f aca="false">+'Morning Report'!$P$100</f>
        <v>5440</v>
      </c>
      <c r="O64" s="45" t="n">
        <f aca="false">+'Morning Report'!$P$100</f>
        <v>5440</v>
      </c>
      <c r="P64" s="45" t="n">
        <f aca="false">+'Morning Report'!$P$100</f>
        <v>5440</v>
      </c>
      <c r="Q64" s="45" t="n">
        <f aca="false">+'Morning Report'!$P$100</f>
        <v>5440</v>
      </c>
      <c r="R64" s="45" t="n">
        <f aca="false">+'Morning Report'!$P$100</f>
        <v>5440</v>
      </c>
      <c r="S64" s="45" t="n">
        <f aca="false">+'Morning Report'!$P$100</f>
        <v>5440</v>
      </c>
      <c r="T64" s="45" t="n">
        <f aca="false">+'Morning Report'!$P$100</f>
        <v>5440</v>
      </c>
      <c r="U64" s="45" t="n">
        <f aca="false">+'Morning Report'!$P$100</f>
        <v>5440</v>
      </c>
      <c r="V64" s="45" t="n">
        <f aca="false">+'Morning Report'!$P$100</f>
        <v>5440</v>
      </c>
      <c r="W64" s="45" t="n">
        <f aca="false">+'Morning Report'!$P$100</f>
        <v>5440</v>
      </c>
      <c r="X64" s="45" t="n">
        <f aca="false">+'Morning Report'!$P$100</f>
        <v>5440</v>
      </c>
      <c r="Y64" s="45" t="n">
        <f aca="false">+'Morning Report'!$P$100</f>
        <v>5440</v>
      </c>
    </row>
    <row r="65" customFormat="false" ht="13.5" hidden="false" customHeight="false" outlineLevel="0" collapsed="false">
      <c r="A65" s="285" t="s">
        <v>76</v>
      </c>
      <c r="B65" s="286" t="n">
        <f aca="false">+'Morning Report'!$P$101</f>
        <v>0</v>
      </c>
      <c r="C65" s="286" t="n">
        <f aca="false">+'Morning Report'!$P$101</f>
        <v>0</v>
      </c>
      <c r="D65" s="286" t="n">
        <f aca="false">+'Morning Report'!$P$101</f>
        <v>0</v>
      </c>
      <c r="E65" s="286" t="n">
        <f aca="false">+'Morning Report'!$P$101</f>
        <v>0</v>
      </c>
      <c r="F65" s="286" t="n">
        <f aca="false">+'Morning Report'!$P$101</f>
        <v>0</v>
      </c>
      <c r="G65" s="286" t="n">
        <f aca="false">+'Morning Report'!$P$101</f>
        <v>0</v>
      </c>
      <c r="H65" s="286" t="n">
        <f aca="false">+'Morning Report'!$P$101</f>
        <v>0</v>
      </c>
      <c r="I65" s="286" t="n">
        <f aca="false">+'Morning Report'!$P$101</f>
        <v>0</v>
      </c>
      <c r="J65" s="286" t="n">
        <f aca="false">+'Morning Report'!$P$101</f>
        <v>0</v>
      </c>
      <c r="K65" s="286" t="n">
        <f aca="false">+'Morning Report'!$P$101</f>
        <v>0</v>
      </c>
      <c r="L65" s="286" t="n">
        <f aca="false">+'Morning Report'!$P$101</f>
        <v>0</v>
      </c>
      <c r="M65" s="286" t="n">
        <f aca="false">+'Morning Report'!$P$101</f>
        <v>0</v>
      </c>
      <c r="N65" s="286" t="n">
        <f aca="false">+'Morning Report'!$P$101</f>
        <v>0</v>
      </c>
      <c r="O65" s="286" t="n">
        <f aca="false">+'Morning Report'!$P$101</f>
        <v>0</v>
      </c>
      <c r="P65" s="286" t="n">
        <f aca="false">+'Morning Report'!$P$101</f>
        <v>0</v>
      </c>
      <c r="Q65" s="286" t="n">
        <f aca="false">+'Morning Report'!$P$101</f>
        <v>0</v>
      </c>
      <c r="R65" s="286" t="n">
        <f aca="false">+'Morning Report'!$P$101</f>
        <v>0</v>
      </c>
      <c r="S65" s="286" t="n">
        <f aca="false">+'Morning Report'!$P$101</f>
        <v>0</v>
      </c>
      <c r="T65" s="286" t="n">
        <f aca="false">+'Morning Report'!$P$101</f>
        <v>0</v>
      </c>
      <c r="U65" s="286" t="n">
        <f aca="false">+'Morning Report'!$P$101</f>
        <v>0</v>
      </c>
      <c r="V65" s="286" t="n">
        <f aca="false">+'Morning Report'!$P$101</f>
        <v>0</v>
      </c>
      <c r="W65" s="286" t="n">
        <f aca="false">+'Morning Report'!$P$101</f>
        <v>0</v>
      </c>
      <c r="X65" s="286" t="n">
        <f aca="false">+'Morning Report'!$P$101</f>
        <v>0</v>
      </c>
      <c r="Y65" s="286" t="n">
        <f aca="false">+'Morning Report'!$P$101</f>
        <v>0</v>
      </c>
    </row>
    <row r="67" customFormat="false" ht="13.5" hidden="false" customHeight="false" outlineLevel="0" collapsed="false">
      <c r="A67" s="279" t="n">
        <f aca="false">+'Morning Report'!Q6</f>
        <v>45932</v>
      </c>
    </row>
    <row r="68" customFormat="false" ht="12.75" hidden="false" customHeight="false" outlineLevel="0" collapsed="false">
      <c r="A68" s="290" t="s">
        <v>91</v>
      </c>
      <c r="B68" s="281" t="n">
        <f aca="false">+'Morning Report'!$Q$93</f>
        <v>0</v>
      </c>
      <c r="C68" s="281" t="n">
        <f aca="false">+'Morning Report'!$Q$93</f>
        <v>0</v>
      </c>
      <c r="D68" s="281" t="n">
        <f aca="false">+'Morning Report'!$Q$93</f>
        <v>0</v>
      </c>
      <c r="E68" s="281" t="n">
        <f aca="false">+'Morning Report'!$Q$93</f>
        <v>0</v>
      </c>
      <c r="F68" s="281" t="n">
        <f aca="false">+'Morning Report'!$Q$93</f>
        <v>0</v>
      </c>
      <c r="G68" s="281" t="n">
        <f aca="false">+'Morning Report'!$Q$93</f>
        <v>0</v>
      </c>
      <c r="H68" s="281" t="n">
        <f aca="false">+'Morning Report'!$Q$93</f>
        <v>0</v>
      </c>
      <c r="I68" s="281" t="n">
        <f aca="false">+'Morning Report'!$Q$93</f>
        <v>0</v>
      </c>
      <c r="J68" s="281" t="n">
        <f aca="false">+'Morning Report'!$Q$93</f>
        <v>0</v>
      </c>
      <c r="K68" s="281" t="n">
        <f aca="false">+'Morning Report'!$Q$93</f>
        <v>0</v>
      </c>
      <c r="L68" s="281" t="n">
        <f aca="false">+'Morning Report'!$Q$93</f>
        <v>0</v>
      </c>
      <c r="M68" s="281" t="n">
        <f aca="false">+'Morning Report'!$Q$93</f>
        <v>0</v>
      </c>
      <c r="N68" s="281" t="n">
        <f aca="false">+'Morning Report'!$Q$93</f>
        <v>0</v>
      </c>
      <c r="O68" s="281" t="n">
        <f aca="false">+'Morning Report'!$Q$93</f>
        <v>0</v>
      </c>
      <c r="P68" s="281" t="n">
        <f aca="false">+'Morning Report'!$Q$93</f>
        <v>0</v>
      </c>
      <c r="Q68" s="281" t="n">
        <f aca="false">+'Morning Report'!$Q$93</f>
        <v>0</v>
      </c>
      <c r="R68" s="281" t="n">
        <f aca="false">+'Morning Report'!$Q$93</f>
        <v>0</v>
      </c>
      <c r="S68" s="281" t="n">
        <f aca="false">+'Morning Report'!$Q$93</f>
        <v>0</v>
      </c>
      <c r="T68" s="281" t="n">
        <f aca="false">+'Morning Report'!$Q$93</f>
        <v>0</v>
      </c>
      <c r="U68" s="281" t="n">
        <f aca="false">+'Morning Report'!$Q$93</f>
        <v>0</v>
      </c>
      <c r="V68" s="281" t="n">
        <f aca="false">+'Morning Report'!$Q$93</f>
        <v>0</v>
      </c>
      <c r="W68" s="281" t="n">
        <f aca="false">+'Morning Report'!$Q$93</f>
        <v>0</v>
      </c>
      <c r="X68" s="281" t="n">
        <f aca="false">+'Morning Report'!$Q$93</f>
        <v>0</v>
      </c>
      <c r="Y68" s="281" t="n">
        <f aca="false">+'Morning Report'!$Q$93</f>
        <v>0</v>
      </c>
    </row>
    <row r="69" customFormat="false" ht="12.75" hidden="false" customHeight="false" outlineLevel="0" collapsed="false">
      <c r="A69" s="283" t="s">
        <v>69</v>
      </c>
      <c r="B69" s="45" t="e">
        <f aca="false">+'Morning Report'!$Q$94</f>
        <v>#N/A</v>
      </c>
      <c r="C69" s="45" t="e">
        <f aca="false">+'Morning Report'!$Q$94</f>
        <v>#N/A</v>
      </c>
      <c r="D69" s="45" t="e">
        <f aca="false">+'Morning Report'!$Q$94</f>
        <v>#N/A</v>
      </c>
      <c r="E69" s="45" t="e">
        <f aca="false">+'Morning Report'!$Q$94</f>
        <v>#N/A</v>
      </c>
      <c r="F69" s="45" t="e">
        <f aca="false">+'Morning Report'!$Q$94</f>
        <v>#N/A</v>
      </c>
      <c r="G69" s="45" t="e">
        <f aca="false">+'Morning Report'!$Q$94</f>
        <v>#N/A</v>
      </c>
      <c r="H69" s="45" t="e">
        <f aca="false">+'Morning Report'!$Q$94</f>
        <v>#N/A</v>
      </c>
      <c r="I69" s="45" t="e">
        <f aca="false">+'Morning Report'!$Q$94</f>
        <v>#N/A</v>
      </c>
      <c r="J69" s="45" t="e">
        <f aca="false">+'Morning Report'!$Q$94</f>
        <v>#N/A</v>
      </c>
      <c r="K69" s="45" t="e">
        <f aca="false">+'Morning Report'!$Q$94</f>
        <v>#N/A</v>
      </c>
      <c r="L69" s="45" t="e">
        <f aca="false">+'Morning Report'!$Q$94</f>
        <v>#N/A</v>
      </c>
      <c r="M69" s="45" t="e">
        <f aca="false">+'Morning Report'!$Q$94</f>
        <v>#N/A</v>
      </c>
      <c r="N69" s="45" t="e">
        <f aca="false">+'Morning Report'!$Q$94</f>
        <v>#N/A</v>
      </c>
      <c r="O69" s="45" t="e">
        <f aca="false">+'Morning Report'!$Q$94</f>
        <v>#N/A</v>
      </c>
      <c r="P69" s="45" t="e">
        <f aca="false">+'Morning Report'!$Q$94</f>
        <v>#N/A</v>
      </c>
      <c r="Q69" s="45" t="e">
        <f aca="false">+'Morning Report'!$Q$94</f>
        <v>#N/A</v>
      </c>
      <c r="R69" s="45" t="e">
        <f aca="false">+'Morning Report'!$Q$94</f>
        <v>#N/A</v>
      </c>
      <c r="S69" s="45" t="e">
        <f aca="false">+'Morning Report'!$Q$94</f>
        <v>#N/A</v>
      </c>
      <c r="T69" s="45" t="e">
        <f aca="false">+'Morning Report'!$Q$94</f>
        <v>#N/A</v>
      </c>
      <c r="U69" s="45" t="e">
        <f aca="false">+'Morning Report'!$Q$94</f>
        <v>#N/A</v>
      </c>
      <c r="V69" s="45" t="e">
        <f aca="false">+'Morning Report'!$Q$94</f>
        <v>#N/A</v>
      </c>
      <c r="W69" s="45" t="e">
        <f aca="false">+'Morning Report'!$Q$94</f>
        <v>#N/A</v>
      </c>
      <c r="X69" s="45" t="e">
        <f aca="false">+'Morning Report'!$Q$94</f>
        <v>#N/A</v>
      </c>
      <c r="Y69" s="45" t="e">
        <f aca="false">+'Morning Report'!$Q$94</f>
        <v>#N/A</v>
      </c>
    </row>
    <row r="70" customFormat="false" ht="12.75" hidden="false" customHeight="false" outlineLevel="0" collapsed="false">
      <c r="A70" s="283" t="s">
        <v>70</v>
      </c>
      <c r="B70" s="45" t="e">
        <f aca="false">+'Morning Report'!$Q$95</f>
        <v>#N/A</v>
      </c>
      <c r="C70" s="45" t="e">
        <f aca="false">+'Morning Report'!$Q$95</f>
        <v>#N/A</v>
      </c>
      <c r="D70" s="45" t="e">
        <f aca="false">+'Morning Report'!$Q$95</f>
        <v>#N/A</v>
      </c>
      <c r="E70" s="45" t="e">
        <f aca="false">+'Morning Report'!$Q$95</f>
        <v>#N/A</v>
      </c>
      <c r="F70" s="45" t="e">
        <f aca="false">+'Morning Report'!$Q$95</f>
        <v>#N/A</v>
      </c>
      <c r="G70" s="45" t="e">
        <f aca="false">+'Morning Report'!$Q$95</f>
        <v>#N/A</v>
      </c>
      <c r="H70" s="45" t="e">
        <f aca="false">+'Morning Report'!$Q$95</f>
        <v>#N/A</v>
      </c>
      <c r="I70" s="45" t="e">
        <f aca="false">+'Morning Report'!$Q$95</f>
        <v>#N/A</v>
      </c>
      <c r="J70" s="45" t="e">
        <f aca="false">+'Morning Report'!$Q$95</f>
        <v>#N/A</v>
      </c>
      <c r="K70" s="45" t="e">
        <f aca="false">+'Morning Report'!$Q$95</f>
        <v>#N/A</v>
      </c>
      <c r="L70" s="45" t="e">
        <f aca="false">+'Morning Report'!$Q$95</f>
        <v>#N/A</v>
      </c>
      <c r="M70" s="45" t="e">
        <f aca="false">+'Morning Report'!$Q$95</f>
        <v>#N/A</v>
      </c>
      <c r="N70" s="45" t="e">
        <f aca="false">+'Morning Report'!$Q$95</f>
        <v>#N/A</v>
      </c>
      <c r="O70" s="45" t="e">
        <f aca="false">+'Morning Report'!$Q$95</f>
        <v>#N/A</v>
      </c>
      <c r="P70" s="45" t="e">
        <f aca="false">+'Morning Report'!$Q$95</f>
        <v>#N/A</v>
      </c>
      <c r="Q70" s="45" t="e">
        <f aca="false">+'Morning Report'!$Q$95</f>
        <v>#N/A</v>
      </c>
      <c r="R70" s="45" t="e">
        <f aca="false">+'Morning Report'!$Q$95</f>
        <v>#N/A</v>
      </c>
      <c r="S70" s="45" t="e">
        <f aca="false">+'Morning Report'!$Q$95</f>
        <v>#N/A</v>
      </c>
      <c r="T70" s="45" t="e">
        <f aca="false">+'Morning Report'!$Q$95</f>
        <v>#N/A</v>
      </c>
      <c r="U70" s="45" t="e">
        <f aca="false">+'Morning Report'!$Q$95</f>
        <v>#N/A</v>
      </c>
      <c r="V70" s="45" t="e">
        <f aca="false">+'Morning Report'!$Q$95</f>
        <v>#N/A</v>
      </c>
      <c r="W70" s="45" t="e">
        <f aca="false">+'Morning Report'!$Q$95</f>
        <v>#N/A</v>
      </c>
      <c r="X70" s="45" t="e">
        <f aca="false">+'Morning Report'!$Q$95</f>
        <v>#N/A</v>
      </c>
      <c r="Y70" s="45" t="e">
        <f aca="false">+'Morning Report'!$Q$95</f>
        <v>#N/A</v>
      </c>
    </row>
    <row r="71" customFormat="false" ht="12.75" hidden="false" customHeight="false" outlineLevel="0" collapsed="false">
      <c r="A71" s="283" t="s">
        <v>71</v>
      </c>
      <c r="B71" s="45" t="e">
        <f aca="false">+'Morning Report'!$Q$96</f>
        <v>#N/A</v>
      </c>
      <c r="C71" s="45" t="e">
        <f aca="false">+'Morning Report'!$Q$96</f>
        <v>#N/A</v>
      </c>
      <c r="D71" s="45" t="e">
        <f aca="false">+'Morning Report'!$Q$96</f>
        <v>#N/A</v>
      </c>
      <c r="E71" s="45" t="e">
        <f aca="false">+'Morning Report'!$Q$96</f>
        <v>#N/A</v>
      </c>
      <c r="F71" s="45" t="e">
        <f aca="false">+'Morning Report'!$Q$96</f>
        <v>#N/A</v>
      </c>
      <c r="G71" s="45" t="e">
        <f aca="false">+'Morning Report'!$Q$96</f>
        <v>#N/A</v>
      </c>
      <c r="H71" s="45" t="e">
        <f aca="false">+'Morning Report'!$Q$96</f>
        <v>#N/A</v>
      </c>
      <c r="I71" s="45" t="e">
        <f aca="false">+'Morning Report'!$Q$96</f>
        <v>#N/A</v>
      </c>
      <c r="J71" s="45" t="e">
        <f aca="false">+'Morning Report'!$Q$96</f>
        <v>#N/A</v>
      </c>
      <c r="K71" s="45" t="e">
        <f aca="false">+'Morning Report'!$Q$96</f>
        <v>#N/A</v>
      </c>
      <c r="L71" s="45" t="e">
        <f aca="false">+'Morning Report'!$Q$96</f>
        <v>#N/A</v>
      </c>
      <c r="M71" s="45" t="e">
        <f aca="false">+'Morning Report'!$Q$96</f>
        <v>#N/A</v>
      </c>
      <c r="N71" s="45" t="e">
        <f aca="false">+'Morning Report'!$Q$96</f>
        <v>#N/A</v>
      </c>
      <c r="O71" s="45" t="e">
        <f aca="false">+'Morning Report'!$Q$96</f>
        <v>#N/A</v>
      </c>
      <c r="P71" s="45" t="e">
        <f aca="false">+'Morning Report'!$Q$96</f>
        <v>#N/A</v>
      </c>
      <c r="Q71" s="45" t="e">
        <f aca="false">+'Morning Report'!$Q$96</f>
        <v>#N/A</v>
      </c>
      <c r="R71" s="45" t="e">
        <f aca="false">+'Morning Report'!$Q$96</f>
        <v>#N/A</v>
      </c>
      <c r="S71" s="45" t="e">
        <f aca="false">+'Morning Report'!$Q$96</f>
        <v>#N/A</v>
      </c>
      <c r="T71" s="45" t="e">
        <f aca="false">+'Morning Report'!$Q$96</f>
        <v>#N/A</v>
      </c>
      <c r="U71" s="45" t="e">
        <f aca="false">+'Morning Report'!$Q$96</f>
        <v>#N/A</v>
      </c>
      <c r="V71" s="45" t="e">
        <f aca="false">+'Morning Report'!$Q$96</f>
        <v>#N/A</v>
      </c>
      <c r="W71" s="45" t="e">
        <f aca="false">+'Morning Report'!$Q$96</f>
        <v>#N/A</v>
      </c>
      <c r="X71" s="45" t="e">
        <f aca="false">+'Morning Report'!$Q$96</f>
        <v>#N/A</v>
      </c>
      <c r="Y71" s="45" t="e">
        <f aca="false">+'Morning Report'!$Q$96</f>
        <v>#N/A</v>
      </c>
    </row>
    <row r="72" customFormat="false" ht="12.75" hidden="false" customHeight="false" outlineLevel="0" collapsed="false">
      <c r="A72" s="283" t="s">
        <v>72</v>
      </c>
      <c r="B72" s="45" t="e">
        <f aca="false">+'Morning Report'!$Q$97</f>
        <v>#N/A</v>
      </c>
      <c r="C72" s="45" t="e">
        <f aca="false">+'Morning Report'!$Q$97</f>
        <v>#N/A</v>
      </c>
      <c r="D72" s="45" t="e">
        <f aca="false">+'Morning Report'!$Q$97</f>
        <v>#N/A</v>
      </c>
      <c r="E72" s="45" t="e">
        <f aca="false">+'Morning Report'!$Q$97</f>
        <v>#N/A</v>
      </c>
      <c r="F72" s="45" t="e">
        <f aca="false">+'Morning Report'!$Q$97</f>
        <v>#N/A</v>
      </c>
      <c r="G72" s="45" t="e">
        <f aca="false">+'Morning Report'!$Q$97</f>
        <v>#N/A</v>
      </c>
      <c r="H72" s="45" t="e">
        <f aca="false">+'Morning Report'!$Q$97</f>
        <v>#N/A</v>
      </c>
      <c r="I72" s="45" t="e">
        <f aca="false">+'Morning Report'!$Q$97</f>
        <v>#N/A</v>
      </c>
      <c r="J72" s="45" t="e">
        <f aca="false">+'Morning Report'!$Q$97</f>
        <v>#N/A</v>
      </c>
      <c r="K72" s="45" t="e">
        <f aca="false">+'Morning Report'!$Q$97</f>
        <v>#N/A</v>
      </c>
      <c r="L72" s="45" t="e">
        <f aca="false">+'Morning Report'!$Q$97</f>
        <v>#N/A</v>
      </c>
      <c r="M72" s="45" t="e">
        <f aca="false">+'Morning Report'!$Q$97</f>
        <v>#N/A</v>
      </c>
      <c r="N72" s="45" t="e">
        <f aca="false">+'Morning Report'!$Q$97</f>
        <v>#N/A</v>
      </c>
      <c r="O72" s="45" t="e">
        <f aca="false">+'Morning Report'!$Q$97</f>
        <v>#N/A</v>
      </c>
      <c r="P72" s="45" t="e">
        <f aca="false">+'Morning Report'!$Q$97</f>
        <v>#N/A</v>
      </c>
      <c r="Q72" s="45" t="e">
        <f aca="false">+'Morning Report'!$Q$97</f>
        <v>#N/A</v>
      </c>
      <c r="R72" s="45" t="e">
        <f aca="false">+'Morning Report'!$Q$97</f>
        <v>#N/A</v>
      </c>
      <c r="S72" s="45" t="e">
        <f aca="false">+'Morning Report'!$Q$97</f>
        <v>#N/A</v>
      </c>
      <c r="T72" s="45" t="e">
        <f aca="false">+'Morning Report'!$Q$97</f>
        <v>#N/A</v>
      </c>
      <c r="U72" s="45" t="e">
        <f aca="false">+'Morning Report'!$Q$97</f>
        <v>#N/A</v>
      </c>
      <c r="V72" s="45" t="e">
        <f aca="false">+'Morning Report'!$Q$97</f>
        <v>#N/A</v>
      </c>
      <c r="W72" s="45" t="e">
        <f aca="false">+'Morning Report'!$Q$97</f>
        <v>#N/A</v>
      </c>
      <c r="X72" s="45" t="e">
        <f aca="false">+'Morning Report'!$Q$97</f>
        <v>#N/A</v>
      </c>
      <c r="Y72" s="45" t="e">
        <f aca="false">+'Morning Report'!$Q$97</f>
        <v>#N/A</v>
      </c>
    </row>
    <row r="73" customFormat="false" ht="12.75" hidden="false" customHeight="false" outlineLevel="0" collapsed="false">
      <c r="A73" s="283" t="s">
        <v>73</v>
      </c>
      <c r="B73" s="45" t="n">
        <f aca="false">+'Morning Report'!$Q$98</f>
        <v>5887</v>
      </c>
      <c r="C73" s="45" t="n">
        <f aca="false">+'Morning Report'!$Q$98</f>
        <v>5887</v>
      </c>
      <c r="D73" s="45" t="n">
        <f aca="false">+'Morning Report'!$Q$98</f>
        <v>5887</v>
      </c>
      <c r="E73" s="45" t="n">
        <f aca="false">+'Morning Report'!$Q$98</f>
        <v>5887</v>
      </c>
      <c r="F73" s="45" t="n">
        <f aca="false">+'Morning Report'!$Q$98</f>
        <v>5887</v>
      </c>
      <c r="G73" s="45" t="n">
        <f aca="false">+'Morning Report'!$Q$98</f>
        <v>5887</v>
      </c>
      <c r="H73" s="45" t="n">
        <f aca="false">+'Morning Report'!$Q$98</f>
        <v>5887</v>
      </c>
      <c r="I73" s="45" t="n">
        <f aca="false">+'Morning Report'!$Q$98</f>
        <v>5887</v>
      </c>
      <c r="J73" s="45" t="n">
        <f aca="false">+'Morning Report'!$Q$98</f>
        <v>5887</v>
      </c>
      <c r="K73" s="45" t="n">
        <f aca="false">+'Morning Report'!$Q$98</f>
        <v>5887</v>
      </c>
      <c r="L73" s="45" t="n">
        <f aca="false">+'Morning Report'!$Q$98</f>
        <v>5887</v>
      </c>
      <c r="M73" s="45" t="n">
        <f aca="false">+'Morning Report'!$Q$98</f>
        <v>5887</v>
      </c>
      <c r="N73" s="45" t="n">
        <f aca="false">+'Morning Report'!$Q$98</f>
        <v>5887</v>
      </c>
      <c r="O73" s="45" t="n">
        <f aca="false">+'Morning Report'!$Q$98</f>
        <v>5887</v>
      </c>
      <c r="P73" s="45" t="n">
        <f aca="false">+'Morning Report'!$Q$98</f>
        <v>5887</v>
      </c>
      <c r="Q73" s="45" t="n">
        <f aca="false">+'Morning Report'!$Q$98</f>
        <v>5887</v>
      </c>
      <c r="R73" s="45" t="n">
        <f aca="false">+'Morning Report'!$Q$98</f>
        <v>5887</v>
      </c>
      <c r="S73" s="45" t="n">
        <f aca="false">+'Morning Report'!$Q$98</f>
        <v>5887</v>
      </c>
      <c r="T73" s="45" t="n">
        <f aca="false">+'Morning Report'!$Q$98</f>
        <v>5887</v>
      </c>
      <c r="U73" s="45" t="n">
        <f aca="false">+'Morning Report'!$Q$98</f>
        <v>5887</v>
      </c>
      <c r="V73" s="45" t="n">
        <f aca="false">+'Morning Report'!$Q$98</f>
        <v>5887</v>
      </c>
      <c r="W73" s="45" t="n">
        <f aca="false">+'Morning Report'!$Q$98</f>
        <v>5887</v>
      </c>
      <c r="X73" s="45" t="n">
        <f aca="false">+'Morning Report'!$Q$98</f>
        <v>5887</v>
      </c>
      <c r="Y73" s="45" t="n">
        <f aca="false">+'Morning Report'!$Q$98</f>
        <v>5887</v>
      </c>
    </row>
    <row r="74" customFormat="false" ht="12.75" hidden="false" customHeight="false" outlineLevel="0" collapsed="false">
      <c r="A74" s="283" t="s">
        <v>74</v>
      </c>
      <c r="B74" s="45" t="e">
        <f aca="false">+'Morning Report'!$Q$99</f>
        <v>#N/A</v>
      </c>
      <c r="C74" s="45" t="e">
        <f aca="false">+'Morning Report'!$Q$99</f>
        <v>#N/A</v>
      </c>
      <c r="D74" s="45" t="e">
        <f aca="false">+'Morning Report'!$Q$99</f>
        <v>#N/A</v>
      </c>
      <c r="E74" s="45" t="e">
        <f aca="false">+'Morning Report'!$Q$99</f>
        <v>#N/A</v>
      </c>
      <c r="F74" s="45" t="e">
        <f aca="false">+'Morning Report'!$Q$99</f>
        <v>#N/A</v>
      </c>
      <c r="G74" s="45" t="e">
        <f aca="false">+'Morning Report'!$Q$99</f>
        <v>#N/A</v>
      </c>
      <c r="H74" s="45" t="e">
        <f aca="false">+'Morning Report'!$Q$99</f>
        <v>#N/A</v>
      </c>
      <c r="I74" s="45" t="e">
        <f aca="false">+'Morning Report'!$Q$99</f>
        <v>#N/A</v>
      </c>
      <c r="J74" s="45" t="e">
        <f aca="false">+'Morning Report'!$Q$99</f>
        <v>#N/A</v>
      </c>
      <c r="K74" s="45" t="e">
        <f aca="false">+'Morning Report'!$Q$99</f>
        <v>#N/A</v>
      </c>
      <c r="L74" s="45" t="e">
        <f aca="false">+'Morning Report'!$Q$99</f>
        <v>#N/A</v>
      </c>
      <c r="M74" s="45" t="e">
        <f aca="false">+'Morning Report'!$Q$99</f>
        <v>#N/A</v>
      </c>
      <c r="N74" s="45" t="e">
        <f aca="false">+'Morning Report'!$Q$99</f>
        <v>#N/A</v>
      </c>
      <c r="O74" s="45" t="e">
        <f aca="false">+'Morning Report'!$Q$99</f>
        <v>#N/A</v>
      </c>
      <c r="P74" s="45" t="e">
        <f aca="false">+'Morning Report'!$Q$99</f>
        <v>#N/A</v>
      </c>
      <c r="Q74" s="45" t="e">
        <f aca="false">+'Morning Report'!$Q$99</f>
        <v>#N/A</v>
      </c>
      <c r="R74" s="45" t="e">
        <f aca="false">+'Morning Report'!$Q$99</f>
        <v>#N/A</v>
      </c>
      <c r="S74" s="45" t="e">
        <f aca="false">+'Morning Report'!$Q$99</f>
        <v>#N/A</v>
      </c>
      <c r="T74" s="45" t="e">
        <f aca="false">+'Morning Report'!$Q$99</f>
        <v>#N/A</v>
      </c>
      <c r="U74" s="45" t="e">
        <f aca="false">+'Morning Report'!$Q$99</f>
        <v>#N/A</v>
      </c>
      <c r="V74" s="45" t="e">
        <f aca="false">+'Morning Report'!$Q$99</f>
        <v>#N/A</v>
      </c>
      <c r="W74" s="45" t="e">
        <f aca="false">+'Morning Report'!$Q$99</f>
        <v>#N/A</v>
      </c>
      <c r="X74" s="45" t="e">
        <f aca="false">+'Morning Report'!$Q$99</f>
        <v>#N/A</v>
      </c>
      <c r="Y74" s="45" t="e">
        <f aca="false">+'Morning Report'!$Q$99</f>
        <v>#N/A</v>
      </c>
    </row>
    <row r="75" customFormat="false" ht="12.75" hidden="false" customHeight="false" outlineLevel="0" collapsed="false">
      <c r="A75" s="283" t="s">
        <v>75</v>
      </c>
      <c r="B75" s="45" t="n">
        <f aca="false">+'Morning Report'!$Q$100</f>
        <v>5440</v>
      </c>
      <c r="C75" s="45" t="n">
        <f aca="false">+'Morning Report'!$Q$100</f>
        <v>5440</v>
      </c>
      <c r="D75" s="45" t="n">
        <f aca="false">+'Morning Report'!$Q$100</f>
        <v>5440</v>
      </c>
      <c r="E75" s="45" t="n">
        <f aca="false">+'Morning Report'!$Q$100</f>
        <v>5440</v>
      </c>
      <c r="F75" s="45" t="n">
        <f aca="false">+'Morning Report'!$Q$100</f>
        <v>5440</v>
      </c>
      <c r="G75" s="45" t="n">
        <f aca="false">+'Morning Report'!$Q$100</f>
        <v>5440</v>
      </c>
      <c r="H75" s="45" t="n">
        <f aca="false">+'Morning Report'!$Q$100</f>
        <v>5440</v>
      </c>
      <c r="I75" s="45" t="n">
        <f aca="false">+'Morning Report'!$Q$100</f>
        <v>5440</v>
      </c>
      <c r="J75" s="45" t="n">
        <f aca="false">+'Morning Report'!$Q$100</f>
        <v>5440</v>
      </c>
      <c r="K75" s="45" t="n">
        <f aca="false">+'Morning Report'!$Q$100</f>
        <v>5440</v>
      </c>
      <c r="L75" s="45" t="n">
        <f aca="false">+'Morning Report'!$Q$100</f>
        <v>5440</v>
      </c>
      <c r="M75" s="45" t="n">
        <f aca="false">+'Morning Report'!$Q$100</f>
        <v>5440</v>
      </c>
      <c r="N75" s="45" t="n">
        <f aca="false">+'Morning Report'!$Q$100</f>
        <v>5440</v>
      </c>
      <c r="O75" s="45" t="n">
        <f aca="false">+'Morning Report'!$Q$100</f>
        <v>5440</v>
      </c>
      <c r="P75" s="45" t="n">
        <f aca="false">+'Morning Report'!$Q$100</f>
        <v>5440</v>
      </c>
      <c r="Q75" s="45" t="n">
        <f aca="false">+'Morning Report'!$Q$100</f>
        <v>5440</v>
      </c>
      <c r="R75" s="45" t="n">
        <f aca="false">+'Morning Report'!$Q$100</f>
        <v>5440</v>
      </c>
      <c r="S75" s="45" t="n">
        <f aca="false">+'Morning Report'!$Q$100</f>
        <v>5440</v>
      </c>
      <c r="T75" s="45" t="n">
        <f aca="false">+'Morning Report'!$Q$100</f>
        <v>5440</v>
      </c>
      <c r="U75" s="45" t="n">
        <f aca="false">+'Morning Report'!$Q$100</f>
        <v>5440</v>
      </c>
      <c r="V75" s="45" t="n">
        <f aca="false">+'Morning Report'!$Q$100</f>
        <v>5440</v>
      </c>
      <c r="W75" s="45" t="n">
        <f aca="false">+'Morning Report'!$Q$100</f>
        <v>5440</v>
      </c>
      <c r="X75" s="45" t="n">
        <f aca="false">+'Morning Report'!$Q$100</f>
        <v>5440</v>
      </c>
      <c r="Y75" s="45" t="n">
        <f aca="false">+'Morning Report'!$Q$100</f>
        <v>5440</v>
      </c>
    </row>
    <row r="76" customFormat="false" ht="13.5" hidden="false" customHeight="false" outlineLevel="0" collapsed="false">
      <c r="A76" s="285" t="s">
        <v>76</v>
      </c>
      <c r="B76" s="286" t="n">
        <f aca="false">+'Morning Report'!$Q$101</f>
        <v>0</v>
      </c>
      <c r="C76" s="286" t="n">
        <f aca="false">+'Morning Report'!$Q$101</f>
        <v>0</v>
      </c>
      <c r="D76" s="286" t="n">
        <f aca="false">+'Morning Report'!$Q$101</f>
        <v>0</v>
      </c>
      <c r="E76" s="286" t="n">
        <f aca="false">+'Morning Report'!$Q$101</f>
        <v>0</v>
      </c>
      <c r="F76" s="286" t="n">
        <f aca="false">+'Morning Report'!$Q$101</f>
        <v>0</v>
      </c>
      <c r="G76" s="286" t="n">
        <f aca="false">+'Morning Report'!$Q$101</f>
        <v>0</v>
      </c>
      <c r="H76" s="286" t="n">
        <f aca="false">+'Morning Report'!$Q$101</f>
        <v>0</v>
      </c>
      <c r="I76" s="286" t="n">
        <f aca="false">+'Morning Report'!$Q$101</f>
        <v>0</v>
      </c>
      <c r="J76" s="286" t="n">
        <f aca="false">+'Morning Report'!$Q$101</f>
        <v>0</v>
      </c>
      <c r="K76" s="286" t="n">
        <f aca="false">+'Morning Report'!$Q$101</f>
        <v>0</v>
      </c>
      <c r="L76" s="286" t="n">
        <f aca="false">+'Morning Report'!$Q$101</f>
        <v>0</v>
      </c>
      <c r="M76" s="286" t="n">
        <f aca="false">+'Morning Report'!$Q$101</f>
        <v>0</v>
      </c>
      <c r="N76" s="286" t="n">
        <f aca="false">+'Morning Report'!$Q$101</f>
        <v>0</v>
      </c>
      <c r="O76" s="286" t="n">
        <f aca="false">+'Morning Report'!$Q$101</f>
        <v>0</v>
      </c>
      <c r="P76" s="286" t="n">
        <f aca="false">+'Morning Report'!$Q$101</f>
        <v>0</v>
      </c>
      <c r="Q76" s="286" t="n">
        <f aca="false">+'Morning Report'!$Q$101</f>
        <v>0</v>
      </c>
      <c r="R76" s="286" t="n">
        <f aca="false">+'Morning Report'!$Q$101</f>
        <v>0</v>
      </c>
      <c r="S76" s="286" t="n">
        <f aca="false">+'Morning Report'!$Q$101</f>
        <v>0</v>
      </c>
      <c r="T76" s="286" t="n">
        <f aca="false">+'Morning Report'!$Q$101</f>
        <v>0</v>
      </c>
      <c r="U76" s="286" t="n">
        <f aca="false">+'Morning Report'!$Q$101</f>
        <v>0</v>
      </c>
      <c r="V76" s="286" t="n">
        <f aca="false">+'Morning Report'!$Q$101</f>
        <v>0</v>
      </c>
      <c r="W76" s="286" t="n">
        <f aca="false">+'Morning Report'!$Q$101</f>
        <v>0</v>
      </c>
      <c r="X76" s="286" t="n">
        <f aca="false">+'Morning Report'!$Q$101</f>
        <v>0</v>
      </c>
      <c r="Y76" s="286" t="n">
        <f aca="false">+'Morning Report'!$Q$101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O32" activeCellId="3" sqref="F32 I32 L32 O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91" width="8.7"/>
    <col collapsed="false" customWidth="true" hidden="false" outlineLevel="0" max="3" min="2" style="291" width="10.71"/>
    <col collapsed="false" customWidth="true" hidden="false" outlineLevel="0" max="18" min="4" style="0" width="10.71"/>
  </cols>
  <sheetData>
    <row r="1" customFormat="false" ht="89.25" hidden="false" customHeight="true" outlineLevel="0" collapsed="false">
      <c r="A1" s="292" t="s">
        <v>199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</row>
    <row r="2" customFormat="false" ht="18" hidden="false" customHeight="false" outlineLevel="0" collapsed="false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</row>
    <row r="3" customFormat="false" ht="18" hidden="false" customHeight="false" outlineLevel="0" collapsed="false">
      <c r="A3" s="294" t="s">
        <v>144</v>
      </c>
      <c r="B3" s="295" t="n">
        <v>36931</v>
      </c>
      <c r="C3" s="295"/>
      <c r="D3" s="296"/>
      <c r="E3" s="297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</row>
    <row r="4" customFormat="false" ht="19.5" hidden="false" customHeight="true" outlineLevel="0" collapsed="false">
      <c r="A4" s="298" t="s">
        <v>200</v>
      </c>
      <c r="B4" s="299" t="s">
        <v>81</v>
      </c>
      <c r="C4" s="299"/>
      <c r="D4" s="299"/>
      <c r="E4" s="299"/>
      <c r="F4" s="299"/>
      <c r="G4" s="300" t="s">
        <v>201</v>
      </c>
      <c r="H4" s="300"/>
      <c r="I4" s="300"/>
      <c r="J4" s="301" t="s">
        <v>83</v>
      </c>
      <c r="K4" s="301"/>
      <c r="L4" s="301"/>
      <c r="M4" s="302" t="s">
        <v>202</v>
      </c>
      <c r="N4" s="302"/>
      <c r="O4" s="302"/>
      <c r="P4" s="303" t="s">
        <v>203</v>
      </c>
      <c r="Q4" s="303"/>
      <c r="R4" s="303"/>
    </row>
    <row r="5" customFormat="false" ht="12.75" hidden="false" customHeight="true" outlineLevel="0" collapsed="false">
      <c r="A5" s="304"/>
      <c r="B5" s="305" t="s">
        <v>204</v>
      </c>
      <c r="C5" s="305"/>
      <c r="D5" s="305" t="s">
        <v>205</v>
      </c>
      <c r="E5" s="305"/>
      <c r="F5" s="306"/>
      <c r="G5" s="307"/>
      <c r="H5" s="308"/>
      <c r="I5" s="309"/>
      <c r="J5" s="310"/>
      <c r="K5" s="311"/>
      <c r="L5" s="311"/>
      <c r="M5" s="302"/>
      <c r="N5" s="302"/>
      <c r="O5" s="302"/>
      <c r="P5" s="303"/>
      <c r="Q5" s="303"/>
      <c r="R5" s="303"/>
    </row>
    <row r="6" customFormat="false" ht="12.75" hidden="false" customHeight="true" outlineLevel="0" collapsed="false">
      <c r="A6" s="312" t="s">
        <v>206</v>
      </c>
      <c r="B6" s="313" t="s">
        <v>207</v>
      </c>
      <c r="C6" s="313" t="s">
        <v>208</v>
      </c>
      <c r="D6" s="313" t="s">
        <v>207</v>
      </c>
      <c r="E6" s="313" t="s">
        <v>208</v>
      </c>
      <c r="F6" s="313" t="s">
        <v>209</v>
      </c>
      <c r="G6" s="314" t="s">
        <v>207</v>
      </c>
      <c r="H6" s="314" t="s">
        <v>208</v>
      </c>
      <c r="I6" s="314" t="s">
        <v>209</v>
      </c>
      <c r="J6" s="315" t="s">
        <v>207</v>
      </c>
      <c r="K6" s="315" t="s">
        <v>208</v>
      </c>
      <c r="L6" s="316" t="s">
        <v>209</v>
      </c>
      <c r="M6" s="317" t="s">
        <v>207</v>
      </c>
      <c r="N6" s="318" t="s">
        <v>208</v>
      </c>
      <c r="O6" s="318" t="s">
        <v>209</v>
      </c>
      <c r="P6" s="319" t="s">
        <v>207</v>
      </c>
      <c r="Q6" s="319" t="s">
        <v>208</v>
      </c>
      <c r="R6" s="319" t="s">
        <v>209</v>
      </c>
    </row>
    <row r="7" customFormat="false" ht="12.75" hidden="false" customHeight="false" outlineLevel="0" collapsed="false">
      <c r="A7" s="320" t="n">
        <v>1</v>
      </c>
      <c r="B7" s="321" t="n">
        <v>-1232</v>
      </c>
      <c r="C7" s="322" t="n">
        <v>238</v>
      </c>
      <c r="D7" s="322"/>
      <c r="E7" s="323" t="s">
        <v>210</v>
      </c>
      <c r="F7" s="324" t="n">
        <f aca="false">SUM(B7:E7)</f>
        <v>-994</v>
      </c>
      <c r="G7" s="325" t="n">
        <v>-299</v>
      </c>
      <c r="H7" s="326"/>
      <c r="I7" s="314" t="n">
        <f aca="false">SUM(G7+H7)</f>
        <v>-299</v>
      </c>
      <c r="J7" s="327" t="n">
        <v>-201</v>
      </c>
      <c r="K7" s="327"/>
      <c r="L7" s="316" t="n">
        <f aca="false">SUM(J7+K7)</f>
        <v>-201</v>
      </c>
      <c r="M7" s="328" t="n">
        <v>-787</v>
      </c>
      <c r="N7" s="329"/>
      <c r="O7" s="318" t="n">
        <f aca="false">SUM(M7+N7)</f>
        <v>-787</v>
      </c>
      <c r="P7" s="330"/>
      <c r="Q7" s="330"/>
      <c r="R7" s="319" t="n">
        <f aca="false">SUM(P7+Q7)</f>
        <v>0</v>
      </c>
    </row>
    <row r="8" customFormat="false" ht="12.75" hidden="false" customHeight="false" outlineLevel="0" collapsed="false">
      <c r="A8" s="320" t="n">
        <v>2</v>
      </c>
      <c r="B8" s="321" t="n">
        <v>-1232</v>
      </c>
      <c r="C8" s="322" t="n">
        <v>238</v>
      </c>
      <c r="D8" s="322"/>
      <c r="E8" s="323" t="s">
        <v>210</v>
      </c>
      <c r="F8" s="324" t="n">
        <f aca="false">SUM(B8:E8)</f>
        <v>-994</v>
      </c>
      <c r="G8" s="325" t="n">
        <v>-299</v>
      </c>
      <c r="H8" s="326"/>
      <c r="I8" s="314" t="n">
        <f aca="false">SUM(G8+H8)</f>
        <v>-299</v>
      </c>
      <c r="J8" s="327" t="n">
        <v>-201</v>
      </c>
      <c r="K8" s="327"/>
      <c r="L8" s="316" t="n">
        <f aca="false">SUM(J8+K8)</f>
        <v>-201</v>
      </c>
      <c r="M8" s="328" t="n">
        <v>-787</v>
      </c>
      <c r="N8" s="329"/>
      <c r="O8" s="318" t="n">
        <f aca="false">SUM(M8+N8)</f>
        <v>-787</v>
      </c>
      <c r="P8" s="330"/>
      <c r="Q8" s="330"/>
      <c r="R8" s="319" t="n">
        <f aca="false">SUM(P8+Q8)</f>
        <v>0</v>
      </c>
    </row>
    <row r="9" customFormat="false" ht="12.75" hidden="false" customHeight="false" outlineLevel="0" collapsed="false">
      <c r="A9" s="320" t="n">
        <v>3</v>
      </c>
      <c r="B9" s="321" t="n">
        <v>-1232</v>
      </c>
      <c r="C9" s="322" t="n">
        <v>238</v>
      </c>
      <c r="D9" s="322"/>
      <c r="E9" s="323" t="s">
        <v>210</v>
      </c>
      <c r="F9" s="324" t="n">
        <f aca="false">SUM(B9:E9)</f>
        <v>-994</v>
      </c>
      <c r="G9" s="325" t="n">
        <v>-299</v>
      </c>
      <c r="H9" s="326"/>
      <c r="I9" s="314" t="n">
        <f aca="false">SUM(G9+H9)</f>
        <v>-299</v>
      </c>
      <c r="J9" s="327" t="n">
        <v>-201</v>
      </c>
      <c r="K9" s="327"/>
      <c r="L9" s="316" t="n">
        <f aca="false">SUM(J9+K9)</f>
        <v>-201</v>
      </c>
      <c r="M9" s="328" t="n">
        <v>-787</v>
      </c>
      <c r="N9" s="329"/>
      <c r="O9" s="318" t="n">
        <f aca="false">SUM(M9+N9)</f>
        <v>-787</v>
      </c>
      <c r="P9" s="330"/>
      <c r="Q9" s="330"/>
      <c r="R9" s="319" t="n">
        <f aca="false">SUM(P9+Q9)</f>
        <v>0</v>
      </c>
    </row>
    <row r="10" customFormat="false" ht="12.75" hidden="false" customHeight="false" outlineLevel="0" collapsed="false">
      <c r="A10" s="320" t="n">
        <v>4</v>
      </c>
      <c r="B10" s="321" t="n">
        <v>-1232</v>
      </c>
      <c r="C10" s="322" t="n">
        <v>238</v>
      </c>
      <c r="D10" s="322"/>
      <c r="E10" s="323" t="s">
        <v>210</v>
      </c>
      <c r="F10" s="324" t="n">
        <f aca="false">SUM(B10:E10)</f>
        <v>-994</v>
      </c>
      <c r="G10" s="325" t="n">
        <v>-299</v>
      </c>
      <c r="H10" s="326"/>
      <c r="I10" s="314" t="n">
        <f aca="false">SUM(G10+H10)</f>
        <v>-299</v>
      </c>
      <c r="J10" s="327" t="n">
        <v>-201</v>
      </c>
      <c r="K10" s="327"/>
      <c r="L10" s="316" t="n">
        <f aca="false">SUM(J10+K10)</f>
        <v>-201</v>
      </c>
      <c r="M10" s="328" t="n">
        <v>-787</v>
      </c>
      <c r="N10" s="329"/>
      <c r="O10" s="318" t="n">
        <f aca="false">SUM(M10+N10)</f>
        <v>-787</v>
      </c>
      <c r="P10" s="330"/>
      <c r="Q10" s="330"/>
      <c r="R10" s="319" t="n">
        <f aca="false">SUM(P10+Q10)</f>
        <v>0</v>
      </c>
    </row>
    <row r="11" customFormat="false" ht="12.75" hidden="false" customHeight="false" outlineLevel="0" collapsed="false">
      <c r="A11" s="320" t="n">
        <v>5</v>
      </c>
      <c r="B11" s="321" t="n">
        <v>-1232</v>
      </c>
      <c r="C11" s="322" t="n">
        <v>88</v>
      </c>
      <c r="D11" s="322"/>
      <c r="E11" s="323" t="s">
        <v>210</v>
      </c>
      <c r="F11" s="324" t="n">
        <f aca="false">SUM(B11:E11)</f>
        <v>-1144</v>
      </c>
      <c r="G11" s="325" t="n">
        <v>-299</v>
      </c>
      <c r="H11" s="326"/>
      <c r="I11" s="314" t="n">
        <f aca="false">SUM(G11+H11)</f>
        <v>-299</v>
      </c>
      <c r="J11" s="327" t="n">
        <v>-201</v>
      </c>
      <c r="K11" s="327"/>
      <c r="L11" s="316" t="n">
        <f aca="false">SUM(J11+K11)</f>
        <v>-201</v>
      </c>
      <c r="M11" s="328" t="n">
        <v>-747</v>
      </c>
      <c r="N11" s="329"/>
      <c r="O11" s="318" t="n">
        <f aca="false">SUM(M11+N11)</f>
        <v>-747</v>
      </c>
      <c r="P11" s="330"/>
      <c r="Q11" s="330"/>
      <c r="R11" s="319" t="n">
        <f aca="false">SUM(P11+Q11)</f>
        <v>0</v>
      </c>
    </row>
    <row r="12" customFormat="false" ht="12.75" hidden="false" customHeight="false" outlineLevel="0" collapsed="false">
      <c r="A12" s="320" t="n">
        <v>6</v>
      </c>
      <c r="B12" s="321" t="n">
        <v>-1282</v>
      </c>
      <c r="C12" s="322" t="s">
        <v>210</v>
      </c>
      <c r="D12" s="322"/>
      <c r="E12" s="323" t="s">
        <v>210</v>
      </c>
      <c r="F12" s="324" t="n">
        <f aca="false">SUM(B12:E12)</f>
        <v>-1282</v>
      </c>
      <c r="G12" s="325" t="n">
        <v>-299</v>
      </c>
      <c r="H12" s="326"/>
      <c r="I12" s="314" t="n">
        <f aca="false">SUM(G12+H12)</f>
        <v>-299</v>
      </c>
      <c r="J12" s="327" t="n">
        <v>-217</v>
      </c>
      <c r="K12" s="327"/>
      <c r="L12" s="316" t="n">
        <f aca="false">SUM(J12+K12)</f>
        <v>-217</v>
      </c>
      <c r="M12" s="328" t="n">
        <v>-803</v>
      </c>
      <c r="N12" s="329"/>
      <c r="O12" s="331" t="n">
        <f aca="false">SUM(M12+N12)</f>
        <v>-803</v>
      </c>
      <c r="P12" s="330"/>
      <c r="Q12" s="330"/>
      <c r="R12" s="319" t="n">
        <f aca="false">SUM(P12+Q12)</f>
        <v>0</v>
      </c>
    </row>
    <row r="13" customFormat="false" ht="12.75" hidden="false" customHeight="false" outlineLevel="0" collapsed="false">
      <c r="A13" s="320" t="n">
        <v>7</v>
      </c>
      <c r="B13" s="321" t="n">
        <v>-1311</v>
      </c>
      <c r="C13" s="322"/>
      <c r="D13" s="322"/>
      <c r="E13" s="323" t="s">
        <v>210</v>
      </c>
      <c r="F13" s="324" t="n">
        <f aca="false">SUM(B13:E13)</f>
        <v>-1311</v>
      </c>
      <c r="G13" s="325" t="n">
        <v>-682</v>
      </c>
      <c r="H13" s="326"/>
      <c r="I13" s="314" t="n">
        <f aca="false">SUM(G13+H13)</f>
        <v>-682</v>
      </c>
      <c r="J13" s="327" t="n">
        <v>-217</v>
      </c>
      <c r="K13" s="327"/>
      <c r="L13" s="316" t="n">
        <f aca="false">SUM(J13+K13)</f>
        <v>-217</v>
      </c>
      <c r="M13" s="328" t="n">
        <v>-955</v>
      </c>
      <c r="N13" s="329"/>
      <c r="O13" s="318" t="n">
        <f aca="false">SUM(M13+N13)</f>
        <v>-955</v>
      </c>
      <c r="P13" s="330"/>
      <c r="Q13" s="330"/>
      <c r="R13" s="319" t="n">
        <f aca="false">SUM(P13+Q13)</f>
        <v>0</v>
      </c>
    </row>
    <row r="14" customFormat="false" ht="12.75" hidden="false" customHeight="false" outlineLevel="0" collapsed="false">
      <c r="A14" s="320" t="n">
        <v>8</v>
      </c>
      <c r="B14" s="321" t="n">
        <v>-1028</v>
      </c>
      <c r="C14" s="322"/>
      <c r="D14" s="322"/>
      <c r="E14" s="323"/>
      <c r="F14" s="324" t="n">
        <f aca="false">SUM(B14:E14)</f>
        <v>-1028</v>
      </c>
      <c r="G14" s="325" t="n">
        <v>-575</v>
      </c>
      <c r="H14" s="326"/>
      <c r="I14" s="314" t="n">
        <f aca="false">SUM(G14+H14)</f>
        <v>-575</v>
      </c>
      <c r="J14" s="327" t="n">
        <v>-217</v>
      </c>
      <c r="K14" s="327"/>
      <c r="L14" s="316" t="n">
        <f aca="false">SUM(J14+K14)</f>
        <v>-217</v>
      </c>
      <c r="M14" s="328" t="n">
        <v>-1250</v>
      </c>
      <c r="N14" s="329"/>
      <c r="O14" s="318" t="n">
        <f aca="false">SUM(M14+N14)</f>
        <v>-1250</v>
      </c>
      <c r="P14" s="330"/>
      <c r="Q14" s="330"/>
      <c r="R14" s="319" t="n">
        <f aca="false">SUM(P14+Q14)</f>
        <v>0</v>
      </c>
    </row>
    <row r="15" customFormat="false" ht="12.75" hidden="false" customHeight="false" outlineLevel="0" collapsed="false">
      <c r="A15" s="320" t="n">
        <v>9</v>
      </c>
      <c r="B15" s="321" t="n">
        <v>-992</v>
      </c>
      <c r="C15" s="322"/>
      <c r="D15" s="322"/>
      <c r="E15" s="323" t="s">
        <v>210</v>
      </c>
      <c r="F15" s="324" t="n">
        <f aca="false">SUM(B15:E15)</f>
        <v>-992</v>
      </c>
      <c r="G15" s="325" t="n">
        <v>-575</v>
      </c>
      <c r="H15" s="326"/>
      <c r="I15" s="314" t="n">
        <f aca="false">SUM(G15+H15)</f>
        <v>-575</v>
      </c>
      <c r="J15" s="327" t="n">
        <v>-217</v>
      </c>
      <c r="K15" s="327"/>
      <c r="L15" s="316" t="n">
        <f aca="false">SUM(J15+K15)</f>
        <v>-217</v>
      </c>
      <c r="M15" s="328" t="n">
        <v>-1289</v>
      </c>
      <c r="N15" s="329"/>
      <c r="O15" s="318" t="n">
        <f aca="false">SUM(M15+N15)</f>
        <v>-1289</v>
      </c>
      <c r="P15" s="330"/>
      <c r="Q15" s="330"/>
      <c r="R15" s="319" t="n">
        <f aca="false">SUM(P15+Q15)</f>
        <v>0</v>
      </c>
    </row>
    <row r="16" customFormat="false" ht="12.75" hidden="false" customHeight="false" outlineLevel="0" collapsed="false">
      <c r="A16" s="320" t="n">
        <v>10</v>
      </c>
      <c r="B16" s="321" t="n">
        <v>-988</v>
      </c>
      <c r="C16" s="322"/>
      <c r="D16" s="322"/>
      <c r="E16" s="323" t="s">
        <v>210</v>
      </c>
      <c r="F16" s="324" t="n">
        <f aca="false">SUM(B16:E16)</f>
        <v>-988</v>
      </c>
      <c r="G16" s="325" t="n">
        <v>-575</v>
      </c>
      <c r="H16" s="326"/>
      <c r="I16" s="314" t="n">
        <f aca="false">SUM(G16+H16)</f>
        <v>-575</v>
      </c>
      <c r="J16" s="327" t="n">
        <v>-210</v>
      </c>
      <c r="K16" s="327"/>
      <c r="L16" s="316" t="n">
        <f aca="false">SUM(J16+K16)</f>
        <v>-210</v>
      </c>
      <c r="M16" s="328" t="n">
        <v>-1279</v>
      </c>
      <c r="N16" s="329"/>
      <c r="O16" s="318" t="n">
        <f aca="false">SUM(M16+N16)</f>
        <v>-1279</v>
      </c>
      <c r="P16" s="330"/>
      <c r="Q16" s="330"/>
      <c r="R16" s="319" t="n">
        <f aca="false">SUM(P16+Q16)</f>
        <v>0</v>
      </c>
    </row>
    <row r="17" customFormat="false" ht="12.75" hidden="false" customHeight="false" outlineLevel="0" collapsed="false">
      <c r="A17" s="320" t="n">
        <v>11</v>
      </c>
      <c r="B17" s="321" t="n">
        <v>-982</v>
      </c>
      <c r="C17" s="322"/>
      <c r="D17" s="322"/>
      <c r="E17" s="323" t="s">
        <v>210</v>
      </c>
      <c r="F17" s="324" t="n">
        <f aca="false">SUM(B17:E17)</f>
        <v>-982</v>
      </c>
      <c r="G17" s="325" t="n">
        <v>-575</v>
      </c>
      <c r="H17" s="326"/>
      <c r="I17" s="314" t="n">
        <f aca="false">SUM(G17+H17)</f>
        <v>-575</v>
      </c>
      <c r="J17" s="327" t="n">
        <v>-217</v>
      </c>
      <c r="K17" s="327"/>
      <c r="L17" s="316" t="n">
        <f aca="false">SUM(J17+K17)</f>
        <v>-217</v>
      </c>
      <c r="M17" s="328" t="n">
        <v>-1279</v>
      </c>
      <c r="N17" s="329"/>
      <c r="O17" s="318" t="n">
        <f aca="false">SUM(M17+N17)</f>
        <v>-1279</v>
      </c>
      <c r="P17" s="330"/>
      <c r="Q17" s="330"/>
      <c r="R17" s="319" t="n">
        <f aca="false">SUM(P17+Q17)</f>
        <v>0</v>
      </c>
    </row>
    <row r="18" customFormat="false" ht="12.75" hidden="false" customHeight="false" outlineLevel="0" collapsed="false">
      <c r="A18" s="320" t="n">
        <v>12</v>
      </c>
      <c r="B18" s="321" t="n">
        <v>-978</v>
      </c>
      <c r="C18" s="322" t="s">
        <v>210</v>
      </c>
      <c r="D18" s="322"/>
      <c r="E18" s="323" t="s">
        <v>210</v>
      </c>
      <c r="F18" s="324" t="n">
        <f aca="false">SUM(B18:E18)</f>
        <v>-978</v>
      </c>
      <c r="G18" s="325" t="n">
        <v>-575</v>
      </c>
      <c r="H18" s="326"/>
      <c r="I18" s="314" t="n">
        <f aca="false">SUM(G18+H18)</f>
        <v>-575</v>
      </c>
      <c r="J18" s="327" t="n">
        <v>-217</v>
      </c>
      <c r="K18" s="327" t="s">
        <v>210</v>
      </c>
      <c r="L18" s="316" t="n">
        <f aca="false">SUM(J18)</f>
        <v>-217</v>
      </c>
      <c r="M18" s="328" t="n">
        <v>-1264</v>
      </c>
      <c r="N18" s="329"/>
      <c r="O18" s="318" t="n">
        <f aca="false">SUM(M18+N18)</f>
        <v>-1264</v>
      </c>
      <c r="P18" s="330"/>
      <c r="Q18" s="330"/>
      <c r="R18" s="319" t="n">
        <f aca="false">SUM(P18+Q18)</f>
        <v>0</v>
      </c>
    </row>
    <row r="19" customFormat="false" ht="12.75" hidden="false" customHeight="false" outlineLevel="0" collapsed="false">
      <c r="A19" s="320" t="n">
        <v>13</v>
      </c>
      <c r="B19" s="321" t="n">
        <v>-975</v>
      </c>
      <c r="C19" s="322" t="s">
        <v>210</v>
      </c>
      <c r="D19" s="322"/>
      <c r="E19" s="323" t="s">
        <v>210</v>
      </c>
      <c r="F19" s="324" t="n">
        <f aca="false">SUM(B19:E19)</f>
        <v>-975</v>
      </c>
      <c r="G19" s="325" t="n">
        <v>-575</v>
      </c>
      <c r="H19" s="326"/>
      <c r="I19" s="314" t="n">
        <f aca="false">SUM(G19+H19)</f>
        <v>-575</v>
      </c>
      <c r="J19" s="327" t="n">
        <v>-217</v>
      </c>
      <c r="K19" s="327"/>
      <c r="L19" s="316" t="n">
        <f aca="false">SUM(J19+K19)</f>
        <v>-217</v>
      </c>
      <c r="M19" s="328" t="n">
        <v>-1299</v>
      </c>
      <c r="N19" s="329"/>
      <c r="O19" s="318" t="n">
        <f aca="false">SUM(M19+N19)</f>
        <v>-1299</v>
      </c>
      <c r="P19" s="330"/>
      <c r="Q19" s="330"/>
      <c r="R19" s="319" t="n">
        <f aca="false">SUM(P19+Q19)</f>
        <v>0</v>
      </c>
    </row>
    <row r="20" customFormat="false" ht="12.75" hidden="false" customHeight="false" outlineLevel="0" collapsed="false">
      <c r="A20" s="320" t="n">
        <v>14</v>
      </c>
      <c r="B20" s="321" t="n">
        <v>-972</v>
      </c>
      <c r="C20" s="322" t="s">
        <v>210</v>
      </c>
      <c r="D20" s="322"/>
      <c r="E20" s="323" t="s">
        <v>210</v>
      </c>
      <c r="F20" s="324" t="n">
        <f aca="false">SUM(B20:E20)</f>
        <v>-972</v>
      </c>
      <c r="G20" s="325" t="n">
        <v>-575</v>
      </c>
      <c r="H20" s="326"/>
      <c r="I20" s="314" t="n">
        <f aca="false">SUM(G20+H20)</f>
        <v>-575</v>
      </c>
      <c r="J20" s="327" t="n">
        <v>-217</v>
      </c>
      <c r="K20" s="327"/>
      <c r="L20" s="316" t="n">
        <f aca="false">SUM(J20+K20)</f>
        <v>-217</v>
      </c>
      <c r="M20" s="328" t="n">
        <v>-1309</v>
      </c>
      <c r="N20" s="329"/>
      <c r="O20" s="318" t="n">
        <f aca="false">SUM(M20+N20)</f>
        <v>-1309</v>
      </c>
      <c r="P20" s="330"/>
      <c r="Q20" s="330"/>
      <c r="R20" s="319" t="n">
        <f aca="false">SUM(P20+Q20)</f>
        <v>0</v>
      </c>
    </row>
    <row r="21" customFormat="false" ht="12.75" hidden="false" customHeight="false" outlineLevel="0" collapsed="false">
      <c r="A21" s="320" t="n">
        <v>15</v>
      </c>
      <c r="B21" s="321" t="n">
        <v>-968</v>
      </c>
      <c r="C21" s="322" t="s">
        <v>210</v>
      </c>
      <c r="D21" s="322"/>
      <c r="E21" s="323" t="s">
        <v>210</v>
      </c>
      <c r="F21" s="324" t="n">
        <f aca="false">SUM(B21:E21)</f>
        <v>-968</v>
      </c>
      <c r="G21" s="325" t="n">
        <v>-575</v>
      </c>
      <c r="H21" s="326"/>
      <c r="I21" s="314" t="n">
        <f aca="false">SUM(G21+H21)</f>
        <v>-575</v>
      </c>
      <c r="J21" s="327" t="n">
        <v>-217</v>
      </c>
      <c r="K21" s="327"/>
      <c r="L21" s="316" t="n">
        <f aca="false">SUM(J21+K21)</f>
        <v>-217</v>
      </c>
      <c r="M21" s="328" t="n">
        <v>-1317</v>
      </c>
      <c r="N21" s="329"/>
      <c r="O21" s="318" t="n">
        <f aca="false">SUM(M21+N21)</f>
        <v>-1317</v>
      </c>
      <c r="P21" s="330"/>
      <c r="Q21" s="330"/>
      <c r="R21" s="319" t="n">
        <f aca="false">SUM(P21+Q21)</f>
        <v>0</v>
      </c>
    </row>
    <row r="22" customFormat="false" ht="12.75" hidden="false" customHeight="false" outlineLevel="0" collapsed="false">
      <c r="A22" s="320" t="n">
        <v>16</v>
      </c>
      <c r="B22" s="321" t="n">
        <v>-967</v>
      </c>
      <c r="C22" s="322" t="s">
        <v>210</v>
      </c>
      <c r="D22" s="322"/>
      <c r="E22" s="323" t="s">
        <v>210</v>
      </c>
      <c r="F22" s="324" t="n">
        <f aca="false">SUM(B22:E22)</f>
        <v>-967</v>
      </c>
      <c r="G22" s="325" t="n">
        <v>-575</v>
      </c>
      <c r="H22" s="326"/>
      <c r="I22" s="314" t="n">
        <f aca="false">SUM(G22+H22)</f>
        <v>-575</v>
      </c>
      <c r="J22" s="327" t="n">
        <v>-210</v>
      </c>
      <c r="K22" s="327"/>
      <c r="L22" s="316" t="n">
        <f aca="false">SUM(J22+K22)</f>
        <v>-210</v>
      </c>
      <c r="M22" s="328" t="n">
        <v>-1319</v>
      </c>
      <c r="N22" s="329"/>
      <c r="O22" s="318" t="n">
        <f aca="false">SUM(M22+N22)</f>
        <v>-1319</v>
      </c>
      <c r="P22" s="330"/>
      <c r="Q22" s="330"/>
      <c r="R22" s="319" t="n">
        <f aca="false">SUM(P22+Q22)</f>
        <v>0</v>
      </c>
    </row>
    <row r="23" customFormat="false" ht="12.75" hidden="false" customHeight="false" outlineLevel="0" collapsed="false">
      <c r="A23" s="320" t="n">
        <v>17</v>
      </c>
      <c r="B23" s="321" t="n">
        <v>-971</v>
      </c>
      <c r="C23" s="322" t="s">
        <v>210</v>
      </c>
      <c r="D23" s="322"/>
      <c r="E23" s="323" t="s">
        <v>210</v>
      </c>
      <c r="F23" s="324" t="n">
        <f aca="false">SUM(B23:E23)</f>
        <v>-971</v>
      </c>
      <c r="G23" s="325" t="n">
        <v>-575</v>
      </c>
      <c r="H23" s="326"/>
      <c r="I23" s="314" t="n">
        <f aca="false">SUM(G23+H23)</f>
        <v>-575</v>
      </c>
      <c r="J23" s="327" t="n">
        <v>-210</v>
      </c>
      <c r="K23" s="327"/>
      <c r="L23" s="316" t="n">
        <f aca="false">SUM(J23+K23)</f>
        <v>-210</v>
      </c>
      <c r="M23" s="328" t="n">
        <v>-1450</v>
      </c>
      <c r="N23" s="329"/>
      <c r="O23" s="318" t="n">
        <f aca="false">SUM(M23+N23)</f>
        <v>-1450</v>
      </c>
      <c r="P23" s="330"/>
      <c r="Q23" s="330"/>
      <c r="R23" s="319" t="n">
        <f aca="false">SUM(P23+Q23)</f>
        <v>0</v>
      </c>
    </row>
    <row r="24" customFormat="false" ht="12.75" hidden="false" customHeight="false" outlineLevel="0" collapsed="false">
      <c r="A24" s="320" t="n">
        <v>18</v>
      </c>
      <c r="B24" s="321" t="n">
        <v>-1047</v>
      </c>
      <c r="C24" s="322" t="n">
        <v>49</v>
      </c>
      <c r="D24" s="322"/>
      <c r="E24" s="323" t="s">
        <v>210</v>
      </c>
      <c r="F24" s="324" t="n">
        <f aca="false">SUM(B24:E24)</f>
        <v>-998</v>
      </c>
      <c r="G24" s="325" t="n">
        <v>-575</v>
      </c>
      <c r="H24" s="326"/>
      <c r="I24" s="314" t="n">
        <f aca="false">SUM(G24+H24)</f>
        <v>-575</v>
      </c>
      <c r="J24" s="327" t="n">
        <v>-210</v>
      </c>
      <c r="K24" s="327"/>
      <c r="L24" s="316" t="n">
        <f aca="false">SUM(J24+K24)</f>
        <v>-210</v>
      </c>
      <c r="M24" s="328" t="n">
        <v>-1587</v>
      </c>
      <c r="N24" s="329"/>
      <c r="O24" s="318" t="n">
        <f aca="false">SUM(M24+N24)</f>
        <v>-1587</v>
      </c>
      <c r="P24" s="330"/>
      <c r="Q24" s="330"/>
      <c r="R24" s="319" t="n">
        <f aca="false">SUM(P24+Q24)</f>
        <v>0</v>
      </c>
    </row>
    <row r="25" customFormat="false" ht="12.75" hidden="false" customHeight="false" outlineLevel="0" collapsed="false">
      <c r="A25" s="320" t="n">
        <v>19</v>
      </c>
      <c r="B25" s="321" t="n">
        <v>-1047</v>
      </c>
      <c r="C25" s="322" t="n">
        <v>49</v>
      </c>
      <c r="D25" s="322"/>
      <c r="E25" s="323" t="s">
        <v>210</v>
      </c>
      <c r="F25" s="324" t="n">
        <f aca="false">SUM(B25:E25)</f>
        <v>-998</v>
      </c>
      <c r="G25" s="325" t="n">
        <v>-575</v>
      </c>
      <c r="H25" s="326"/>
      <c r="I25" s="314" t="n">
        <f aca="false">SUM(G25+H25)</f>
        <v>-575</v>
      </c>
      <c r="J25" s="327" t="n">
        <v>-210</v>
      </c>
      <c r="K25" s="327"/>
      <c r="L25" s="316" t="n">
        <f aca="false">SUM(J25+K25)</f>
        <v>-210</v>
      </c>
      <c r="M25" s="328" t="n">
        <v>-1561</v>
      </c>
      <c r="N25" s="329"/>
      <c r="O25" s="318" t="n">
        <f aca="false">SUM(M25+N25)</f>
        <v>-1561</v>
      </c>
      <c r="P25" s="330"/>
      <c r="Q25" s="330"/>
      <c r="R25" s="319" t="n">
        <f aca="false">SUM(P25+Q25)</f>
        <v>0</v>
      </c>
    </row>
    <row r="26" customFormat="false" ht="12.75" hidden="false" customHeight="false" outlineLevel="0" collapsed="false">
      <c r="A26" s="320" t="n">
        <v>20</v>
      </c>
      <c r="B26" s="321" t="n">
        <v>-997</v>
      </c>
      <c r="C26" s="322"/>
      <c r="D26" s="322"/>
      <c r="E26" s="323" t="s">
        <v>210</v>
      </c>
      <c r="F26" s="324" t="n">
        <f aca="false">SUM(B26:E26)</f>
        <v>-997</v>
      </c>
      <c r="G26" s="325" t="n">
        <v>-575</v>
      </c>
      <c r="H26" s="326"/>
      <c r="I26" s="314" t="n">
        <f aca="false">SUM(G26+H26)</f>
        <v>-575</v>
      </c>
      <c r="J26" s="327" t="n">
        <v>-210</v>
      </c>
      <c r="K26" s="327"/>
      <c r="L26" s="316" t="n">
        <f aca="false">SUM(J26+K26)</f>
        <v>-210</v>
      </c>
      <c r="M26" s="328" t="n">
        <v>-1342</v>
      </c>
      <c r="N26" s="329"/>
      <c r="O26" s="318" t="n">
        <f aca="false">SUM(M26+N26)</f>
        <v>-1342</v>
      </c>
      <c r="P26" s="330"/>
      <c r="Q26" s="330"/>
      <c r="R26" s="319" t="n">
        <f aca="false">SUM(P26+Q26)</f>
        <v>0</v>
      </c>
    </row>
    <row r="27" customFormat="false" ht="12.75" hidden="false" customHeight="false" outlineLevel="0" collapsed="false">
      <c r="A27" s="320" t="n">
        <v>21</v>
      </c>
      <c r="B27" s="321" t="n">
        <v>-977</v>
      </c>
      <c r="C27" s="322"/>
      <c r="D27" s="322"/>
      <c r="E27" s="323" t="s">
        <v>210</v>
      </c>
      <c r="F27" s="324" t="n">
        <f aca="false">SUM(B27:E27)</f>
        <v>-977</v>
      </c>
      <c r="G27" s="325" t="n">
        <v>-575</v>
      </c>
      <c r="H27" s="326"/>
      <c r="I27" s="314" t="n">
        <f aca="false">SUM(G27+H27)</f>
        <v>-575</v>
      </c>
      <c r="J27" s="327" t="n">
        <v>-210</v>
      </c>
      <c r="K27" s="327"/>
      <c r="L27" s="316" t="n">
        <f aca="false">SUM(J27+K27)</f>
        <v>-210</v>
      </c>
      <c r="M27" s="328" t="n">
        <v>-1292</v>
      </c>
      <c r="N27" s="329"/>
      <c r="O27" s="318" t="n">
        <f aca="false">SUM(M27+N27)</f>
        <v>-1292</v>
      </c>
      <c r="P27" s="330"/>
      <c r="Q27" s="330"/>
      <c r="R27" s="319" t="n">
        <f aca="false">SUM(P27+Q27)</f>
        <v>0</v>
      </c>
    </row>
    <row r="28" customFormat="false" ht="12.75" hidden="false" customHeight="false" outlineLevel="0" collapsed="false">
      <c r="A28" s="320" t="n">
        <v>22</v>
      </c>
      <c r="B28" s="321" t="n">
        <v>-959</v>
      </c>
      <c r="C28" s="322" t="n">
        <v>1</v>
      </c>
      <c r="D28" s="322"/>
      <c r="E28" s="323" t="s">
        <v>210</v>
      </c>
      <c r="F28" s="324" t="n">
        <f aca="false">SUM(B28:E28)</f>
        <v>-958</v>
      </c>
      <c r="G28" s="325" t="n">
        <v>-575</v>
      </c>
      <c r="H28" s="326"/>
      <c r="I28" s="314" t="n">
        <f aca="false">SUM(G28+H28)</f>
        <v>-575</v>
      </c>
      <c r="J28" s="327" t="n">
        <v>-210</v>
      </c>
      <c r="K28" s="327"/>
      <c r="L28" s="316" t="n">
        <f aca="false">SUM(J28+K28)</f>
        <v>-210</v>
      </c>
      <c r="M28" s="328" t="n">
        <v>-1213</v>
      </c>
      <c r="N28" s="329"/>
      <c r="O28" s="318" t="n">
        <f aca="false">SUM(M28+N28)</f>
        <v>-1213</v>
      </c>
      <c r="P28" s="330"/>
      <c r="Q28" s="330"/>
      <c r="R28" s="319" t="n">
        <f aca="false">SUM(P28+Q28)</f>
        <v>0</v>
      </c>
    </row>
    <row r="29" customFormat="false" ht="12.75" hidden="false" customHeight="false" outlineLevel="0" collapsed="false">
      <c r="A29" s="320" t="n">
        <v>23</v>
      </c>
      <c r="B29" s="321" t="n">
        <v>-939</v>
      </c>
      <c r="C29" s="322" t="n">
        <v>49</v>
      </c>
      <c r="D29" s="322"/>
      <c r="E29" s="323" t="s">
        <v>210</v>
      </c>
      <c r="F29" s="324" t="n">
        <f aca="false">SUM(B29:E29)</f>
        <v>-890</v>
      </c>
      <c r="G29" s="325" t="n">
        <v>-525</v>
      </c>
      <c r="H29" s="326"/>
      <c r="I29" s="314" t="n">
        <f aca="false">SUM(G29+H29)</f>
        <v>-525</v>
      </c>
      <c r="J29" s="327" t="n">
        <v>-210</v>
      </c>
      <c r="K29" s="327"/>
      <c r="L29" s="316" t="n">
        <f aca="false">SUM(J29+K29)</f>
        <v>-210</v>
      </c>
      <c r="M29" s="328" t="n">
        <v>-1191</v>
      </c>
      <c r="N29" s="329"/>
      <c r="O29" s="318" t="n">
        <f aca="false">SUM(M29+N29)</f>
        <v>-1191</v>
      </c>
      <c r="P29" s="330"/>
      <c r="Q29" s="330"/>
      <c r="R29" s="319" t="n">
        <f aca="false">SUM(P29+Q29)</f>
        <v>0</v>
      </c>
    </row>
    <row r="30" customFormat="false" ht="12.75" hidden="false" customHeight="false" outlineLevel="0" collapsed="false">
      <c r="A30" s="320" t="n">
        <v>24</v>
      </c>
      <c r="B30" s="321" t="n">
        <v>-1233</v>
      </c>
      <c r="C30" s="322" t="n">
        <v>49</v>
      </c>
      <c r="D30" s="322"/>
      <c r="E30" s="323" t="s">
        <v>210</v>
      </c>
      <c r="F30" s="324" t="n">
        <f aca="false">SUM(B30:E30)</f>
        <v>-1184</v>
      </c>
      <c r="G30" s="325" t="n">
        <v>-299</v>
      </c>
      <c r="H30" s="326"/>
      <c r="I30" s="314" t="n">
        <f aca="false">SUM(G30+H30)</f>
        <v>-299</v>
      </c>
      <c r="J30" s="327" t="n">
        <v>-217</v>
      </c>
      <c r="K30" s="327"/>
      <c r="L30" s="316" t="n">
        <f aca="false">SUM(J30+K30)</f>
        <v>-217</v>
      </c>
      <c r="M30" s="328" t="n">
        <v>-763</v>
      </c>
      <c r="N30" s="329"/>
      <c r="O30" s="318" t="n">
        <f aca="false">SUM(M30+N30)</f>
        <v>-763</v>
      </c>
      <c r="P30" s="330"/>
      <c r="Q30" s="330"/>
      <c r="R30" s="319" t="n">
        <f aca="false">SUM(P30+Q30)</f>
        <v>0</v>
      </c>
    </row>
    <row r="31" customFormat="false" ht="12.75" hidden="false" customHeight="false" outlineLevel="0" collapsed="false">
      <c r="A31" s="332"/>
      <c r="B31" s="332"/>
      <c r="C31" s="332"/>
      <c r="D31" s="332"/>
      <c r="E31" s="332"/>
      <c r="F31" s="332"/>
      <c r="G31" s="333"/>
      <c r="H31" s="333"/>
      <c r="M31" s="207"/>
    </row>
    <row r="32" customFormat="false" ht="29.25" hidden="false" customHeight="true" outlineLevel="0" collapsed="false">
      <c r="B32" s="334" t="s">
        <v>211</v>
      </c>
      <c r="F32" s="335" t="n">
        <f aca="false">+AVERAGE(F14:F29)</f>
        <v>-977.4375</v>
      </c>
      <c r="G32" s="335" t="n">
        <f aca="false">+AVERAGE(G14:G29)</f>
        <v>-571.875</v>
      </c>
      <c r="H32" s="335" t="e">
        <f aca="false">+AVERAGE(H14:H29)</f>
        <v>#DIV/0!</v>
      </c>
      <c r="I32" s="335" t="n">
        <f aca="false">+AVERAGE(I14:I29)</f>
        <v>-571.875</v>
      </c>
      <c r="J32" s="335" t="n">
        <f aca="false">+AVERAGE(J14:J29)</f>
        <v>-213.0625</v>
      </c>
      <c r="K32" s="335" t="e">
        <f aca="false">+AVERAGE(K14:K29)</f>
        <v>#DIV/0!</v>
      </c>
      <c r="L32" s="335" t="n">
        <f aca="false">+AVERAGE(L14:L29)</f>
        <v>-213.0625</v>
      </c>
      <c r="M32" s="335" t="n">
        <f aca="false">+AVERAGE(M14:M29)</f>
        <v>-1327.5625</v>
      </c>
      <c r="N32" s="335" t="e">
        <f aca="false">+AVERAGE(N14:N29)</f>
        <v>#DIV/0!</v>
      </c>
      <c r="O32" s="335" t="n">
        <f aca="false">+AVERAGE(O14:O29)</f>
        <v>-1327.5625</v>
      </c>
      <c r="P32" s="336"/>
      <c r="Q32" s="336"/>
      <c r="R32" s="336"/>
    </row>
    <row r="33" customFormat="false" ht="12.75" hidden="false" customHeight="false" outlineLevel="0" collapsed="false">
      <c r="B33" s="337" t="s">
        <v>212</v>
      </c>
      <c r="M33" s="207"/>
    </row>
    <row r="34" customFormat="false" ht="12.75" hidden="false" customHeight="false" outlineLevel="0" collapsed="false">
      <c r="B34" s="337" t="s">
        <v>213</v>
      </c>
      <c r="M34" s="207"/>
    </row>
    <row r="35" customFormat="false" ht="15" hidden="false" customHeight="false" outlineLevel="0" collapsed="false">
      <c r="B35" s="337" t="s">
        <v>214</v>
      </c>
      <c r="I35" s="338"/>
      <c r="J35" s="339"/>
      <c r="K35" s="339"/>
    </row>
    <row r="36" customFormat="false" ht="12.75" hidden="false" customHeight="false" outlineLevel="0" collapsed="false">
      <c r="B36" s="337" t="s">
        <v>215</v>
      </c>
    </row>
    <row r="37" customFormat="false" ht="12.75" hidden="false" customHeight="false" outlineLevel="0" collapsed="false">
      <c r="B37" s="337" t="s">
        <v>216</v>
      </c>
    </row>
    <row r="38" customFormat="false" ht="12.75" hidden="false" customHeight="false" outlineLevel="0" collapsed="false">
      <c r="B38" s="337" t="s">
        <v>217</v>
      </c>
    </row>
    <row r="39" customFormat="false" ht="12.75" hidden="false" customHeight="false" outlineLevel="0" collapsed="false">
      <c r="B39" s="337" t="s">
        <v>218</v>
      </c>
    </row>
    <row r="40" customFormat="false" ht="12.75" hidden="false" customHeight="false" outlineLevel="0" collapsed="false">
      <c r="A40" s="334"/>
    </row>
    <row r="41" customFormat="false" ht="12.75" hidden="false" customHeight="false" outlineLevel="0" collapsed="false">
      <c r="A41" s="340" t="s">
        <v>219</v>
      </c>
      <c r="B41" s="340"/>
      <c r="C41" s="340"/>
      <c r="D41" s="340"/>
      <c r="E41" s="340"/>
      <c r="F41" s="340"/>
      <c r="G41" s="340"/>
      <c r="H41" s="340"/>
      <c r="I41" s="340"/>
    </row>
    <row r="46" customFormat="false" ht="12.75" hidden="false" customHeight="false" outlineLevel="0" collapsed="false">
      <c r="A46" s="291" t="s">
        <v>220</v>
      </c>
      <c r="B46" s="291" t="n">
        <f aca="false">SUM(B7:B30)</f>
        <v>-25773</v>
      </c>
      <c r="C46" s="291" t="n">
        <f aca="false">SUM(C7:C30)</f>
        <v>1237</v>
      </c>
      <c r="D46" s="291" t="n">
        <f aca="false">SUM(D7:D30)</f>
        <v>0</v>
      </c>
      <c r="E46" s="291" t="n">
        <f aca="false">SUM(E7:E30)</f>
        <v>0</v>
      </c>
      <c r="F46" s="341" t="n">
        <f aca="false">SUM(F7:F30)</f>
        <v>-24536</v>
      </c>
      <c r="G46" s="291" t="n">
        <f aca="false">SUM(G7:G30)</f>
        <v>-11925</v>
      </c>
      <c r="H46" s="291" t="n">
        <f aca="false">SUM(H7:H30)</f>
        <v>0</v>
      </c>
      <c r="I46" s="342" t="n">
        <f aca="false">SUM(I7:I30)</f>
        <v>-11925</v>
      </c>
      <c r="J46" s="291" t="n">
        <f aca="false">SUM(J7:J30)</f>
        <v>-5065</v>
      </c>
      <c r="K46" s="291" t="n">
        <f aca="false">SUM(K7:K30)</f>
        <v>0</v>
      </c>
      <c r="L46" s="343" t="n">
        <f aca="false">SUM(L7:L30)</f>
        <v>-5065</v>
      </c>
      <c r="M46" s="291" t="n">
        <f aca="false">SUM(M7:M30)</f>
        <v>-27657</v>
      </c>
      <c r="N46" s="291" t="n">
        <f aca="false">SUM(N7:N30)</f>
        <v>0</v>
      </c>
      <c r="O46" s="342" t="n">
        <f aca="false">SUM(O7:O30)</f>
        <v>-27657</v>
      </c>
      <c r="P46" s="291" t="n">
        <f aca="false">SUM(P7:P30)</f>
        <v>0</v>
      </c>
      <c r="Q46" s="291" t="n">
        <f aca="false">SUM(Q7:Q30)</f>
        <v>0</v>
      </c>
      <c r="R46" s="344" t="n">
        <f aca="false">SUM(R7:R30)</f>
        <v>0</v>
      </c>
    </row>
  </sheetData>
  <mergeCells count="11">
    <mergeCell ref="A1:R1"/>
    <mergeCell ref="B3:C3"/>
    <mergeCell ref="B4:F4"/>
    <mergeCell ref="G4:I4"/>
    <mergeCell ref="J4:L4"/>
    <mergeCell ref="M4:O5"/>
    <mergeCell ref="P4:R5"/>
    <mergeCell ref="B5:C5"/>
    <mergeCell ref="D5:E5"/>
    <mergeCell ref="A31:F31"/>
    <mergeCell ref="A41:I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2000-10-06T13:33:49Z</dcterms:created>
  <dc:creator>Eric Saibi</dc:creator>
  <dc:description/>
  <dc:language>en-US</dc:language>
  <cp:lastModifiedBy>jkaniss</cp:lastModifiedBy>
  <cp:lastPrinted>2001-04-23T10:12:33Z</cp:lastPrinted>
  <dcterms:modified xsi:type="dcterms:W3CDTF">2001-06-13T10:04:29Z</dcterms:modified>
  <cp:revision>0</cp:revision>
  <dc:subject/>
  <dc:title/>
</cp:coreProperties>
</file>